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00289\Documents\新しいフォルダー\"/>
    </mc:Choice>
  </mc:AlternateContent>
  <xr:revisionPtr revIDLastSave="0" documentId="13_ncr:1_{D8D881B1-3DAE-40AF-BF66-8AB15A15BCD9}" xr6:coauthVersionLast="47" xr6:coauthVersionMax="47" xr10:uidLastSave="{00000000-0000-0000-0000-000000000000}"/>
  <bookViews>
    <workbookView xWindow="-108" yWindow="-108" windowWidth="23256" windowHeight="13896" activeTab="2" xr2:uid="{0CD809DC-92C0-4CF1-B185-F0BE9C5306C3}"/>
  </bookViews>
  <sheets>
    <sheet name="注文弁当の抽出" sheetId="1" r:id="rId1"/>
    <sheet name="クライアント抽出" sheetId="2" r:id="rId2"/>
    <sheet name="貼り付け用" sheetId="3" r:id="rId3"/>
    <sheet name="数出表_Excel" sheetId="5" r:id="rId4"/>
    <sheet name="納品書まとめ" sheetId="6" r:id="rId5"/>
    <sheet name="Sheet7" sheetId="7" r:id="rId6"/>
    <sheet name="納品書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" i="4" l="1"/>
  <c r="F36" i="4"/>
  <c r="I4" i="1"/>
  <c r="I5" i="1"/>
  <c r="I6" i="1"/>
  <c r="I7" i="1"/>
  <c r="I8" i="1"/>
  <c r="I3" i="1"/>
  <c r="L3" i="5"/>
  <c r="M3" i="5" s="1"/>
  <c r="N3" i="5" s="1"/>
  <c r="O3" i="5" s="1"/>
  <c r="P3" i="5" s="1"/>
  <c r="Q3" i="5" s="1"/>
  <c r="R3" i="5" s="1"/>
  <c r="S3" i="5" s="1"/>
  <c r="A1" i="6" a="1"/>
  <c r="A1" i="6" s="1"/>
  <c r="B1" i="4" s="1"/>
  <c r="B26" i="4" s="1"/>
  <c r="B1" i="6" a="1"/>
  <c r="B1" i="6" s="1"/>
  <c r="A3" i="4" s="1"/>
  <c r="A28" i="4" s="1"/>
  <c r="E27" i="4"/>
  <c r="E2" i="4"/>
  <c r="W147" i="5"/>
  <c r="V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A147" i="5"/>
  <c r="W146" i="5" a="1"/>
  <c r="W146" i="5" s="1"/>
  <c r="V146" i="5" a="1"/>
  <c r="V146" i="5" s="1"/>
  <c r="T146" i="5" a="1"/>
  <c r="T146" i="5" s="1"/>
  <c r="S146" i="5" a="1"/>
  <c r="S146" i="5" s="1"/>
  <c r="R146" i="5" a="1"/>
  <c r="R146" i="5" s="1"/>
  <c r="Q146" i="5" a="1"/>
  <c r="Q146" i="5" s="1"/>
  <c r="P146" i="5" a="1"/>
  <c r="P146" i="5" s="1"/>
  <c r="O146" i="5" a="1"/>
  <c r="O146" i="5" s="1"/>
  <c r="N146" i="5" a="1"/>
  <c r="N146" i="5" s="1"/>
  <c r="M146" i="5"/>
  <c r="M146" i="5" a="1"/>
  <c r="L146" i="5" a="1"/>
  <c r="L146" i="5" s="1"/>
  <c r="K146" i="5" a="1"/>
  <c r="K146" i="5" s="1"/>
  <c r="J146" i="5" a="1"/>
  <c r="J146" i="5" s="1"/>
  <c r="I146" i="5" a="1"/>
  <c r="I146" i="5" s="1"/>
  <c r="H146" i="5" a="1"/>
  <c r="H146" i="5" s="1"/>
  <c r="G146" i="5" a="1"/>
  <c r="G146" i="5" s="1"/>
  <c r="F146" i="5" a="1"/>
  <c r="F146" i="5" s="1"/>
  <c r="E146" i="5" a="1"/>
  <c r="E146" i="5" s="1"/>
  <c r="D146" i="5" a="1"/>
  <c r="D146" i="5" s="1"/>
  <c r="C146" i="5" a="1"/>
  <c r="C146" i="5" s="1"/>
  <c r="B146" i="5" a="1"/>
  <c r="B146" i="5" s="1"/>
  <c r="A146" i="5" a="1"/>
  <c r="A146" i="5" s="1"/>
  <c r="T145" i="5"/>
  <c r="A145" i="5"/>
  <c r="R145" i="5" s="1"/>
  <c r="T144" i="5"/>
  <c r="T143" i="5"/>
  <c r="K143" i="5"/>
  <c r="A143" i="5"/>
  <c r="B143" i="5" s="1"/>
  <c r="T142" i="5"/>
  <c r="T141" i="5"/>
  <c r="A141" i="5"/>
  <c r="S141" i="5" s="1"/>
  <c r="T140" i="5"/>
  <c r="T139" i="5"/>
  <c r="Q139" i="5"/>
  <c r="E139" i="5"/>
  <c r="C139" i="5"/>
  <c r="A139" i="5"/>
  <c r="M139" i="5" s="1"/>
  <c r="T138" i="5"/>
  <c r="T137" i="5"/>
  <c r="R137" i="5"/>
  <c r="P137" i="5"/>
  <c r="O137" i="5"/>
  <c r="H137" i="5"/>
  <c r="F137" i="5"/>
  <c r="E137" i="5"/>
  <c r="A137" i="5"/>
  <c r="N137" i="5" s="1"/>
  <c r="T136" i="5"/>
  <c r="T135" i="5"/>
  <c r="N135" i="5"/>
  <c r="F135" i="5"/>
  <c r="A135" i="5"/>
  <c r="R135" i="5" s="1"/>
  <c r="T134" i="5"/>
  <c r="W133" i="5"/>
  <c r="T133" i="5"/>
  <c r="O133" i="5"/>
  <c r="N133" i="5"/>
  <c r="F133" i="5"/>
  <c r="A133" i="5"/>
  <c r="R133" i="5" s="1"/>
  <c r="T132" i="5"/>
  <c r="V131" i="5"/>
  <c r="T131" i="5"/>
  <c r="M131" i="5"/>
  <c r="A131" i="5"/>
  <c r="R131" i="5" s="1"/>
  <c r="T130" i="5"/>
  <c r="T129" i="5"/>
  <c r="R129" i="5"/>
  <c r="A129" i="5"/>
  <c r="Q129" i="5" s="1"/>
  <c r="T128" i="5"/>
  <c r="T127" i="5"/>
  <c r="K127" i="5"/>
  <c r="A127" i="5"/>
  <c r="B127" i="5" s="1"/>
  <c r="T126" i="5"/>
  <c r="T125" i="5"/>
  <c r="A125" i="5"/>
  <c r="T124" i="5"/>
  <c r="T123" i="5"/>
  <c r="A123" i="5"/>
  <c r="R123" i="5" s="1"/>
  <c r="T122" i="5"/>
  <c r="T121" i="5"/>
  <c r="A121" i="5"/>
  <c r="I121" i="5" s="1"/>
  <c r="T120" i="5"/>
  <c r="T119" i="5"/>
  <c r="A119" i="5"/>
  <c r="R119" i="5" s="1"/>
  <c r="T118" i="5"/>
  <c r="T117" i="5"/>
  <c r="A117" i="5"/>
  <c r="R117" i="5" s="1"/>
  <c r="T116" i="5"/>
  <c r="T115" i="5"/>
  <c r="R115" i="5"/>
  <c r="L115" i="5"/>
  <c r="A115" i="5"/>
  <c r="Q115" i="5" s="1"/>
  <c r="T114" i="5"/>
  <c r="T113" i="5"/>
  <c r="A113" i="5"/>
  <c r="M113" i="5" s="1"/>
  <c r="T112" i="5"/>
  <c r="T111" i="5"/>
  <c r="A111" i="5"/>
  <c r="T110" i="5"/>
  <c r="T109" i="5"/>
  <c r="A109" i="5"/>
  <c r="C109" i="5" s="1"/>
  <c r="T108" i="5"/>
  <c r="T107" i="5"/>
  <c r="P107" i="5"/>
  <c r="N107" i="5"/>
  <c r="M107" i="5"/>
  <c r="G107" i="5"/>
  <c r="A107" i="5"/>
  <c r="I107" i="5" s="1"/>
  <c r="T106" i="5"/>
  <c r="V105" i="5"/>
  <c r="T105" i="5"/>
  <c r="P105" i="5"/>
  <c r="L105" i="5"/>
  <c r="J105" i="5"/>
  <c r="G105" i="5"/>
  <c r="E105" i="5"/>
  <c r="D105" i="5"/>
  <c r="A105" i="5"/>
  <c r="S105" i="5" s="1"/>
  <c r="T104" i="5"/>
  <c r="T103" i="5"/>
  <c r="A103" i="5"/>
  <c r="M103" i="5" s="1"/>
  <c r="T102" i="5"/>
  <c r="T101" i="5"/>
  <c r="A101" i="5"/>
  <c r="O101" i="5" s="1"/>
  <c r="T100" i="5"/>
  <c r="T99" i="5"/>
  <c r="I99" i="5"/>
  <c r="A99" i="5"/>
  <c r="P99" i="5" s="1"/>
  <c r="T98" i="5"/>
  <c r="T97" i="5"/>
  <c r="A97" i="5"/>
  <c r="M97" i="5" s="1"/>
  <c r="T96" i="5"/>
  <c r="V95" i="5"/>
  <c r="T95" i="5"/>
  <c r="N95" i="5"/>
  <c r="H95" i="5"/>
  <c r="C95" i="5"/>
  <c r="A95" i="5"/>
  <c r="S95" i="5" s="1"/>
  <c r="T94" i="5"/>
  <c r="T93" i="5"/>
  <c r="A93" i="5"/>
  <c r="R93" i="5" s="1"/>
  <c r="T92" i="5"/>
  <c r="T91" i="5"/>
  <c r="A91" i="5"/>
  <c r="M91" i="5" s="1"/>
  <c r="T90" i="5"/>
  <c r="T89" i="5"/>
  <c r="A89" i="5"/>
  <c r="T88" i="5"/>
  <c r="T87" i="5"/>
  <c r="A87" i="5"/>
  <c r="K87" i="5" s="1"/>
  <c r="T86" i="5"/>
  <c r="T85" i="5"/>
  <c r="P85" i="5"/>
  <c r="A85" i="5"/>
  <c r="R85" i="5" s="1"/>
  <c r="T84" i="5"/>
  <c r="T83" i="5"/>
  <c r="S83" i="5"/>
  <c r="A83" i="5"/>
  <c r="I83" i="5" s="1"/>
  <c r="T82" i="5"/>
  <c r="T81" i="5"/>
  <c r="A81" i="5"/>
  <c r="P81" i="5" s="1"/>
  <c r="T80" i="5"/>
  <c r="T79" i="5"/>
  <c r="K79" i="5"/>
  <c r="D79" i="5"/>
  <c r="B79" i="5"/>
  <c r="A79" i="5"/>
  <c r="R79" i="5" s="1"/>
  <c r="T78" i="5"/>
  <c r="R78" i="5"/>
  <c r="Q78" i="5"/>
  <c r="H78" i="5"/>
  <c r="A78" i="5"/>
  <c r="P78" i="5" s="1"/>
  <c r="W77" i="5"/>
  <c r="T77" i="5"/>
  <c r="M77" i="5"/>
  <c r="A77" i="5"/>
  <c r="D77" i="5" s="1"/>
  <c r="T76" i="5"/>
  <c r="A76" i="5"/>
  <c r="K76" i="5" s="1"/>
  <c r="T75" i="5"/>
  <c r="A75" i="5"/>
  <c r="T74" i="5"/>
  <c r="A74" i="5"/>
  <c r="R74" i="5" s="1"/>
  <c r="T73" i="5"/>
  <c r="H73" i="5"/>
  <c r="A73" i="5"/>
  <c r="S73" i="5" s="1"/>
  <c r="T72" i="5"/>
  <c r="A72" i="5"/>
  <c r="Q72" i="5" s="1"/>
  <c r="T71" i="5"/>
  <c r="A71" i="5"/>
  <c r="V71" i="5" s="1"/>
  <c r="T70" i="5"/>
  <c r="A70" i="5"/>
  <c r="N70" i="5" s="1"/>
  <c r="W69" i="5"/>
  <c r="V69" i="5"/>
  <c r="T69" i="5"/>
  <c r="O69" i="5"/>
  <c r="L69" i="5"/>
  <c r="G69" i="5"/>
  <c r="F69" i="5"/>
  <c r="D69" i="5"/>
  <c r="A69" i="5"/>
  <c r="Q69" i="5" s="1"/>
  <c r="T68" i="5"/>
  <c r="O68" i="5"/>
  <c r="D68" i="5"/>
  <c r="A68" i="5"/>
  <c r="Q68" i="5" s="1"/>
  <c r="T67" i="5"/>
  <c r="K67" i="5"/>
  <c r="A67" i="5"/>
  <c r="V67" i="5" s="1"/>
  <c r="T66" i="5"/>
  <c r="A66" i="5"/>
  <c r="I66" i="5" s="1"/>
  <c r="T65" i="5"/>
  <c r="A65" i="5"/>
  <c r="L65" i="5" s="1"/>
  <c r="T64" i="5"/>
  <c r="B64" i="5"/>
  <c r="A64" i="5"/>
  <c r="Q64" i="5" s="1"/>
  <c r="T63" i="5"/>
  <c r="C63" i="5"/>
  <c r="A63" i="5"/>
  <c r="J63" i="5" s="1"/>
  <c r="T62" i="5"/>
  <c r="A62" i="5"/>
  <c r="W62" i="5" s="1"/>
  <c r="T61" i="5"/>
  <c r="F61" i="5"/>
  <c r="B61" i="5"/>
  <c r="A61" i="5"/>
  <c r="V61" i="5" s="1"/>
  <c r="T60" i="5"/>
  <c r="J60" i="5"/>
  <c r="H60" i="5"/>
  <c r="D60" i="5"/>
  <c r="A60" i="5"/>
  <c r="Q60" i="5" s="1"/>
  <c r="T59" i="5"/>
  <c r="A59" i="5"/>
  <c r="T58" i="5"/>
  <c r="F58" i="5"/>
  <c r="E58" i="5"/>
  <c r="C58" i="5"/>
  <c r="A58" i="5"/>
  <c r="S58" i="5" s="1"/>
  <c r="T57" i="5"/>
  <c r="A57" i="5"/>
  <c r="Q57" i="5" s="1"/>
  <c r="T56" i="5"/>
  <c r="L56" i="5"/>
  <c r="A56" i="5"/>
  <c r="R56" i="5" s="1"/>
  <c r="T55" i="5"/>
  <c r="A55" i="5"/>
  <c r="R55" i="5" s="1"/>
  <c r="T54" i="5"/>
  <c r="Q54" i="5"/>
  <c r="A54" i="5"/>
  <c r="S54" i="5" s="1"/>
  <c r="T53" i="5"/>
  <c r="A53" i="5"/>
  <c r="R53" i="5" s="1"/>
  <c r="T52" i="5"/>
  <c r="A52" i="5"/>
  <c r="J52" i="5" s="1"/>
  <c r="T51" i="5"/>
  <c r="A51" i="5"/>
  <c r="R51" i="5" s="1"/>
  <c r="T50" i="5"/>
  <c r="A50" i="5"/>
  <c r="Q50" i="5" s="1"/>
  <c r="T49" i="5"/>
  <c r="M49" i="5"/>
  <c r="A49" i="5"/>
  <c r="R49" i="5" s="1"/>
  <c r="T48" i="5"/>
  <c r="R48" i="5"/>
  <c r="A48" i="5"/>
  <c r="P48" i="5" s="1"/>
  <c r="T47" i="5"/>
  <c r="A47" i="5"/>
  <c r="R47" i="5" s="1"/>
  <c r="T46" i="5"/>
  <c r="A46" i="5"/>
  <c r="S46" i="5" s="1"/>
  <c r="T45" i="5"/>
  <c r="Q45" i="5"/>
  <c r="L45" i="5"/>
  <c r="B45" i="5"/>
  <c r="A45" i="5"/>
  <c r="V45" i="5" s="1"/>
  <c r="T44" i="5"/>
  <c r="A44" i="5"/>
  <c r="R44" i="5" s="1"/>
  <c r="T43" i="5"/>
  <c r="J43" i="5"/>
  <c r="A43" i="5"/>
  <c r="S43" i="5" s="1"/>
  <c r="T42" i="5"/>
  <c r="E42" i="5"/>
  <c r="A42" i="5"/>
  <c r="S42" i="5" s="1"/>
  <c r="T41" i="5"/>
  <c r="A41" i="5"/>
  <c r="S41" i="5" s="1"/>
  <c r="T40" i="5"/>
  <c r="A40" i="5"/>
  <c r="S40" i="5" s="1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V2" i="5"/>
  <c r="A2" i="5"/>
  <c r="S1" i="5" a="1"/>
  <c r="S1" i="5" s="1"/>
  <c r="R1" i="5" a="1"/>
  <c r="R1" i="5" s="1"/>
  <c r="I2" i="2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A6" i="5" a="1"/>
  <c r="A7" i="5" a="1"/>
  <c r="L40" i="5" l="1"/>
  <c r="C47" i="5"/>
  <c r="M40" i="5"/>
  <c r="V72" i="5"/>
  <c r="E113" i="5"/>
  <c r="E119" i="5"/>
  <c r="V123" i="5"/>
  <c r="D62" i="5"/>
  <c r="G64" i="5"/>
  <c r="I69" i="5"/>
  <c r="G70" i="5"/>
  <c r="C72" i="5"/>
  <c r="H79" i="5"/>
  <c r="H105" i="5"/>
  <c r="D109" i="5"/>
  <c r="L113" i="5"/>
  <c r="F119" i="5"/>
  <c r="C123" i="5"/>
  <c r="W123" i="5"/>
  <c r="F42" i="5"/>
  <c r="V47" i="5"/>
  <c r="N42" i="5"/>
  <c r="V44" i="5"/>
  <c r="F46" i="5"/>
  <c r="B53" i="5"/>
  <c r="E55" i="5"/>
  <c r="V56" i="5"/>
  <c r="O58" i="5"/>
  <c r="H64" i="5"/>
  <c r="C66" i="5"/>
  <c r="I70" i="5"/>
  <c r="E72" i="5"/>
  <c r="N119" i="5"/>
  <c r="E123" i="5"/>
  <c r="F41" i="5"/>
  <c r="N46" i="5"/>
  <c r="G48" i="5"/>
  <c r="I50" i="5"/>
  <c r="M53" i="5"/>
  <c r="F55" i="5"/>
  <c r="L64" i="5"/>
  <c r="F66" i="5"/>
  <c r="M69" i="5"/>
  <c r="S70" i="5"/>
  <c r="F72" i="5"/>
  <c r="L79" i="5"/>
  <c r="F83" i="5"/>
  <c r="E117" i="5"/>
  <c r="G123" i="5"/>
  <c r="C46" i="5"/>
  <c r="I41" i="5"/>
  <c r="Q46" i="5"/>
  <c r="L48" i="5"/>
  <c r="P55" i="5"/>
  <c r="R57" i="5"/>
  <c r="R64" i="5"/>
  <c r="P66" i="5"/>
  <c r="L72" i="5"/>
  <c r="C77" i="5"/>
  <c r="O79" i="5"/>
  <c r="N83" i="5"/>
  <c r="N117" i="5"/>
  <c r="I123" i="5"/>
  <c r="O41" i="5"/>
  <c r="H43" i="5"/>
  <c r="Q55" i="5"/>
  <c r="E61" i="5"/>
  <c r="N63" i="5"/>
  <c r="S64" i="5"/>
  <c r="W70" i="5"/>
  <c r="M72" i="5"/>
  <c r="G74" i="5"/>
  <c r="L77" i="5"/>
  <c r="O83" i="5"/>
  <c r="R105" i="5"/>
  <c r="D115" i="5"/>
  <c r="M123" i="5"/>
  <c r="E133" i="5"/>
  <c r="E135" i="5"/>
  <c r="C54" i="5"/>
  <c r="O72" i="5"/>
  <c r="Q123" i="5"/>
  <c r="T1" i="6"/>
  <c r="K1" i="6"/>
  <c r="N1" i="6"/>
  <c r="E1" i="6"/>
  <c r="F10" i="4" s="1"/>
  <c r="F35" i="4" s="1"/>
  <c r="H1" i="6"/>
  <c r="Q1" i="6"/>
  <c r="B2" i="6" a="1"/>
  <c r="B2" i="6" s="1"/>
  <c r="A2" i="6" a="1"/>
  <c r="A2" i="6" s="1"/>
  <c r="A3" i="6" s="1" a="1"/>
  <c r="A3" i="6" s="1"/>
  <c r="A4" i="6" s="1" a="1"/>
  <c r="A4" i="6" s="1"/>
  <c r="A5" i="6" s="1" a="1"/>
  <c r="A5" i="6" s="1"/>
  <c r="A6" i="6" s="1" a="1"/>
  <c r="A6" i="6" s="1"/>
  <c r="A7" i="6" s="1" a="1"/>
  <c r="A7" i="6" s="1"/>
  <c r="A8" i="6" s="1" a="1"/>
  <c r="A8" i="6" s="1"/>
  <c r="A9" i="6" s="1" a="1"/>
  <c r="A9" i="6" s="1"/>
  <c r="A10" i="6" s="1" a="1"/>
  <c r="A10" i="6" s="1"/>
  <c r="A11" i="6" s="1" a="1"/>
  <c r="A11" i="6" s="1"/>
  <c r="A12" i="6" s="1" a="1"/>
  <c r="A12" i="6" s="1"/>
  <c r="A13" i="6" s="1" a="1"/>
  <c r="A13" i="6" s="1"/>
  <c r="A14" i="6" s="1" a="1"/>
  <c r="A14" i="6" s="1"/>
  <c r="A15" i="6" s="1" a="1"/>
  <c r="A15" i="6" s="1"/>
  <c r="A16" i="6" s="1" a="1"/>
  <c r="A16" i="6" s="1"/>
  <c r="A17" i="6" s="1" a="1"/>
  <c r="A17" i="6" s="1"/>
  <c r="A18" i="6" s="1" a="1"/>
  <c r="A18" i="6" s="1"/>
  <c r="A19" i="6" s="1" a="1"/>
  <c r="A19" i="6" s="1"/>
  <c r="A20" i="6" s="1" a="1"/>
  <c r="A20" i="6" s="1"/>
  <c r="A21" i="6" s="1" a="1"/>
  <c r="A21" i="6" s="1"/>
  <c r="A22" i="6" s="1" a="1"/>
  <c r="A22" i="6" s="1"/>
  <c r="A23" i="6" s="1" a="1"/>
  <c r="A23" i="6" s="1"/>
  <c r="A24" i="6" s="1" a="1"/>
  <c r="A24" i="6" s="1"/>
  <c r="A25" i="6" s="1" a="1"/>
  <c r="A25" i="6" s="1"/>
  <c r="A26" i="6" s="1" a="1"/>
  <c r="A26" i="6" s="1"/>
  <c r="A27" i="6" s="1" a="1"/>
  <c r="A27" i="6" s="1"/>
  <c r="A28" i="6" s="1" a="1"/>
  <c r="A28" i="6" s="1"/>
  <c r="A29" i="6" s="1" a="1"/>
  <c r="A29" i="6" s="1"/>
  <c r="A30" i="6" s="1" a="1"/>
  <c r="A30" i="6" s="1"/>
  <c r="A31" i="6" s="1" a="1"/>
  <c r="A31" i="6" s="1"/>
  <c r="A32" i="6" s="1" a="1"/>
  <c r="A32" i="6" s="1"/>
  <c r="A33" i="6" s="1" a="1"/>
  <c r="A33" i="6" s="1"/>
  <c r="A34" i="6" s="1" a="1"/>
  <c r="A34" i="6" s="1"/>
  <c r="A35" i="6" s="1" a="1"/>
  <c r="A35" i="6" s="1"/>
  <c r="A36" i="6" s="1" a="1"/>
  <c r="A36" i="6" s="1"/>
  <c r="A37" i="6" s="1" a="1"/>
  <c r="A37" i="6" s="1"/>
  <c r="A38" i="6" s="1" a="1"/>
  <c r="A38" i="6" s="1"/>
  <c r="A39" i="6" s="1" a="1"/>
  <c r="A39" i="6" s="1"/>
  <c r="A40" i="6" s="1" a="1"/>
  <c r="A40" i="6" s="1"/>
  <c r="A41" i="6" s="1" a="1"/>
  <c r="A41" i="6" s="1"/>
  <c r="A42" i="6" s="1" a="1"/>
  <c r="A42" i="6" s="1"/>
  <c r="A43" i="6" s="1" a="1"/>
  <c r="A43" i="6" s="1"/>
  <c r="A44" i="6" s="1" a="1"/>
  <c r="A44" i="6" s="1"/>
  <c r="A45" i="6" s="1" a="1"/>
  <c r="A45" i="6" s="1"/>
  <c r="A46" i="6" s="1" a="1"/>
  <c r="A46" i="6" s="1"/>
  <c r="A47" i="6" s="1" a="1"/>
  <c r="A47" i="6" s="1"/>
  <c r="A48" i="6" s="1" a="1"/>
  <c r="A48" i="6" s="1"/>
  <c r="A49" i="6" s="1" a="1"/>
  <c r="A49" i="6" s="1"/>
  <c r="A50" i="6" s="1" a="1"/>
  <c r="A50" i="6" s="1"/>
  <c r="A51" i="6" s="1" a="1"/>
  <c r="A51" i="6" s="1"/>
  <c r="A52" i="6" s="1" a="1"/>
  <c r="A52" i="6" s="1"/>
  <c r="A53" i="6" s="1" a="1"/>
  <c r="A53" i="6" s="1"/>
  <c r="A54" i="6" s="1" a="1"/>
  <c r="A54" i="6" s="1"/>
  <c r="A55" i="6" s="1" a="1"/>
  <c r="A55" i="6" s="1"/>
  <c r="A56" i="6" s="1" a="1"/>
  <c r="A56" i="6" s="1"/>
  <c r="A57" i="6" s="1" a="1"/>
  <c r="A57" i="6" s="1"/>
  <c r="A58" i="6" s="1" a="1"/>
  <c r="A58" i="6" s="1"/>
  <c r="A59" i="6" s="1" a="1"/>
  <c r="A59" i="6" s="1"/>
  <c r="A60" i="6" s="1" a="1"/>
  <c r="A60" i="6" s="1"/>
  <c r="P44" i="5"/>
  <c r="I45" i="5"/>
  <c r="M46" i="5"/>
  <c r="E48" i="5"/>
  <c r="Q48" i="5"/>
  <c r="K49" i="5"/>
  <c r="D53" i="5"/>
  <c r="O53" i="5"/>
  <c r="G54" i="5"/>
  <c r="H55" i="5"/>
  <c r="L58" i="5"/>
  <c r="B60" i="5"/>
  <c r="L60" i="5"/>
  <c r="K64" i="5"/>
  <c r="V64" i="5"/>
  <c r="N66" i="5"/>
  <c r="H67" i="5"/>
  <c r="C68" i="5"/>
  <c r="M68" i="5"/>
  <c r="F74" i="5"/>
  <c r="N76" i="5"/>
  <c r="V81" i="5"/>
  <c r="G85" i="5"/>
  <c r="C91" i="5"/>
  <c r="K93" i="5"/>
  <c r="D95" i="5"/>
  <c r="O95" i="5"/>
  <c r="C97" i="5"/>
  <c r="O97" i="5"/>
  <c r="E99" i="5"/>
  <c r="Q99" i="5"/>
  <c r="C103" i="5"/>
  <c r="K121" i="5"/>
  <c r="V121" i="5"/>
  <c r="N139" i="5"/>
  <c r="D40" i="5"/>
  <c r="J41" i="5"/>
  <c r="L42" i="5"/>
  <c r="K45" i="5"/>
  <c r="V51" i="5"/>
  <c r="E53" i="5"/>
  <c r="Q53" i="5"/>
  <c r="H54" i="5"/>
  <c r="V54" i="5"/>
  <c r="I55" i="5"/>
  <c r="V55" i="5"/>
  <c r="I57" i="5"/>
  <c r="N58" i="5"/>
  <c r="C60" i="5"/>
  <c r="M60" i="5"/>
  <c r="O76" i="5"/>
  <c r="H85" i="5"/>
  <c r="L93" i="5"/>
  <c r="E95" i="5"/>
  <c r="P95" i="5"/>
  <c r="D97" i="5"/>
  <c r="P97" i="5"/>
  <c r="F99" i="5"/>
  <c r="S99" i="5"/>
  <c r="J113" i="5"/>
  <c r="I115" i="5"/>
  <c r="B121" i="5"/>
  <c r="M121" i="5"/>
  <c r="W121" i="5"/>
  <c r="L123" i="5"/>
  <c r="O135" i="5"/>
  <c r="G137" i="5"/>
  <c r="Q137" i="5"/>
  <c r="D139" i="5"/>
  <c r="O139" i="5"/>
  <c r="J141" i="5"/>
  <c r="D46" i="5"/>
  <c r="O46" i="5"/>
  <c r="M47" i="5"/>
  <c r="H48" i="5"/>
  <c r="N49" i="5"/>
  <c r="C51" i="5"/>
  <c r="F53" i="5"/>
  <c r="I54" i="5"/>
  <c r="W54" i="5"/>
  <c r="M55" i="5"/>
  <c r="W55" i="5"/>
  <c r="O60" i="5"/>
  <c r="O62" i="5"/>
  <c r="C64" i="5"/>
  <c r="M64" i="5"/>
  <c r="M65" i="5"/>
  <c r="Q66" i="5"/>
  <c r="P67" i="5"/>
  <c r="E68" i="5"/>
  <c r="P68" i="5"/>
  <c r="I71" i="5"/>
  <c r="I72" i="5"/>
  <c r="W72" i="5"/>
  <c r="N74" i="5"/>
  <c r="B76" i="5"/>
  <c r="Q76" i="5"/>
  <c r="E81" i="5"/>
  <c r="P83" i="5"/>
  <c r="I85" i="5"/>
  <c r="M93" i="5"/>
  <c r="F95" i="5"/>
  <c r="Q95" i="5"/>
  <c r="E97" i="5"/>
  <c r="Q97" i="5"/>
  <c r="G99" i="5"/>
  <c r="C121" i="5"/>
  <c r="N121" i="5"/>
  <c r="V129" i="5"/>
  <c r="B145" i="5"/>
  <c r="R41" i="5"/>
  <c r="O42" i="5"/>
  <c r="C44" i="5"/>
  <c r="O45" i="5"/>
  <c r="E46" i="5"/>
  <c r="P46" i="5"/>
  <c r="I48" i="5"/>
  <c r="V48" i="5"/>
  <c r="F51" i="5"/>
  <c r="S52" i="5"/>
  <c r="G53" i="5"/>
  <c r="V53" i="5"/>
  <c r="L54" i="5"/>
  <c r="N55" i="5"/>
  <c r="E60" i="5"/>
  <c r="P60" i="5"/>
  <c r="D64" i="5"/>
  <c r="O64" i="5"/>
  <c r="R67" i="5"/>
  <c r="G68" i="5"/>
  <c r="R68" i="5"/>
  <c r="K71" i="5"/>
  <c r="O74" i="5"/>
  <c r="E76" i="5"/>
  <c r="R76" i="5"/>
  <c r="V77" i="5"/>
  <c r="M79" i="5"/>
  <c r="H81" i="5"/>
  <c r="E83" i="5"/>
  <c r="Q83" i="5"/>
  <c r="G95" i="5"/>
  <c r="G97" i="5"/>
  <c r="R97" i="5"/>
  <c r="H99" i="5"/>
  <c r="Q107" i="5"/>
  <c r="M115" i="5"/>
  <c r="F117" i="5"/>
  <c r="E121" i="5"/>
  <c r="O121" i="5"/>
  <c r="N123" i="5"/>
  <c r="B129" i="5"/>
  <c r="W131" i="5"/>
  <c r="I137" i="5"/>
  <c r="F139" i="5"/>
  <c r="R139" i="5"/>
  <c r="C145" i="5"/>
  <c r="J40" i="5"/>
  <c r="E44" i="5"/>
  <c r="W49" i="5"/>
  <c r="G51" i="5"/>
  <c r="K53" i="5"/>
  <c r="W53" i="5"/>
  <c r="M54" i="5"/>
  <c r="C55" i="5"/>
  <c r="O55" i="5"/>
  <c r="C56" i="5"/>
  <c r="V58" i="5"/>
  <c r="G60" i="5"/>
  <c r="R60" i="5"/>
  <c r="M61" i="5"/>
  <c r="E64" i="5"/>
  <c r="P64" i="5"/>
  <c r="W66" i="5"/>
  <c r="S67" i="5"/>
  <c r="H68" i="5"/>
  <c r="S68" i="5"/>
  <c r="P74" i="5"/>
  <c r="F76" i="5"/>
  <c r="I81" i="5"/>
  <c r="Q85" i="5"/>
  <c r="V93" i="5"/>
  <c r="H97" i="5"/>
  <c r="M105" i="5"/>
  <c r="D107" i="5"/>
  <c r="V113" i="5"/>
  <c r="F121" i="5"/>
  <c r="P121" i="5"/>
  <c r="C129" i="5"/>
  <c r="K137" i="5"/>
  <c r="V137" i="5"/>
  <c r="G139" i="5"/>
  <c r="K145" i="5"/>
  <c r="V42" i="5"/>
  <c r="G44" i="5"/>
  <c r="C45" i="5"/>
  <c r="R45" i="5"/>
  <c r="G46" i="5"/>
  <c r="M48" i="5"/>
  <c r="B49" i="5"/>
  <c r="M51" i="5"/>
  <c r="L53" i="5"/>
  <c r="P54" i="5"/>
  <c r="S60" i="5"/>
  <c r="O61" i="5"/>
  <c r="J68" i="5"/>
  <c r="K70" i="5"/>
  <c r="N72" i="5"/>
  <c r="G76" i="5"/>
  <c r="C79" i="5"/>
  <c r="Q79" i="5"/>
  <c r="L81" i="5"/>
  <c r="G83" i="5"/>
  <c r="B93" i="5"/>
  <c r="L95" i="5"/>
  <c r="W95" i="5"/>
  <c r="I97" i="5"/>
  <c r="V97" i="5"/>
  <c r="N99" i="5"/>
  <c r="B105" i="5"/>
  <c r="O105" i="5"/>
  <c r="E107" i="5"/>
  <c r="O117" i="5"/>
  <c r="O119" i="5"/>
  <c r="G121" i="5"/>
  <c r="Q121" i="5"/>
  <c r="D123" i="5"/>
  <c r="I129" i="5"/>
  <c r="C131" i="5"/>
  <c r="B137" i="5"/>
  <c r="M137" i="5"/>
  <c r="W137" i="5"/>
  <c r="I139" i="5"/>
  <c r="V139" i="5"/>
  <c r="M145" i="5"/>
  <c r="C42" i="5"/>
  <c r="L44" i="5"/>
  <c r="F45" i="5"/>
  <c r="H46" i="5"/>
  <c r="V46" i="5"/>
  <c r="C48" i="5"/>
  <c r="O48" i="5"/>
  <c r="D49" i="5"/>
  <c r="O51" i="5"/>
  <c r="Q61" i="5"/>
  <c r="B67" i="5"/>
  <c r="K68" i="5"/>
  <c r="V68" i="5"/>
  <c r="W74" i="5"/>
  <c r="I76" i="5"/>
  <c r="H83" i="5"/>
  <c r="C93" i="5"/>
  <c r="M95" i="5"/>
  <c r="L97" i="5"/>
  <c r="O99" i="5"/>
  <c r="V115" i="5"/>
  <c r="H121" i="5"/>
  <c r="R121" i="5"/>
  <c r="K129" i="5"/>
  <c r="D131" i="5"/>
  <c r="C137" i="5"/>
  <c r="L139" i="5"/>
  <c r="W139" i="5"/>
  <c r="O44" i="5"/>
  <c r="G45" i="5"/>
  <c r="L46" i="5"/>
  <c r="W46" i="5"/>
  <c r="D48" i="5"/>
  <c r="E49" i="5"/>
  <c r="S50" i="5"/>
  <c r="P51" i="5"/>
  <c r="C53" i="5"/>
  <c r="N53" i="5"/>
  <c r="D54" i="5"/>
  <c r="G55" i="5"/>
  <c r="K60" i="5"/>
  <c r="V60" i="5"/>
  <c r="J64" i="5"/>
  <c r="E67" i="5"/>
  <c r="B68" i="5"/>
  <c r="L68" i="5"/>
  <c r="D72" i="5"/>
  <c r="R72" i="5"/>
  <c r="E74" i="5"/>
  <c r="I78" i="5"/>
  <c r="E79" i="5"/>
  <c r="V79" i="5"/>
  <c r="D93" i="5"/>
  <c r="H107" i="5"/>
  <c r="D113" i="5"/>
  <c r="C115" i="5"/>
  <c r="W115" i="5"/>
  <c r="W117" i="5"/>
  <c r="M129" i="5"/>
  <c r="L131" i="5"/>
  <c r="V145" i="5"/>
  <c r="A7" i="5"/>
  <c r="A6" i="5"/>
  <c r="B43" i="5"/>
  <c r="L59" i="5"/>
  <c r="D59" i="5"/>
  <c r="Q59" i="5"/>
  <c r="H59" i="5"/>
  <c r="P59" i="5"/>
  <c r="G59" i="5"/>
  <c r="O59" i="5"/>
  <c r="F59" i="5"/>
  <c r="W59" i="5"/>
  <c r="N59" i="5"/>
  <c r="E59" i="5"/>
  <c r="V59" i="5"/>
  <c r="M59" i="5"/>
  <c r="C59" i="5"/>
  <c r="K59" i="5"/>
  <c r="B59" i="5"/>
  <c r="R59" i="5"/>
  <c r="I59" i="5"/>
  <c r="K43" i="5"/>
  <c r="Q43" i="5"/>
  <c r="J59" i="5"/>
  <c r="W40" i="5"/>
  <c r="N40" i="5"/>
  <c r="F40" i="5"/>
  <c r="R40" i="5"/>
  <c r="I40" i="5"/>
  <c r="Q40" i="5"/>
  <c r="H40" i="5"/>
  <c r="P40" i="5"/>
  <c r="G40" i="5"/>
  <c r="O40" i="5"/>
  <c r="E40" i="5"/>
  <c r="K40" i="5"/>
  <c r="B40" i="5"/>
  <c r="V40" i="5"/>
  <c r="S59" i="5"/>
  <c r="C40" i="5"/>
  <c r="P41" i="5"/>
  <c r="H41" i="5"/>
  <c r="N41" i="5"/>
  <c r="E41" i="5"/>
  <c r="W41" i="5"/>
  <c r="M41" i="5"/>
  <c r="D41" i="5"/>
  <c r="V41" i="5"/>
  <c r="L41" i="5"/>
  <c r="C41" i="5"/>
  <c r="K41" i="5"/>
  <c r="B41" i="5"/>
  <c r="Q41" i="5"/>
  <c r="G41" i="5"/>
  <c r="L43" i="5"/>
  <c r="D43" i="5"/>
  <c r="P43" i="5"/>
  <c r="G43" i="5"/>
  <c r="O43" i="5"/>
  <c r="F43" i="5"/>
  <c r="W43" i="5"/>
  <c r="N43" i="5"/>
  <c r="E43" i="5"/>
  <c r="V43" i="5"/>
  <c r="M43" i="5"/>
  <c r="C43" i="5"/>
  <c r="R43" i="5"/>
  <c r="I43" i="5"/>
  <c r="W52" i="5"/>
  <c r="N52" i="5"/>
  <c r="F52" i="5"/>
  <c r="Q52" i="5"/>
  <c r="H52" i="5"/>
  <c r="P52" i="5"/>
  <c r="G52" i="5"/>
  <c r="O52" i="5"/>
  <c r="E52" i="5"/>
  <c r="M52" i="5"/>
  <c r="D52" i="5"/>
  <c r="V52" i="5"/>
  <c r="L52" i="5"/>
  <c r="C52" i="5"/>
  <c r="K52" i="5"/>
  <c r="B52" i="5"/>
  <c r="R52" i="5"/>
  <c r="I52" i="5"/>
  <c r="W75" i="5"/>
  <c r="N75" i="5"/>
  <c r="F75" i="5"/>
  <c r="Q75" i="5"/>
  <c r="H75" i="5"/>
  <c r="P75" i="5"/>
  <c r="G75" i="5"/>
  <c r="O75" i="5"/>
  <c r="E75" i="5"/>
  <c r="M75" i="5"/>
  <c r="D75" i="5"/>
  <c r="V75" i="5"/>
  <c r="L75" i="5"/>
  <c r="C75" i="5"/>
  <c r="S75" i="5"/>
  <c r="R75" i="5"/>
  <c r="K75" i="5"/>
  <c r="J75" i="5"/>
  <c r="I75" i="5"/>
  <c r="B75" i="5"/>
  <c r="D42" i="5"/>
  <c r="M42" i="5"/>
  <c r="W42" i="5"/>
  <c r="D44" i="5"/>
  <c r="M44" i="5"/>
  <c r="P45" i="5"/>
  <c r="H45" i="5"/>
  <c r="J45" i="5"/>
  <c r="S45" i="5"/>
  <c r="B47" i="5"/>
  <c r="K47" i="5"/>
  <c r="C49" i="5"/>
  <c r="L49" i="5"/>
  <c r="V49" i="5"/>
  <c r="H50" i="5"/>
  <c r="E51" i="5"/>
  <c r="N51" i="5"/>
  <c r="W51" i="5"/>
  <c r="R54" i="5"/>
  <c r="J54" i="5"/>
  <c r="B54" i="5"/>
  <c r="K54" i="5"/>
  <c r="B56" i="5"/>
  <c r="K56" i="5"/>
  <c r="G57" i="5"/>
  <c r="D58" i="5"/>
  <c r="M58" i="5"/>
  <c r="W58" i="5"/>
  <c r="D61" i="5"/>
  <c r="N61" i="5"/>
  <c r="C62" i="5"/>
  <c r="N62" i="5"/>
  <c r="B63" i="5"/>
  <c r="M63" i="5"/>
  <c r="W63" i="5"/>
  <c r="V66" i="5"/>
  <c r="M66" i="5"/>
  <c r="E66" i="5"/>
  <c r="L66" i="5"/>
  <c r="D66" i="5"/>
  <c r="R66" i="5"/>
  <c r="J66" i="5"/>
  <c r="B66" i="5"/>
  <c r="O66" i="5"/>
  <c r="C67" i="5"/>
  <c r="Q67" i="5"/>
  <c r="E69" i="5"/>
  <c r="H70" i="5"/>
  <c r="J71" i="5"/>
  <c r="E73" i="5"/>
  <c r="R50" i="5"/>
  <c r="J50" i="5"/>
  <c r="B50" i="5"/>
  <c r="K50" i="5"/>
  <c r="D56" i="5"/>
  <c r="M56" i="5"/>
  <c r="P57" i="5"/>
  <c r="H57" i="5"/>
  <c r="J57" i="5"/>
  <c r="S57" i="5"/>
  <c r="F62" i="5"/>
  <c r="P62" i="5"/>
  <c r="E63" i="5"/>
  <c r="P63" i="5"/>
  <c r="S65" i="5"/>
  <c r="K65" i="5"/>
  <c r="C65" i="5"/>
  <c r="R65" i="5"/>
  <c r="J65" i="5"/>
  <c r="B65" i="5"/>
  <c r="P65" i="5"/>
  <c r="H65" i="5"/>
  <c r="N65" i="5"/>
  <c r="W71" i="5"/>
  <c r="O71" i="5"/>
  <c r="G71" i="5"/>
  <c r="N71" i="5"/>
  <c r="F71" i="5"/>
  <c r="L71" i="5"/>
  <c r="D71" i="5"/>
  <c r="M71" i="5"/>
  <c r="I73" i="5"/>
  <c r="E47" i="5"/>
  <c r="N47" i="5"/>
  <c r="W47" i="5"/>
  <c r="G42" i="5"/>
  <c r="P42" i="5"/>
  <c r="H44" i="5"/>
  <c r="Q44" i="5"/>
  <c r="D45" i="5"/>
  <c r="M45" i="5"/>
  <c r="W45" i="5"/>
  <c r="I46" i="5"/>
  <c r="F47" i="5"/>
  <c r="O47" i="5"/>
  <c r="W48" i="5"/>
  <c r="N48" i="5"/>
  <c r="F48" i="5"/>
  <c r="J48" i="5"/>
  <c r="S48" i="5"/>
  <c r="F49" i="5"/>
  <c r="O49" i="5"/>
  <c r="C50" i="5"/>
  <c r="L50" i="5"/>
  <c r="V50" i="5"/>
  <c r="H51" i="5"/>
  <c r="Q51" i="5"/>
  <c r="I53" i="5"/>
  <c r="E54" i="5"/>
  <c r="N54" i="5"/>
  <c r="L55" i="5"/>
  <c r="D55" i="5"/>
  <c r="J55" i="5"/>
  <c r="S55" i="5"/>
  <c r="E56" i="5"/>
  <c r="O56" i="5"/>
  <c r="B57" i="5"/>
  <c r="K57" i="5"/>
  <c r="G58" i="5"/>
  <c r="P58" i="5"/>
  <c r="G61" i="5"/>
  <c r="R61" i="5"/>
  <c r="G62" i="5"/>
  <c r="Q62" i="5"/>
  <c r="F63" i="5"/>
  <c r="Q63" i="5"/>
  <c r="D65" i="5"/>
  <c r="O65" i="5"/>
  <c r="G66" i="5"/>
  <c r="S66" i="5"/>
  <c r="I67" i="5"/>
  <c r="B71" i="5"/>
  <c r="P71" i="5"/>
  <c r="K73" i="5"/>
  <c r="H42" i="5"/>
  <c r="Q42" i="5"/>
  <c r="I44" i="5"/>
  <c r="E45" i="5"/>
  <c r="N45" i="5"/>
  <c r="R46" i="5"/>
  <c r="J46" i="5"/>
  <c r="B46" i="5"/>
  <c r="K46" i="5"/>
  <c r="G47" i="5"/>
  <c r="P47" i="5"/>
  <c r="B48" i="5"/>
  <c r="K48" i="5"/>
  <c r="G49" i="5"/>
  <c r="Q49" i="5"/>
  <c r="D50" i="5"/>
  <c r="M50" i="5"/>
  <c r="W50" i="5"/>
  <c r="I51" i="5"/>
  <c r="P53" i="5"/>
  <c r="H53" i="5"/>
  <c r="J53" i="5"/>
  <c r="S53" i="5"/>
  <c r="F54" i="5"/>
  <c r="O54" i="5"/>
  <c r="B55" i="5"/>
  <c r="K55" i="5"/>
  <c r="G56" i="5"/>
  <c r="P56" i="5"/>
  <c r="C57" i="5"/>
  <c r="L57" i="5"/>
  <c r="V57" i="5"/>
  <c r="H58" i="5"/>
  <c r="Q58" i="5"/>
  <c r="I61" i="5"/>
  <c r="H62" i="5"/>
  <c r="S62" i="5"/>
  <c r="H63" i="5"/>
  <c r="R63" i="5"/>
  <c r="E65" i="5"/>
  <c r="Q65" i="5"/>
  <c r="H66" i="5"/>
  <c r="J67" i="5"/>
  <c r="V70" i="5"/>
  <c r="M70" i="5"/>
  <c r="E70" i="5"/>
  <c r="L70" i="5"/>
  <c r="D70" i="5"/>
  <c r="R70" i="5"/>
  <c r="J70" i="5"/>
  <c r="B70" i="5"/>
  <c r="O70" i="5"/>
  <c r="C71" i="5"/>
  <c r="Q71" i="5"/>
  <c r="N73" i="5"/>
  <c r="I42" i="5"/>
  <c r="W44" i="5"/>
  <c r="N44" i="5"/>
  <c r="F44" i="5"/>
  <c r="J44" i="5"/>
  <c r="S44" i="5"/>
  <c r="H47" i="5"/>
  <c r="Q47" i="5"/>
  <c r="I49" i="5"/>
  <c r="E50" i="5"/>
  <c r="N50" i="5"/>
  <c r="L51" i="5"/>
  <c r="D51" i="5"/>
  <c r="J51" i="5"/>
  <c r="S51" i="5"/>
  <c r="H56" i="5"/>
  <c r="Q56" i="5"/>
  <c r="D57" i="5"/>
  <c r="M57" i="5"/>
  <c r="W57" i="5"/>
  <c r="I58" i="5"/>
  <c r="J61" i="5"/>
  <c r="I62" i="5"/>
  <c r="I63" i="5"/>
  <c r="S63" i="5"/>
  <c r="F65" i="5"/>
  <c r="C70" i="5"/>
  <c r="P70" i="5"/>
  <c r="E71" i="5"/>
  <c r="R71" i="5"/>
  <c r="Q73" i="5"/>
  <c r="R42" i="5"/>
  <c r="J42" i="5"/>
  <c r="B42" i="5"/>
  <c r="K42" i="5"/>
  <c r="B44" i="5"/>
  <c r="K44" i="5"/>
  <c r="I47" i="5"/>
  <c r="P49" i="5"/>
  <c r="H49" i="5"/>
  <c r="J49" i="5"/>
  <c r="S49" i="5"/>
  <c r="F50" i="5"/>
  <c r="O50" i="5"/>
  <c r="B51" i="5"/>
  <c r="K51" i="5"/>
  <c r="I56" i="5"/>
  <c r="E57" i="5"/>
  <c r="N57" i="5"/>
  <c r="R58" i="5"/>
  <c r="J58" i="5"/>
  <c r="B58" i="5"/>
  <c r="K58" i="5"/>
  <c r="S61" i="5"/>
  <c r="K61" i="5"/>
  <c r="C61" i="5"/>
  <c r="P61" i="5"/>
  <c r="H61" i="5"/>
  <c r="L61" i="5"/>
  <c r="W61" i="5"/>
  <c r="K62" i="5"/>
  <c r="G65" i="5"/>
  <c r="V65" i="5"/>
  <c r="K66" i="5"/>
  <c r="O67" i="5"/>
  <c r="G67" i="5"/>
  <c r="W67" i="5"/>
  <c r="N67" i="5"/>
  <c r="F67" i="5"/>
  <c r="L67" i="5"/>
  <c r="D67" i="5"/>
  <c r="M67" i="5"/>
  <c r="S69" i="5"/>
  <c r="K69" i="5"/>
  <c r="C69" i="5"/>
  <c r="R69" i="5"/>
  <c r="J69" i="5"/>
  <c r="B69" i="5"/>
  <c r="P69" i="5"/>
  <c r="H69" i="5"/>
  <c r="N69" i="5"/>
  <c r="F70" i="5"/>
  <c r="Q70" i="5"/>
  <c r="H71" i="5"/>
  <c r="S71" i="5"/>
  <c r="L47" i="5"/>
  <c r="D47" i="5"/>
  <c r="J47" i="5"/>
  <c r="S47" i="5"/>
  <c r="G50" i="5"/>
  <c r="P50" i="5"/>
  <c r="W56" i="5"/>
  <c r="N56" i="5"/>
  <c r="F56" i="5"/>
  <c r="J56" i="5"/>
  <c r="S56" i="5"/>
  <c r="F57" i="5"/>
  <c r="O57" i="5"/>
  <c r="V62" i="5"/>
  <c r="M62" i="5"/>
  <c r="E62" i="5"/>
  <c r="R62" i="5"/>
  <c r="J62" i="5"/>
  <c r="B62" i="5"/>
  <c r="L62" i="5"/>
  <c r="O63" i="5"/>
  <c r="G63" i="5"/>
  <c r="L63" i="5"/>
  <c r="D63" i="5"/>
  <c r="K63" i="5"/>
  <c r="V63" i="5"/>
  <c r="I65" i="5"/>
  <c r="W65" i="5"/>
  <c r="R73" i="5"/>
  <c r="J73" i="5"/>
  <c r="B73" i="5"/>
  <c r="P73" i="5"/>
  <c r="G73" i="5"/>
  <c r="O73" i="5"/>
  <c r="F73" i="5"/>
  <c r="W73" i="5"/>
  <c r="M73" i="5"/>
  <c r="D73" i="5"/>
  <c r="V73" i="5"/>
  <c r="L73" i="5"/>
  <c r="C73" i="5"/>
  <c r="W89" i="5"/>
  <c r="N89" i="5"/>
  <c r="F89" i="5"/>
  <c r="Q89" i="5"/>
  <c r="H89" i="5"/>
  <c r="P89" i="5"/>
  <c r="G89" i="5"/>
  <c r="O89" i="5"/>
  <c r="E89" i="5"/>
  <c r="M89" i="5"/>
  <c r="D89" i="5"/>
  <c r="V89" i="5"/>
  <c r="L89" i="5"/>
  <c r="C89" i="5"/>
  <c r="S89" i="5"/>
  <c r="R89" i="5"/>
  <c r="K89" i="5"/>
  <c r="J89" i="5"/>
  <c r="I89" i="5"/>
  <c r="B89" i="5"/>
  <c r="R77" i="5"/>
  <c r="J77" i="5"/>
  <c r="B77" i="5"/>
  <c r="K77" i="5"/>
  <c r="G78" i="5"/>
  <c r="R91" i="5"/>
  <c r="J91" i="5"/>
  <c r="B91" i="5"/>
  <c r="S91" i="5"/>
  <c r="I91" i="5"/>
  <c r="Q91" i="5"/>
  <c r="H91" i="5"/>
  <c r="P91" i="5"/>
  <c r="G91" i="5"/>
  <c r="O91" i="5"/>
  <c r="F91" i="5"/>
  <c r="N91" i="5"/>
  <c r="E91" i="5"/>
  <c r="W91" i="5"/>
  <c r="S111" i="5"/>
  <c r="K111" i="5"/>
  <c r="C111" i="5"/>
  <c r="R111" i="5"/>
  <c r="J111" i="5"/>
  <c r="B111" i="5"/>
  <c r="Q111" i="5"/>
  <c r="G111" i="5"/>
  <c r="P111" i="5"/>
  <c r="F111" i="5"/>
  <c r="O111" i="5"/>
  <c r="E111" i="5"/>
  <c r="W111" i="5"/>
  <c r="L111" i="5"/>
  <c r="N111" i="5"/>
  <c r="M111" i="5"/>
  <c r="I111" i="5"/>
  <c r="H111" i="5"/>
  <c r="D111" i="5"/>
  <c r="V111" i="5"/>
  <c r="R87" i="5"/>
  <c r="J87" i="5"/>
  <c r="B87" i="5"/>
  <c r="P87" i="5"/>
  <c r="G87" i="5"/>
  <c r="O87" i="5"/>
  <c r="F87" i="5"/>
  <c r="N87" i="5"/>
  <c r="E87" i="5"/>
  <c r="W87" i="5"/>
  <c r="M87" i="5"/>
  <c r="D87" i="5"/>
  <c r="V87" i="5"/>
  <c r="L87" i="5"/>
  <c r="C87" i="5"/>
  <c r="D91" i="5"/>
  <c r="H74" i="5"/>
  <c r="Q74" i="5"/>
  <c r="E77" i="5"/>
  <c r="N77" i="5"/>
  <c r="A80" i="5"/>
  <c r="L78" i="5"/>
  <c r="D78" i="5"/>
  <c r="J78" i="5"/>
  <c r="S78" i="5"/>
  <c r="W81" i="5"/>
  <c r="N81" i="5"/>
  <c r="K81" i="5"/>
  <c r="C81" i="5"/>
  <c r="S81" i="5"/>
  <c r="J81" i="5"/>
  <c r="B81" i="5"/>
  <c r="M81" i="5"/>
  <c r="H87" i="5"/>
  <c r="K91" i="5"/>
  <c r="F60" i="5"/>
  <c r="N60" i="5"/>
  <c r="W60" i="5"/>
  <c r="F64" i="5"/>
  <c r="N64" i="5"/>
  <c r="W64" i="5"/>
  <c r="F68" i="5"/>
  <c r="N68" i="5"/>
  <c r="W68" i="5"/>
  <c r="G72" i="5"/>
  <c r="I74" i="5"/>
  <c r="P76" i="5"/>
  <c r="H76" i="5"/>
  <c r="J76" i="5"/>
  <c r="S76" i="5"/>
  <c r="F77" i="5"/>
  <c r="O77" i="5"/>
  <c r="B78" i="5"/>
  <c r="K78" i="5"/>
  <c r="G79" i="5"/>
  <c r="P79" i="5"/>
  <c r="D81" i="5"/>
  <c r="O81" i="5"/>
  <c r="I87" i="5"/>
  <c r="L91" i="5"/>
  <c r="L74" i="5"/>
  <c r="D74" i="5"/>
  <c r="J74" i="5"/>
  <c r="S74" i="5"/>
  <c r="G77" i="5"/>
  <c r="P77" i="5"/>
  <c r="C78" i="5"/>
  <c r="M78" i="5"/>
  <c r="V78" i="5"/>
  <c r="S101" i="5"/>
  <c r="K101" i="5"/>
  <c r="C101" i="5"/>
  <c r="W101" i="5"/>
  <c r="N101" i="5"/>
  <c r="F101" i="5"/>
  <c r="V101" i="5"/>
  <c r="J101" i="5"/>
  <c r="I101" i="5"/>
  <c r="R101" i="5"/>
  <c r="H101" i="5"/>
  <c r="Q101" i="5"/>
  <c r="G101" i="5"/>
  <c r="P101" i="5"/>
  <c r="E101" i="5"/>
  <c r="M101" i="5"/>
  <c r="B101" i="5"/>
  <c r="P72" i="5"/>
  <c r="H72" i="5"/>
  <c r="J72" i="5"/>
  <c r="S72" i="5"/>
  <c r="B74" i="5"/>
  <c r="K74" i="5"/>
  <c r="C76" i="5"/>
  <c r="L76" i="5"/>
  <c r="V76" i="5"/>
  <c r="H77" i="5"/>
  <c r="Q77" i="5"/>
  <c r="E78" i="5"/>
  <c r="N78" i="5"/>
  <c r="W78" i="5"/>
  <c r="I79" i="5"/>
  <c r="F81" i="5"/>
  <c r="Q81" i="5"/>
  <c r="Q87" i="5"/>
  <c r="D101" i="5"/>
  <c r="I60" i="5"/>
  <c r="I64" i="5"/>
  <c r="I68" i="5"/>
  <c r="B72" i="5"/>
  <c r="K72" i="5"/>
  <c r="C74" i="5"/>
  <c r="M74" i="5"/>
  <c r="V74" i="5"/>
  <c r="D76" i="5"/>
  <c r="M76" i="5"/>
  <c r="W76" i="5"/>
  <c r="I77" i="5"/>
  <c r="S77" i="5"/>
  <c r="F78" i="5"/>
  <c r="O78" i="5"/>
  <c r="W79" i="5"/>
  <c r="N79" i="5"/>
  <c r="F79" i="5"/>
  <c r="J79" i="5"/>
  <c r="S79" i="5"/>
  <c r="G81" i="5"/>
  <c r="R81" i="5"/>
  <c r="S87" i="5"/>
  <c r="V91" i="5"/>
  <c r="L101" i="5"/>
  <c r="O103" i="5"/>
  <c r="G103" i="5"/>
  <c r="R103" i="5"/>
  <c r="J103" i="5"/>
  <c r="B103" i="5"/>
  <c r="L103" i="5"/>
  <c r="W103" i="5"/>
  <c r="O109" i="5"/>
  <c r="G109" i="5"/>
  <c r="W109" i="5"/>
  <c r="N109" i="5"/>
  <c r="F109" i="5"/>
  <c r="S109" i="5"/>
  <c r="I109" i="5"/>
  <c r="R109" i="5"/>
  <c r="H109" i="5"/>
  <c r="Q109" i="5"/>
  <c r="E109" i="5"/>
  <c r="L109" i="5"/>
  <c r="B109" i="5"/>
  <c r="V109" i="5"/>
  <c r="W85" i="5"/>
  <c r="N85" i="5"/>
  <c r="F85" i="5"/>
  <c r="J85" i="5"/>
  <c r="S85" i="5"/>
  <c r="E93" i="5"/>
  <c r="O93" i="5"/>
  <c r="D103" i="5"/>
  <c r="N103" i="5"/>
  <c r="R83" i="5"/>
  <c r="J83" i="5"/>
  <c r="B83" i="5"/>
  <c r="K83" i="5"/>
  <c r="B85" i="5"/>
  <c r="K85" i="5"/>
  <c r="G93" i="5"/>
  <c r="P93" i="5"/>
  <c r="R99" i="5"/>
  <c r="J99" i="5"/>
  <c r="B99" i="5"/>
  <c r="K99" i="5"/>
  <c r="E103" i="5"/>
  <c r="P103" i="5"/>
  <c r="J109" i="5"/>
  <c r="C83" i="5"/>
  <c r="L83" i="5"/>
  <c r="V83" i="5"/>
  <c r="C85" i="5"/>
  <c r="L85" i="5"/>
  <c r="V85" i="5"/>
  <c r="H93" i="5"/>
  <c r="Q93" i="5"/>
  <c r="I95" i="5"/>
  <c r="W97" i="5"/>
  <c r="N97" i="5"/>
  <c r="F97" i="5"/>
  <c r="J97" i="5"/>
  <c r="S97" i="5"/>
  <c r="C99" i="5"/>
  <c r="L99" i="5"/>
  <c r="V99" i="5"/>
  <c r="F103" i="5"/>
  <c r="Q103" i="5"/>
  <c r="K109" i="5"/>
  <c r="D83" i="5"/>
  <c r="M83" i="5"/>
  <c r="W83" i="5"/>
  <c r="D85" i="5"/>
  <c r="M85" i="5"/>
  <c r="I93" i="5"/>
  <c r="R95" i="5"/>
  <c r="J95" i="5"/>
  <c r="B95" i="5"/>
  <c r="K95" i="5"/>
  <c r="B97" i="5"/>
  <c r="K97" i="5"/>
  <c r="D99" i="5"/>
  <c r="M99" i="5"/>
  <c r="W99" i="5"/>
  <c r="H103" i="5"/>
  <c r="S103" i="5"/>
  <c r="M109" i="5"/>
  <c r="E85" i="5"/>
  <c r="O85" i="5"/>
  <c r="W93" i="5"/>
  <c r="N93" i="5"/>
  <c r="F93" i="5"/>
  <c r="J93" i="5"/>
  <c r="S93" i="5"/>
  <c r="I103" i="5"/>
  <c r="P109" i="5"/>
  <c r="K103" i="5"/>
  <c r="V103" i="5"/>
  <c r="F105" i="5"/>
  <c r="N105" i="5"/>
  <c r="W105" i="5"/>
  <c r="F107" i="5"/>
  <c r="O107" i="5"/>
  <c r="I113" i="5"/>
  <c r="I105" i="5"/>
  <c r="Q105" i="5"/>
  <c r="L125" i="5"/>
  <c r="D125" i="5"/>
  <c r="Q125" i="5"/>
  <c r="H125" i="5"/>
  <c r="P125" i="5"/>
  <c r="G125" i="5"/>
  <c r="O125" i="5"/>
  <c r="F125" i="5"/>
  <c r="W125" i="5"/>
  <c r="N125" i="5"/>
  <c r="E125" i="5"/>
  <c r="V125" i="5"/>
  <c r="M125" i="5"/>
  <c r="C125" i="5"/>
  <c r="K125" i="5"/>
  <c r="B125" i="5"/>
  <c r="R125" i="5"/>
  <c r="I125" i="5"/>
  <c r="S107" i="5"/>
  <c r="K107" i="5"/>
  <c r="C107" i="5"/>
  <c r="R107" i="5"/>
  <c r="J107" i="5"/>
  <c r="V107" i="5"/>
  <c r="S113" i="5"/>
  <c r="K113" i="5"/>
  <c r="C113" i="5"/>
  <c r="P113" i="5"/>
  <c r="H113" i="5"/>
  <c r="O113" i="5"/>
  <c r="G113" i="5"/>
  <c r="W113" i="5"/>
  <c r="N113" i="5"/>
  <c r="F113" i="5"/>
  <c r="Q113" i="5"/>
  <c r="J125" i="5"/>
  <c r="C105" i="5"/>
  <c r="K105" i="5"/>
  <c r="B107" i="5"/>
  <c r="L107" i="5"/>
  <c r="W107" i="5"/>
  <c r="B113" i="5"/>
  <c r="R113" i="5"/>
  <c r="S125" i="5"/>
  <c r="L141" i="5"/>
  <c r="D141" i="5"/>
  <c r="Q141" i="5"/>
  <c r="H141" i="5"/>
  <c r="P141" i="5"/>
  <c r="G141" i="5"/>
  <c r="O141" i="5"/>
  <c r="F141" i="5"/>
  <c r="W141" i="5"/>
  <c r="N141" i="5"/>
  <c r="E141" i="5"/>
  <c r="V141" i="5"/>
  <c r="M141" i="5"/>
  <c r="C141" i="5"/>
  <c r="K141" i="5"/>
  <c r="B141" i="5"/>
  <c r="R141" i="5"/>
  <c r="I141" i="5"/>
  <c r="P127" i="5"/>
  <c r="H127" i="5"/>
  <c r="J127" i="5"/>
  <c r="S127" i="5"/>
  <c r="P143" i="5"/>
  <c r="H143" i="5"/>
  <c r="J143" i="5"/>
  <c r="S143" i="5"/>
  <c r="E115" i="5"/>
  <c r="N115" i="5"/>
  <c r="G117" i="5"/>
  <c r="P117" i="5"/>
  <c r="G119" i="5"/>
  <c r="Q119" i="5"/>
  <c r="P123" i="5"/>
  <c r="H123" i="5"/>
  <c r="J123" i="5"/>
  <c r="S123" i="5"/>
  <c r="C127" i="5"/>
  <c r="L127" i="5"/>
  <c r="V127" i="5"/>
  <c r="E129" i="5"/>
  <c r="N129" i="5"/>
  <c r="W129" i="5"/>
  <c r="E131" i="5"/>
  <c r="N131" i="5"/>
  <c r="G133" i="5"/>
  <c r="P133" i="5"/>
  <c r="G135" i="5"/>
  <c r="Q135" i="5"/>
  <c r="P139" i="5"/>
  <c r="H139" i="5"/>
  <c r="J139" i="5"/>
  <c r="S139" i="5"/>
  <c r="C143" i="5"/>
  <c r="L143" i="5"/>
  <c r="V143" i="5"/>
  <c r="E145" i="5"/>
  <c r="N145" i="5"/>
  <c r="W145" i="5"/>
  <c r="F115" i="5"/>
  <c r="O115" i="5"/>
  <c r="H117" i="5"/>
  <c r="Q117" i="5"/>
  <c r="I119" i="5"/>
  <c r="L121" i="5"/>
  <c r="D121" i="5"/>
  <c r="J121" i="5"/>
  <c r="S121" i="5"/>
  <c r="B123" i="5"/>
  <c r="K123" i="5"/>
  <c r="D127" i="5"/>
  <c r="M127" i="5"/>
  <c r="W127" i="5"/>
  <c r="F129" i="5"/>
  <c r="O129" i="5"/>
  <c r="F131" i="5"/>
  <c r="O131" i="5"/>
  <c r="H133" i="5"/>
  <c r="Q133" i="5"/>
  <c r="I135" i="5"/>
  <c r="L137" i="5"/>
  <c r="D137" i="5"/>
  <c r="J137" i="5"/>
  <c r="S137" i="5"/>
  <c r="B139" i="5"/>
  <c r="K139" i="5"/>
  <c r="D143" i="5"/>
  <c r="M143" i="5"/>
  <c r="W143" i="5"/>
  <c r="F145" i="5"/>
  <c r="O145" i="5"/>
  <c r="G115" i="5"/>
  <c r="I117" i="5"/>
  <c r="P119" i="5"/>
  <c r="H119" i="5"/>
  <c r="J119" i="5"/>
  <c r="S119" i="5"/>
  <c r="E127" i="5"/>
  <c r="N127" i="5"/>
  <c r="G129" i="5"/>
  <c r="P129" i="5"/>
  <c r="G131" i="5"/>
  <c r="Q131" i="5"/>
  <c r="I133" i="5"/>
  <c r="P135" i="5"/>
  <c r="H135" i="5"/>
  <c r="J135" i="5"/>
  <c r="S135" i="5"/>
  <c r="E143" i="5"/>
  <c r="N143" i="5"/>
  <c r="G145" i="5"/>
  <c r="P145" i="5"/>
  <c r="L117" i="5"/>
  <c r="D117" i="5"/>
  <c r="J117" i="5"/>
  <c r="S117" i="5"/>
  <c r="B119" i="5"/>
  <c r="K119" i="5"/>
  <c r="F127" i="5"/>
  <c r="O127" i="5"/>
  <c r="H129" i="5"/>
  <c r="I131" i="5"/>
  <c r="L133" i="5"/>
  <c r="D133" i="5"/>
  <c r="J133" i="5"/>
  <c r="S133" i="5"/>
  <c r="B135" i="5"/>
  <c r="K135" i="5"/>
  <c r="F143" i="5"/>
  <c r="O143" i="5"/>
  <c r="H145" i="5"/>
  <c r="Q145" i="5"/>
  <c r="P115" i="5"/>
  <c r="H115" i="5"/>
  <c r="J115" i="5"/>
  <c r="S115" i="5"/>
  <c r="B117" i="5"/>
  <c r="K117" i="5"/>
  <c r="C119" i="5"/>
  <c r="L119" i="5"/>
  <c r="V119" i="5"/>
  <c r="G127" i="5"/>
  <c r="Q127" i="5"/>
  <c r="P131" i="5"/>
  <c r="H131" i="5"/>
  <c r="J131" i="5"/>
  <c r="S131" i="5"/>
  <c r="B133" i="5"/>
  <c r="K133" i="5"/>
  <c r="C135" i="5"/>
  <c r="L135" i="5"/>
  <c r="V135" i="5"/>
  <c r="G143" i="5"/>
  <c r="Q143" i="5"/>
  <c r="I145" i="5"/>
  <c r="B115" i="5"/>
  <c r="K115" i="5"/>
  <c r="C117" i="5"/>
  <c r="M117" i="5"/>
  <c r="V117" i="5"/>
  <c r="D119" i="5"/>
  <c r="M119" i="5"/>
  <c r="W119" i="5"/>
  <c r="F123" i="5"/>
  <c r="O123" i="5"/>
  <c r="I127" i="5"/>
  <c r="R127" i="5"/>
  <c r="L129" i="5"/>
  <c r="D129" i="5"/>
  <c r="J129" i="5"/>
  <c r="S129" i="5"/>
  <c r="B131" i="5"/>
  <c r="K131" i="5"/>
  <c r="C133" i="5"/>
  <c r="M133" i="5"/>
  <c r="V133" i="5"/>
  <c r="D135" i="5"/>
  <c r="M135" i="5"/>
  <c r="W135" i="5"/>
  <c r="I143" i="5"/>
  <c r="R143" i="5"/>
  <c r="L145" i="5"/>
  <c r="D145" i="5"/>
  <c r="J145" i="5"/>
  <c r="S145" i="5"/>
  <c r="I3" i="2"/>
  <c r="B3" i="6" l="1" a="1"/>
  <c r="B3" i="6" s="1"/>
  <c r="E2" i="6"/>
  <c r="K2" i="6"/>
  <c r="H2" i="6"/>
  <c r="Q2" i="6"/>
  <c r="N2" i="6"/>
  <c r="T2" i="6"/>
  <c r="Q80" i="5"/>
  <c r="I80" i="5"/>
  <c r="P80" i="5"/>
  <c r="H80" i="5"/>
  <c r="S80" i="5"/>
  <c r="G80" i="5"/>
  <c r="R80" i="5"/>
  <c r="F80" i="5"/>
  <c r="O80" i="5"/>
  <c r="E80" i="5"/>
  <c r="N80" i="5"/>
  <c r="D80" i="5"/>
  <c r="M80" i="5"/>
  <c r="C80" i="5"/>
  <c r="A82" i="5"/>
  <c r="J80" i="5"/>
  <c r="W80" i="5"/>
  <c r="V80" i="5"/>
  <c r="L80" i="5"/>
  <c r="B80" i="5"/>
  <c r="K80" i="5"/>
  <c r="W6" i="5"/>
  <c r="O6" i="5"/>
  <c r="G6" i="5"/>
  <c r="V6" i="5"/>
  <c r="N6" i="5"/>
  <c r="F6" i="5"/>
  <c r="S6" i="5"/>
  <c r="K6" i="5"/>
  <c r="C6" i="5"/>
  <c r="H6" i="5"/>
  <c r="P6" i="5"/>
  <c r="B6" i="5"/>
  <c r="M6" i="5"/>
  <c r="L6" i="5"/>
  <c r="J6" i="5"/>
  <c r="U6" i="5" s="1"/>
  <c r="I6" i="5"/>
  <c r="A8" i="5" a="1"/>
  <c r="A8" i="5" s="1"/>
  <c r="R6" i="5"/>
  <c r="E6" i="5"/>
  <c r="Q6" i="5"/>
  <c r="D6" i="5"/>
  <c r="A9" i="5" a="1"/>
  <c r="A9" i="5" s="1"/>
  <c r="W7" i="5"/>
  <c r="O7" i="5"/>
  <c r="G7" i="5"/>
  <c r="V7" i="5"/>
  <c r="N7" i="5"/>
  <c r="F7" i="5"/>
  <c r="S7" i="5"/>
  <c r="K7" i="5"/>
  <c r="C7" i="5"/>
  <c r="I7" i="5"/>
  <c r="Q7" i="5"/>
  <c r="D7" i="5"/>
  <c r="P7" i="5"/>
  <c r="B7" i="5"/>
  <c r="M7" i="5"/>
  <c r="J7" i="5"/>
  <c r="U7" i="5" s="1"/>
  <c r="L7" i="5"/>
  <c r="H7" i="5"/>
  <c r="R7" i="5"/>
  <c r="E7" i="5"/>
  <c r="I4" i="2"/>
  <c r="P1" i="2"/>
  <c r="Q1" i="2"/>
  <c r="R1" i="2"/>
  <c r="S1" i="2"/>
  <c r="T1" i="2"/>
  <c r="U1" i="2"/>
  <c r="B4" i="6" l="1" a="1"/>
  <c r="B4" i="6" s="1"/>
  <c r="H3" i="6"/>
  <c r="Q3" i="6"/>
  <c r="K3" i="6"/>
  <c r="T3" i="6"/>
  <c r="N3" i="6"/>
  <c r="E3" i="6"/>
  <c r="P82" i="5"/>
  <c r="H82" i="5"/>
  <c r="A84" i="5"/>
  <c r="Q82" i="5"/>
  <c r="G82" i="5"/>
  <c r="O82" i="5"/>
  <c r="F82" i="5"/>
  <c r="I82" i="5"/>
  <c r="S82" i="5"/>
  <c r="E82" i="5"/>
  <c r="R82" i="5"/>
  <c r="D82" i="5"/>
  <c r="N82" i="5"/>
  <c r="C82" i="5"/>
  <c r="M82" i="5"/>
  <c r="B82" i="5"/>
  <c r="L82" i="5"/>
  <c r="V82" i="5"/>
  <c r="J82" i="5"/>
  <c r="K82" i="5"/>
  <c r="W82" i="5"/>
  <c r="O8" i="5"/>
  <c r="G8" i="5"/>
  <c r="A10" i="5" a="1"/>
  <c r="A10" i="5" s="1"/>
  <c r="W8" i="5"/>
  <c r="N8" i="5"/>
  <c r="F8" i="5"/>
  <c r="S8" i="5"/>
  <c r="K8" i="5"/>
  <c r="C8" i="5"/>
  <c r="J8" i="5"/>
  <c r="R8" i="5"/>
  <c r="E8" i="5"/>
  <c r="Q8" i="5"/>
  <c r="D8" i="5"/>
  <c r="P8" i="5"/>
  <c r="B8" i="5"/>
  <c r="L8" i="5"/>
  <c r="M8" i="5"/>
  <c r="V8" i="5"/>
  <c r="I8" i="5"/>
  <c r="H8" i="5"/>
  <c r="P9" i="5"/>
  <c r="H9" i="5"/>
  <c r="O9" i="5"/>
  <c r="G9" i="5"/>
  <c r="L9" i="5"/>
  <c r="D9" i="5"/>
  <c r="A11" i="5" a="1"/>
  <c r="A11" i="5" s="1"/>
  <c r="I9" i="5"/>
  <c r="S9" i="5"/>
  <c r="F9" i="5"/>
  <c r="R9" i="5"/>
  <c r="E9" i="5"/>
  <c r="M9" i="5"/>
  <c r="Q9" i="5"/>
  <c r="C9" i="5"/>
  <c r="N9" i="5"/>
  <c r="B9" i="5"/>
  <c r="W9" i="5"/>
  <c r="K9" i="5"/>
  <c r="V9" i="5"/>
  <c r="J9" i="5"/>
  <c r="V1" i="2"/>
  <c r="I5" i="2"/>
  <c r="J1" i="2" a="1"/>
  <c r="O1" i="2" a="1"/>
  <c r="N1" i="2" a="1"/>
  <c r="T2" i="2"/>
  <c r="S2" i="2"/>
  <c r="Q2" i="2"/>
  <c r="M1" i="2" a="1"/>
  <c r="L1" i="2" a="1"/>
  <c r="K1" i="2" a="1"/>
  <c r="P2" i="2"/>
  <c r="R2" i="2"/>
  <c r="U2" i="2"/>
  <c r="B5" i="6" l="1" a="1"/>
  <c r="B5" i="6" s="1"/>
  <c r="N4" i="6"/>
  <c r="Q4" i="6"/>
  <c r="T4" i="6"/>
  <c r="E4" i="6"/>
  <c r="H4" i="6"/>
  <c r="K4" i="6"/>
  <c r="J1" i="2"/>
  <c r="K1" i="2"/>
  <c r="L1" i="2"/>
  <c r="I1" i="6" s="1"/>
  <c r="J1" i="6" s="1"/>
  <c r="M1" i="2"/>
  <c r="N1" i="2"/>
  <c r="O1" i="6" s="1"/>
  <c r="P1" i="6" s="1"/>
  <c r="O1" i="2"/>
  <c r="R1" i="6" s="1"/>
  <c r="S1" i="6" s="1"/>
  <c r="L84" i="5"/>
  <c r="D84" i="5"/>
  <c r="S84" i="5"/>
  <c r="J84" i="5"/>
  <c r="A86" i="5"/>
  <c r="R84" i="5"/>
  <c r="I84" i="5"/>
  <c r="Q84" i="5"/>
  <c r="H84" i="5"/>
  <c r="P84" i="5"/>
  <c r="G84" i="5"/>
  <c r="V84" i="5"/>
  <c r="C84" i="5"/>
  <c r="B84" i="5"/>
  <c r="O84" i="5"/>
  <c r="N84" i="5"/>
  <c r="M84" i="5"/>
  <c r="K84" i="5"/>
  <c r="W84" i="5"/>
  <c r="E84" i="5"/>
  <c r="F84" i="5"/>
  <c r="R11" i="5"/>
  <c r="J11" i="5"/>
  <c r="B11" i="5"/>
  <c r="Q11" i="5"/>
  <c r="I11" i="5"/>
  <c r="A13" i="5" a="1"/>
  <c r="A13" i="5" s="1"/>
  <c r="W11" i="5"/>
  <c r="N11" i="5"/>
  <c r="F11" i="5"/>
  <c r="M11" i="5"/>
  <c r="P11" i="5"/>
  <c r="L11" i="5"/>
  <c r="D11" i="5"/>
  <c r="K11" i="5"/>
  <c r="V11" i="5"/>
  <c r="H11" i="5"/>
  <c r="G11" i="5"/>
  <c r="S11" i="5"/>
  <c r="E11" i="5"/>
  <c r="O11" i="5"/>
  <c r="C11" i="5"/>
  <c r="Q10" i="5"/>
  <c r="I10" i="5"/>
  <c r="P10" i="5"/>
  <c r="H10" i="5"/>
  <c r="V10" i="5"/>
  <c r="M10" i="5"/>
  <c r="E10" i="5"/>
  <c r="N10" i="5"/>
  <c r="W10" i="5"/>
  <c r="J10" i="5"/>
  <c r="A12" i="5" a="1"/>
  <c r="A12" i="5" s="1"/>
  <c r="G10" i="5"/>
  <c r="S10" i="5"/>
  <c r="F10" i="5"/>
  <c r="O10" i="5"/>
  <c r="R10" i="5"/>
  <c r="D10" i="5"/>
  <c r="C10" i="5"/>
  <c r="B10" i="5"/>
  <c r="L10" i="5"/>
  <c r="K10" i="5"/>
  <c r="V2" i="2"/>
  <c r="I6" i="2"/>
  <c r="O2" i="2" a="1"/>
  <c r="M2" i="2" a="1"/>
  <c r="L2" i="2" a="1"/>
  <c r="N2" i="2" a="1"/>
  <c r="J2" i="2" a="1"/>
  <c r="S3" i="2"/>
  <c r="T3" i="2"/>
  <c r="R3" i="2"/>
  <c r="U3" i="2"/>
  <c r="P3" i="2"/>
  <c r="K2" i="2" a="1"/>
  <c r="Q3" i="2"/>
  <c r="L1" i="6" l="1"/>
  <c r="M1" i="6" s="1"/>
  <c r="C1" i="6"/>
  <c r="D1" i="6" s="1"/>
  <c r="F1" i="6"/>
  <c r="G1" i="6" s="1"/>
  <c r="B6" i="6" a="1"/>
  <c r="B6" i="6" s="1"/>
  <c r="T5" i="6"/>
  <c r="E5" i="6"/>
  <c r="H5" i="6"/>
  <c r="K5" i="6"/>
  <c r="N5" i="6"/>
  <c r="Q5" i="6"/>
  <c r="K2" i="2"/>
  <c r="J2" i="2"/>
  <c r="C2" i="6" s="1"/>
  <c r="N2" i="2"/>
  <c r="L2" i="2"/>
  <c r="M2" i="2"/>
  <c r="L2" i="6" s="1"/>
  <c r="O2" i="2"/>
  <c r="S12" i="5"/>
  <c r="K12" i="5"/>
  <c r="C12" i="5"/>
  <c r="R12" i="5"/>
  <c r="J12" i="5"/>
  <c r="B12" i="5"/>
  <c r="O12" i="5"/>
  <c r="G12" i="5"/>
  <c r="P12" i="5"/>
  <c r="D12" i="5"/>
  <c r="F12" i="5"/>
  <c r="N12" i="5"/>
  <c r="M12" i="5"/>
  <c r="L12" i="5"/>
  <c r="W12" i="5"/>
  <c r="I12" i="5"/>
  <c r="A14" i="5" a="1"/>
  <c r="A14" i="5" s="1"/>
  <c r="G14" i="5" s="1"/>
  <c r="V12" i="5"/>
  <c r="H12" i="5"/>
  <c r="Q12" i="5"/>
  <c r="E12" i="5"/>
  <c r="P86" i="5"/>
  <c r="H86" i="5"/>
  <c r="K86" i="5"/>
  <c r="B86" i="5"/>
  <c r="S86" i="5"/>
  <c r="J86" i="5"/>
  <c r="A88" i="5"/>
  <c r="R86" i="5"/>
  <c r="I86" i="5"/>
  <c r="Q86" i="5"/>
  <c r="G86" i="5"/>
  <c r="O86" i="5"/>
  <c r="F86" i="5"/>
  <c r="N86" i="5"/>
  <c r="M86" i="5"/>
  <c r="L86" i="5"/>
  <c r="E86" i="5"/>
  <c r="D86" i="5"/>
  <c r="V86" i="5"/>
  <c r="C86" i="5"/>
  <c r="W86" i="5"/>
  <c r="L13" i="5"/>
  <c r="D13" i="5"/>
  <c r="S13" i="5"/>
  <c r="K13" i="5"/>
  <c r="C13" i="5"/>
  <c r="P13" i="5"/>
  <c r="H13" i="5"/>
  <c r="R13" i="5"/>
  <c r="F13" i="5"/>
  <c r="V13" i="5"/>
  <c r="Q13" i="5"/>
  <c r="E13" i="5"/>
  <c r="O13" i="5"/>
  <c r="B13" i="5"/>
  <c r="N13" i="5"/>
  <c r="M13" i="5"/>
  <c r="I13" i="5"/>
  <c r="A15" i="5" a="1"/>
  <c r="A15" i="5" s="1"/>
  <c r="W13" i="5"/>
  <c r="J13" i="5"/>
  <c r="G13" i="5"/>
  <c r="V3" i="2"/>
  <c r="I7" i="2"/>
  <c r="K3" i="2" a="1"/>
  <c r="T4" i="2"/>
  <c r="U4" i="2"/>
  <c r="Q4" i="2"/>
  <c r="R4" i="2"/>
  <c r="J3" i="2" a="1"/>
  <c r="O3" i="2" a="1"/>
  <c r="L3" i="2" a="1"/>
  <c r="N3" i="2" a="1"/>
  <c r="P4" i="2"/>
  <c r="M3" i="2" a="1"/>
  <c r="S4" i="2"/>
  <c r="D2" i="6" l="1"/>
  <c r="B7" i="6" a="1"/>
  <c r="B7" i="6" s="1"/>
  <c r="E6" i="6"/>
  <c r="K6" i="6"/>
  <c r="N6" i="6"/>
  <c r="H6" i="6"/>
  <c r="Q6" i="6"/>
  <c r="T6" i="6"/>
  <c r="A10" i="4"/>
  <c r="A35" i="4" s="1"/>
  <c r="M3" i="2"/>
  <c r="L3" i="6" s="1"/>
  <c r="N3" i="2"/>
  <c r="L3" i="2"/>
  <c r="O3" i="2"/>
  <c r="J3" i="2"/>
  <c r="C3" i="6" s="1"/>
  <c r="K3" i="2"/>
  <c r="A17" i="5" a="1"/>
  <c r="A17" i="5" s="1"/>
  <c r="W15" i="5"/>
  <c r="N15" i="5"/>
  <c r="F15" i="5"/>
  <c r="V15" i="5"/>
  <c r="M15" i="5"/>
  <c r="E15" i="5"/>
  <c r="R15" i="5"/>
  <c r="J15" i="5"/>
  <c r="B15" i="5"/>
  <c r="H15" i="5"/>
  <c r="S15" i="5"/>
  <c r="G15" i="5"/>
  <c r="Q15" i="5"/>
  <c r="D15" i="5"/>
  <c r="P15" i="5"/>
  <c r="C15" i="5"/>
  <c r="L15" i="5"/>
  <c r="O15" i="5"/>
  <c r="K15" i="5"/>
  <c r="I15" i="5"/>
  <c r="L88" i="5"/>
  <c r="D88" i="5"/>
  <c r="V88" i="5"/>
  <c r="M88" i="5"/>
  <c r="C88" i="5"/>
  <c r="K88" i="5"/>
  <c r="B88" i="5"/>
  <c r="S88" i="5"/>
  <c r="J88" i="5"/>
  <c r="A90" i="5"/>
  <c r="R88" i="5"/>
  <c r="I88" i="5"/>
  <c r="Q88" i="5"/>
  <c r="H88" i="5"/>
  <c r="P88" i="5"/>
  <c r="O88" i="5"/>
  <c r="N88" i="5"/>
  <c r="G88" i="5"/>
  <c r="F88" i="5"/>
  <c r="W88" i="5"/>
  <c r="E88" i="5"/>
  <c r="V14" i="5"/>
  <c r="M14" i="5"/>
  <c r="E14" i="5"/>
  <c r="L14" i="5"/>
  <c r="D14" i="5"/>
  <c r="Q14" i="5"/>
  <c r="I14" i="5"/>
  <c r="S14" i="5"/>
  <c r="W14" i="5"/>
  <c r="R14" i="5"/>
  <c r="F14" i="5"/>
  <c r="P14" i="5"/>
  <c r="C14" i="5"/>
  <c r="O14" i="5"/>
  <c r="B14" i="5"/>
  <c r="N14" i="5"/>
  <c r="J14" i="5"/>
  <c r="K14" i="5"/>
  <c r="A16" i="5" a="1"/>
  <c r="A16" i="5" s="1"/>
  <c r="H14" i="5"/>
  <c r="V4" i="2"/>
  <c r="I8" i="2"/>
  <c r="M4" i="2" a="1"/>
  <c r="K4" i="2" a="1"/>
  <c r="O4" i="2" a="1"/>
  <c r="J4" i="2" a="1"/>
  <c r="N4" i="2" a="1"/>
  <c r="Q5" i="2"/>
  <c r="P5" i="2"/>
  <c r="S5" i="2"/>
  <c r="R5" i="2"/>
  <c r="T5" i="2"/>
  <c r="U5" i="2"/>
  <c r="L4" i="2" a="1"/>
  <c r="D3" i="6" l="1"/>
  <c r="B8" i="6" a="1"/>
  <c r="B8" i="6" s="1"/>
  <c r="H7" i="6"/>
  <c r="K7" i="6"/>
  <c r="Q7" i="6"/>
  <c r="N7" i="6"/>
  <c r="E7" i="6"/>
  <c r="T7" i="6"/>
  <c r="L4" i="2"/>
  <c r="N4" i="2"/>
  <c r="J4" i="2"/>
  <c r="C4" i="6" s="1"/>
  <c r="O4" i="2"/>
  <c r="K4" i="2"/>
  <c r="M4" i="2"/>
  <c r="L4" i="6" s="1"/>
  <c r="P90" i="5"/>
  <c r="H90" i="5"/>
  <c r="W90" i="5"/>
  <c r="M90" i="5"/>
  <c r="D90" i="5"/>
  <c r="V90" i="5"/>
  <c r="L90" i="5"/>
  <c r="C90" i="5"/>
  <c r="K90" i="5"/>
  <c r="B90" i="5"/>
  <c r="S90" i="5"/>
  <c r="J90" i="5"/>
  <c r="A92" i="5"/>
  <c r="R90" i="5"/>
  <c r="I90" i="5"/>
  <c r="Q90" i="5"/>
  <c r="O90" i="5"/>
  <c r="N90" i="5"/>
  <c r="G90" i="5"/>
  <c r="F90" i="5"/>
  <c r="E90" i="5"/>
  <c r="O16" i="5"/>
  <c r="G16" i="5"/>
  <c r="A18" i="5" a="1"/>
  <c r="A18" i="5" s="1"/>
  <c r="W16" i="5"/>
  <c r="N16" i="5"/>
  <c r="F16" i="5"/>
  <c r="S16" i="5"/>
  <c r="K16" i="5"/>
  <c r="C16" i="5"/>
  <c r="J16" i="5"/>
  <c r="V16" i="5"/>
  <c r="I16" i="5"/>
  <c r="H16" i="5"/>
  <c r="R16" i="5"/>
  <c r="E16" i="5"/>
  <c r="Q16" i="5"/>
  <c r="D16" i="5"/>
  <c r="P16" i="5"/>
  <c r="M16" i="5"/>
  <c r="B16" i="5"/>
  <c r="L16" i="5"/>
  <c r="P17" i="5"/>
  <c r="H17" i="5"/>
  <c r="O17" i="5"/>
  <c r="G17" i="5"/>
  <c r="L17" i="5"/>
  <c r="D17" i="5"/>
  <c r="M17" i="5"/>
  <c r="C17" i="5"/>
  <c r="W17" i="5"/>
  <c r="K17" i="5"/>
  <c r="A19" i="5" a="1"/>
  <c r="A19" i="5" s="1"/>
  <c r="V17" i="5"/>
  <c r="J17" i="5"/>
  <c r="Q17" i="5"/>
  <c r="I17" i="5"/>
  <c r="S17" i="5"/>
  <c r="F17" i="5"/>
  <c r="R17" i="5"/>
  <c r="E17" i="5"/>
  <c r="N17" i="5"/>
  <c r="B17" i="5"/>
  <c r="V5" i="2"/>
  <c r="I9" i="2"/>
  <c r="O5" i="2" a="1"/>
  <c r="Q6" i="2"/>
  <c r="K5" i="2" a="1"/>
  <c r="N5" i="2" a="1"/>
  <c r="P6" i="2"/>
  <c r="T6" i="2"/>
  <c r="L5" i="2" a="1"/>
  <c r="S6" i="2"/>
  <c r="M5" i="2" a="1"/>
  <c r="R6" i="2"/>
  <c r="J5" i="2" a="1"/>
  <c r="U6" i="2"/>
  <c r="D4" i="6" l="1"/>
  <c r="B9" i="6" a="1"/>
  <c r="B9" i="6" s="1"/>
  <c r="N8" i="6"/>
  <c r="Q8" i="6"/>
  <c r="T8" i="6"/>
  <c r="E8" i="6"/>
  <c r="H8" i="6"/>
  <c r="K8" i="6"/>
  <c r="J5" i="2"/>
  <c r="C5" i="6" s="1"/>
  <c r="M5" i="2"/>
  <c r="L5" i="6" s="1"/>
  <c r="L5" i="2"/>
  <c r="N5" i="2"/>
  <c r="K5" i="2"/>
  <c r="O5" i="2"/>
  <c r="Q18" i="5"/>
  <c r="I18" i="5"/>
  <c r="P18" i="5"/>
  <c r="H18" i="5"/>
  <c r="V18" i="5"/>
  <c r="M18" i="5"/>
  <c r="E18" i="5"/>
  <c r="N18" i="5"/>
  <c r="B18" i="5"/>
  <c r="D18" i="5"/>
  <c r="L18" i="5"/>
  <c r="K18" i="5"/>
  <c r="W18" i="5"/>
  <c r="J18" i="5"/>
  <c r="A20" i="5" a="1"/>
  <c r="A20" i="5" s="1"/>
  <c r="G18" i="5"/>
  <c r="F18" i="5"/>
  <c r="R18" i="5"/>
  <c r="S18" i="5"/>
  <c r="O18" i="5"/>
  <c r="C18" i="5"/>
  <c r="R19" i="5"/>
  <c r="J19" i="5"/>
  <c r="B19" i="5"/>
  <c r="Q19" i="5"/>
  <c r="I19" i="5"/>
  <c r="W19" i="5"/>
  <c r="N19" i="5"/>
  <c r="F19" i="5"/>
  <c r="P19" i="5"/>
  <c r="D19" i="5"/>
  <c r="G19" i="5"/>
  <c r="O19" i="5"/>
  <c r="C19" i="5"/>
  <c r="M19" i="5"/>
  <c r="L19" i="5"/>
  <c r="K19" i="5"/>
  <c r="H19" i="5"/>
  <c r="V19" i="5"/>
  <c r="S19" i="5"/>
  <c r="E19" i="5"/>
  <c r="A21" i="5" a="1"/>
  <c r="A21" i="5" s="1"/>
  <c r="L92" i="5"/>
  <c r="D92" i="5"/>
  <c r="O92" i="5"/>
  <c r="F92" i="5"/>
  <c r="W92" i="5"/>
  <c r="N92" i="5"/>
  <c r="E92" i="5"/>
  <c r="V92" i="5"/>
  <c r="M92" i="5"/>
  <c r="C92" i="5"/>
  <c r="K92" i="5"/>
  <c r="B92" i="5"/>
  <c r="S92" i="5"/>
  <c r="J92" i="5"/>
  <c r="R92" i="5"/>
  <c r="Q92" i="5"/>
  <c r="P92" i="5"/>
  <c r="I92" i="5"/>
  <c r="H92" i="5"/>
  <c r="G92" i="5"/>
  <c r="A94" i="5"/>
  <c r="V6" i="2"/>
  <c r="I10" i="2"/>
  <c r="O6" i="2" a="1"/>
  <c r="P7" i="2"/>
  <c r="U7" i="2"/>
  <c r="J6" i="2" a="1"/>
  <c r="L6" i="2" a="1"/>
  <c r="K6" i="2" a="1"/>
  <c r="S7" i="2"/>
  <c r="M6" i="2" a="1"/>
  <c r="T7" i="2"/>
  <c r="R7" i="2"/>
  <c r="N6" i="2" a="1"/>
  <c r="Q7" i="2"/>
  <c r="D5" i="6" l="1"/>
  <c r="B10" i="6" a="1"/>
  <c r="B10" i="6" s="1"/>
  <c r="T9" i="6"/>
  <c r="E9" i="6"/>
  <c r="H9" i="6"/>
  <c r="K9" i="6"/>
  <c r="N9" i="6"/>
  <c r="Q9" i="6"/>
  <c r="N6" i="2"/>
  <c r="M6" i="2"/>
  <c r="L6" i="6" s="1"/>
  <c r="K6" i="2"/>
  <c r="L6" i="2"/>
  <c r="J6" i="2"/>
  <c r="C6" i="6" s="1"/>
  <c r="O6" i="2"/>
  <c r="P94" i="5"/>
  <c r="H94" i="5"/>
  <c r="O94" i="5"/>
  <c r="F94" i="5"/>
  <c r="N94" i="5"/>
  <c r="E94" i="5"/>
  <c r="W94" i="5"/>
  <c r="M94" i="5"/>
  <c r="D94" i="5"/>
  <c r="V94" i="5"/>
  <c r="L94" i="5"/>
  <c r="C94" i="5"/>
  <c r="K94" i="5"/>
  <c r="B94" i="5"/>
  <c r="A96" i="5"/>
  <c r="S94" i="5"/>
  <c r="R94" i="5"/>
  <c r="Q94" i="5"/>
  <c r="J94" i="5"/>
  <c r="I94" i="5"/>
  <c r="G94" i="5"/>
  <c r="Q20" i="5"/>
  <c r="I20" i="5"/>
  <c r="V20" i="5"/>
  <c r="L20" i="5"/>
  <c r="C20" i="5"/>
  <c r="K20" i="5"/>
  <c r="B20" i="5"/>
  <c r="P20" i="5"/>
  <c r="G20" i="5"/>
  <c r="F20" i="5"/>
  <c r="A22" i="5" a="1"/>
  <c r="A22" i="5" s="1"/>
  <c r="S20" i="5"/>
  <c r="E20" i="5"/>
  <c r="R20" i="5"/>
  <c r="D20" i="5"/>
  <c r="O20" i="5"/>
  <c r="N20" i="5"/>
  <c r="J20" i="5"/>
  <c r="M20" i="5"/>
  <c r="W20" i="5"/>
  <c r="H20" i="5"/>
  <c r="R21" i="5"/>
  <c r="J21" i="5"/>
  <c r="B21" i="5"/>
  <c r="P21" i="5"/>
  <c r="G21" i="5"/>
  <c r="O21" i="5"/>
  <c r="F21" i="5"/>
  <c r="V21" i="5"/>
  <c r="L21" i="5"/>
  <c r="C21" i="5"/>
  <c r="K21" i="5"/>
  <c r="I21" i="5"/>
  <c r="W21" i="5"/>
  <c r="H21" i="5"/>
  <c r="E21" i="5"/>
  <c r="S21" i="5"/>
  <c r="D21" i="5"/>
  <c r="N21" i="5"/>
  <c r="A23" i="5" a="1"/>
  <c r="A23" i="5" s="1"/>
  <c r="Q21" i="5"/>
  <c r="M21" i="5"/>
  <c r="V7" i="2"/>
  <c r="I11" i="2"/>
  <c r="K7" i="2" a="1"/>
  <c r="O7" i="2" a="1"/>
  <c r="L7" i="2" a="1"/>
  <c r="J7" i="2" a="1"/>
  <c r="N7" i="2" a="1"/>
  <c r="P8" i="2"/>
  <c r="M7" i="2" a="1"/>
  <c r="Q8" i="2"/>
  <c r="T8" i="2"/>
  <c r="S8" i="2"/>
  <c r="R8" i="2"/>
  <c r="U8" i="2"/>
  <c r="D6" i="6" l="1"/>
  <c r="B11" i="6" a="1"/>
  <c r="B11" i="6" s="1"/>
  <c r="E10" i="6"/>
  <c r="K10" i="6"/>
  <c r="H10" i="6"/>
  <c r="Q10" i="6"/>
  <c r="T10" i="6"/>
  <c r="N10" i="6"/>
  <c r="M7" i="2"/>
  <c r="L7" i="6" s="1"/>
  <c r="N7" i="2"/>
  <c r="J7" i="2"/>
  <c r="C7" i="6" s="1"/>
  <c r="L7" i="2"/>
  <c r="O7" i="2"/>
  <c r="K7" i="2"/>
  <c r="S22" i="5"/>
  <c r="K22" i="5"/>
  <c r="C22" i="5"/>
  <c r="V22" i="5"/>
  <c r="L22" i="5"/>
  <c r="B22" i="5"/>
  <c r="A24" i="5" a="1"/>
  <c r="A24" i="5" s="1"/>
  <c r="J22" i="5"/>
  <c r="P22" i="5"/>
  <c r="G22" i="5"/>
  <c r="Q22" i="5"/>
  <c r="D22" i="5"/>
  <c r="O22" i="5"/>
  <c r="N22" i="5"/>
  <c r="M22" i="5"/>
  <c r="I22" i="5"/>
  <c r="W22" i="5"/>
  <c r="H22" i="5"/>
  <c r="R22" i="5"/>
  <c r="E22" i="5"/>
  <c r="F22" i="5"/>
  <c r="L96" i="5"/>
  <c r="D96" i="5"/>
  <c r="Q96" i="5"/>
  <c r="H96" i="5"/>
  <c r="P96" i="5"/>
  <c r="G96" i="5"/>
  <c r="O96" i="5"/>
  <c r="F96" i="5"/>
  <c r="W96" i="5"/>
  <c r="N96" i="5"/>
  <c r="E96" i="5"/>
  <c r="V96" i="5"/>
  <c r="M96" i="5"/>
  <c r="C96" i="5"/>
  <c r="S96" i="5"/>
  <c r="J96" i="5"/>
  <c r="A98" i="5"/>
  <c r="R96" i="5"/>
  <c r="K96" i="5"/>
  <c r="I96" i="5"/>
  <c r="B96" i="5"/>
  <c r="L23" i="5"/>
  <c r="D23" i="5"/>
  <c r="P23" i="5"/>
  <c r="G23" i="5"/>
  <c r="O23" i="5"/>
  <c r="F23" i="5"/>
  <c r="K23" i="5"/>
  <c r="B23" i="5"/>
  <c r="H23" i="5"/>
  <c r="S23" i="5"/>
  <c r="E23" i="5"/>
  <c r="R23" i="5"/>
  <c r="C23" i="5"/>
  <c r="A25" i="5" a="1"/>
  <c r="A25" i="5" s="1"/>
  <c r="Q23" i="5"/>
  <c r="J23" i="5"/>
  <c r="N23" i="5"/>
  <c r="M23" i="5"/>
  <c r="V23" i="5"/>
  <c r="I23" i="5"/>
  <c r="W23" i="5"/>
  <c r="V8" i="2"/>
  <c r="I12" i="2"/>
  <c r="O8" i="2" a="1"/>
  <c r="L8" i="2" a="1"/>
  <c r="M8" i="2" a="1"/>
  <c r="Q9" i="2"/>
  <c r="P9" i="2"/>
  <c r="N8" i="2" a="1"/>
  <c r="K8" i="2" a="1"/>
  <c r="R9" i="2"/>
  <c r="S9" i="2"/>
  <c r="J8" i="2" a="1"/>
  <c r="T9" i="2"/>
  <c r="U9" i="2"/>
  <c r="D7" i="6" l="1"/>
  <c r="B12" i="6" a="1"/>
  <c r="B12" i="6" s="1"/>
  <c r="H11" i="6"/>
  <c r="Q11" i="6"/>
  <c r="K11" i="6"/>
  <c r="T11" i="6"/>
  <c r="N11" i="6"/>
  <c r="E11" i="6"/>
  <c r="J8" i="2"/>
  <c r="C8" i="6" s="1"/>
  <c r="K8" i="2"/>
  <c r="N8" i="2"/>
  <c r="M8" i="2"/>
  <c r="L8" i="6" s="1"/>
  <c r="L8" i="2"/>
  <c r="O8" i="2"/>
  <c r="A27" i="5" a="1"/>
  <c r="A27" i="5" s="1"/>
  <c r="W25" i="5"/>
  <c r="N25" i="5"/>
  <c r="F25" i="5"/>
  <c r="Q25" i="5"/>
  <c r="H25" i="5"/>
  <c r="O25" i="5"/>
  <c r="E25" i="5"/>
  <c r="M25" i="5"/>
  <c r="D25" i="5"/>
  <c r="S25" i="5"/>
  <c r="J25" i="5"/>
  <c r="G25" i="5"/>
  <c r="V25" i="5"/>
  <c r="C25" i="5"/>
  <c r="B25" i="5"/>
  <c r="R25" i="5"/>
  <c r="P25" i="5"/>
  <c r="L25" i="5"/>
  <c r="I25" i="5"/>
  <c r="K25" i="5"/>
  <c r="A100" i="5"/>
  <c r="P98" i="5"/>
  <c r="H98" i="5"/>
  <c r="R98" i="5"/>
  <c r="I98" i="5"/>
  <c r="Q98" i="5"/>
  <c r="G98" i="5"/>
  <c r="O98" i="5"/>
  <c r="F98" i="5"/>
  <c r="N98" i="5"/>
  <c r="E98" i="5"/>
  <c r="W98" i="5"/>
  <c r="M98" i="5"/>
  <c r="D98" i="5"/>
  <c r="K98" i="5"/>
  <c r="B98" i="5"/>
  <c r="J98" i="5"/>
  <c r="C98" i="5"/>
  <c r="V98" i="5"/>
  <c r="L98" i="5"/>
  <c r="S98" i="5"/>
  <c r="V24" i="5"/>
  <c r="M24" i="5"/>
  <c r="E24" i="5"/>
  <c r="W24" i="5"/>
  <c r="L24" i="5"/>
  <c r="S24" i="5"/>
  <c r="J24" i="5"/>
  <c r="A26" i="5" a="1"/>
  <c r="A26" i="5" s="1"/>
  <c r="R24" i="5"/>
  <c r="I24" i="5"/>
  <c r="O24" i="5"/>
  <c r="F24" i="5"/>
  <c r="K24" i="5"/>
  <c r="H24" i="5"/>
  <c r="G24" i="5"/>
  <c r="D24" i="5"/>
  <c r="P24" i="5"/>
  <c r="C24" i="5"/>
  <c r="Q24" i="5"/>
  <c r="B24" i="5"/>
  <c r="N24" i="5"/>
  <c r="V9" i="2"/>
  <c r="I13" i="2"/>
  <c r="O9" i="2" a="1"/>
  <c r="K9" i="2" a="1"/>
  <c r="N9" i="2" a="1"/>
  <c r="R10" i="2"/>
  <c r="S10" i="2"/>
  <c r="T10" i="2"/>
  <c r="M9" i="2" a="1"/>
  <c r="P10" i="2"/>
  <c r="L9" i="2" a="1"/>
  <c r="Q10" i="2"/>
  <c r="J9" i="2" a="1"/>
  <c r="U10" i="2"/>
  <c r="D8" i="6" l="1"/>
  <c r="B13" i="6" a="1"/>
  <c r="B13" i="6" s="1"/>
  <c r="N12" i="6"/>
  <c r="Q12" i="6"/>
  <c r="T12" i="6"/>
  <c r="E12" i="6"/>
  <c r="H12" i="6"/>
  <c r="K12" i="6"/>
  <c r="J9" i="2"/>
  <c r="C9" i="6" s="1"/>
  <c r="L9" i="2"/>
  <c r="M9" i="2"/>
  <c r="L9" i="6" s="1"/>
  <c r="N9" i="2"/>
  <c r="K9" i="2"/>
  <c r="O9" i="2"/>
  <c r="Q100" i="5"/>
  <c r="I100" i="5"/>
  <c r="L100" i="5"/>
  <c r="D100" i="5"/>
  <c r="A102" i="5"/>
  <c r="W100" i="5"/>
  <c r="M100" i="5"/>
  <c r="B100" i="5"/>
  <c r="V100" i="5"/>
  <c r="K100" i="5"/>
  <c r="J100" i="5"/>
  <c r="S100" i="5"/>
  <c r="H100" i="5"/>
  <c r="R100" i="5"/>
  <c r="G100" i="5"/>
  <c r="O100" i="5"/>
  <c r="E100" i="5"/>
  <c r="P100" i="5"/>
  <c r="N100" i="5"/>
  <c r="C100" i="5"/>
  <c r="F100" i="5"/>
  <c r="O26" i="5"/>
  <c r="G26" i="5"/>
  <c r="V26" i="5"/>
  <c r="L26" i="5"/>
  <c r="C26" i="5"/>
  <c r="A28" i="5" a="1"/>
  <c r="A28" i="5" s="1"/>
  <c r="S26" i="5"/>
  <c r="J26" i="5"/>
  <c r="R26" i="5"/>
  <c r="I26" i="5"/>
  <c r="N26" i="5"/>
  <c r="E26" i="5"/>
  <c r="B26" i="5"/>
  <c r="Q26" i="5"/>
  <c r="P26" i="5"/>
  <c r="M26" i="5"/>
  <c r="K26" i="5"/>
  <c r="H26" i="5"/>
  <c r="W26" i="5"/>
  <c r="D26" i="5"/>
  <c r="F26" i="5"/>
  <c r="P27" i="5"/>
  <c r="H27" i="5"/>
  <c r="Q27" i="5"/>
  <c r="G27" i="5"/>
  <c r="N27" i="5"/>
  <c r="E27" i="5"/>
  <c r="W27" i="5"/>
  <c r="M27" i="5"/>
  <c r="D27" i="5"/>
  <c r="A29" i="5" a="1"/>
  <c r="A29" i="5" s="1"/>
  <c r="S27" i="5"/>
  <c r="J27" i="5"/>
  <c r="O27" i="5"/>
  <c r="L27" i="5"/>
  <c r="K27" i="5"/>
  <c r="I27" i="5"/>
  <c r="F27" i="5"/>
  <c r="B27" i="5"/>
  <c r="C27" i="5"/>
  <c r="V27" i="5"/>
  <c r="R27" i="5"/>
  <c r="V10" i="2"/>
  <c r="I14" i="2"/>
  <c r="O10" i="2" a="1"/>
  <c r="L10" i="2" a="1"/>
  <c r="R11" i="2"/>
  <c r="K10" i="2" a="1"/>
  <c r="T11" i="2"/>
  <c r="M10" i="2" a="1"/>
  <c r="J10" i="2" a="1"/>
  <c r="U11" i="2"/>
  <c r="S11" i="2"/>
  <c r="P11" i="2"/>
  <c r="N10" i="2" a="1"/>
  <c r="Q11" i="2"/>
  <c r="D9" i="6" l="1"/>
  <c r="B14" i="6" a="1"/>
  <c r="B14" i="6" s="1"/>
  <c r="T13" i="6"/>
  <c r="E13" i="6"/>
  <c r="K13" i="6"/>
  <c r="N13" i="6"/>
  <c r="Q13" i="6"/>
  <c r="H13" i="6"/>
  <c r="N10" i="2"/>
  <c r="J10" i="2"/>
  <c r="C10" i="6" s="1"/>
  <c r="M10" i="2"/>
  <c r="L10" i="6" s="1"/>
  <c r="K10" i="2"/>
  <c r="L10" i="2"/>
  <c r="O10" i="2"/>
  <c r="A104" i="5"/>
  <c r="V102" i="5"/>
  <c r="M102" i="5"/>
  <c r="E102" i="5"/>
  <c r="P102" i="5"/>
  <c r="H102" i="5"/>
  <c r="W102" i="5"/>
  <c r="K102" i="5"/>
  <c r="J102" i="5"/>
  <c r="S102" i="5"/>
  <c r="I102" i="5"/>
  <c r="R102" i="5"/>
  <c r="G102" i="5"/>
  <c r="Q102" i="5"/>
  <c r="F102" i="5"/>
  <c r="O102" i="5"/>
  <c r="D102" i="5"/>
  <c r="L102" i="5"/>
  <c r="B102" i="5"/>
  <c r="N102" i="5"/>
  <c r="C102" i="5"/>
  <c r="R29" i="5"/>
  <c r="J29" i="5"/>
  <c r="B29" i="5"/>
  <c r="P29" i="5"/>
  <c r="G29" i="5"/>
  <c r="O29" i="5"/>
  <c r="F29" i="5"/>
  <c r="N29" i="5"/>
  <c r="E29" i="5"/>
  <c r="W29" i="5"/>
  <c r="M29" i="5"/>
  <c r="D29" i="5"/>
  <c r="A31" i="5" a="1"/>
  <c r="A31" i="5" s="1"/>
  <c r="S29" i="5"/>
  <c r="I29" i="5"/>
  <c r="H29" i="5"/>
  <c r="C29" i="5"/>
  <c r="V29" i="5"/>
  <c r="Q29" i="5"/>
  <c r="K29" i="5"/>
  <c r="L29" i="5"/>
  <c r="Q28" i="5"/>
  <c r="I28" i="5"/>
  <c r="V28" i="5"/>
  <c r="L28" i="5"/>
  <c r="C28" i="5"/>
  <c r="A30" i="5" a="1"/>
  <c r="A30" i="5" s="1"/>
  <c r="S28" i="5"/>
  <c r="J28" i="5"/>
  <c r="R28" i="5"/>
  <c r="H28" i="5"/>
  <c r="N28" i="5"/>
  <c r="E28" i="5"/>
  <c r="K28" i="5"/>
  <c r="O28" i="5"/>
  <c r="G28" i="5"/>
  <c r="F28" i="5"/>
  <c r="W28" i="5"/>
  <c r="D28" i="5"/>
  <c r="B28" i="5"/>
  <c r="P28" i="5"/>
  <c r="M28" i="5"/>
  <c r="V11" i="2"/>
  <c r="I15" i="2"/>
  <c r="K11" i="2" a="1"/>
  <c r="U12" i="2"/>
  <c r="L11" i="2" a="1"/>
  <c r="J11" i="2" a="1"/>
  <c r="M11" i="2" a="1"/>
  <c r="O11" i="2" a="1"/>
  <c r="R12" i="2"/>
  <c r="S12" i="2"/>
  <c r="P12" i="2"/>
  <c r="N11" i="2" a="1"/>
  <c r="T12" i="2"/>
  <c r="Q12" i="2"/>
  <c r="D10" i="6" l="1"/>
  <c r="B15" i="6" a="1"/>
  <c r="B15" i="6" s="1"/>
  <c r="E14" i="6"/>
  <c r="K14" i="6"/>
  <c r="N14" i="6"/>
  <c r="H14" i="6"/>
  <c r="Q14" i="6"/>
  <c r="T14" i="6"/>
  <c r="N11" i="2"/>
  <c r="O11" i="2"/>
  <c r="M11" i="2"/>
  <c r="L11" i="6" s="1"/>
  <c r="J11" i="2"/>
  <c r="C11" i="6" s="1"/>
  <c r="L11" i="2"/>
  <c r="K11" i="2"/>
  <c r="S30" i="5"/>
  <c r="K30" i="5"/>
  <c r="C30" i="5"/>
  <c r="V30" i="5"/>
  <c r="L30" i="5"/>
  <c r="B30" i="5"/>
  <c r="A32" i="5" a="1"/>
  <c r="A32" i="5" s="1"/>
  <c r="J30" i="5"/>
  <c r="R30" i="5"/>
  <c r="I30" i="5"/>
  <c r="Q30" i="5"/>
  <c r="H30" i="5"/>
  <c r="N30" i="5"/>
  <c r="E30" i="5"/>
  <c r="G30" i="5"/>
  <c r="O30" i="5"/>
  <c r="F30" i="5"/>
  <c r="D30" i="5"/>
  <c r="W30" i="5"/>
  <c r="P30" i="5"/>
  <c r="M30" i="5"/>
  <c r="L31" i="5"/>
  <c r="D31" i="5"/>
  <c r="P31" i="5"/>
  <c r="G31" i="5"/>
  <c r="O31" i="5"/>
  <c r="F31" i="5"/>
  <c r="W31" i="5"/>
  <c r="N31" i="5"/>
  <c r="E31" i="5"/>
  <c r="V31" i="5"/>
  <c r="M31" i="5"/>
  <c r="C31" i="5"/>
  <c r="R31" i="5"/>
  <c r="I31" i="5"/>
  <c r="H31" i="5"/>
  <c r="K31" i="5"/>
  <c r="B31" i="5"/>
  <c r="A33" i="5" a="1"/>
  <c r="A33" i="5" s="1"/>
  <c r="S31" i="5"/>
  <c r="Q31" i="5"/>
  <c r="J31" i="5"/>
  <c r="A106" i="5"/>
  <c r="Q104" i="5"/>
  <c r="I104" i="5"/>
  <c r="L104" i="5"/>
  <c r="D104" i="5"/>
  <c r="J104" i="5"/>
  <c r="S104" i="5"/>
  <c r="H104" i="5"/>
  <c r="R104" i="5"/>
  <c r="G104" i="5"/>
  <c r="P104" i="5"/>
  <c r="F104" i="5"/>
  <c r="O104" i="5"/>
  <c r="E104" i="5"/>
  <c r="N104" i="5"/>
  <c r="C104" i="5"/>
  <c r="V104" i="5"/>
  <c r="K104" i="5"/>
  <c r="W104" i="5"/>
  <c r="M104" i="5"/>
  <c r="B104" i="5"/>
  <c r="V12" i="2"/>
  <c r="I16" i="2"/>
  <c r="K12" i="2" a="1"/>
  <c r="N12" i="2" a="1"/>
  <c r="O12" i="2" a="1"/>
  <c r="J12" i="2" a="1"/>
  <c r="P13" i="2"/>
  <c r="Q13" i="2"/>
  <c r="M12" i="2" a="1"/>
  <c r="L12" i="2" a="1"/>
  <c r="R13" i="2"/>
  <c r="T13" i="2"/>
  <c r="S13" i="2"/>
  <c r="U13" i="2"/>
  <c r="D11" i="6" l="1"/>
  <c r="B16" i="6" a="1"/>
  <c r="B16" i="6" s="1"/>
  <c r="H15" i="6"/>
  <c r="Q15" i="6"/>
  <c r="K15" i="6"/>
  <c r="N15" i="6"/>
  <c r="E15" i="6"/>
  <c r="T15" i="6"/>
  <c r="L12" i="2"/>
  <c r="M12" i="2"/>
  <c r="L12" i="6" s="1"/>
  <c r="J12" i="2"/>
  <c r="C12" i="6" s="1"/>
  <c r="O12" i="2"/>
  <c r="N12" i="2"/>
  <c r="K12" i="2"/>
  <c r="A35" i="5" a="1"/>
  <c r="A35" i="5" s="1"/>
  <c r="W33" i="5"/>
  <c r="N33" i="5"/>
  <c r="F33" i="5"/>
  <c r="O33" i="5"/>
  <c r="E33" i="5"/>
  <c r="M33" i="5"/>
  <c r="D33" i="5"/>
  <c r="V33" i="5"/>
  <c r="L33" i="5"/>
  <c r="C33" i="5"/>
  <c r="K33" i="5"/>
  <c r="B33" i="5"/>
  <c r="Q33" i="5"/>
  <c r="H33" i="5"/>
  <c r="I33" i="5"/>
  <c r="P33" i="5"/>
  <c r="G33" i="5"/>
  <c r="S33" i="5"/>
  <c r="R33" i="5"/>
  <c r="J33" i="5"/>
  <c r="Q106" i="5"/>
  <c r="I106" i="5"/>
  <c r="O106" i="5"/>
  <c r="F106" i="5"/>
  <c r="W106" i="5"/>
  <c r="M106" i="5"/>
  <c r="D106" i="5"/>
  <c r="S106" i="5"/>
  <c r="J106" i="5"/>
  <c r="N106" i="5"/>
  <c r="A108" i="5"/>
  <c r="L106" i="5"/>
  <c r="K106" i="5"/>
  <c r="H106" i="5"/>
  <c r="V106" i="5"/>
  <c r="G106" i="5"/>
  <c r="E106" i="5"/>
  <c r="P106" i="5"/>
  <c r="B106" i="5"/>
  <c r="R106" i="5"/>
  <c r="C106" i="5"/>
  <c r="V32" i="5"/>
  <c r="M32" i="5"/>
  <c r="E32" i="5"/>
  <c r="S32" i="5"/>
  <c r="J32" i="5"/>
  <c r="A34" i="5" a="1"/>
  <c r="A34" i="5" s="1"/>
  <c r="R32" i="5"/>
  <c r="I32" i="5"/>
  <c r="Q32" i="5"/>
  <c r="H32" i="5"/>
  <c r="P32" i="5"/>
  <c r="G32" i="5"/>
  <c r="W32" i="5"/>
  <c r="L32" i="5"/>
  <c r="C32" i="5"/>
  <c r="F32" i="5"/>
  <c r="N32" i="5"/>
  <c r="D32" i="5"/>
  <c r="B32" i="5"/>
  <c r="O32" i="5"/>
  <c r="K32" i="5"/>
  <c r="V13" i="2"/>
  <c r="I17" i="2"/>
  <c r="O13" i="2" a="1"/>
  <c r="S14" i="2"/>
  <c r="P14" i="2"/>
  <c r="M13" i="2" a="1"/>
  <c r="Q14" i="2"/>
  <c r="T14" i="2"/>
  <c r="N13" i="2" a="1"/>
  <c r="L13" i="2" a="1"/>
  <c r="R14" i="2"/>
  <c r="K13" i="2" a="1"/>
  <c r="J13" i="2" a="1"/>
  <c r="U14" i="2"/>
  <c r="D12" i="6" l="1"/>
  <c r="B17" i="6" a="1"/>
  <c r="B17" i="6" s="1"/>
  <c r="N16" i="6"/>
  <c r="Q16" i="6"/>
  <c r="T16" i="6"/>
  <c r="E16" i="6"/>
  <c r="H16" i="6"/>
  <c r="K16" i="6"/>
  <c r="J13" i="2"/>
  <c r="C13" i="6" s="1"/>
  <c r="K13" i="2"/>
  <c r="L13" i="2"/>
  <c r="N13" i="2"/>
  <c r="M13" i="2"/>
  <c r="L13" i="6" s="1"/>
  <c r="O13" i="2"/>
  <c r="O34" i="5"/>
  <c r="G34" i="5"/>
  <c r="A36" i="5" a="1"/>
  <c r="A36" i="5" s="1"/>
  <c r="S34" i="5"/>
  <c r="J34" i="5"/>
  <c r="R34" i="5"/>
  <c r="I34" i="5"/>
  <c r="Q34" i="5"/>
  <c r="H34" i="5"/>
  <c r="P34" i="5"/>
  <c r="F34" i="5"/>
  <c r="V34" i="5"/>
  <c r="L34" i="5"/>
  <c r="C34" i="5"/>
  <c r="E34" i="5"/>
  <c r="M34" i="5"/>
  <c r="D34" i="5"/>
  <c r="B34" i="5"/>
  <c r="W34" i="5"/>
  <c r="N34" i="5"/>
  <c r="K34" i="5"/>
  <c r="A110" i="5"/>
  <c r="V108" i="5"/>
  <c r="M108" i="5"/>
  <c r="E108" i="5"/>
  <c r="L108" i="5"/>
  <c r="D108" i="5"/>
  <c r="J108" i="5"/>
  <c r="S108" i="5"/>
  <c r="I108" i="5"/>
  <c r="R108" i="5"/>
  <c r="H108" i="5"/>
  <c r="O108" i="5"/>
  <c r="C108" i="5"/>
  <c r="W108" i="5"/>
  <c r="B108" i="5"/>
  <c r="Q108" i="5"/>
  <c r="P108" i="5"/>
  <c r="N108" i="5"/>
  <c r="K108" i="5"/>
  <c r="F108" i="5"/>
  <c r="G108" i="5"/>
  <c r="P35" i="5"/>
  <c r="H35" i="5"/>
  <c r="N35" i="5"/>
  <c r="E35" i="5"/>
  <c r="W35" i="5"/>
  <c r="M35" i="5"/>
  <c r="D35" i="5"/>
  <c r="V35" i="5"/>
  <c r="L35" i="5"/>
  <c r="C35" i="5"/>
  <c r="K35" i="5"/>
  <c r="B35" i="5"/>
  <c r="Q35" i="5"/>
  <c r="G35" i="5"/>
  <c r="I35" i="5"/>
  <c r="O35" i="5"/>
  <c r="F35" i="5"/>
  <c r="A37" i="5" a="1"/>
  <c r="A37" i="5" s="1"/>
  <c r="S35" i="5"/>
  <c r="R35" i="5"/>
  <c r="J35" i="5"/>
  <c r="V14" i="2"/>
  <c r="I18" i="2"/>
  <c r="O14" i="2" a="1"/>
  <c r="J14" i="2" a="1"/>
  <c r="Q15" i="2"/>
  <c r="M14" i="2" a="1"/>
  <c r="T15" i="2"/>
  <c r="P15" i="2"/>
  <c r="L14" i="2" a="1"/>
  <c r="S15" i="2"/>
  <c r="U15" i="2"/>
  <c r="R15" i="2"/>
  <c r="K14" i="2" a="1"/>
  <c r="N14" i="2" a="1"/>
  <c r="D13" i="6" l="1"/>
  <c r="B18" i="6" a="1"/>
  <c r="B18" i="6" s="1"/>
  <c r="B19" i="6" s="1" a="1"/>
  <c r="B19" i="6" s="1"/>
  <c r="B20" i="6" s="1" a="1"/>
  <c r="B20" i="6" s="1"/>
  <c r="B21" i="6" s="1" a="1"/>
  <c r="B21" i="6" s="1"/>
  <c r="B22" i="6" s="1" a="1"/>
  <c r="B22" i="6" s="1"/>
  <c r="B23" i="6" s="1" a="1"/>
  <c r="B23" i="6" s="1"/>
  <c r="B24" i="6" s="1" a="1"/>
  <c r="B24" i="6" s="1"/>
  <c r="B25" i="6" s="1" a="1"/>
  <c r="B25" i="6" s="1"/>
  <c r="B26" i="6" s="1" a="1"/>
  <c r="B26" i="6" s="1"/>
  <c r="B27" i="6" s="1" a="1"/>
  <c r="B27" i="6" s="1"/>
  <c r="B28" i="6" s="1" a="1"/>
  <c r="B28" i="6" s="1"/>
  <c r="B29" i="6" s="1" a="1"/>
  <c r="B29" i="6" s="1"/>
  <c r="B30" i="6" s="1" a="1"/>
  <c r="B30" i="6" s="1"/>
  <c r="B31" i="6" s="1" a="1"/>
  <c r="B31" i="6" s="1"/>
  <c r="B32" i="6" s="1" a="1"/>
  <c r="B32" i="6" s="1"/>
  <c r="B33" i="6" s="1" a="1"/>
  <c r="B33" i="6" s="1"/>
  <c r="B34" i="6" s="1" a="1"/>
  <c r="B34" i="6" s="1"/>
  <c r="B35" i="6" s="1" a="1"/>
  <c r="B35" i="6" s="1"/>
  <c r="B36" i="6" s="1" a="1"/>
  <c r="B36" i="6" s="1"/>
  <c r="B37" i="6" s="1" a="1"/>
  <c r="B37" i="6" s="1"/>
  <c r="B38" i="6" s="1" a="1"/>
  <c r="B38" i="6" s="1"/>
  <c r="B39" i="6" s="1" a="1"/>
  <c r="B39" i="6" s="1"/>
  <c r="B40" i="6" s="1" a="1"/>
  <c r="B40" i="6" s="1"/>
  <c r="B41" i="6" s="1" a="1"/>
  <c r="B41" i="6" s="1"/>
  <c r="B42" i="6" s="1" a="1"/>
  <c r="B42" i="6" s="1"/>
  <c r="B43" i="6" s="1" a="1"/>
  <c r="B43" i="6" s="1"/>
  <c r="B44" i="6" s="1" a="1"/>
  <c r="B44" i="6" s="1"/>
  <c r="B45" i="6" s="1" a="1"/>
  <c r="B45" i="6" s="1"/>
  <c r="B46" i="6" s="1" a="1"/>
  <c r="B46" i="6" s="1"/>
  <c r="B47" i="6" s="1" a="1"/>
  <c r="B47" i="6" s="1"/>
  <c r="B48" i="6" s="1" a="1"/>
  <c r="B48" i="6" s="1"/>
  <c r="B49" i="6" s="1" a="1"/>
  <c r="B49" i="6" s="1"/>
  <c r="B50" i="6" s="1" a="1"/>
  <c r="B50" i="6" s="1"/>
  <c r="B51" i="6" s="1" a="1"/>
  <c r="B51" i="6" s="1"/>
  <c r="B52" i="6" s="1" a="1"/>
  <c r="B52" i="6" s="1"/>
  <c r="B53" i="6" s="1" a="1"/>
  <c r="B53" i="6" s="1"/>
  <c r="B54" i="6" s="1" a="1"/>
  <c r="B54" i="6" s="1"/>
  <c r="B55" i="6" s="1" a="1"/>
  <c r="B55" i="6" s="1"/>
  <c r="B56" i="6" s="1" a="1"/>
  <c r="B56" i="6" s="1"/>
  <c r="B57" i="6" s="1" a="1"/>
  <c r="B57" i="6" s="1"/>
  <c r="B58" i="6" s="1" a="1"/>
  <c r="B58" i="6" s="1"/>
  <c r="B59" i="6" s="1" a="1"/>
  <c r="B59" i="6" s="1"/>
  <c r="B60" i="6" s="1" a="1"/>
  <c r="B60" i="6" s="1"/>
  <c r="T17" i="6"/>
  <c r="E17" i="6"/>
  <c r="H17" i="6"/>
  <c r="K17" i="6"/>
  <c r="N17" i="6"/>
  <c r="Q17" i="6"/>
  <c r="N14" i="2"/>
  <c r="K14" i="2"/>
  <c r="L14" i="2"/>
  <c r="M14" i="2"/>
  <c r="L14" i="6" s="1"/>
  <c r="J14" i="2"/>
  <c r="C14" i="6" s="1"/>
  <c r="O14" i="2"/>
  <c r="A112" i="5"/>
  <c r="Q110" i="5"/>
  <c r="I110" i="5"/>
  <c r="P110" i="5"/>
  <c r="H110" i="5"/>
  <c r="S110" i="5"/>
  <c r="G110" i="5"/>
  <c r="R110" i="5"/>
  <c r="F110" i="5"/>
  <c r="O110" i="5"/>
  <c r="E110" i="5"/>
  <c r="W110" i="5"/>
  <c r="L110" i="5"/>
  <c r="B110" i="5"/>
  <c r="N110" i="5"/>
  <c r="M110" i="5"/>
  <c r="K110" i="5"/>
  <c r="J110" i="5"/>
  <c r="D110" i="5"/>
  <c r="V110" i="5"/>
  <c r="C110" i="5"/>
  <c r="R37" i="5"/>
  <c r="J37" i="5"/>
  <c r="B37" i="5"/>
  <c r="N37" i="5"/>
  <c r="E37" i="5"/>
  <c r="W37" i="5"/>
  <c r="M37" i="5"/>
  <c r="D37" i="5"/>
  <c r="V37" i="5"/>
  <c r="L37" i="5"/>
  <c r="C37" i="5"/>
  <c r="K37" i="5"/>
  <c r="P37" i="5"/>
  <c r="G37" i="5"/>
  <c r="O37" i="5"/>
  <c r="F37" i="5"/>
  <c r="A39" i="5" a="1"/>
  <c r="A39" i="5" s="1"/>
  <c r="S37" i="5"/>
  <c r="Q37" i="5"/>
  <c r="I37" i="5"/>
  <c r="H37" i="5"/>
  <c r="Q36" i="5"/>
  <c r="I36" i="5"/>
  <c r="A38" i="5" a="1"/>
  <c r="A38" i="5" s="1"/>
  <c r="S36" i="5"/>
  <c r="J36" i="5"/>
  <c r="R36" i="5"/>
  <c r="H36" i="5"/>
  <c r="P36" i="5"/>
  <c r="G36" i="5"/>
  <c r="O36" i="5"/>
  <c r="F36" i="5"/>
  <c r="V36" i="5"/>
  <c r="L36" i="5"/>
  <c r="C36" i="5"/>
  <c r="E36" i="5"/>
  <c r="M36" i="5"/>
  <c r="D36" i="5"/>
  <c r="B36" i="5"/>
  <c r="W36" i="5"/>
  <c r="N36" i="5"/>
  <c r="K36" i="5"/>
  <c r="V15" i="2"/>
  <c r="I19" i="2"/>
  <c r="K15" i="2" a="1"/>
  <c r="L15" i="2" a="1"/>
  <c r="S18" i="2"/>
  <c r="O15" i="2" a="1"/>
  <c r="Q16" i="2"/>
  <c r="R18" i="2"/>
  <c r="J15" i="2" a="1"/>
  <c r="M15" i="2" a="1"/>
  <c r="R16" i="2"/>
  <c r="Q18" i="2"/>
  <c r="P16" i="2"/>
  <c r="S16" i="2"/>
  <c r="T18" i="2"/>
  <c r="U16" i="2"/>
  <c r="P18" i="2"/>
  <c r="U18" i="2"/>
  <c r="N15" i="2" a="1"/>
  <c r="T16" i="2"/>
  <c r="D14" i="6" l="1"/>
  <c r="N15" i="2"/>
  <c r="M15" i="2"/>
  <c r="L15" i="6" s="1"/>
  <c r="J15" i="2"/>
  <c r="C15" i="6" s="1"/>
  <c r="O15" i="2"/>
  <c r="L15" i="2"/>
  <c r="K15" i="2"/>
  <c r="L39" i="5"/>
  <c r="D39" i="5"/>
  <c r="W39" i="5"/>
  <c r="N39" i="5"/>
  <c r="E39" i="5"/>
  <c r="V39" i="5"/>
  <c r="M39" i="5"/>
  <c r="C39" i="5"/>
  <c r="K39" i="5"/>
  <c r="B39" i="5"/>
  <c r="S39" i="5"/>
  <c r="J39" i="5"/>
  <c r="P39" i="5"/>
  <c r="G39" i="5"/>
  <c r="H39" i="5"/>
  <c r="O39" i="5"/>
  <c r="F39" i="5"/>
  <c r="R39" i="5"/>
  <c r="Q39" i="5"/>
  <c r="I39" i="5"/>
  <c r="S38" i="5"/>
  <c r="K38" i="5"/>
  <c r="C38" i="5"/>
  <c r="R38" i="5"/>
  <c r="I38" i="5"/>
  <c r="Q38" i="5"/>
  <c r="H38" i="5"/>
  <c r="P38" i="5"/>
  <c r="G38" i="5"/>
  <c r="O38" i="5"/>
  <c r="F38" i="5"/>
  <c r="V38" i="5"/>
  <c r="L38" i="5"/>
  <c r="B38" i="5"/>
  <c r="E38" i="5"/>
  <c r="M38" i="5"/>
  <c r="D38" i="5"/>
  <c r="W38" i="5"/>
  <c r="N38" i="5"/>
  <c r="J38" i="5"/>
  <c r="Q112" i="5"/>
  <c r="I112" i="5"/>
  <c r="W112" i="5"/>
  <c r="N112" i="5"/>
  <c r="F112" i="5"/>
  <c r="A114" i="5"/>
  <c r="V112" i="5"/>
  <c r="M112" i="5"/>
  <c r="E112" i="5"/>
  <c r="L112" i="5"/>
  <c r="D112" i="5"/>
  <c r="J112" i="5"/>
  <c r="H112" i="5"/>
  <c r="G112" i="5"/>
  <c r="P112" i="5"/>
  <c r="S112" i="5"/>
  <c r="R112" i="5"/>
  <c r="O112" i="5"/>
  <c r="K112" i="5"/>
  <c r="C112" i="5"/>
  <c r="B112" i="5"/>
  <c r="V16" i="2"/>
  <c r="V18" i="2"/>
  <c r="I20" i="2"/>
  <c r="N16" i="2" a="1"/>
  <c r="K16" i="2" a="1"/>
  <c r="K18" i="2" a="1"/>
  <c r="O18" i="2" a="1"/>
  <c r="U17" i="2"/>
  <c r="L18" i="2" a="1"/>
  <c r="R19" i="2"/>
  <c r="S17" i="2"/>
  <c r="T19" i="2"/>
  <c r="M18" i="2" a="1"/>
  <c r="O16" i="2" a="1"/>
  <c r="N18" i="2" a="1"/>
  <c r="Q17" i="2"/>
  <c r="M16" i="2" a="1"/>
  <c r="U19" i="2"/>
  <c r="S19" i="2"/>
  <c r="P17" i="2"/>
  <c r="J16" i="2" a="1"/>
  <c r="T17" i="2"/>
  <c r="R17" i="2"/>
  <c r="J18" i="2" a="1"/>
  <c r="L16" i="2" a="1"/>
  <c r="Q19" i="2"/>
  <c r="P19" i="2"/>
  <c r="D15" i="6" l="1"/>
  <c r="L16" i="2"/>
  <c r="J16" i="2"/>
  <c r="C16" i="6" s="1"/>
  <c r="M16" i="2"/>
  <c r="L16" i="6" s="1"/>
  <c r="O16" i="2"/>
  <c r="K16" i="2"/>
  <c r="N16" i="2"/>
  <c r="W114" i="5"/>
  <c r="N114" i="5"/>
  <c r="F114" i="5"/>
  <c r="O114" i="5"/>
  <c r="E114" i="5"/>
  <c r="K114" i="5"/>
  <c r="B114" i="5"/>
  <c r="S114" i="5"/>
  <c r="J114" i="5"/>
  <c r="A116" i="5"/>
  <c r="R114" i="5"/>
  <c r="I114" i="5"/>
  <c r="M114" i="5"/>
  <c r="L114" i="5"/>
  <c r="H114" i="5"/>
  <c r="C114" i="5"/>
  <c r="D114" i="5"/>
  <c r="V114" i="5"/>
  <c r="Q114" i="5"/>
  <c r="G114" i="5"/>
  <c r="P114" i="5"/>
  <c r="V17" i="2"/>
  <c r="O18" i="2"/>
  <c r="V19" i="2"/>
  <c r="N18" i="2"/>
  <c r="M18" i="2"/>
  <c r="L18" i="2"/>
  <c r="K18" i="2"/>
  <c r="J18" i="2"/>
  <c r="I21" i="2"/>
  <c r="M17" i="2" a="1"/>
  <c r="J19" i="2" a="1"/>
  <c r="N17" i="2" a="1"/>
  <c r="K19" i="2" a="1"/>
  <c r="Q20" i="2"/>
  <c r="L19" i="2" a="1"/>
  <c r="R20" i="2"/>
  <c r="P20" i="2"/>
  <c r="N19" i="2" a="1"/>
  <c r="T20" i="2"/>
  <c r="K17" i="2" a="1"/>
  <c r="U20" i="2"/>
  <c r="S20" i="2"/>
  <c r="L17" i="2" a="1"/>
  <c r="O17" i="2" a="1"/>
  <c r="M19" i="2" a="1"/>
  <c r="J17" i="2" a="1"/>
  <c r="O19" i="2" a="1"/>
  <c r="D16" i="6" l="1"/>
  <c r="J17" i="2"/>
  <c r="C17" i="6" s="1"/>
  <c r="O17" i="2"/>
  <c r="L17" i="2"/>
  <c r="K17" i="2"/>
  <c r="N17" i="2"/>
  <c r="M17" i="2"/>
  <c r="L17" i="6" s="1"/>
  <c r="R116" i="5"/>
  <c r="J116" i="5"/>
  <c r="B116" i="5"/>
  <c r="P116" i="5"/>
  <c r="G116" i="5"/>
  <c r="O116" i="5"/>
  <c r="F116" i="5"/>
  <c r="W116" i="5"/>
  <c r="M116" i="5"/>
  <c r="D116" i="5"/>
  <c r="V116" i="5"/>
  <c r="L116" i="5"/>
  <c r="C116" i="5"/>
  <c r="K116" i="5"/>
  <c r="H116" i="5"/>
  <c r="E116" i="5"/>
  <c r="Q116" i="5"/>
  <c r="I116" i="5"/>
  <c r="A118" i="5"/>
  <c r="N116" i="5"/>
  <c r="S116" i="5"/>
  <c r="M19" i="2"/>
  <c r="J19" i="2"/>
  <c r="V20" i="2"/>
  <c r="O19" i="2"/>
  <c r="L19" i="2"/>
  <c r="K19" i="2"/>
  <c r="N19" i="2"/>
  <c r="I22" i="2"/>
  <c r="P21" i="2"/>
  <c r="M20" i="2" a="1"/>
  <c r="U21" i="2"/>
  <c r="O20" i="2" a="1"/>
  <c r="K20" i="2" a="1"/>
  <c r="J20" i="2" a="1"/>
  <c r="L20" i="2" a="1"/>
  <c r="T21" i="2"/>
  <c r="R21" i="2"/>
  <c r="S21" i="2"/>
  <c r="Q21" i="2"/>
  <c r="N20" i="2" a="1"/>
  <c r="D17" i="6" l="1"/>
  <c r="W118" i="5"/>
  <c r="N118" i="5"/>
  <c r="F118" i="5"/>
  <c r="Q118" i="5"/>
  <c r="H118" i="5"/>
  <c r="P118" i="5"/>
  <c r="G118" i="5"/>
  <c r="O118" i="5"/>
  <c r="E118" i="5"/>
  <c r="M118" i="5"/>
  <c r="D118" i="5"/>
  <c r="V118" i="5"/>
  <c r="L118" i="5"/>
  <c r="C118" i="5"/>
  <c r="K118" i="5"/>
  <c r="B118" i="5"/>
  <c r="A120" i="5"/>
  <c r="R118" i="5"/>
  <c r="J118" i="5"/>
  <c r="I118" i="5"/>
  <c r="S118" i="5"/>
  <c r="J20" i="2"/>
  <c r="O20" i="2"/>
  <c r="M20" i="2"/>
  <c r="V21" i="2"/>
  <c r="N20" i="2"/>
  <c r="K20" i="2"/>
  <c r="L20" i="2"/>
  <c r="I23" i="2"/>
  <c r="L21" i="2" a="1"/>
  <c r="U22" i="2"/>
  <c r="O21" i="2" a="1"/>
  <c r="P22" i="2"/>
  <c r="K21" i="2" a="1"/>
  <c r="S22" i="2"/>
  <c r="N21" i="2" a="1"/>
  <c r="R22" i="2"/>
  <c r="Q22" i="2"/>
  <c r="M21" i="2" a="1"/>
  <c r="J21" i="2" a="1"/>
  <c r="T22" i="2"/>
  <c r="R120" i="5" l="1"/>
  <c r="J120" i="5"/>
  <c r="B120" i="5"/>
  <c r="A122" i="5"/>
  <c r="S120" i="5"/>
  <c r="I120" i="5"/>
  <c r="Q120" i="5"/>
  <c r="H120" i="5"/>
  <c r="P120" i="5"/>
  <c r="G120" i="5"/>
  <c r="O120" i="5"/>
  <c r="F120" i="5"/>
  <c r="N120" i="5"/>
  <c r="E120" i="5"/>
  <c r="W120" i="5"/>
  <c r="M120" i="5"/>
  <c r="D120" i="5"/>
  <c r="V120" i="5"/>
  <c r="K120" i="5"/>
  <c r="L120" i="5"/>
  <c r="C120" i="5"/>
  <c r="J21" i="2"/>
  <c r="V22" i="2"/>
  <c r="O21" i="2"/>
  <c r="L21" i="2"/>
  <c r="N21" i="2"/>
  <c r="K21" i="2"/>
  <c r="M21" i="2"/>
  <c r="I24" i="2"/>
  <c r="T23" i="2"/>
  <c r="N22" i="2" a="1"/>
  <c r="U23" i="2"/>
  <c r="L22" i="2" a="1"/>
  <c r="O22" i="2" a="1"/>
  <c r="Q23" i="2"/>
  <c r="J22" i="2" a="1"/>
  <c r="S23" i="2"/>
  <c r="M22" i="2" a="1"/>
  <c r="K22" i="2" a="1"/>
  <c r="P23" i="2"/>
  <c r="R23" i="2"/>
  <c r="W122" i="5" l="1"/>
  <c r="N122" i="5"/>
  <c r="F122" i="5"/>
  <c r="S122" i="5"/>
  <c r="J122" i="5"/>
  <c r="A124" i="5"/>
  <c r="R122" i="5"/>
  <c r="I122" i="5"/>
  <c r="Q122" i="5"/>
  <c r="H122" i="5"/>
  <c r="P122" i="5"/>
  <c r="G122" i="5"/>
  <c r="O122" i="5"/>
  <c r="E122" i="5"/>
  <c r="M122" i="5"/>
  <c r="D122" i="5"/>
  <c r="K122" i="5"/>
  <c r="B122" i="5"/>
  <c r="C122" i="5"/>
  <c r="V122" i="5"/>
  <c r="L122" i="5"/>
  <c r="J22" i="2"/>
  <c r="O22" i="2"/>
  <c r="L22" i="2"/>
  <c r="N22" i="2"/>
  <c r="M22" i="2"/>
  <c r="V23" i="2"/>
  <c r="K22" i="2"/>
  <c r="I25" i="2"/>
  <c r="N23" i="2" a="1"/>
  <c r="O23" i="2" a="1"/>
  <c r="J23" i="2" a="1"/>
  <c r="K23" i="2" a="1"/>
  <c r="R24" i="2"/>
  <c r="Q24" i="2"/>
  <c r="T24" i="2"/>
  <c r="M23" i="2" a="1"/>
  <c r="U24" i="2"/>
  <c r="S24" i="2"/>
  <c r="L23" i="2" a="1"/>
  <c r="P24" i="2"/>
  <c r="R124" i="5" l="1"/>
  <c r="J124" i="5"/>
  <c r="B124" i="5"/>
  <c r="V124" i="5"/>
  <c r="L124" i="5"/>
  <c r="C124" i="5"/>
  <c r="K124" i="5"/>
  <c r="A126" i="5"/>
  <c r="S124" i="5"/>
  <c r="I124" i="5"/>
  <c r="Q124" i="5"/>
  <c r="H124" i="5"/>
  <c r="P124" i="5"/>
  <c r="G124" i="5"/>
  <c r="O124" i="5"/>
  <c r="F124" i="5"/>
  <c r="W124" i="5"/>
  <c r="M124" i="5"/>
  <c r="D124" i="5"/>
  <c r="E124" i="5"/>
  <c r="N124" i="5"/>
  <c r="K23" i="2"/>
  <c r="O23" i="2"/>
  <c r="V24" i="2"/>
  <c r="L23" i="2"/>
  <c r="J23" i="2"/>
  <c r="M23" i="2"/>
  <c r="N23" i="2"/>
  <c r="I26" i="2"/>
  <c r="L24" i="2" a="1"/>
  <c r="O24" i="2" a="1"/>
  <c r="T25" i="2"/>
  <c r="P25" i="2"/>
  <c r="S25" i="2"/>
  <c r="U25" i="2"/>
  <c r="R25" i="2"/>
  <c r="J24" i="2" a="1"/>
  <c r="Q25" i="2"/>
  <c r="N24" i="2" a="1"/>
  <c r="K24" i="2" a="1"/>
  <c r="M24" i="2" a="1"/>
  <c r="W126" i="5" l="1"/>
  <c r="N126" i="5"/>
  <c r="F126" i="5"/>
  <c r="V126" i="5"/>
  <c r="L126" i="5"/>
  <c r="C126" i="5"/>
  <c r="K126" i="5"/>
  <c r="B126" i="5"/>
  <c r="S126" i="5"/>
  <c r="J126" i="5"/>
  <c r="A128" i="5"/>
  <c r="R126" i="5"/>
  <c r="I126" i="5"/>
  <c r="Q126" i="5"/>
  <c r="H126" i="5"/>
  <c r="P126" i="5"/>
  <c r="G126" i="5"/>
  <c r="M126" i="5"/>
  <c r="D126" i="5"/>
  <c r="O126" i="5"/>
  <c r="E126" i="5"/>
  <c r="J24" i="2"/>
  <c r="V25" i="2"/>
  <c r="O24" i="2"/>
  <c r="L24" i="2"/>
  <c r="M24" i="2"/>
  <c r="K24" i="2"/>
  <c r="N24" i="2"/>
  <c r="I27" i="2"/>
  <c r="R26" i="2"/>
  <c r="J25" i="2" a="1"/>
  <c r="U26" i="2"/>
  <c r="L25" i="2" a="1"/>
  <c r="N25" i="2" a="1"/>
  <c r="K25" i="2" a="1"/>
  <c r="M25" i="2" a="1"/>
  <c r="Q26" i="2"/>
  <c r="T26" i="2"/>
  <c r="O25" i="2" a="1"/>
  <c r="S26" i="2"/>
  <c r="P26" i="2"/>
  <c r="R128" i="5" l="1"/>
  <c r="J128" i="5"/>
  <c r="B128" i="5"/>
  <c r="N128" i="5"/>
  <c r="E128" i="5"/>
  <c r="W128" i="5"/>
  <c r="M128" i="5"/>
  <c r="D128" i="5"/>
  <c r="V128" i="5"/>
  <c r="L128" i="5"/>
  <c r="C128" i="5"/>
  <c r="K128" i="5"/>
  <c r="A130" i="5"/>
  <c r="S128" i="5"/>
  <c r="I128" i="5"/>
  <c r="Q128" i="5"/>
  <c r="H128" i="5"/>
  <c r="O128" i="5"/>
  <c r="F128" i="5"/>
  <c r="G128" i="5"/>
  <c r="P128" i="5"/>
  <c r="O25" i="2"/>
  <c r="V26" i="2"/>
  <c r="N25" i="2"/>
  <c r="J25" i="2"/>
  <c r="M25" i="2"/>
  <c r="K25" i="2"/>
  <c r="L25" i="2"/>
  <c r="I28" i="2"/>
  <c r="M26" i="2" a="1"/>
  <c r="P27" i="2"/>
  <c r="U27" i="2"/>
  <c r="N26" i="2" a="1"/>
  <c r="O26" i="2" a="1"/>
  <c r="K26" i="2" a="1"/>
  <c r="T27" i="2"/>
  <c r="S27" i="2"/>
  <c r="Q27" i="2"/>
  <c r="J26" i="2" a="1"/>
  <c r="R27" i="2"/>
  <c r="L26" i="2" a="1"/>
  <c r="W130" i="5" l="1"/>
  <c r="N130" i="5"/>
  <c r="F130" i="5"/>
  <c r="O130" i="5"/>
  <c r="E130" i="5"/>
  <c r="M130" i="5"/>
  <c r="D130" i="5"/>
  <c r="V130" i="5"/>
  <c r="L130" i="5"/>
  <c r="C130" i="5"/>
  <c r="K130" i="5"/>
  <c r="B130" i="5"/>
  <c r="S130" i="5"/>
  <c r="J130" i="5"/>
  <c r="A132" i="5"/>
  <c r="R130" i="5"/>
  <c r="I130" i="5"/>
  <c r="P130" i="5"/>
  <c r="G130" i="5"/>
  <c r="Q130" i="5"/>
  <c r="H130" i="5"/>
  <c r="L26" i="2"/>
  <c r="O26" i="2"/>
  <c r="V27" i="2"/>
  <c r="M26" i="2"/>
  <c r="J26" i="2"/>
  <c r="K26" i="2"/>
  <c r="N26" i="2"/>
  <c r="I29" i="2"/>
  <c r="U28" i="2"/>
  <c r="P28" i="2"/>
  <c r="Q28" i="2"/>
  <c r="K27" i="2" a="1"/>
  <c r="O27" i="2" a="1"/>
  <c r="R28" i="2"/>
  <c r="M27" i="2" a="1"/>
  <c r="J27" i="2" a="1"/>
  <c r="N27" i="2" a="1"/>
  <c r="S28" i="2"/>
  <c r="L27" i="2" a="1"/>
  <c r="T28" i="2"/>
  <c r="R132" i="5" l="1"/>
  <c r="J132" i="5"/>
  <c r="B132" i="5"/>
  <c r="P132" i="5"/>
  <c r="G132" i="5"/>
  <c r="O132" i="5"/>
  <c r="F132" i="5"/>
  <c r="N132" i="5"/>
  <c r="E132" i="5"/>
  <c r="W132" i="5"/>
  <c r="M132" i="5"/>
  <c r="D132" i="5"/>
  <c r="V132" i="5"/>
  <c r="L132" i="5"/>
  <c r="C132" i="5"/>
  <c r="K132" i="5"/>
  <c r="Q132" i="5"/>
  <c r="H132" i="5"/>
  <c r="A134" i="5"/>
  <c r="S132" i="5"/>
  <c r="I132" i="5"/>
  <c r="J27" i="2"/>
  <c r="O27" i="2"/>
  <c r="V28" i="2"/>
  <c r="L27" i="2"/>
  <c r="N27" i="2"/>
  <c r="M27" i="2"/>
  <c r="K27" i="2"/>
  <c r="I30" i="2"/>
  <c r="S29" i="2"/>
  <c r="U29" i="2"/>
  <c r="J28" i="2" a="1"/>
  <c r="K28" i="2" a="1"/>
  <c r="L28" i="2" a="1"/>
  <c r="M28" i="2" a="1"/>
  <c r="R29" i="2"/>
  <c r="N28" i="2" a="1"/>
  <c r="Q29" i="2"/>
  <c r="P29" i="2"/>
  <c r="O28" i="2" a="1"/>
  <c r="T29" i="2"/>
  <c r="W134" i="5" l="1"/>
  <c r="N134" i="5"/>
  <c r="F134" i="5"/>
  <c r="Q134" i="5"/>
  <c r="H134" i="5"/>
  <c r="P134" i="5"/>
  <c r="G134" i="5"/>
  <c r="O134" i="5"/>
  <c r="E134" i="5"/>
  <c r="M134" i="5"/>
  <c r="D134" i="5"/>
  <c r="V134" i="5"/>
  <c r="L134" i="5"/>
  <c r="C134" i="5"/>
  <c r="K134" i="5"/>
  <c r="B134" i="5"/>
  <c r="A136" i="5"/>
  <c r="R134" i="5"/>
  <c r="I134" i="5"/>
  <c r="J134" i="5"/>
  <c r="S134" i="5"/>
  <c r="M28" i="2"/>
  <c r="L28" i="2"/>
  <c r="O28" i="2"/>
  <c r="K28" i="2"/>
  <c r="J28" i="2"/>
  <c r="V29" i="2"/>
  <c r="N28" i="2"/>
  <c r="I31" i="2"/>
  <c r="K29" i="2" a="1"/>
  <c r="P30" i="2"/>
  <c r="L29" i="2" a="1"/>
  <c r="R30" i="2"/>
  <c r="U30" i="2"/>
  <c r="O29" i="2" a="1"/>
  <c r="M29" i="2" a="1"/>
  <c r="N29" i="2" a="1"/>
  <c r="S30" i="2"/>
  <c r="Q30" i="2"/>
  <c r="J29" i="2" a="1"/>
  <c r="T30" i="2"/>
  <c r="R136" i="5" l="1"/>
  <c r="J136" i="5"/>
  <c r="B136" i="5"/>
  <c r="A138" i="5"/>
  <c r="S136" i="5"/>
  <c r="I136" i="5"/>
  <c r="Q136" i="5"/>
  <c r="H136" i="5"/>
  <c r="P136" i="5"/>
  <c r="G136" i="5"/>
  <c r="O136" i="5"/>
  <c r="F136" i="5"/>
  <c r="N136" i="5"/>
  <c r="E136" i="5"/>
  <c r="W136" i="5"/>
  <c r="M136" i="5"/>
  <c r="D136" i="5"/>
  <c r="K136" i="5"/>
  <c r="V136" i="5"/>
  <c r="C136" i="5"/>
  <c r="L136" i="5"/>
  <c r="M29" i="2"/>
  <c r="L29" i="2"/>
  <c r="V30" i="2"/>
  <c r="K29" i="2"/>
  <c r="J29" i="2"/>
  <c r="N29" i="2"/>
  <c r="O29" i="2"/>
  <c r="I32" i="2"/>
  <c r="M30" i="2" a="1"/>
  <c r="R31" i="2"/>
  <c r="O30" i="2" a="1"/>
  <c r="L30" i="2" a="1"/>
  <c r="T31" i="2"/>
  <c r="J30" i="2" a="1"/>
  <c r="Q31" i="2"/>
  <c r="U31" i="2"/>
  <c r="S31" i="2"/>
  <c r="N30" i="2" a="1"/>
  <c r="K30" i="2" a="1"/>
  <c r="P31" i="2"/>
  <c r="W138" i="5" l="1"/>
  <c r="N138" i="5"/>
  <c r="F138" i="5"/>
  <c r="S138" i="5"/>
  <c r="J138" i="5"/>
  <c r="A140" i="5"/>
  <c r="R138" i="5"/>
  <c r="I138" i="5"/>
  <c r="Q138" i="5"/>
  <c r="H138" i="5"/>
  <c r="P138" i="5"/>
  <c r="G138" i="5"/>
  <c r="O138" i="5"/>
  <c r="E138" i="5"/>
  <c r="M138" i="5"/>
  <c r="D138" i="5"/>
  <c r="K138" i="5"/>
  <c r="B138" i="5"/>
  <c r="C138" i="5"/>
  <c r="L138" i="5"/>
  <c r="V138" i="5"/>
  <c r="K30" i="2"/>
  <c r="J30" i="2"/>
  <c r="O30" i="2"/>
  <c r="M30" i="2"/>
  <c r="N30" i="2"/>
  <c r="V31" i="2"/>
  <c r="L30" i="2"/>
  <c r="I33" i="2"/>
  <c r="L31" i="2" a="1"/>
  <c r="O31" i="2" a="1"/>
  <c r="N31" i="2" a="1"/>
  <c r="U32" i="2"/>
  <c r="S32" i="2"/>
  <c r="R32" i="2"/>
  <c r="T32" i="2"/>
  <c r="Q32" i="2"/>
  <c r="K31" i="2" a="1"/>
  <c r="P32" i="2"/>
  <c r="J31" i="2" a="1"/>
  <c r="M31" i="2" a="1"/>
  <c r="R140" i="5" l="1"/>
  <c r="J140" i="5"/>
  <c r="B140" i="5"/>
  <c r="V140" i="5"/>
  <c r="L140" i="5"/>
  <c r="C140" i="5"/>
  <c r="K140" i="5"/>
  <c r="A142" i="5"/>
  <c r="S140" i="5"/>
  <c r="I140" i="5"/>
  <c r="Q140" i="5"/>
  <c r="H140" i="5"/>
  <c r="P140" i="5"/>
  <c r="G140" i="5"/>
  <c r="O140" i="5"/>
  <c r="F140" i="5"/>
  <c r="W140" i="5"/>
  <c r="M140" i="5"/>
  <c r="D140" i="5"/>
  <c r="N140" i="5"/>
  <c r="E140" i="5"/>
  <c r="J31" i="2"/>
  <c r="K31" i="2"/>
  <c r="O31" i="2"/>
  <c r="L31" i="2"/>
  <c r="M31" i="2"/>
  <c r="N31" i="2"/>
  <c r="V32" i="2"/>
  <c r="I34" i="2"/>
  <c r="O32" i="2" a="1"/>
  <c r="U33" i="2"/>
  <c r="R33" i="2"/>
  <c r="L32" i="2" a="1"/>
  <c r="S33" i="2"/>
  <c r="J32" i="2" a="1"/>
  <c r="K32" i="2" a="1"/>
  <c r="P33" i="2"/>
  <c r="M32" i="2" a="1"/>
  <c r="Q33" i="2"/>
  <c r="N32" i="2" a="1"/>
  <c r="T33" i="2"/>
  <c r="W142" i="5" l="1"/>
  <c r="N142" i="5"/>
  <c r="F142" i="5"/>
  <c r="V142" i="5"/>
  <c r="L142" i="5"/>
  <c r="C142" i="5"/>
  <c r="K142" i="5"/>
  <c r="B142" i="5"/>
  <c r="S142" i="5"/>
  <c r="J142" i="5"/>
  <c r="A144" i="5"/>
  <c r="R142" i="5"/>
  <c r="I142" i="5"/>
  <c r="Q142" i="5"/>
  <c r="H142" i="5"/>
  <c r="P142" i="5"/>
  <c r="G142" i="5"/>
  <c r="M142" i="5"/>
  <c r="D142" i="5"/>
  <c r="O142" i="5"/>
  <c r="E142" i="5"/>
  <c r="N32" i="2"/>
  <c r="V33" i="2"/>
  <c r="J32" i="2"/>
  <c r="L32" i="2"/>
  <c r="O32" i="2"/>
  <c r="M32" i="2"/>
  <c r="K32" i="2"/>
  <c r="I35" i="2"/>
  <c r="P34" i="2"/>
  <c r="Q34" i="2"/>
  <c r="O33" i="2" a="1"/>
  <c r="M33" i="2" a="1"/>
  <c r="S34" i="2"/>
  <c r="L33" i="2" a="1"/>
  <c r="U34" i="2"/>
  <c r="J33" i="2" a="1"/>
  <c r="R34" i="2"/>
  <c r="T34" i="2"/>
  <c r="N33" i="2" a="1"/>
  <c r="K33" i="2" a="1"/>
  <c r="R144" i="5" l="1"/>
  <c r="J144" i="5"/>
  <c r="B144" i="5"/>
  <c r="N144" i="5"/>
  <c r="E144" i="5"/>
  <c r="W144" i="5"/>
  <c r="M144" i="5"/>
  <c r="D144" i="5"/>
  <c r="V144" i="5"/>
  <c r="L144" i="5"/>
  <c r="C144" i="5"/>
  <c r="K144" i="5"/>
  <c r="S144" i="5"/>
  <c r="I144" i="5"/>
  <c r="Q144" i="5"/>
  <c r="H144" i="5"/>
  <c r="O144" i="5"/>
  <c r="F144" i="5"/>
  <c r="P144" i="5"/>
  <c r="G144" i="5"/>
  <c r="K33" i="2"/>
  <c r="L33" i="2"/>
  <c r="O33" i="2"/>
  <c r="M33" i="2"/>
  <c r="V34" i="2"/>
  <c r="J33" i="2"/>
  <c r="N33" i="2"/>
  <c r="I36" i="2"/>
  <c r="R35" i="2"/>
  <c r="J34" i="2" a="1"/>
  <c r="P35" i="2"/>
  <c r="N34" i="2" a="1"/>
  <c r="Q35" i="2"/>
  <c r="M34" i="2" a="1"/>
  <c r="O34" i="2" a="1"/>
  <c r="S35" i="2"/>
  <c r="L34" i="2" a="1"/>
  <c r="U35" i="2"/>
  <c r="K34" i="2" a="1"/>
  <c r="T35" i="2"/>
  <c r="K34" i="2" l="1"/>
  <c r="V35" i="2"/>
  <c r="J34" i="2"/>
  <c r="M34" i="2"/>
  <c r="N34" i="2"/>
  <c r="L34" i="2"/>
  <c r="O34" i="2"/>
  <c r="I37" i="2"/>
  <c r="J35" i="2" a="1"/>
  <c r="K35" i="2" a="1"/>
  <c r="P36" i="2"/>
  <c r="R36" i="2"/>
  <c r="T36" i="2"/>
  <c r="M35" i="2" a="1"/>
  <c r="L35" i="2" a="1"/>
  <c r="U36" i="2"/>
  <c r="N35" i="2" a="1"/>
  <c r="O35" i="2" a="1"/>
  <c r="Q36" i="2"/>
  <c r="S36" i="2"/>
  <c r="M35" i="2" l="1"/>
  <c r="K35" i="2"/>
  <c r="L35" i="2"/>
  <c r="O35" i="2"/>
  <c r="N35" i="2"/>
  <c r="V36" i="2"/>
  <c r="J35" i="2"/>
  <c r="I38" i="2"/>
  <c r="M36" i="2" a="1"/>
  <c r="L36" i="2" a="1"/>
  <c r="O36" i="2" a="1"/>
  <c r="U37" i="2"/>
  <c r="S37" i="2"/>
  <c r="J36" i="2" a="1"/>
  <c r="R37" i="2"/>
  <c r="Q37" i="2"/>
  <c r="K36" i="2" a="1"/>
  <c r="T37" i="2"/>
  <c r="P37" i="2"/>
  <c r="N36" i="2" a="1"/>
  <c r="J36" i="2" l="1"/>
  <c r="L36" i="2"/>
  <c r="N36" i="2"/>
  <c r="V37" i="2"/>
  <c r="K36" i="2"/>
  <c r="O36" i="2"/>
  <c r="M36" i="2"/>
  <c r="I39" i="2"/>
  <c r="R38" i="2"/>
  <c r="L37" i="2" a="1"/>
  <c r="T38" i="2"/>
  <c r="N37" i="2" a="1"/>
  <c r="P38" i="2"/>
  <c r="S38" i="2"/>
  <c r="Q38" i="2"/>
  <c r="O37" i="2" a="1"/>
  <c r="M37" i="2" a="1"/>
  <c r="J37" i="2" a="1"/>
  <c r="K37" i="2" a="1"/>
  <c r="U38" i="2"/>
  <c r="M37" i="2" l="1"/>
  <c r="O37" i="2"/>
  <c r="L37" i="2"/>
  <c r="K37" i="2"/>
  <c r="J37" i="2"/>
  <c r="N37" i="2"/>
  <c r="V38" i="2"/>
  <c r="I40" i="2"/>
  <c r="Q39" i="2"/>
  <c r="R39" i="2"/>
  <c r="P39" i="2"/>
  <c r="O38" i="2" a="1"/>
  <c r="M38" i="2" a="1"/>
  <c r="T39" i="2"/>
  <c r="N38" i="2" a="1"/>
  <c r="J38" i="2" a="1"/>
  <c r="L38" i="2" a="1"/>
  <c r="K38" i="2" a="1"/>
  <c r="S39" i="2"/>
  <c r="U39" i="2"/>
  <c r="J38" i="2" l="1"/>
  <c r="V39" i="2"/>
  <c r="K38" i="2"/>
  <c r="L38" i="2"/>
  <c r="O38" i="2"/>
  <c r="N38" i="2"/>
  <c r="M38" i="2"/>
  <c r="I41" i="2"/>
  <c r="N39" i="2" a="1"/>
  <c r="R40" i="2"/>
  <c r="Q40" i="2"/>
  <c r="M39" i="2" a="1"/>
  <c r="P40" i="2"/>
  <c r="J39" i="2" a="1"/>
  <c r="K39" i="2" a="1"/>
  <c r="T40" i="2"/>
  <c r="U40" i="2"/>
  <c r="L39" i="2" a="1"/>
  <c r="O39" i="2" a="1"/>
  <c r="S40" i="2"/>
  <c r="V40" i="2" l="1"/>
  <c r="K39" i="2"/>
  <c r="L39" i="2"/>
  <c r="J39" i="2"/>
  <c r="M39" i="2"/>
  <c r="O39" i="2"/>
  <c r="N39" i="2"/>
  <c r="I42" i="2"/>
  <c r="J40" i="2" a="1"/>
  <c r="R41" i="2"/>
  <c r="K40" i="2" a="1"/>
  <c r="O40" i="2" a="1"/>
  <c r="M40" i="2" a="1"/>
  <c r="U41" i="2"/>
  <c r="P41" i="2"/>
  <c r="T41" i="2"/>
  <c r="Q41" i="2"/>
  <c r="N40" i="2" a="1"/>
  <c r="S41" i="2"/>
  <c r="L40" i="2" a="1"/>
  <c r="O40" i="2" l="1"/>
  <c r="L40" i="2"/>
  <c r="N40" i="2"/>
  <c r="V41" i="2"/>
  <c r="M40" i="2"/>
  <c r="K40" i="2"/>
  <c r="J40" i="2"/>
  <c r="I43" i="2"/>
  <c r="P42" i="2"/>
  <c r="R42" i="2"/>
  <c r="J41" i="2" a="1"/>
  <c r="Q42" i="2"/>
  <c r="T42" i="2"/>
  <c r="S42" i="2"/>
  <c r="L41" i="2" a="1"/>
  <c r="M41" i="2" a="1"/>
  <c r="U42" i="2"/>
  <c r="K41" i="2" a="1"/>
  <c r="O41" i="2" a="1"/>
  <c r="N41" i="2" a="1"/>
  <c r="J41" i="2" l="1"/>
  <c r="N41" i="2"/>
  <c r="K41" i="2"/>
  <c r="M41" i="2"/>
  <c r="L41" i="2"/>
  <c r="V42" i="2"/>
  <c r="O41" i="2"/>
  <c r="I44" i="2"/>
  <c r="T43" i="2"/>
  <c r="S43" i="2"/>
  <c r="Q43" i="2"/>
  <c r="U43" i="2"/>
  <c r="L42" i="2" a="1"/>
  <c r="J42" i="2" a="1"/>
  <c r="P43" i="2"/>
  <c r="M42" i="2" a="1"/>
  <c r="N42" i="2" a="1"/>
  <c r="R43" i="2"/>
  <c r="K42" i="2" a="1"/>
  <c r="O42" i="2" a="1"/>
  <c r="O42" i="2" l="1"/>
  <c r="M42" i="2"/>
  <c r="V43" i="2"/>
  <c r="J42" i="2"/>
  <c r="L42" i="2"/>
  <c r="K42" i="2"/>
  <c r="N42" i="2"/>
  <c r="I45" i="2"/>
  <c r="S44" i="2"/>
  <c r="Q44" i="2"/>
  <c r="J43" i="2" a="1"/>
  <c r="O43" i="2" a="1"/>
  <c r="T44" i="2"/>
  <c r="L43" i="2" a="1"/>
  <c r="P44" i="2"/>
  <c r="R44" i="2"/>
  <c r="M43" i="2" a="1"/>
  <c r="K43" i="2" a="1"/>
  <c r="N43" i="2" a="1"/>
  <c r="U44" i="2"/>
  <c r="N43" i="2" l="1"/>
  <c r="K43" i="2"/>
  <c r="M43" i="2"/>
  <c r="O43" i="2"/>
  <c r="J43" i="2"/>
  <c r="V44" i="2"/>
  <c r="L43" i="2"/>
  <c r="I46" i="2"/>
  <c r="U45" i="2"/>
  <c r="L44" i="2" a="1"/>
  <c r="N44" i="2" a="1"/>
  <c r="K44" i="2" a="1"/>
  <c r="P45" i="2"/>
  <c r="M44" i="2" a="1"/>
  <c r="J44" i="2" a="1"/>
  <c r="R45" i="2"/>
  <c r="Q45" i="2"/>
  <c r="T45" i="2"/>
  <c r="O44" i="2" a="1"/>
  <c r="S45" i="2"/>
  <c r="N44" i="2" l="1"/>
  <c r="L44" i="2"/>
  <c r="J44" i="2"/>
  <c r="M44" i="2"/>
  <c r="K44" i="2"/>
  <c r="V45" i="2"/>
  <c r="O44" i="2"/>
  <c r="I47" i="2"/>
  <c r="O45" i="2" a="1"/>
  <c r="Q46" i="2"/>
  <c r="R46" i="2"/>
  <c r="L45" i="2" a="1"/>
  <c r="M45" i="2" a="1"/>
  <c r="S46" i="2"/>
  <c r="U46" i="2"/>
  <c r="P46" i="2"/>
  <c r="J45" i="2" a="1"/>
  <c r="N45" i="2" a="1"/>
  <c r="T46" i="2"/>
  <c r="K45" i="2" a="1"/>
  <c r="N45" i="2" l="1"/>
  <c r="V46" i="2"/>
  <c r="M45" i="2"/>
  <c r="L45" i="2"/>
  <c r="O45" i="2"/>
  <c r="K45" i="2"/>
  <c r="J45" i="2"/>
  <c r="I48" i="2"/>
  <c r="M46" i="2" a="1"/>
  <c r="U47" i="2"/>
  <c r="P47" i="2"/>
  <c r="J46" i="2" a="1"/>
  <c r="Q47" i="2"/>
  <c r="S47" i="2"/>
  <c r="O46" i="2" a="1"/>
  <c r="N46" i="2" a="1"/>
  <c r="K46" i="2" a="1"/>
  <c r="L46" i="2" a="1"/>
  <c r="T47" i="2"/>
  <c r="R47" i="2"/>
  <c r="N46" i="2" l="1"/>
  <c r="O46" i="2"/>
  <c r="K46" i="2"/>
  <c r="J46" i="2"/>
  <c r="V47" i="2"/>
  <c r="M46" i="2"/>
  <c r="L46" i="2"/>
  <c r="I49" i="2"/>
  <c r="U48" i="2"/>
  <c r="R48" i="2"/>
  <c r="M47" i="2" a="1"/>
  <c r="N47" i="2" a="1"/>
  <c r="Q48" i="2"/>
  <c r="S48" i="2"/>
  <c r="K47" i="2" a="1"/>
  <c r="P48" i="2"/>
  <c r="O47" i="2" a="1"/>
  <c r="L47" i="2" a="1"/>
  <c r="J47" i="2" a="1"/>
  <c r="T48" i="2"/>
  <c r="N47" i="2" l="1"/>
  <c r="J47" i="2"/>
  <c r="O47" i="2"/>
  <c r="V48" i="2"/>
  <c r="K47" i="2"/>
  <c r="M47" i="2"/>
  <c r="L47" i="2"/>
  <c r="I50" i="2"/>
  <c r="M48" i="2" a="1"/>
  <c r="R49" i="2"/>
  <c r="U49" i="2"/>
  <c r="J48" i="2" a="1"/>
  <c r="L48" i="2" a="1"/>
  <c r="S49" i="2"/>
  <c r="P49" i="2"/>
  <c r="O48" i="2" a="1"/>
  <c r="N48" i="2" a="1"/>
  <c r="T49" i="2"/>
  <c r="K48" i="2" a="1"/>
  <c r="Q49" i="2"/>
  <c r="J48" i="2" l="1"/>
  <c r="O48" i="2"/>
  <c r="N48" i="2"/>
  <c r="V49" i="2"/>
  <c r="L48" i="2"/>
  <c r="M48" i="2"/>
  <c r="K48" i="2"/>
  <c r="I51" i="2"/>
  <c r="O49" i="2" a="1"/>
  <c r="K49" i="2" a="1"/>
  <c r="P50" i="2"/>
  <c r="U50" i="2"/>
  <c r="N49" i="2" a="1"/>
  <c r="J49" i="2" a="1"/>
  <c r="S50" i="2"/>
  <c r="R50" i="2"/>
  <c r="T50" i="2"/>
  <c r="L49" i="2" a="1"/>
  <c r="Q50" i="2"/>
  <c r="M49" i="2" a="1"/>
  <c r="M49" i="2" l="1"/>
  <c r="J49" i="2"/>
  <c r="K49" i="2"/>
  <c r="L49" i="2"/>
  <c r="N49" i="2"/>
  <c r="V50" i="2"/>
  <c r="O49" i="2"/>
  <c r="I52" i="2"/>
  <c r="Q51" i="2"/>
  <c r="O50" i="2" a="1"/>
  <c r="N50" i="2" a="1"/>
  <c r="S51" i="2"/>
  <c r="J50" i="2" a="1"/>
  <c r="M50" i="2" a="1"/>
  <c r="R51" i="2"/>
  <c r="T51" i="2"/>
  <c r="K50" i="2" a="1"/>
  <c r="P51" i="2"/>
  <c r="U51" i="2"/>
  <c r="L50" i="2" a="1"/>
  <c r="O50" i="2" l="1"/>
  <c r="V51" i="2"/>
  <c r="M50" i="2"/>
  <c r="L50" i="2"/>
  <c r="N50" i="2"/>
  <c r="K50" i="2"/>
  <c r="J50" i="2"/>
  <c r="I53" i="2"/>
  <c r="S52" i="2"/>
  <c r="L51" i="2" a="1"/>
  <c r="O51" i="2" a="1"/>
  <c r="M51" i="2" a="1"/>
  <c r="T52" i="2"/>
  <c r="K51" i="2" a="1"/>
  <c r="R52" i="2"/>
  <c r="U52" i="2"/>
  <c r="J51" i="2" a="1"/>
  <c r="Q52" i="2"/>
  <c r="P52" i="2"/>
  <c r="N51" i="2" a="1"/>
  <c r="M51" i="2" l="1"/>
  <c r="L51" i="2"/>
  <c r="N51" i="2"/>
  <c r="V52" i="2"/>
  <c r="J51" i="2"/>
  <c r="O51" i="2"/>
  <c r="K51" i="2"/>
  <c r="I54" i="2"/>
  <c r="P53" i="2"/>
  <c r="N52" i="2" a="1"/>
  <c r="J52" i="2" a="1"/>
  <c r="K52" i="2" a="1"/>
  <c r="L52" i="2" a="1"/>
  <c r="O52" i="2" a="1"/>
  <c r="T53" i="2"/>
  <c r="M52" i="2" a="1"/>
  <c r="Q53" i="2"/>
  <c r="S53" i="2"/>
  <c r="R53" i="2"/>
  <c r="U53" i="2"/>
  <c r="N52" i="2" l="1"/>
  <c r="O52" i="2"/>
  <c r="K52" i="2"/>
  <c r="J52" i="2"/>
  <c r="M52" i="2"/>
  <c r="V53" i="2"/>
  <c r="L52" i="2"/>
  <c r="I55" i="2"/>
  <c r="T54" i="2"/>
  <c r="N53" i="2" a="1"/>
  <c r="K53" i="2" a="1"/>
  <c r="P54" i="2"/>
  <c r="S54" i="2"/>
  <c r="O53" i="2" a="1"/>
  <c r="R54" i="2"/>
  <c r="L53" i="2" a="1"/>
  <c r="M53" i="2" a="1"/>
  <c r="J53" i="2" a="1"/>
  <c r="U54" i="2"/>
  <c r="Q54" i="2"/>
  <c r="V54" i="2" l="1"/>
  <c r="N53" i="2"/>
  <c r="J53" i="2"/>
  <c r="L53" i="2"/>
  <c r="O53" i="2"/>
  <c r="K53" i="2"/>
  <c r="M53" i="2"/>
  <c r="I56" i="2"/>
  <c r="O54" i="2" a="1"/>
  <c r="M54" i="2" a="1"/>
  <c r="S55" i="2"/>
  <c r="Q55" i="2"/>
  <c r="U55" i="2"/>
  <c r="T55" i="2"/>
  <c r="R55" i="2"/>
  <c r="L54" i="2" a="1"/>
  <c r="P55" i="2"/>
  <c r="K54" i="2" a="1"/>
  <c r="J54" i="2" a="1"/>
  <c r="N54" i="2" a="1"/>
  <c r="M54" i="2" l="1"/>
  <c r="J54" i="2"/>
  <c r="N54" i="2"/>
  <c r="V55" i="2"/>
  <c r="L54" i="2"/>
  <c r="O54" i="2"/>
  <c r="K54" i="2"/>
  <c r="I57" i="2"/>
  <c r="J55" i="2" a="1"/>
  <c r="K55" i="2" a="1"/>
  <c r="L55" i="2" a="1"/>
  <c r="Q56" i="2"/>
  <c r="P56" i="2"/>
  <c r="U56" i="2"/>
  <c r="T56" i="2"/>
  <c r="N55" i="2" a="1"/>
  <c r="O55" i="2" a="1"/>
  <c r="S56" i="2"/>
  <c r="R56" i="2"/>
  <c r="M55" i="2" a="1"/>
  <c r="V56" i="2" l="1"/>
  <c r="L55" i="2"/>
  <c r="K55" i="2"/>
  <c r="M55" i="2"/>
  <c r="O55" i="2"/>
  <c r="N55" i="2"/>
  <c r="J55" i="2"/>
  <c r="I58" i="2"/>
  <c r="S57" i="2"/>
  <c r="P57" i="2"/>
  <c r="N56" i="2" a="1"/>
  <c r="U57" i="2"/>
  <c r="Q57" i="2"/>
  <c r="K56" i="2" a="1"/>
  <c r="O56" i="2" a="1"/>
  <c r="L56" i="2" a="1"/>
  <c r="T57" i="2"/>
  <c r="M56" i="2" a="1"/>
  <c r="J56" i="2" a="1"/>
  <c r="R57" i="2"/>
  <c r="O56" i="2" l="1"/>
  <c r="V57" i="2"/>
  <c r="M56" i="2"/>
  <c r="N56" i="2"/>
  <c r="L56" i="2"/>
  <c r="K56" i="2"/>
  <c r="J56" i="2"/>
  <c r="I59" i="2"/>
  <c r="P58" i="2"/>
  <c r="S58" i="2"/>
  <c r="M57" i="2" a="1"/>
  <c r="L57" i="2" a="1"/>
  <c r="O57" i="2" a="1"/>
  <c r="J57" i="2" a="1"/>
  <c r="K57" i="2" a="1"/>
  <c r="N57" i="2" a="1"/>
  <c r="U58" i="2"/>
  <c r="Q58" i="2"/>
  <c r="R58" i="2"/>
  <c r="T58" i="2"/>
  <c r="N57" i="2" l="1"/>
  <c r="L57" i="2"/>
  <c r="J57" i="2"/>
  <c r="O57" i="2"/>
  <c r="K57" i="2"/>
  <c r="M57" i="2"/>
  <c r="V58" i="2"/>
  <c r="I60" i="2"/>
  <c r="J58" i="2" a="1"/>
  <c r="O58" i="2" a="1"/>
  <c r="S59" i="2"/>
  <c r="M58" i="2" a="1"/>
  <c r="K58" i="2" a="1"/>
  <c r="N58" i="2" a="1"/>
  <c r="Q59" i="2"/>
  <c r="R59" i="2"/>
  <c r="P59" i="2"/>
  <c r="U59" i="2"/>
  <c r="L58" i="2" a="1"/>
  <c r="T59" i="2"/>
  <c r="M58" i="2" l="1"/>
  <c r="O58" i="2"/>
  <c r="L58" i="2"/>
  <c r="V59" i="2"/>
  <c r="N58" i="2"/>
  <c r="K58" i="2"/>
  <c r="J58" i="2"/>
  <c r="I61" i="2"/>
  <c r="K59" i="2" a="1"/>
  <c r="R60" i="2"/>
  <c r="S60" i="2"/>
  <c r="J59" i="2" a="1"/>
  <c r="U60" i="2"/>
  <c r="M59" i="2" a="1"/>
  <c r="O59" i="2" a="1"/>
  <c r="Q60" i="2"/>
  <c r="T60" i="2"/>
  <c r="P60" i="2"/>
  <c r="L59" i="2" a="1"/>
  <c r="N59" i="2" a="1"/>
  <c r="J59" i="2" l="1"/>
  <c r="O59" i="2"/>
  <c r="N59" i="2"/>
  <c r="L59" i="2"/>
  <c r="V60" i="2"/>
  <c r="M59" i="2"/>
  <c r="K59" i="2"/>
  <c r="I62" i="2"/>
  <c r="T61" i="2"/>
  <c r="O60" i="2" a="1"/>
  <c r="U61" i="2"/>
  <c r="N60" i="2" a="1"/>
  <c r="R61" i="2"/>
  <c r="M60" i="2" a="1"/>
  <c r="Q61" i="2"/>
  <c r="L60" i="2" a="1"/>
  <c r="J60" i="2" a="1"/>
  <c r="K60" i="2" a="1"/>
  <c r="P61" i="2"/>
  <c r="S61" i="2"/>
  <c r="O60" i="2" l="1"/>
  <c r="V61" i="2"/>
  <c r="N60" i="2"/>
  <c r="J60" i="2"/>
  <c r="L60" i="2"/>
  <c r="M60" i="2"/>
  <c r="K60" i="2"/>
  <c r="I63" i="2"/>
  <c r="K61" i="2" a="1"/>
  <c r="M61" i="2" a="1"/>
  <c r="O61" i="2" a="1"/>
  <c r="T62" i="2"/>
  <c r="J61" i="2" a="1"/>
  <c r="L61" i="2" a="1"/>
  <c r="N61" i="2" a="1"/>
  <c r="S62" i="2"/>
  <c r="P62" i="2"/>
  <c r="Q62" i="2"/>
  <c r="R62" i="2"/>
  <c r="U62" i="2"/>
  <c r="M61" i="2" l="1"/>
  <c r="V62" i="2"/>
  <c r="L61" i="2"/>
  <c r="J61" i="2"/>
  <c r="N61" i="2"/>
  <c r="O61" i="2"/>
  <c r="K61" i="2"/>
  <c r="I64" i="2"/>
  <c r="Q63" i="2"/>
  <c r="T63" i="2"/>
  <c r="R63" i="2"/>
  <c r="P63" i="2"/>
  <c r="J62" i="2" a="1"/>
  <c r="L62" i="2" a="1"/>
  <c r="S63" i="2"/>
  <c r="U63" i="2"/>
  <c r="M62" i="2" a="1"/>
  <c r="K62" i="2" a="1"/>
  <c r="O62" i="2" a="1"/>
  <c r="N62" i="2" a="1"/>
  <c r="N62" i="2" l="1"/>
  <c r="K62" i="2"/>
  <c r="M62" i="2"/>
  <c r="L62" i="2"/>
  <c r="V63" i="2"/>
  <c r="J62" i="2"/>
  <c r="O62" i="2"/>
  <c r="I65" i="2"/>
  <c r="O63" i="2" a="1"/>
  <c r="Q64" i="2"/>
  <c r="U64" i="2"/>
  <c r="M63" i="2" a="1"/>
  <c r="L63" i="2" a="1"/>
  <c r="P64" i="2"/>
  <c r="S64" i="2"/>
  <c r="K63" i="2" a="1"/>
  <c r="T64" i="2"/>
  <c r="N63" i="2" a="1"/>
  <c r="J63" i="2" a="1"/>
  <c r="R64" i="2"/>
  <c r="L63" i="2" l="1"/>
  <c r="V64" i="2"/>
  <c r="K63" i="2"/>
  <c r="J63" i="2"/>
  <c r="N63" i="2"/>
  <c r="M63" i="2"/>
  <c r="O63" i="2"/>
  <c r="I66" i="2"/>
  <c r="P65" i="2"/>
  <c r="N64" i="2" a="1"/>
  <c r="M64" i="2" a="1"/>
  <c r="O64" i="2" a="1"/>
  <c r="T65" i="2"/>
  <c r="Q65" i="2"/>
  <c r="R65" i="2"/>
  <c r="J64" i="2" a="1"/>
  <c r="K64" i="2" a="1"/>
  <c r="S65" i="2"/>
  <c r="L64" i="2" a="1"/>
  <c r="U65" i="2"/>
  <c r="O64" i="2" l="1"/>
  <c r="N64" i="2"/>
  <c r="L64" i="2"/>
  <c r="K64" i="2"/>
  <c r="J64" i="2"/>
  <c r="M64" i="2"/>
  <c r="V65" i="2"/>
  <c r="I67" i="2"/>
  <c r="Q66" i="2"/>
  <c r="N65" i="2" a="1"/>
  <c r="K65" i="2" a="1"/>
  <c r="S66" i="2"/>
  <c r="U66" i="2"/>
  <c r="J65" i="2" a="1"/>
  <c r="T66" i="2"/>
  <c r="L65" i="2" a="1"/>
  <c r="R66" i="2"/>
  <c r="P66" i="2"/>
  <c r="M65" i="2" a="1"/>
  <c r="O65" i="2" a="1"/>
  <c r="N65" i="2" l="1"/>
  <c r="O65" i="2"/>
  <c r="M65" i="2"/>
  <c r="V66" i="2"/>
  <c r="L65" i="2"/>
  <c r="K65" i="2"/>
  <c r="J65" i="2"/>
  <c r="I68" i="2"/>
  <c r="L66" i="2" a="1"/>
  <c r="Q67" i="2"/>
  <c r="P67" i="2"/>
  <c r="J66" i="2" a="1"/>
  <c r="M66" i="2" a="1"/>
  <c r="U67" i="2"/>
  <c r="T67" i="2"/>
  <c r="N66" i="2" a="1"/>
  <c r="S67" i="2"/>
  <c r="R67" i="2"/>
  <c r="K66" i="2" a="1"/>
  <c r="O66" i="2" a="1"/>
  <c r="J66" i="2" l="1"/>
  <c r="V67" i="2"/>
  <c r="O66" i="2"/>
  <c r="K66" i="2"/>
  <c r="N66" i="2"/>
  <c r="M66" i="2"/>
  <c r="L66" i="2"/>
  <c r="I69" i="2"/>
  <c r="O67" i="2" a="1"/>
  <c r="T68" i="2"/>
  <c r="J67" i="2" a="1"/>
  <c r="U68" i="2"/>
  <c r="N67" i="2" a="1"/>
  <c r="L67" i="2" a="1"/>
  <c r="S68" i="2"/>
  <c r="P68" i="2"/>
  <c r="K67" i="2" a="1"/>
  <c r="Q68" i="2"/>
  <c r="M67" i="2" a="1"/>
  <c r="R68" i="2"/>
  <c r="L67" i="2" l="1"/>
  <c r="K67" i="2"/>
  <c r="V68" i="2"/>
  <c r="J67" i="2"/>
  <c r="O67" i="2"/>
  <c r="N67" i="2"/>
  <c r="M67" i="2"/>
  <c r="I70" i="2"/>
  <c r="K68" i="2" a="1"/>
  <c r="L68" i="2" a="1"/>
  <c r="O68" i="2" a="1"/>
  <c r="Q69" i="2"/>
  <c r="S69" i="2"/>
  <c r="T69" i="2"/>
  <c r="J68" i="2" a="1"/>
  <c r="P69" i="2"/>
  <c r="M68" i="2" a="1"/>
  <c r="N68" i="2" a="1"/>
  <c r="R69" i="2"/>
  <c r="U69" i="2"/>
  <c r="L68" i="2" l="1"/>
  <c r="N68" i="2"/>
  <c r="V69" i="2"/>
  <c r="J68" i="2"/>
  <c r="O68" i="2"/>
  <c r="K68" i="2"/>
  <c r="M68" i="2"/>
  <c r="R70" i="2"/>
  <c r="J69" i="2" a="1"/>
  <c r="Q70" i="2"/>
  <c r="T70" i="2"/>
  <c r="L69" i="2" a="1"/>
  <c r="O69" i="2" a="1"/>
  <c r="M69" i="2" a="1"/>
  <c r="N69" i="2" a="1"/>
  <c r="P70" i="2"/>
  <c r="U70" i="2"/>
  <c r="K69" i="2" a="1"/>
  <c r="S70" i="2"/>
  <c r="J69" i="2" l="1"/>
  <c r="M69" i="2"/>
  <c r="V70" i="2"/>
  <c r="N69" i="2"/>
  <c r="L69" i="2"/>
  <c r="K69" i="2"/>
  <c r="O69" i="2"/>
  <c r="M70" i="2" a="1"/>
  <c r="O70" i="2" a="1"/>
  <c r="J70" i="2" a="1"/>
  <c r="K70" i="2" a="1"/>
  <c r="L70" i="2" a="1"/>
  <c r="N70" i="2" a="1"/>
  <c r="M70" i="2" l="1"/>
  <c r="N70" i="2"/>
  <c r="L70" i="2"/>
  <c r="K70" i="2"/>
  <c r="J70" i="2"/>
  <c r="O7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<sst xmlns="http://schemas.openxmlformats.org/spreadsheetml/2006/main" count="66" uniqueCount="33">
  <si>
    <t>赤</t>
  </si>
  <si>
    <t>キャラ弁（学食）</t>
  </si>
  <si>
    <t>キャラ弁当</t>
  </si>
  <si>
    <t>おやつ</t>
  </si>
  <si>
    <t>＊＊＊</t>
  </si>
  <si>
    <t>数出表</t>
  </si>
  <si>
    <t>上段：園児、下段：先生</t>
  </si>
  <si>
    <t>作成日</t>
  </si>
  <si>
    <t>園名</t>
  </si>
  <si>
    <t>飯あり</t>
  </si>
  <si>
    <t>おにぎり</t>
  </si>
  <si>
    <t>飯なし</t>
  </si>
  <si>
    <t>三角</t>
  </si>
  <si>
    <t>半俵</t>
  </si>
  <si>
    <t>キャラ弁当</t>
    <phoneticPr fontId="2"/>
  </si>
  <si>
    <t>納　　品　　書　　（控）</t>
    <rPh sb="0" eb="1">
      <t>オサメ</t>
    </rPh>
    <rPh sb="3" eb="4">
      <t>ヒン</t>
    </rPh>
    <rPh sb="6" eb="7">
      <t>ショ</t>
    </rPh>
    <rPh sb="10" eb="11">
      <t>ヒカ</t>
    </rPh>
    <phoneticPr fontId="2"/>
  </si>
  <si>
    <t>様</t>
    <rPh sb="0" eb="1">
      <t>サマ</t>
    </rPh>
    <phoneticPr fontId="2"/>
  </si>
  <si>
    <t>ママミール</t>
    <phoneticPr fontId="2"/>
  </si>
  <si>
    <t>〒　811-1311</t>
    <phoneticPr fontId="2"/>
  </si>
  <si>
    <t>福岡市南区横手2-9-13</t>
    <rPh sb="0" eb="7">
      <t>フクオカシミナミクヨコテ</t>
    </rPh>
    <phoneticPr fontId="2"/>
  </si>
  <si>
    <t>TEL：092-915-2300　FAX　092-915-2301</t>
    <phoneticPr fontId="2"/>
  </si>
  <si>
    <t>下記の通り納品いたしましたのでご査収ください。</t>
    <rPh sb="0" eb="2">
      <t>カキ</t>
    </rPh>
    <rPh sb="3" eb="4">
      <t>トオ</t>
    </rPh>
    <rPh sb="5" eb="7">
      <t>ノウヒン</t>
    </rPh>
    <rPh sb="16" eb="18">
      <t>サシュウ</t>
    </rPh>
    <phoneticPr fontId="2"/>
  </si>
  <si>
    <t>品番・品名</t>
    <rPh sb="0" eb="2">
      <t>ヒンバン</t>
    </rPh>
    <rPh sb="3" eb="5">
      <t>ヒンメイ</t>
    </rPh>
    <phoneticPr fontId="2"/>
  </si>
  <si>
    <t>予定数量</t>
    <rPh sb="0" eb="4">
      <t>ヨテイスウリョウ</t>
    </rPh>
    <phoneticPr fontId="2"/>
  </si>
  <si>
    <t>納品数量</t>
    <rPh sb="0" eb="4">
      <t>ノウヒンスウリョウ</t>
    </rPh>
    <phoneticPr fontId="2"/>
  </si>
  <si>
    <t>備考</t>
    <rPh sb="0" eb="2">
      <t>ビコウ</t>
    </rPh>
    <phoneticPr fontId="2"/>
  </si>
  <si>
    <t>弁当　園児</t>
    <rPh sb="0" eb="2">
      <t>ベントウ</t>
    </rPh>
    <rPh sb="3" eb="5">
      <t>エンジ</t>
    </rPh>
    <phoneticPr fontId="2"/>
  </si>
  <si>
    <t>合計</t>
    <rPh sb="0" eb="2">
      <t>ゴウケイ</t>
    </rPh>
    <phoneticPr fontId="2"/>
  </si>
  <si>
    <t>受領</t>
    <rPh sb="0" eb="2">
      <t>ジュリョウ</t>
    </rPh>
    <phoneticPr fontId="2"/>
  </si>
  <si>
    <t>配送</t>
    <rPh sb="0" eb="2">
      <t>ハイソウ</t>
    </rPh>
    <phoneticPr fontId="2"/>
  </si>
  <si>
    <t>摘要：</t>
    <rPh sb="0" eb="2">
      <t>テキヨウ</t>
    </rPh>
    <phoneticPr fontId="2"/>
  </si>
  <si>
    <t>お客様ｺｰﾄﾞNo</t>
    <rPh sb="1" eb="3">
      <t>キャクサマ</t>
    </rPh>
    <phoneticPr fontId="2"/>
  </si>
  <si>
    <t>納　　品　　書</t>
    <rPh sb="0" eb="1">
      <t>オサメ</t>
    </rPh>
    <rPh sb="3" eb="4">
      <t>ヒン</t>
    </rPh>
    <rPh sb="6" eb="7">
      <t>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</si>
</sst>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0" fillId="0" borderId="25" xfId="0" applyBorder="1">
      <alignment vertical="center"/>
    </xf>
    <xf numFmtId="0" fontId="0" fillId="0" borderId="6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51F6-84B1-4D7E-B9E2-819F97F261C3}">
  <dimension ref="A1:I13"/>
  <sheetViews>
    <sheetView workbookViewId="0">
      <selection sqref="A1:E1048576"/>
    </sheetView>
  </sheetViews>
  <sheetFormatPr defaultRowHeight="18" x14ac:dyDescent="0.45"/>
  <cols>
    <col min="1" max="1" width="16.69921875" style="1" customWidth="1"/>
    <col min="6" max="6" width="21.69921875" style="1" customWidth="1"/>
  </cols>
  <sheetData>
    <row r="1" spans="1:9" x14ac:dyDescent="0.45">
      <c r="A1"/>
      <c r="F1" t="s">
        <v>1</v>
      </c>
      <c r="G1">
        <v>24</v>
      </c>
      <c r="I1" t="s">
        <v>26</v>
      </c>
    </row>
    <row r="2" spans="1:9" x14ac:dyDescent="0.45">
      <c r="A2"/>
      <c r="F2" t="s">
        <v>14</v>
      </c>
      <c r="G2">
        <v>24</v>
      </c>
      <c r="I2" t="s">
        <v>26</v>
      </c>
    </row>
    <row r="3" spans="1:9" x14ac:dyDescent="0.45">
      <c r="A3"/>
      <c r="F3" t="str">
        <f t="shared" ref="F3:G13" si="0">IF(A1&lt;&gt;"",A1,"")</f>
        <v/>
      </c>
      <c r="G3" t="str">
        <f t="shared" si="0"/>
        <v/>
      </c>
      <c r="I3">
        <f>C1</f>
        <v>0</v>
      </c>
    </row>
    <row r="4" spans="1:9" x14ac:dyDescent="0.45">
      <c r="A4"/>
      <c r="F4" t="str">
        <f t="shared" si="0"/>
        <v/>
      </c>
      <c r="G4" t="str">
        <f t="shared" si="0"/>
        <v/>
      </c>
      <c r="I4">
        <f t="shared" ref="I4:I8" si="1">C2</f>
        <v>0</v>
      </c>
    </row>
    <row r="5" spans="1:9" x14ac:dyDescent="0.45">
      <c r="A5"/>
      <c r="F5" t="str">
        <f t="shared" si="0"/>
        <v/>
      </c>
      <c r="G5" t="str">
        <f t="shared" si="0"/>
        <v/>
      </c>
      <c r="I5">
        <f t="shared" si="1"/>
        <v>0</v>
      </c>
    </row>
    <row r="6" spans="1:9" x14ac:dyDescent="0.45">
      <c r="A6"/>
      <c r="F6" t="str">
        <f t="shared" si="0"/>
        <v/>
      </c>
      <c r="G6" t="str">
        <f t="shared" si="0"/>
        <v/>
      </c>
      <c r="I6">
        <f t="shared" si="1"/>
        <v>0</v>
      </c>
    </row>
    <row r="7" spans="1:9" x14ac:dyDescent="0.45">
      <c r="A7"/>
      <c r="F7" t="str">
        <f t="shared" si="0"/>
        <v/>
      </c>
      <c r="G7" t="str">
        <f t="shared" si="0"/>
        <v/>
      </c>
      <c r="I7">
        <f t="shared" si="1"/>
        <v>0</v>
      </c>
    </row>
    <row r="8" spans="1:9" x14ac:dyDescent="0.45">
      <c r="A8"/>
      <c r="F8" t="str">
        <f t="shared" si="0"/>
        <v/>
      </c>
      <c r="G8" t="str">
        <f t="shared" si="0"/>
        <v/>
      </c>
      <c r="I8">
        <f t="shared" si="1"/>
        <v>0</v>
      </c>
    </row>
    <row r="9" spans="1:9" x14ac:dyDescent="0.45">
      <c r="F9" t="str">
        <f t="shared" si="0"/>
        <v/>
      </c>
      <c r="G9" t="str">
        <f t="shared" si="0"/>
        <v/>
      </c>
    </row>
    <row r="10" spans="1:9" x14ac:dyDescent="0.45">
      <c r="F10" t="str">
        <f t="shared" si="0"/>
        <v/>
      </c>
      <c r="G10" t="str">
        <f t="shared" si="0"/>
        <v/>
      </c>
    </row>
    <row r="11" spans="1:9" x14ac:dyDescent="0.45">
      <c r="F11" t="str">
        <f t="shared" si="0"/>
        <v/>
      </c>
      <c r="G11" t="str">
        <f t="shared" si="0"/>
        <v/>
      </c>
    </row>
    <row r="12" spans="1:9" x14ac:dyDescent="0.45">
      <c r="F12" t="str">
        <f t="shared" si="0"/>
        <v/>
      </c>
      <c r="G12" t="str">
        <f t="shared" si="0"/>
        <v/>
      </c>
    </row>
    <row r="13" spans="1:9" x14ac:dyDescent="0.45">
      <c r="F13" t="str">
        <f t="shared" si="0"/>
        <v/>
      </c>
      <c r="G13" t="str">
        <f t="shared" si="0"/>
        <v/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36F4-A7FA-439F-A0BF-9DE8022BB2E9}">
  <dimension ref="A1:V70"/>
  <sheetViews>
    <sheetView workbookViewId="0">
      <selection sqref="A1:G1048576"/>
    </sheetView>
  </sheetViews>
  <sheetFormatPr defaultRowHeight="18" x14ac:dyDescent="0.45"/>
  <cols>
    <col min="1" max="1" width="28.59765625" style="1" customWidth="1"/>
    <col min="8" max="8" width="3.19921875" style="2" customWidth="1"/>
    <col min="9" max="9" width="5.59765625" style="1" customWidth="1"/>
    <col min="10" max="15" width="14.796875" style="1" customWidth="1"/>
    <col min="16" max="21" width="4" style="1" customWidth="1"/>
  </cols>
  <sheetData>
    <row r="1" spans="1:22" x14ac:dyDescent="0.45">
      <c r="A1"/>
      <c r="I1">
        <v>7</v>
      </c>
      <c r="J1" t="str" cm="1">
        <f t="array" aca="1" ref="J1" ca="1">IFERROR(IF(OR(COUNTIF(INDIRECT("数出表_Excel!"&amp;P1&amp;"3"),"*キャラ*"),
COUNTIF(INDIRECT("数出表_Excel!"&amp;P1&amp;"3"),"*赤*")),
IF(COUNTIF(A1,"*雙葉*"),INDIRECT("数出表_Excel!"&amp;P1&amp;"3"),
INDIRECT("数出表_Excel!"&amp;P1&amp;"3")
&amp;"　"&amp;INDIRECT("数出表_Excel!"&amp;P1&amp;"4")
&amp;INDIRECT("数出表_Excel!"&amp;P1&amp;"5")),
INDIRECT("数出表_Excel!"&amp;P1&amp;"3")),"")</f>
        <v/>
      </c>
      <c r="K1" t="str">
        <f t="array" aca="1" ref="K1" ca="1">IFERROR(IF(OR(COUNTIF(INDIRECT("数出表_Excel!"&amp;Q1&amp;"3"),"*キャラ*"),
COUNTIF(INDIRECT("数出表_Excel!"&amp;Q1&amp;"3"),"*赤*")),
INDIRECT("数出表_Excel!"&amp;Q1&amp;"3")
&amp;"　"&amp;INDIRECT("数出表_Excel!"&amp;Q1&amp;"4")
&amp;INDIRECT("数出表_Excel!"&amp;Q1&amp;"5"),
INDIRECT("数出表_Excel!"&amp;Q1&amp;"3")),"")</f>
        <v/>
      </c>
      <c r="L1" t="str">
        <f t="array" aca="1" ref="L1" ca="1">IFERROR(IF(OR(COUNTIF(INDIRECT("数出表_Excel!"&amp;R1&amp;"3"),"*キャラ*"),
COUNTIF(INDIRECT("数出表_Excel!"&amp;R1&amp;"3"),"*赤*")),
INDIRECT("数出表_Excel!"&amp;R1&amp;"3")
&amp;"　"&amp;INDIRECT("数出表_Excel!"&amp;R1&amp;"4")
&amp;INDIRECT("数出表_Excel!"&amp;R1&amp;"5"),
INDIRECT("数出表_Excel!"&amp;R1&amp;"3")),"")</f>
        <v/>
      </c>
      <c r="M1" t="str">
        <f t="array" aca="1" ref="M1" ca="1">IFERROR(IF(OR(COUNTIF(INDIRECT("数出表_Excel!"&amp;S1&amp;"3"),"*キャラ*"),
COUNTIF(INDIRECT("数出表_Excel!"&amp;S1&amp;"3"),"*赤*")),
INDIRECT("数出表_Excel!"&amp;S1&amp;"3")
&amp;"　"&amp;INDIRECT("数出表_Excel!"&amp;S1&amp;"4")
&amp;INDIRECT("数出表_Excel!"&amp;S1&amp;"5"),
INDIRECT("数出表_Excel!"&amp;S1&amp;"3")),"")</f>
        <v/>
      </c>
      <c r="N1" t="str">
        <f t="array" aca="1" ref="N1" ca="1">IFERROR(IF(OR(COUNTIF(INDIRECT("数出表_Excel!"&amp;T1&amp;"3"),"*キャラ*"),
COUNTIF(INDIRECT("数出表_Excel!"&amp;T1&amp;"3"),"*赤*")),
INDIRECT("数出表_Excel!"&amp;T1&amp;"3")
&amp;"　"&amp;INDIRECT("数出表_Excel!"&amp;T1&amp;"4")
&amp;INDIRECT("数出表_Excel!"&amp;T1&amp;"5"),
INDIRECT("数出表_Excel!"&amp;T1&amp;"3")),"")</f>
        <v/>
      </c>
      <c r="O1" t="str">
        <f t="array" aca="1" ref="O1" ca="1">IFERROR(IF(OR(COUNTIF(INDIRECT("数出表_Excel!"&amp;U1&amp;"3"),"*キャラ*"),
COUNTIF(INDIRECT("数出表_Excel!"&amp;U1&amp;"3"),"*赤*")),
INDIRECT("数出表_Excel!"&amp;U1&amp;"3")
&amp;"　"&amp;INDIRECT("数出表_Excel!"&amp;U1&amp;"4")
&amp;INDIRECT("数出表_Excel!"&amp;U1&amp;"5"),
INDIRECT("数出表_Excel!"&amp;U1&amp;"3")),"")</f>
        <v/>
      </c>
      <c r="P1" t="str">
        <f t="shared" ref="P1:R32" ca="1" si="0">IFERROR(
SUBSTITUTE(ADDRESS(1,
IFERROR(COLUMN(INDEX(INDIRECT("数出表_Excel!B"&amp;$I1-1&amp;":T"&amp;$I1-1&amp;""),1,MATCH(TEXT(B1,0),INDIRECT("数出表_Excel!B"&amp;$I1-1&amp;":T"&amp;$I1-1&amp;""),0))),""),4),"1",""),
"")</f>
        <v/>
      </c>
      <c r="Q1" t="str">
        <f t="shared" ca="1" si="0"/>
        <v/>
      </c>
      <c r="R1" t="str">
        <f t="shared" ca="1" si="0"/>
        <v/>
      </c>
      <c r="S1" t="str">
        <f t="shared" ref="S1:U32" ca="1" si="1">IFERROR(
SUBSTITUTE(ADDRESS(1,
IFERROR(COLUMN(INDEX(INDIRECT("数出表_Excel!B"&amp;$I1&amp;":T"&amp;$I1&amp;""),1,MATCH(TEXT(E1,0),INDIRECT("数出表_Excel!B"&amp;$I1&amp;":T"&amp;$I1&amp;""),0))),""),4),"1",""),
"")</f>
        <v/>
      </c>
      <c r="T1" t="str">
        <f t="shared" ca="1" si="1"/>
        <v/>
      </c>
      <c r="U1" t="str">
        <f t="shared" ca="1" si="1"/>
        <v/>
      </c>
      <c r="V1" t="str">
        <f t="shared" ref="V1:V64" ca="1" si="2">TRIM(SUBSTITUTE(
IF(COUNTIF(P1:U1,"A")&gt;0,"A ","")&amp;
IF(COUNTIF(P1:U1,"B")&gt;0,"B ","")&amp;
IF(COUNTIF(P1:U1,"C")&gt;0,"C ","")&amp;
IF(COUNTIF(P1:U1,"D")&gt;0,"D ","")&amp;
IF(COUNTIF(P1:U1,"E")&gt;0,"E ","")&amp;
IF(COUNTIF(P1:U1,"F")&gt;0,"F ","")&amp;
IF(COUNTIF(P1:U1,"G")&gt;0,"G ","")&amp;
IF(COUNTIF(P1:U1,"H")&gt;0,"H ","")&amp;
IF(COUNTIF(P1:U1,"I")&gt;0,"I ","")&amp;
IF(COUNTIF(P1:U1,"J")&gt;0,"J ","")&amp;
IF(COUNTIF(P1:U1,"K")&gt;0,"K ","")&amp;
IF(COUNTIF(P1:U1,"L")&gt;0,"L ","")&amp;
IF(COUNTIF(P1:U1,"M")&gt;0,"M ","")&amp;
IF(COUNTIF(P1:U1,"N")&gt;0,"N ","")&amp;
IF(COUNTIF(P1:U1,"O")&gt;0,"O ","")&amp;
IF(COUNTIF(P1:U1,"P")&gt;0,"P ","")&amp;
IF(COUNTIF(P1:U1,"Q")&gt;0,"Q ","")&amp;
IF(COUNTIF(P1:U1,"R")&gt;0,"R ","")&amp;
IF(COUNTIF(P1:U1,"S")&gt;0,"S ","")&amp;
IF(COUNTIF(P1:U1,"T")&gt;0,"T ","")&amp;
IF(COUNTIF(P1:U1,"U")&gt;0,"U ","")&amp;
IF(COUNTIF(P1:U1,"V")&gt;0,"V ","")&amp;
IF(COUNTIF(P1:U1,"W")&gt;0,"W ","")&amp;
IF(COUNTIF(P1:U1,"X")&gt;0,"X ","")&amp;
IF(COUNTIF(P1:U1,"Y")&gt;0,"Y ","")&amp;
IF(COUNTIF(P1:U1,"Z")&gt;0,"Z ","")," ",","))</f>
        <v/>
      </c>
    </row>
    <row r="2" spans="1:22" x14ac:dyDescent="0.45">
      <c r="A2"/>
      <c r="I2">
        <f t="shared" ref="I2:I65" si="3">I1+2</f>
        <v>9</v>
      </c>
      <c r="J2" t="str">
        <f t="array" aca="1" ref="J2" ca="1">IFERROR(IF(OR(COUNTIF(INDIRECT("数出表_Excel!"&amp;P2&amp;"3"),"*キャラ*"),
COUNTIF(INDIRECT("数出表_Excel!"&amp;P2&amp;"3"),"*赤*")),
IF(COUNTIF(A2,"*雙葉*"),INDIRECT("数出表_Excel!"&amp;P2&amp;"3"),
INDIRECT("数出表_Excel!"&amp;P2&amp;"3")
&amp;"　"&amp;INDIRECT("数出表_Excel!"&amp;P2&amp;"4")
&amp;INDIRECT("数出表_Excel!"&amp;P2&amp;"5")),
INDIRECT("数出表_Excel!"&amp;P2&amp;"3")),"")</f>
        <v/>
      </c>
      <c r="K2" t="str">
        <f t="array" aca="1" ref="K2" ca="1">IFERROR(IF(OR(COUNTIF(INDIRECT("数出表_Excel!"&amp;Q2&amp;"3"),"*キャラ*"),
COUNTIF(INDIRECT("数出表_Excel!"&amp;Q2&amp;"3"),"*赤*")),
INDIRECT("数出表_Excel!"&amp;Q2&amp;"3")
&amp;"　"&amp;INDIRECT("数出表_Excel!"&amp;Q2&amp;"4")
&amp;INDIRECT("数出表_Excel!"&amp;Q2&amp;"5"),
INDIRECT("数出表_Excel!"&amp;Q2&amp;"3")),"")</f>
        <v/>
      </c>
      <c r="L2" t="str">
        <f t="array" aca="1" ref="L2" ca="1">IFERROR(IF(OR(COUNTIF(INDIRECT("数出表_Excel!"&amp;R2&amp;"3"),"*キャラ*"),
COUNTIF(INDIRECT("数出表_Excel!"&amp;R2&amp;"3"),"*赤*")),
INDIRECT("数出表_Excel!"&amp;R2&amp;"3")
&amp;"　"&amp;INDIRECT("数出表_Excel!"&amp;R2&amp;"4")
&amp;INDIRECT("数出表_Excel!"&amp;R2&amp;"5"),
INDIRECT("数出表_Excel!"&amp;R2&amp;"3")),"")</f>
        <v/>
      </c>
      <c r="M2" t="str">
        <f t="array" aca="1" ref="M2" ca="1">IFERROR(IF(OR(COUNTIF(INDIRECT("数出表_Excel!"&amp;S2&amp;"3"),"*キャラ*"),
COUNTIF(INDIRECT("数出表_Excel!"&amp;S2&amp;"3"),"*赤*")),
INDIRECT("数出表_Excel!"&amp;S2&amp;"3")
&amp;"　"&amp;INDIRECT("数出表_Excel!"&amp;S2&amp;"4")
&amp;INDIRECT("数出表_Excel!"&amp;S2&amp;"5"),
INDIRECT("数出表_Excel!"&amp;S2&amp;"3")),"")</f>
        <v/>
      </c>
      <c r="N2" t="str">
        <f t="array" aca="1" ref="N2" ca="1">IFERROR(IF(OR(COUNTIF(INDIRECT("数出表_Excel!"&amp;T2&amp;"3"),"*キャラ*"),
COUNTIF(INDIRECT("数出表_Excel!"&amp;T2&amp;"3"),"*赤*")),
INDIRECT("数出表_Excel!"&amp;T2&amp;"3")
&amp;"　"&amp;INDIRECT("数出表_Excel!"&amp;T2&amp;"4")
&amp;INDIRECT("数出表_Excel!"&amp;T2&amp;"5"),
INDIRECT("数出表_Excel!"&amp;T2&amp;"3")),"")</f>
        <v/>
      </c>
      <c r="O2" t="str">
        <f t="array" aca="1" ref="O2" ca="1">IFERROR(IF(OR(COUNTIF(INDIRECT("数出表_Excel!"&amp;U2&amp;"3"),"*キャラ*"),
COUNTIF(INDIRECT("数出表_Excel!"&amp;U2&amp;"3"),"*赤*")),
INDIRECT("数出表_Excel!"&amp;U2&amp;"3")
&amp;"　"&amp;INDIRECT("数出表_Excel!"&amp;U2&amp;"4")
&amp;INDIRECT("数出表_Excel!"&amp;U2&amp;"5"),
INDIRECT("数出表_Excel!"&amp;U2&amp;"3")),"")</f>
        <v/>
      </c>
      <c r="P2" t="str">
        <f t="shared" ca="1" si="0"/>
        <v/>
      </c>
      <c r="Q2" t="str">
        <f t="shared" ca="1" si="0"/>
        <v/>
      </c>
      <c r="R2" t="str">
        <f t="shared" ca="1" si="0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ca="1" si="2"/>
        <v/>
      </c>
    </row>
    <row r="3" spans="1:22" x14ac:dyDescent="0.45">
      <c r="A3"/>
      <c r="I3">
        <f t="shared" si="3"/>
        <v>11</v>
      </c>
      <c r="J3" t="str">
        <f t="array" aca="1" ref="J3" ca="1">IFERROR(IF(OR(COUNTIF(INDIRECT("数出表_Excel!"&amp;P3&amp;"3"),"*キャラ*"),
COUNTIF(INDIRECT("数出表_Excel!"&amp;P3&amp;"3"),"*赤*")),
IF(COUNTIF(A3,"*雙葉*"),INDIRECT("数出表_Excel!"&amp;P3&amp;"3"),
INDIRECT("数出表_Excel!"&amp;P3&amp;"3")
&amp;"　"&amp;INDIRECT("数出表_Excel!"&amp;P3&amp;"4")
&amp;INDIRECT("数出表_Excel!"&amp;P3&amp;"5")),
INDIRECT("数出表_Excel!"&amp;P3&amp;"3")),"")</f>
        <v/>
      </c>
      <c r="K3" t="str">
        <f t="array" aca="1" ref="K3" ca="1">IFERROR(IF(OR(COUNTIF(INDIRECT("数出表_Excel!"&amp;Q3&amp;"3"),"*キャラ*"),
COUNTIF(INDIRECT("数出表_Excel!"&amp;Q3&amp;"3"),"*赤*")),
INDIRECT("数出表_Excel!"&amp;Q3&amp;"3")
&amp;"　"&amp;INDIRECT("数出表_Excel!"&amp;Q3&amp;"4")
&amp;INDIRECT("数出表_Excel!"&amp;Q3&amp;"5"),
INDIRECT("数出表_Excel!"&amp;Q3&amp;"3")),"")</f>
        <v/>
      </c>
      <c r="L3" t="str">
        <f t="array" aca="1" ref="L3" ca="1">IFERROR(IF(OR(COUNTIF(INDIRECT("数出表_Excel!"&amp;R3&amp;"3"),"*キャラ*"),
COUNTIF(INDIRECT("数出表_Excel!"&amp;R3&amp;"3"),"*赤*")),
INDIRECT("数出表_Excel!"&amp;R3&amp;"3")
&amp;"　"&amp;INDIRECT("数出表_Excel!"&amp;R3&amp;"4")
&amp;INDIRECT("数出表_Excel!"&amp;R3&amp;"5"),
INDIRECT("数出表_Excel!"&amp;R3&amp;"3")),"")</f>
        <v/>
      </c>
      <c r="M3" t="str">
        <f t="array" aca="1" ref="M3" ca="1">IFERROR(IF(OR(COUNTIF(INDIRECT("数出表_Excel!"&amp;S3&amp;"3"),"*キャラ*"),
COUNTIF(INDIRECT("数出表_Excel!"&amp;S3&amp;"3"),"*赤*")),
INDIRECT("数出表_Excel!"&amp;S3&amp;"3")
&amp;"　"&amp;INDIRECT("数出表_Excel!"&amp;S3&amp;"4")
&amp;INDIRECT("数出表_Excel!"&amp;S3&amp;"5"),
INDIRECT("数出表_Excel!"&amp;S3&amp;"3")),"")</f>
        <v/>
      </c>
      <c r="N3" t="str">
        <f t="array" aca="1" ref="N3" ca="1">IFERROR(IF(OR(COUNTIF(INDIRECT("数出表_Excel!"&amp;T3&amp;"3"),"*キャラ*"),
COUNTIF(INDIRECT("数出表_Excel!"&amp;T3&amp;"3"),"*赤*")),
INDIRECT("数出表_Excel!"&amp;T3&amp;"3")
&amp;"　"&amp;INDIRECT("数出表_Excel!"&amp;T3&amp;"4")
&amp;INDIRECT("数出表_Excel!"&amp;T3&amp;"5"),
INDIRECT("数出表_Excel!"&amp;T3&amp;"3")),"")</f>
        <v/>
      </c>
      <c r="O3" t="str">
        <f t="array" aca="1" ref="O3" ca="1">IFERROR(IF(OR(COUNTIF(INDIRECT("数出表_Excel!"&amp;U3&amp;"3"),"*キャラ*"),
COUNTIF(INDIRECT("数出表_Excel!"&amp;U3&amp;"3"),"*赤*")),
INDIRECT("数出表_Excel!"&amp;U3&amp;"3")
&amp;"　"&amp;INDIRECT("数出表_Excel!"&amp;U3&amp;"4")
&amp;INDIRECT("数出表_Excel!"&amp;U3&amp;"5"),
INDIRECT("数出表_Excel!"&amp;U3&amp;"3")),"")</f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</row>
    <row r="4" spans="1:22" x14ac:dyDescent="0.45">
      <c r="A4"/>
      <c r="I4">
        <f t="shared" si="3"/>
        <v>13</v>
      </c>
      <c r="J4" t="str">
        <f t="array" aca="1" ref="J4" ca="1">IFERROR(IF(OR(COUNTIF(INDIRECT("数出表_Excel!"&amp;P4&amp;"3"),"*キャラ*"),
COUNTIF(INDIRECT("数出表_Excel!"&amp;P4&amp;"3"),"*赤*")),
IF(COUNTIF(A4,"*雙葉*"),INDIRECT("数出表_Excel!"&amp;P4&amp;"3"),
INDIRECT("数出表_Excel!"&amp;P4&amp;"3")
&amp;"　"&amp;INDIRECT("数出表_Excel!"&amp;P4&amp;"4")
&amp;INDIRECT("数出表_Excel!"&amp;P4&amp;"5")),
INDIRECT("数出表_Excel!"&amp;P4&amp;"3")),"")</f>
        <v/>
      </c>
      <c r="K4" t="str">
        <f t="array" aca="1" ref="K4" ca="1">IFERROR(IF(OR(COUNTIF(INDIRECT("数出表_Excel!"&amp;Q4&amp;"3"),"*キャラ*"),
COUNTIF(INDIRECT("数出表_Excel!"&amp;Q4&amp;"3"),"*赤*")),
INDIRECT("数出表_Excel!"&amp;Q4&amp;"3")
&amp;"　"&amp;INDIRECT("数出表_Excel!"&amp;Q4&amp;"4")
&amp;INDIRECT("数出表_Excel!"&amp;Q4&amp;"5"),
INDIRECT("数出表_Excel!"&amp;Q4&amp;"3")),"")</f>
        <v/>
      </c>
      <c r="L4" t="str">
        <f t="array" aca="1" ref="L4" ca="1">IFERROR(IF(OR(COUNTIF(INDIRECT("数出表_Excel!"&amp;R4&amp;"3"),"*キャラ*"),
COUNTIF(INDIRECT("数出表_Excel!"&amp;R4&amp;"3"),"*赤*")),
INDIRECT("数出表_Excel!"&amp;R4&amp;"3")
&amp;"　"&amp;INDIRECT("数出表_Excel!"&amp;R4&amp;"4")
&amp;INDIRECT("数出表_Excel!"&amp;R4&amp;"5"),
INDIRECT("数出表_Excel!"&amp;R4&amp;"3")),"")</f>
        <v/>
      </c>
      <c r="M4" t="str">
        <f t="array" aca="1" ref="M4" ca="1">IFERROR(IF(OR(COUNTIF(INDIRECT("数出表_Excel!"&amp;S4&amp;"3"),"*キャラ*"),
COUNTIF(INDIRECT("数出表_Excel!"&amp;S4&amp;"3"),"*赤*")),
INDIRECT("数出表_Excel!"&amp;S4&amp;"3")
&amp;"　"&amp;INDIRECT("数出表_Excel!"&amp;S4&amp;"4")
&amp;INDIRECT("数出表_Excel!"&amp;S4&amp;"5"),
INDIRECT("数出表_Excel!"&amp;S4&amp;"3")),"")</f>
        <v/>
      </c>
      <c r="N4" t="str">
        <f t="array" aca="1" ref="N4" ca="1">IFERROR(IF(OR(COUNTIF(INDIRECT("数出表_Excel!"&amp;T4&amp;"3"),"*キャラ*"),
COUNTIF(INDIRECT("数出表_Excel!"&amp;T4&amp;"3"),"*赤*")),
INDIRECT("数出表_Excel!"&amp;T4&amp;"3")
&amp;"　"&amp;INDIRECT("数出表_Excel!"&amp;T4&amp;"4")
&amp;INDIRECT("数出表_Excel!"&amp;T4&amp;"5"),
INDIRECT("数出表_Excel!"&amp;T4&amp;"3")),"")</f>
        <v/>
      </c>
      <c r="O4" t="str">
        <f t="array" aca="1" ref="O4" ca="1">IFERROR(IF(OR(COUNTIF(INDIRECT("数出表_Excel!"&amp;U4&amp;"3"),"*キャラ*"),
COUNTIF(INDIRECT("数出表_Excel!"&amp;U4&amp;"3"),"*赤*")),
INDIRECT("数出表_Excel!"&amp;U4&amp;"3")
&amp;"　"&amp;INDIRECT("数出表_Excel!"&amp;U4&amp;"4")
&amp;INDIRECT("数出表_Excel!"&amp;U4&amp;"5"),
INDIRECT("数出表_Excel!"&amp;U4&amp;"3")),"")</f>
        <v/>
      </c>
      <c r="P4" t="str">
        <f t="shared" ca="1" si="0"/>
        <v/>
      </c>
      <c r="Q4" t="str">
        <f t="shared" ca="1" si="0"/>
        <v/>
      </c>
      <c r="R4" t="str">
        <f t="shared" ca="1" si="0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</row>
    <row r="5" spans="1:22" x14ac:dyDescent="0.45">
      <c r="A5"/>
      <c r="I5">
        <f t="shared" si="3"/>
        <v>15</v>
      </c>
      <c r="J5" t="str">
        <f t="array" aca="1" ref="J5" ca="1">IFERROR(IF(OR(COUNTIF(INDIRECT("数出表_Excel!"&amp;P5&amp;"3"),"*キャラ*"),
COUNTIF(INDIRECT("数出表_Excel!"&amp;P5&amp;"3"),"*赤*")),
IF(COUNTIF(A5,"*雙葉*"),INDIRECT("数出表_Excel!"&amp;P5&amp;"3"),
INDIRECT("数出表_Excel!"&amp;P5&amp;"3")
&amp;"　"&amp;INDIRECT("数出表_Excel!"&amp;P5&amp;"4")
&amp;INDIRECT("数出表_Excel!"&amp;P5&amp;"5")),
INDIRECT("数出表_Excel!"&amp;P5&amp;"3")),"")</f>
        <v/>
      </c>
      <c r="K5" t="str">
        <f t="array" aca="1" ref="K5" ca="1">IFERROR(IF(OR(COUNTIF(INDIRECT("数出表_Excel!"&amp;Q5&amp;"3"),"*キャラ*"),
COUNTIF(INDIRECT("数出表_Excel!"&amp;Q5&amp;"3"),"*赤*")),
INDIRECT("数出表_Excel!"&amp;Q5&amp;"3")
&amp;"　"&amp;INDIRECT("数出表_Excel!"&amp;Q5&amp;"4")
&amp;INDIRECT("数出表_Excel!"&amp;Q5&amp;"5"),
INDIRECT("数出表_Excel!"&amp;Q5&amp;"3")),"")</f>
        <v/>
      </c>
      <c r="L5" t="str">
        <f t="array" aca="1" ref="L5" ca="1">IFERROR(IF(OR(COUNTIF(INDIRECT("数出表_Excel!"&amp;R5&amp;"3"),"*キャラ*"),
COUNTIF(INDIRECT("数出表_Excel!"&amp;R5&amp;"3"),"*赤*")),
INDIRECT("数出表_Excel!"&amp;R5&amp;"3")
&amp;"　"&amp;INDIRECT("数出表_Excel!"&amp;R5&amp;"4")
&amp;INDIRECT("数出表_Excel!"&amp;R5&amp;"5"),
INDIRECT("数出表_Excel!"&amp;R5&amp;"3")),"")</f>
        <v/>
      </c>
      <c r="M5" t="str">
        <f t="array" aca="1" ref="M5" ca="1">IFERROR(IF(OR(COUNTIF(INDIRECT("数出表_Excel!"&amp;S5&amp;"3"),"*キャラ*"),
COUNTIF(INDIRECT("数出表_Excel!"&amp;S5&amp;"3"),"*赤*")),
INDIRECT("数出表_Excel!"&amp;S5&amp;"3")
&amp;"　"&amp;INDIRECT("数出表_Excel!"&amp;S5&amp;"4")
&amp;INDIRECT("数出表_Excel!"&amp;S5&amp;"5"),
INDIRECT("数出表_Excel!"&amp;S5&amp;"3")),"")</f>
        <v/>
      </c>
      <c r="N5" t="str">
        <f t="array" aca="1" ref="N5" ca="1">IFERROR(IF(OR(COUNTIF(INDIRECT("数出表_Excel!"&amp;T5&amp;"3"),"*キャラ*"),
COUNTIF(INDIRECT("数出表_Excel!"&amp;T5&amp;"3"),"*赤*")),
INDIRECT("数出表_Excel!"&amp;T5&amp;"3")
&amp;"　"&amp;INDIRECT("数出表_Excel!"&amp;T5&amp;"4")
&amp;INDIRECT("数出表_Excel!"&amp;T5&amp;"5"),
INDIRECT("数出表_Excel!"&amp;T5&amp;"3")),"")</f>
        <v/>
      </c>
      <c r="O5" t="str">
        <f t="array" aca="1" ref="O5" ca="1">IFERROR(IF(OR(COUNTIF(INDIRECT("数出表_Excel!"&amp;U5&amp;"3"),"*キャラ*"),
COUNTIF(INDIRECT("数出表_Excel!"&amp;U5&amp;"3"),"*赤*")),
INDIRECT("数出表_Excel!"&amp;U5&amp;"3")
&amp;"　"&amp;INDIRECT("数出表_Excel!"&amp;U5&amp;"4")
&amp;INDIRECT("数出表_Excel!"&amp;U5&amp;"5"),
INDIRECT("数出表_Excel!"&amp;U5&amp;"3")),"")</f>
        <v/>
      </c>
      <c r="P5" t="str">
        <f t="shared" ca="1" si="0"/>
        <v/>
      </c>
      <c r="Q5" t="str">
        <f t="shared" ca="1" si="0"/>
        <v/>
      </c>
      <c r="R5" t="str">
        <f t="shared" ca="1" si="0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</row>
    <row r="6" spans="1:22" x14ac:dyDescent="0.45">
      <c r="A6"/>
      <c r="I6">
        <f t="shared" si="3"/>
        <v>17</v>
      </c>
      <c r="J6" t="str">
        <f t="array" aca="1" ref="J6" ca="1">IFERROR(IF(OR(COUNTIF(INDIRECT("数出表_Excel!"&amp;P6&amp;"3"),"*キャラ*"),
COUNTIF(INDIRECT("数出表_Excel!"&amp;P6&amp;"3"),"*赤*")),
IF(COUNTIF(A6,"*雙葉*"),INDIRECT("数出表_Excel!"&amp;P6&amp;"3"),
INDIRECT("数出表_Excel!"&amp;P6&amp;"3")
&amp;"　"&amp;INDIRECT("数出表_Excel!"&amp;P6&amp;"4")
&amp;INDIRECT("数出表_Excel!"&amp;P6&amp;"5")),
INDIRECT("数出表_Excel!"&amp;P6&amp;"3")),"")</f>
        <v/>
      </c>
      <c r="K6" t="str">
        <f t="array" aca="1" ref="K6" ca="1">IFERROR(IF(OR(COUNTIF(INDIRECT("数出表_Excel!"&amp;Q6&amp;"3"),"*キャラ*"),
COUNTIF(INDIRECT("数出表_Excel!"&amp;Q6&amp;"3"),"*赤*")),
INDIRECT("数出表_Excel!"&amp;Q6&amp;"3")
&amp;"　"&amp;INDIRECT("数出表_Excel!"&amp;Q6&amp;"4")
&amp;INDIRECT("数出表_Excel!"&amp;Q6&amp;"5"),
INDIRECT("数出表_Excel!"&amp;Q6&amp;"3")),"")</f>
        <v/>
      </c>
      <c r="L6" t="str">
        <f t="array" aca="1" ref="L6" ca="1">IFERROR(IF(OR(COUNTIF(INDIRECT("数出表_Excel!"&amp;R6&amp;"3"),"*キャラ*"),
COUNTIF(INDIRECT("数出表_Excel!"&amp;R6&amp;"3"),"*赤*")),
INDIRECT("数出表_Excel!"&amp;R6&amp;"3")
&amp;"　"&amp;INDIRECT("数出表_Excel!"&amp;R6&amp;"4")
&amp;INDIRECT("数出表_Excel!"&amp;R6&amp;"5"),
INDIRECT("数出表_Excel!"&amp;R6&amp;"3")),"")</f>
        <v/>
      </c>
      <c r="M6" t="str">
        <f t="array" aca="1" ref="M6" ca="1">IFERROR(IF(OR(COUNTIF(INDIRECT("数出表_Excel!"&amp;S6&amp;"3"),"*キャラ*"),
COUNTIF(INDIRECT("数出表_Excel!"&amp;S6&amp;"3"),"*赤*")),
INDIRECT("数出表_Excel!"&amp;S6&amp;"3")
&amp;"　"&amp;INDIRECT("数出表_Excel!"&amp;S6&amp;"4")
&amp;INDIRECT("数出表_Excel!"&amp;S6&amp;"5"),
INDIRECT("数出表_Excel!"&amp;S6&amp;"3")),"")</f>
        <v/>
      </c>
      <c r="N6" t="str">
        <f t="array" aca="1" ref="N6" ca="1">IFERROR(IF(OR(COUNTIF(INDIRECT("数出表_Excel!"&amp;T6&amp;"3"),"*キャラ*"),
COUNTIF(INDIRECT("数出表_Excel!"&amp;T6&amp;"3"),"*赤*")),
INDIRECT("数出表_Excel!"&amp;T6&amp;"3")
&amp;"　"&amp;INDIRECT("数出表_Excel!"&amp;T6&amp;"4")
&amp;INDIRECT("数出表_Excel!"&amp;T6&amp;"5"),
INDIRECT("数出表_Excel!"&amp;T6&amp;"3")),"")</f>
        <v/>
      </c>
      <c r="O6" t="str">
        <f t="array" aca="1" ref="O6" ca="1">IFERROR(IF(OR(COUNTIF(INDIRECT("数出表_Excel!"&amp;U6&amp;"3"),"*キャラ*"),
COUNTIF(INDIRECT("数出表_Excel!"&amp;U6&amp;"3"),"*赤*")),
INDIRECT("数出表_Excel!"&amp;U6&amp;"3")
&amp;"　"&amp;INDIRECT("数出表_Excel!"&amp;U6&amp;"4")
&amp;INDIRECT("数出表_Excel!"&amp;U6&amp;"5"),
INDIRECT("数出表_Excel!"&amp;U6&amp;"3")),"")</f>
        <v/>
      </c>
      <c r="P6" t="str">
        <f t="shared" ca="1" si="0"/>
        <v/>
      </c>
      <c r="Q6" t="str">
        <f t="shared" ca="1" si="0"/>
        <v/>
      </c>
      <c r="R6" t="str">
        <f t="shared" ca="1" si="0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</row>
    <row r="7" spans="1:22" x14ac:dyDescent="0.45">
      <c r="A7"/>
      <c r="I7">
        <f t="shared" si="3"/>
        <v>19</v>
      </c>
      <c r="J7" t="str">
        <f t="array" aca="1" ref="J7" ca="1">IFERROR(IF(OR(COUNTIF(INDIRECT("数出表_Excel!"&amp;P7&amp;"3"),"*キャラ*"),
COUNTIF(INDIRECT("数出表_Excel!"&amp;P7&amp;"3"),"*赤*")),
IF(COUNTIF(A7,"*雙葉*"),INDIRECT("数出表_Excel!"&amp;P7&amp;"3"),
INDIRECT("数出表_Excel!"&amp;P7&amp;"3")
&amp;"　"&amp;INDIRECT("数出表_Excel!"&amp;P7&amp;"4")
&amp;INDIRECT("数出表_Excel!"&amp;P7&amp;"5")),
INDIRECT("数出表_Excel!"&amp;P7&amp;"3")),"")</f>
        <v/>
      </c>
      <c r="K7" t="str">
        <f t="array" aca="1" ref="K7" ca="1">IFERROR(IF(OR(COUNTIF(INDIRECT("数出表_Excel!"&amp;Q7&amp;"3"),"*キャラ*"),
COUNTIF(INDIRECT("数出表_Excel!"&amp;Q7&amp;"3"),"*赤*")),
INDIRECT("数出表_Excel!"&amp;Q7&amp;"3")
&amp;"　"&amp;INDIRECT("数出表_Excel!"&amp;Q7&amp;"4")
&amp;INDIRECT("数出表_Excel!"&amp;Q7&amp;"5"),
INDIRECT("数出表_Excel!"&amp;Q7&amp;"3")),"")</f>
        <v/>
      </c>
      <c r="L7" t="str">
        <f t="array" aca="1" ref="L7" ca="1">IFERROR(IF(OR(COUNTIF(INDIRECT("数出表_Excel!"&amp;R7&amp;"3"),"*キャラ*"),
COUNTIF(INDIRECT("数出表_Excel!"&amp;R7&amp;"3"),"*赤*")),
INDIRECT("数出表_Excel!"&amp;R7&amp;"3")
&amp;"　"&amp;INDIRECT("数出表_Excel!"&amp;R7&amp;"4")
&amp;INDIRECT("数出表_Excel!"&amp;R7&amp;"5"),
INDIRECT("数出表_Excel!"&amp;R7&amp;"3")),"")</f>
        <v/>
      </c>
      <c r="M7" t="str">
        <f t="array" aca="1" ref="M7" ca="1">IFERROR(IF(OR(COUNTIF(INDIRECT("数出表_Excel!"&amp;S7&amp;"3"),"*キャラ*"),
COUNTIF(INDIRECT("数出表_Excel!"&amp;S7&amp;"3"),"*赤*")),
INDIRECT("数出表_Excel!"&amp;S7&amp;"3")
&amp;"　"&amp;INDIRECT("数出表_Excel!"&amp;S7&amp;"4")
&amp;INDIRECT("数出表_Excel!"&amp;S7&amp;"5"),
INDIRECT("数出表_Excel!"&amp;S7&amp;"3")),"")</f>
        <v/>
      </c>
      <c r="N7" t="str">
        <f t="array" aca="1" ref="N7" ca="1">IFERROR(IF(OR(COUNTIF(INDIRECT("数出表_Excel!"&amp;T7&amp;"3"),"*キャラ*"),
COUNTIF(INDIRECT("数出表_Excel!"&amp;T7&amp;"3"),"*赤*")),
INDIRECT("数出表_Excel!"&amp;T7&amp;"3")
&amp;"　"&amp;INDIRECT("数出表_Excel!"&amp;T7&amp;"4")
&amp;INDIRECT("数出表_Excel!"&amp;T7&amp;"5"),
INDIRECT("数出表_Excel!"&amp;T7&amp;"3")),"")</f>
        <v/>
      </c>
      <c r="O7" t="str">
        <f t="array" aca="1" ref="O7" ca="1">IFERROR(IF(OR(COUNTIF(INDIRECT("数出表_Excel!"&amp;U7&amp;"3"),"*キャラ*"),
COUNTIF(INDIRECT("数出表_Excel!"&amp;U7&amp;"3"),"*赤*")),
INDIRECT("数出表_Excel!"&amp;U7&amp;"3")
&amp;"　"&amp;INDIRECT("数出表_Excel!"&amp;U7&amp;"4")
&amp;INDIRECT("数出表_Excel!"&amp;U7&amp;"5"),
INDIRECT("数出表_Excel!"&amp;U7&amp;"3")),"")</f>
        <v/>
      </c>
      <c r="P7" t="str">
        <f t="shared" ca="1" si="0"/>
        <v/>
      </c>
      <c r="Q7" t="str">
        <f t="shared" ca="1" si="0"/>
        <v/>
      </c>
      <c r="R7" t="str">
        <f t="shared" ca="1" si="0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</row>
    <row r="8" spans="1:22" x14ac:dyDescent="0.45">
      <c r="A8"/>
      <c r="I8">
        <f t="shared" si="3"/>
        <v>21</v>
      </c>
      <c r="J8" t="str">
        <f t="array" aca="1" ref="J8" ca="1">IFERROR(IF(OR(COUNTIF(INDIRECT("数出表_Excel!"&amp;P8&amp;"3"),"*キャラ*"),
COUNTIF(INDIRECT("数出表_Excel!"&amp;P8&amp;"3"),"*赤*")),
IF(COUNTIF(A8,"*雙葉*"),INDIRECT("数出表_Excel!"&amp;P8&amp;"3"),
INDIRECT("数出表_Excel!"&amp;P8&amp;"3")
&amp;"　"&amp;INDIRECT("数出表_Excel!"&amp;P8&amp;"4")
&amp;INDIRECT("数出表_Excel!"&amp;P8&amp;"5")),
INDIRECT("数出表_Excel!"&amp;P8&amp;"3")),"")</f>
        <v/>
      </c>
      <c r="K8" t="str">
        <f t="array" aca="1" ref="K8" ca="1">IFERROR(IF(OR(COUNTIF(INDIRECT("数出表_Excel!"&amp;Q8&amp;"3"),"*キャラ*"),
COUNTIF(INDIRECT("数出表_Excel!"&amp;Q8&amp;"3"),"*赤*")),
INDIRECT("数出表_Excel!"&amp;Q8&amp;"3")
&amp;"　"&amp;INDIRECT("数出表_Excel!"&amp;Q8&amp;"4")
&amp;INDIRECT("数出表_Excel!"&amp;Q8&amp;"5"),
INDIRECT("数出表_Excel!"&amp;Q8&amp;"3")),"")</f>
        <v/>
      </c>
      <c r="L8" t="str">
        <f t="array" aca="1" ref="L8" ca="1">IFERROR(IF(OR(COUNTIF(INDIRECT("数出表_Excel!"&amp;R8&amp;"3"),"*キャラ*"),
COUNTIF(INDIRECT("数出表_Excel!"&amp;R8&amp;"3"),"*赤*")),
INDIRECT("数出表_Excel!"&amp;R8&amp;"3")
&amp;"　"&amp;INDIRECT("数出表_Excel!"&amp;R8&amp;"4")
&amp;INDIRECT("数出表_Excel!"&amp;R8&amp;"5"),
INDIRECT("数出表_Excel!"&amp;R8&amp;"3")),"")</f>
        <v/>
      </c>
      <c r="M8" t="str">
        <f t="array" aca="1" ref="M8" ca="1">IFERROR(IF(OR(COUNTIF(INDIRECT("数出表_Excel!"&amp;S8&amp;"3"),"*キャラ*"),
COUNTIF(INDIRECT("数出表_Excel!"&amp;S8&amp;"3"),"*赤*")),
INDIRECT("数出表_Excel!"&amp;S8&amp;"3")
&amp;"　"&amp;INDIRECT("数出表_Excel!"&amp;S8&amp;"4")
&amp;INDIRECT("数出表_Excel!"&amp;S8&amp;"5"),
INDIRECT("数出表_Excel!"&amp;S8&amp;"3")),"")</f>
        <v/>
      </c>
      <c r="N8" t="str">
        <f t="array" aca="1" ref="N8" ca="1">IFERROR(IF(OR(COUNTIF(INDIRECT("数出表_Excel!"&amp;T8&amp;"3"),"*キャラ*"),
COUNTIF(INDIRECT("数出表_Excel!"&amp;T8&amp;"3"),"*赤*")),
INDIRECT("数出表_Excel!"&amp;T8&amp;"3")
&amp;"　"&amp;INDIRECT("数出表_Excel!"&amp;T8&amp;"4")
&amp;INDIRECT("数出表_Excel!"&amp;T8&amp;"5"),
INDIRECT("数出表_Excel!"&amp;T8&amp;"3")),"")</f>
        <v/>
      </c>
      <c r="O8" t="str">
        <f t="array" aca="1" ref="O8" ca="1">IFERROR(IF(OR(COUNTIF(INDIRECT("数出表_Excel!"&amp;U8&amp;"3"),"*キャラ*"),
COUNTIF(INDIRECT("数出表_Excel!"&amp;U8&amp;"3"),"*赤*")),
INDIRECT("数出表_Excel!"&amp;U8&amp;"3")
&amp;"　"&amp;INDIRECT("数出表_Excel!"&amp;U8&amp;"4")
&amp;INDIRECT("数出表_Excel!"&amp;U8&amp;"5"),
INDIRECT("数出表_Excel!"&amp;U8&amp;"3")),"")</f>
        <v/>
      </c>
      <c r="P8" t="str">
        <f t="shared" ca="1" si="0"/>
        <v/>
      </c>
      <c r="Q8" t="str">
        <f t="shared" ca="1" si="0"/>
        <v/>
      </c>
      <c r="R8" t="str">
        <f t="shared" ca="1" si="0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</row>
    <row r="9" spans="1:22" x14ac:dyDescent="0.45">
      <c r="A9"/>
      <c r="I9">
        <f t="shared" si="3"/>
        <v>23</v>
      </c>
      <c r="J9" t="str">
        <f t="array" aca="1" ref="J9" ca="1">IFERROR(IF(OR(COUNTIF(INDIRECT("数出表_Excel!"&amp;P9&amp;"3"),"*キャラ*"),
COUNTIF(INDIRECT("数出表_Excel!"&amp;P9&amp;"3"),"*赤*")),
IF(COUNTIF(A9,"*雙葉*"),INDIRECT("数出表_Excel!"&amp;P9&amp;"3"),
INDIRECT("数出表_Excel!"&amp;P9&amp;"3")
&amp;"　"&amp;INDIRECT("数出表_Excel!"&amp;P9&amp;"4")
&amp;INDIRECT("数出表_Excel!"&amp;P9&amp;"5")),
INDIRECT("数出表_Excel!"&amp;P9&amp;"3")),"")</f>
        <v/>
      </c>
      <c r="K9" t="str">
        <f t="array" aca="1" ref="K9" ca="1">IFERROR(IF(OR(COUNTIF(INDIRECT("数出表_Excel!"&amp;Q9&amp;"3"),"*キャラ*"),
COUNTIF(INDIRECT("数出表_Excel!"&amp;Q9&amp;"3"),"*赤*")),
INDIRECT("数出表_Excel!"&amp;Q9&amp;"3")
&amp;"　"&amp;INDIRECT("数出表_Excel!"&amp;Q9&amp;"4")
&amp;INDIRECT("数出表_Excel!"&amp;Q9&amp;"5"),
INDIRECT("数出表_Excel!"&amp;Q9&amp;"3")),"")</f>
        <v/>
      </c>
      <c r="L9" t="str">
        <f t="array" aca="1" ref="L9" ca="1">IFERROR(IF(OR(COUNTIF(INDIRECT("数出表_Excel!"&amp;R9&amp;"3"),"*キャラ*"),
COUNTIF(INDIRECT("数出表_Excel!"&amp;R9&amp;"3"),"*赤*")),
INDIRECT("数出表_Excel!"&amp;R9&amp;"3")
&amp;"　"&amp;INDIRECT("数出表_Excel!"&amp;R9&amp;"4")
&amp;INDIRECT("数出表_Excel!"&amp;R9&amp;"5"),
INDIRECT("数出表_Excel!"&amp;R9&amp;"3")),"")</f>
        <v/>
      </c>
      <c r="M9" t="str">
        <f t="array" aca="1" ref="M9" ca="1">IFERROR(IF(OR(COUNTIF(INDIRECT("数出表_Excel!"&amp;S9&amp;"3"),"*キャラ*"),
COUNTIF(INDIRECT("数出表_Excel!"&amp;S9&amp;"3"),"*赤*")),
INDIRECT("数出表_Excel!"&amp;S9&amp;"3")
&amp;"　"&amp;INDIRECT("数出表_Excel!"&amp;S9&amp;"4")
&amp;INDIRECT("数出表_Excel!"&amp;S9&amp;"5"),
INDIRECT("数出表_Excel!"&amp;S9&amp;"3")),"")</f>
        <v/>
      </c>
      <c r="N9" t="str">
        <f t="array" aca="1" ref="N9" ca="1">IFERROR(IF(OR(COUNTIF(INDIRECT("数出表_Excel!"&amp;T9&amp;"3"),"*キャラ*"),
COUNTIF(INDIRECT("数出表_Excel!"&amp;T9&amp;"3"),"*赤*")),
INDIRECT("数出表_Excel!"&amp;T9&amp;"3")
&amp;"　"&amp;INDIRECT("数出表_Excel!"&amp;T9&amp;"4")
&amp;INDIRECT("数出表_Excel!"&amp;T9&amp;"5"),
INDIRECT("数出表_Excel!"&amp;T9&amp;"3")),"")</f>
        <v/>
      </c>
      <c r="O9" t="str">
        <f t="array" aca="1" ref="O9" ca="1">IFERROR(IF(OR(COUNTIF(INDIRECT("数出表_Excel!"&amp;U9&amp;"3"),"*キャラ*"),
COUNTIF(INDIRECT("数出表_Excel!"&amp;U9&amp;"3"),"*赤*")),
INDIRECT("数出表_Excel!"&amp;U9&amp;"3")
&amp;"　"&amp;INDIRECT("数出表_Excel!"&amp;U9&amp;"4")
&amp;INDIRECT("数出表_Excel!"&amp;U9&amp;"5"),
INDIRECT("数出表_Excel!"&amp;U9&amp;"3")),"")</f>
        <v/>
      </c>
      <c r="P9" t="str">
        <f t="shared" ca="1" si="0"/>
        <v/>
      </c>
      <c r="Q9" t="str">
        <f t="shared" ca="1" si="0"/>
        <v/>
      </c>
      <c r="R9" t="str">
        <f t="shared" ca="1" si="0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</row>
    <row r="10" spans="1:22" x14ac:dyDescent="0.45">
      <c r="A10"/>
      <c r="I10">
        <f t="shared" si="3"/>
        <v>25</v>
      </c>
      <c r="J10" t="str">
        <f t="array" aca="1" ref="J10" ca="1">IFERROR(IF(OR(COUNTIF(INDIRECT("数出表_Excel!"&amp;P10&amp;"3"),"*キャラ*"),
COUNTIF(INDIRECT("数出表_Excel!"&amp;P10&amp;"3"),"*赤*")),
IF(COUNTIF(A10,"*雙葉*"),INDIRECT("数出表_Excel!"&amp;P10&amp;"3"),
INDIRECT("数出表_Excel!"&amp;P10&amp;"3")
&amp;"　"&amp;INDIRECT("数出表_Excel!"&amp;P10&amp;"4")
&amp;INDIRECT("数出表_Excel!"&amp;P10&amp;"5")),
INDIRECT("数出表_Excel!"&amp;P10&amp;"3")),"")</f>
        <v/>
      </c>
      <c r="K10" t="str">
        <f t="array" aca="1" ref="K10" ca="1">IFERROR(IF(OR(COUNTIF(INDIRECT("数出表_Excel!"&amp;Q10&amp;"3"),"*キャラ*"),
COUNTIF(INDIRECT("数出表_Excel!"&amp;Q10&amp;"3"),"*赤*")),
INDIRECT("数出表_Excel!"&amp;Q10&amp;"3")
&amp;"　"&amp;INDIRECT("数出表_Excel!"&amp;Q10&amp;"4")
&amp;INDIRECT("数出表_Excel!"&amp;Q10&amp;"5"),
INDIRECT("数出表_Excel!"&amp;Q10&amp;"3")),"")</f>
        <v/>
      </c>
      <c r="L10" t="str">
        <f t="array" aca="1" ref="L10" ca="1">IFERROR(IF(OR(COUNTIF(INDIRECT("数出表_Excel!"&amp;R10&amp;"3"),"*キャラ*"),
COUNTIF(INDIRECT("数出表_Excel!"&amp;R10&amp;"3"),"*赤*")),
INDIRECT("数出表_Excel!"&amp;R10&amp;"3")
&amp;"　"&amp;INDIRECT("数出表_Excel!"&amp;R10&amp;"4")
&amp;INDIRECT("数出表_Excel!"&amp;R10&amp;"5"),
INDIRECT("数出表_Excel!"&amp;R10&amp;"3")),"")</f>
        <v/>
      </c>
      <c r="M10" t="str">
        <f t="array" aca="1" ref="M10" ca="1">IFERROR(IF(OR(COUNTIF(INDIRECT("数出表_Excel!"&amp;S10&amp;"3"),"*キャラ*"),
COUNTIF(INDIRECT("数出表_Excel!"&amp;S10&amp;"3"),"*赤*")),
INDIRECT("数出表_Excel!"&amp;S10&amp;"3")
&amp;"　"&amp;INDIRECT("数出表_Excel!"&amp;S10&amp;"4")
&amp;INDIRECT("数出表_Excel!"&amp;S10&amp;"5"),
INDIRECT("数出表_Excel!"&amp;S10&amp;"3")),"")</f>
        <v/>
      </c>
      <c r="N10" t="str">
        <f t="array" aca="1" ref="N10" ca="1">IFERROR(IF(OR(COUNTIF(INDIRECT("数出表_Excel!"&amp;T10&amp;"3"),"*キャラ*"),
COUNTIF(INDIRECT("数出表_Excel!"&amp;T10&amp;"3"),"*赤*")),
INDIRECT("数出表_Excel!"&amp;T10&amp;"3")
&amp;"　"&amp;INDIRECT("数出表_Excel!"&amp;T10&amp;"4")
&amp;INDIRECT("数出表_Excel!"&amp;T10&amp;"5"),
INDIRECT("数出表_Excel!"&amp;T10&amp;"3")),"")</f>
        <v/>
      </c>
      <c r="O10" t="str">
        <f t="array" aca="1" ref="O10" ca="1">IFERROR(IF(OR(COUNTIF(INDIRECT("数出表_Excel!"&amp;U10&amp;"3"),"*キャラ*"),
COUNTIF(INDIRECT("数出表_Excel!"&amp;U10&amp;"3"),"*赤*")),
INDIRECT("数出表_Excel!"&amp;U10&amp;"3")
&amp;"　"&amp;INDIRECT("数出表_Excel!"&amp;U10&amp;"4")
&amp;INDIRECT("数出表_Excel!"&amp;U10&amp;"5"),
INDIRECT("数出表_Excel!"&amp;U10&amp;"3")),"")</f>
        <v/>
      </c>
      <c r="P10" t="str">
        <f t="shared" ca="1" si="0"/>
        <v/>
      </c>
      <c r="Q10" t="str">
        <f t="shared" ca="1" si="0"/>
        <v/>
      </c>
      <c r="R10" t="str">
        <f t="shared" ca="1" si="0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</row>
    <row r="11" spans="1:22" x14ac:dyDescent="0.45">
      <c r="A11"/>
      <c r="I11">
        <f t="shared" si="3"/>
        <v>27</v>
      </c>
      <c r="J11" t="str">
        <f t="array" aca="1" ref="J11" ca="1">IFERROR(IF(OR(COUNTIF(INDIRECT("数出表_Excel!"&amp;P11&amp;"3"),"*キャラ*"),
COUNTIF(INDIRECT("数出表_Excel!"&amp;P11&amp;"3"),"*赤*")),
IF(COUNTIF(A11,"*雙葉*"),INDIRECT("数出表_Excel!"&amp;P11&amp;"3"),
INDIRECT("数出表_Excel!"&amp;P11&amp;"3")
&amp;"　"&amp;INDIRECT("数出表_Excel!"&amp;P11&amp;"4")
&amp;INDIRECT("数出表_Excel!"&amp;P11&amp;"5")),
INDIRECT("数出表_Excel!"&amp;P11&amp;"3")),"")</f>
        <v/>
      </c>
      <c r="K11" t="str">
        <f t="array" aca="1" ref="K11" ca="1">IFERROR(IF(OR(COUNTIF(INDIRECT("数出表_Excel!"&amp;Q11&amp;"3"),"*キャラ*"),
COUNTIF(INDIRECT("数出表_Excel!"&amp;Q11&amp;"3"),"*赤*")),
INDIRECT("数出表_Excel!"&amp;Q11&amp;"3")
&amp;"　"&amp;INDIRECT("数出表_Excel!"&amp;Q11&amp;"4")
&amp;INDIRECT("数出表_Excel!"&amp;Q11&amp;"5"),
INDIRECT("数出表_Excel!"&amp;Q11&amp;"3")),"")</f>
        <v/>
      </c>
      <c r="L11" t="str">
        <f t="array" aca="1" ref="L11" ca="1">IFERROR(IF(OR(COUNTIF(INDIRECT("数出表_Excel!"&amp;R11&amp;"3"),"*キャラ*"),
COUNTIF(INDIRECT("数出表_Excel!"&amp;R11&amp;"3"),"*赤*")),
INDIRECT("数出表_Excel!"&amp;R11&amp;"3")
&amp;"　"&amp;INDIRECT("数出表_Excel!"&amp;R11&amp;"4")
&amp;INDIRECT("数出表_Excel!"&amp;R11&amp;"5"),
INDIRECT("数出表_Excel!"&amp;R11&amp;"3")),"")</f>
        <v/>
      </c>
      <c r="M11" t="str">
        <f t="array" aca="1" ref="M11" ca="1">IFERROR(IF(OR(COUNTIF(INDIRECT("数出表_Excel!"&amp;S11&amp;"3"),"*キャラ*"),
COUNTIF(INDIRECT("数出表_Excel!"&amp;S11&amp;"3"),"*赤*")),
INDIRECT("数出表_Excel!"&amp;S11&amp;"3")
&amp;"　"&amp;INDIRECT("数出表_Excel!"&amp;S11&amp;"4")
&amp;INDIRECT("数出表_Excel!"&amp;S11&amp;"5"),
INDIRECT("数出表_Excel!"&amp;S11&amp;"3")),"")</f>
        <v/>
      </c>
      <c r="N11" t="str">
        <f t="array" aca="1" ref="N11" ca="1">IFERROR(IF(OR(COUNTIF(INDIRECT("数出表_Excel!"&amp;T11&amp;"3"),"*キャラ*"),
COUNTIF(INDIRECT("数出表_Excel!"&amp;T11&amp;"3"),"*赤*")),
INDIRECT("数出表_Excel!"&amp;T11&amp;"3")
&amp;"　"&amp;INDIRECT("数出表_Excel!"&amp;T11&amp;"4")
&amp;INDIRECT("数出表_Excel!"&amp;T11&amp;"5"),
INDIRECT("数出表_Excel!"&amp;T11&amp;"3")),"")</f>
        <v/>
      </c>
      <c r="O11" t="str">
        <f t="array" aca="1" ref="O11" ca="1">IFERROR(IF(OR(COUNTIF(INDIRECT("数出表_Excel!"&amp;U11&amp;"3"),"*キャラ*"),
COUNTIF(INDIRECT("数出表_Excel!"&amp;U11&amp;"3"),"*赤*")),
INDIRECT("数出表_Excel!"&amp;U11&amp;"3")
&amp;"　"&amp;INDIRECT("数出表_Excel!"&amp;U11&amp;"4")
&amp;INDIRECT("数出表_Excel!"&amp;U11&amp;"5"),
INDIRECT("数出表_Excel!"&amp;U11&amp;"3")),"")</f>
        <v/>
      </c>
      <c r="P11" t="str">
        <f t="shared" ca="1" si="0"/>
        <v/>
      </c>
      <c r="Q11" t="str">
        <f t="shared" ca="1" si="0"/>
        <v/>
      </c>
      <c r="R11" t="str">
        <f t="shared" ca="1" si="0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</row>
    <row r="12" spans="1:22" x14ac:dyDescent="0.45">
      <c r="A12"/>
      <c r="I12">
        <f t="shared" si="3"/>
        <v>29</v>
      </c>
      <c r="J12" t="str">
        <f t="array" aca="1" ref="J12" ca="1">IFERROR(IF(OR(COUNTIF(INDIRECT("数出表_Excel!"&amp;P12&amp;"3"),"*キャラ*"),
COUNTIF(INDIRECT("数出表_Excel!"&amp;P12&amp;"3"),"*赤*")),
IF(COUNTIF(A12,"*雙葉*"),INDIRECT("数出表_Excel!"&amp;P12&amp;"3"),
INDIRECT("数出表_Excel!"&amp;P12&amp;"3")
&amp;"　"&amp;INDIRECT("数出表_Excel!"&amp;P12&amp;"4")
&amp;INDIRECT("数出表_Excel!"&amp;P12&amp;"5")),
INDIRECT("数出表_Excel!"&amp;P12&amp;"3")),"")</f>
        <v/>
      </c>
      <c r="K12" t="str">
        <f t="array" aca="1" ref="K12" ca="1">IFERROR(IF(OR(COUNTIF(INDIRECT("数出表_Excel!"&amp;Q12&amp;"3"),"*キャラ*"),
COUNTIF(INDIRECT("数出表_Excel!"&amp;Q12&amp;"3"),"*赤*")),
INDIRECT("数出表_Excel!"&amp;Q12&amp;"3")
&amp;"　"&amp;INDIRECT("数出表_Excel!"&amp;Q12&amp;"4")
&amp;INDIRECT("数出表_Excel!"&amp;Q12&amp;"5"),
INDIRECT("数出表_Excel!"&amp;Q12&amp;"3")),"")</f>
        <v/>
      </c>
      <c r="L12" t="str">
        <f t="array" aca="1" ref="L12" ca="1">IFERROR(IF(OR(COUNTIF(INDIRECT("数出表_Excel!"&amp;R12&amp;"3"),"*キャラ*"),
COUNTIF(INDIRECT("数出表_Excel!"&amp;R12&amp;"3"),"*赤*")),
INDIRECT("数出表_Excel!"&amp;R12&amp;"3")
&amp;"　"&amp;INDIRECT("数出表_Excel!"&amp;R12&amp;"4")
&amp;INDIRECT("数出表_Excel!"&amp;R12&amp;"5"),
INDIRECT("数出表_Excel!"&amp;R12&amp;"3")),"")</f>
        <v/>
      </c>
      <c r="M12" t="str">
        <f t="array" aca="1" ref="M12" ca="1">IFERROR(IF(OR(COUNTIF(INDIRECT("数出表_Excel!"&amp;S12&amp;"3"),"*キャラ*"),
COUNTIF(INDIRECT("数出表_Excel!"&amp;S12&amp;"3"),"*赤*")),
INDIRECT("数出表_Excel!"&amp;S12&amp;"3")
&amp;"　"&amp;INDIRECT("数出表_Excel!"&amp;S12&amp;"4")
&amp;INDIRECT("数出表_Excel!"&amp;S12&amp;"5"),
INDIRECT("数出表_Excel!"&amp;S12&amp;"3")),"")</f>
        <v/>
      </c>
      <c r="N12" t="str">
        <f t="array" aca="1" ref="N12" ca="1">IFERROR(IF(OR(COUNTIF(INDIRECT("数出表_Excel!"&amp;T12&amp;"3"),"*キャラ*"),
COUNTIF(INDIRECT("数出表_Excel!"&amp;T12&amp;"3"),"*赤*")),
INDIRECT("数出表_Excel!"&amp;T12&amp;"3")
&amp;"　"&amp;INDIRECT("数出表_Excel!"&amp;T12&amp;"4")
&amp;INDIRECT("数出表_Excel!"&amp;T12&amp;"5"),
INDIRECT("数出表_Excel!"&amp;T12&amp;"3")),"")</f>
        <v/>
      </c>
      <c r="O12" t="str">
        <f t="array" aca="1" ref="O12" ca="1">IFERROR(IF(OR(COUNTIF(INDIRECT("数出表_Excel!"&amp;U12&amp;"3"),"*キャラ*"),
COUNTIF(INDIRECT("数出表_Excel!"&amp;U12&amp;"3"),"*赤*")),
INDIRECT("数出表_Excel!"&amp;U12&amp;"3")
&amp;"　"&amp;INDIRECT("数出表_Excel!"&amp;U12&amp;"4")
&amp;INDIRECT("数出表_Excel!"&amp;U12&amp;"5"),
INDIRECT("数出表_Excel!"&amp;U12&amp;"3")),"")</f>
        <v/>
      </c>
      <c r="P12" t="str">
        <f t="shared" ca="1" si="0"/>
        <v/>
      </c>
      <c r="Q12" t="str">
        <f t="shared" ca="1" si="0"/>
        <v/>
      </c>
      <c r="R12" t="str">
        <f t="shared" ca="1" si="0"/>
        <v/>
      </c>
      <c r="S12" t="str">
        <f t="shared" ca="1" si="1"/>
        <v/>
      </c>
      <c r="T12" t="str">
        <f t="shared" ca="1" si="1"/>
        <v/>
      </c>
      <c r="U12" t="str">
        <f t="shared" ca="1" si="1"/>
        <v/>
      </c>
      <c r="V12" t="str">
        <f t="shared" ca="1" si="2"/>
        <v/>
      </c>
    </row>
    <row r="13" spans="1:22" x14ac:dyDescent="0.45">
      <c r="A13"/>
      <c r="I13">
        <f t="shared" si="3"/>
        <v>31</v>
      </c>
      <c r="J13" t="str">
        <f t="array" aca="1" ref="J13" ca="1">IFERROR(IF(OR(COUNTIF(INDIRECT("数出表_Excel!"&amp;P13&amp;"3"),"*キャラ*"),
COUNTIF(INDIRECT("数出表_Excel!"&amp;P13&amp;"3"),"*赤*")),
IF(COUNTIF(A13,"*雙葉*"),INDIRECT("数出表_Excel!"&amp;P13&amp;"3"),
INDIRECT("数出表_Excel!"&amp;P13&amp;"3")
&amp;"　"&amp;INDIRECT("数出表_Excel!"&amp;P13&amp;"4")
&amp;INDIRECT("数出表_Excel!"&amp;P13&amp;"5")),
INDIRECT("数出表_Excel!"&amp;P13&amp;"3")),"")</f>
        <v/>
      </c>
      <c r="K13" t="str">
        <f t="array" aca="1" ref="K13" ca="1">IFERROR(IF(OR(COUNTIF(INDIRECT("数出表_Excel!"&amp;Q13&amp;"3"),"*キャラ*"),
COUNTIF(INDIRECT("数出表_Excel!"&amp;Q13&amp;"3"),"*赤*")),
INDIRECT("数出表_Excel!"&amp;Q13&amp;"3")
&amp;"　"&amp;INDIRECT("数出表_Excel!"&amp;Q13&amp;"4")
&amp;INDIRECT("数出表_Excel!"&amp;Q13&amp;"5"),
INDIRECT("数出表_Excel!"&amp;Q13&amp;"3")),"")</f>
        <v/>
      </c>
      <c r="L13" t="str">
        <f t="array" aca="1" ref="L13" ca="1">IFERROR(IF(OR(COUNTIF(INDIRECT("数出表_Excel!"&amp;R13&amp;"3"),"*キャラ*"),
COUNTIF(INDIRECT("数出表_Excel!"&amp;R13&amp;"3"),"*赤*")),
INDIRECT("数出表_Excel!"&amp;R13&amp;"3")
&amp;"　"&amp;INDIRECT("数出表_Excel!"&amp;R13&amp;"4")
&amp;INDIRECT("数出表_Excel!"&amp;R13&amp;"5"),
INDIRECT("数出表_Excel!"&amp;R13&amp;"3")),"")</f>
        <v/>
      </c>
      <c r="M13" t="str">
        <f t="array" aca="1" ref="M13" ca="1">IFERROR(IF(OR(COUNTIF(INDIRECT("数出表_Excel!"&amp;S13&amp;"3"),"*キャラ*"),
COUNTIF(INDIRECT("数出表_Excel!"&amp;S13&amp;"3"),"*赤*")),
INDIRECT("数出表_Excel!"&amp;S13&amp;"3")
&amp;"　"&amp;INDIRECT("数出表_Excel!"&amp;S13&amp;"4")
&amp;INDIRECT("数出表_Excel!"&amp;S13&amp;"5"),
INDIRECT("数出表_Excel!"&amp;S13&amp;"3")),"")</f>
        <v/>
      </c>
      <c r="N13" t="str">
        <f t="array" aca="1" ref="N13" ca="1">IFERROR(IF(OR(COUNTIF(INDIRECT("数出表_Excel!"&amp;T13&amp;"3"),"*キャラ*"),
COUNTIF(INDIRECT("数出表_Excel!"&amp;T13&amp;"3"),"*赤*")),
INDIRECT("数出表_Excel!"&amp;T13&amp;"3")
&amp;"　"&amp;INDIRECT("数出表_Excel!"&amp;T13&amp;"4")
&amp;INDIRECT("数出表_Excel!"&amp;T13&amp;"5"),
INDIRECT("数出表_Excel!"&amp;T13&amp;"3")),"")</f>
        <v/>
      </c>
      <c r="O13" t="str">
        <f t="array" aca="1" ref="O13" ca="1">IFERROR(IF(OR(COUNTIF(INDIRECT("数出表_Excel!"&amp;U13&amp;"3"),"*キャラ*"),
COUNTIF(INDIRECT("数出表_Excel!"&amp;U13&amp;"3"),"*赤*")),
INDIRECT("数出表_Excel!"&amp;U13&amp;"3")
&amp;"　"&amp;INDIRECT("数出表_Excel!"&amp;U13&amp;"4")
&amp;INDIRECT("数出表_Excel!"&amp;U13&amp;"5"),
INDIRECT("数出表_Excel!"&amp;U13&amp;"3")),"")</f>
        <v/>
      </c>
      <c r="P13" t="str">
        <f t="shared" ca="1" si="0"/>
        <v/>
      </c>
      <c r="Q13" t="str">
        <f t="shared" ca="1" si="0"/>
        <v/>
      </c>
      <c r="R13" t="str">
        <f t="shared" ca="1" si="0"/>
        <v/>
      </c>
      <c r="S13" t="str">
        <f t="shared" ca="1" si="1"/>
        <v/>
      </c>
      <c r="T13" t="str">
        <f t="shared" ca="1" si="1"/>
        <v/>
      </c>
      <c r="U13" t="str">
        <f t="shared" ca="1" si="1"/>
        <v/>
      </c>
      <c r="V13" t="str">
        <f t="shared" ca="1" si="2"/>
        <v/>
      </c>
    </row>
    <row r="14" spans="1:22" x14ac:dyDescent="0.45">
      <c r="A14"/>
      <c r="I14">
        <f t="shared" si="3"/>
        <v>33</v>
      </c>
      <c r="J14" t="str">
        <f t="array" aca="1" ref="J14" ca="1">IFERROR(IF(OR(COUNTIF(INDIRECT("数出表_Excel!"&amp;P14&amp;"3"),"*キャラ*"),
COUNTIF(INDIRECT("数出表_Excel!"&amp;P14&amp;"3"),"*赤*")),
IF(COUNTIF(A14,"*雙葉*"),INDIRECT("数出表_Excel!"&amp;P14&amp;"3"),
INDIRECT("数出表_Excel!"&amp;P14&amp;"3")
&amp;"　"&amp;INDIRECT("数出表_Excel!"&amp;P14&amp;"4")
&amp;INDIRECT("数出表_Excel!"&amp;P14&amp;"5")),
INDIRECT("数出表_Excel!"&amp;P14&amp;"3")),"")</f>
        <v/>
      </c>
      <c r="K14" t="str">
        <f t="array" aca="1" ref="K14" ca="1">IFERROR(IF(OR(COUNTIF(INDIRECT("数出表_Excel!"&amp;Q14&amp;"3"),"*キャラ*"),
COUNTIF(INDIRECT("数出表_Excel!"&amp;Q14&amp;"3"),"*赤*")),
INDIRECT("数出表_Excel!"&amp;Q14&amp;"3")
&amp;"　"&amp;INDIRECT("数出表_Excel!"&amp;Q14&amp;"4")
&amp;INDIRECT("数出表_Excel!"&amp;Q14&amp;"5"),
INDIRECT("数出表_Excel!"&amp;Q14&amp;"3")),"")</f>
        <v/>
      </c>
      <c r="L14" t="str">
        <f t="array" aca="1" ref="L14" ca="1">IFERROR(IF(OR(COUNTIF(INDIRECT("数出表_Excel!"&amp;R14&amp;"3"),"*キャラ*"),
COUNTIF(INDIRECT("数出表_Excel!"&amp;R14&amp;"3"),"*赤*")),
INDIRECT("数出表_Excel!"&amp;R14&amp;"3")
&amp;"　"&amp;INDIRECT("数出表_Excel!"&amp;R14&amp;"4")
&amp;INDIRECT("数出表_Excel!"&amp;R14&amp;"5"),
INDIRECT("数出表_Excel!"&amp;R14&amp;"3")),"")</f>
        <v/>
      </c>
      <c r="M14" t="str">
        <f t="array" aca="1" ref="M14" ca="1">IFERROR(IF(OR(COUNTIF(INDIRECT("数出表_Excel!"&amp;S14&amp;"3"),"*キャラ*"),
COUNTIF(INDIRECT("数出表_Excel!"&amp;S14&amp;"3"),"*赤*")),
INDIRECT("数出表_Excel!"&amp;S14&amp;"3")
&amp;"　"&amp;INDIRECT("数出表_Excel!"&amp;S14&amp;"4")
&amp;INDIRECT("数出表_Excel!"&amp;S14&amp;"5"),
INDIRECT("数出表_Excel!"&amp;S14&amp;"3")),"")</f>
        <v/>
      </c>
      <c r="N14" t="str">
        <f t="array" aca="1" ref="N14" ca="1">IFERROR(IF(OR(COUNTIF(INDIRECT("数出表_Excel!"&amp;T14&amp;"3"),"*キャラ*"),
COUNTIF(INDIRECT("数出表_Excel!"&amp;T14&amp;"3"),"*赤*")),
INDIRECT("数出表_Excel!"&amp;T14&amp;"3")
&amp;"　"&amp;INDIRECT("数出表_Excel!"&amp;T14&amp;"4")
&amp;INDIRECT("数出表_Excel!"&amp;T14&amp;"5"),
INDIRECT("数出表_Excel!"&amp;T14&amp;"3")),"")</f>
        <v/>
      </c>
      <c r="O14" t="str">
        <f t="array" aca="1" ref="O14" ca="1">IFERROR(IF(OR(COUNTIF(INDIRECT("数出表_Excel!"&amp;U14&amp;"3"),"*キャラ*"),
COUNTIF(INDIRECT("数出表_Excel!"&amp;U14&amp;"3"),"*赤*")),
INDIRECT("数出表_Excel!"&amp;U14&amp;"3")
&amp;"　"&amp;INDIRECT("数出表_Excel!"&amp;U14&amp;"4")
&amp;INDIRECT("数出表_Excel!"&amp;U14&amp;"5"),
INDIRECT("数出表_Excel!"&amp;U14&amp;"3")),"")</f>
        <v/>
      </c>
      <c r="P14" t="str">
        <f t="shared" ca="1" si="0"/>
        <v/>
      </c>
      <c r="Q14" t="str">
        <f t="shared" ca="1" si="0"/>
        <v/>
      </c>
      <c r="R14" t="str">
        <f t="shared" ca="1" si="0"/>
        <v/>
      </c>
      <c r="S14" t="str">
        <f t="shared" ca="1" si="1"/>
        <v/>
      </c>
      <c r="T14" t="str">
        <f t="shared" ca="1" si="1"/>
        <v/>
      </c>
      <c r="U14" t="str">
        <f t="shared" ca="1" si="1"/>
        <v/>
      </c>
      <c r="V14" t="str">
        <f t="shared" ca="1" si="2"/>
        <v/>
      </c>
    </row>
    <row r="15" spans="1:22" x14ac:dyDescent="0.45">
      <c r="A15"/>
      <c r="I15">
        <f t="shared" si="3"/>
        <v>35</v>
      </c>
      <c r="J15" t="str">
        <f t="array" aca="1" ref="J15" ca="1">IFERROR(IF(OR(COUNTIF(INDIRECT("数出表_Excel!"&amp;P15&amp;"3"),"*キャラ*"),
COUNTIF(INDIRECT("数出表_Excel!"&amp;P15&amp;"3"),"*赤*")),
IF(COUNTIF(A15,"*雙葉*"),INDIRECT("数出表_Excel!"&amp;P15&amp;"3"),
INDIRECT("数出表_Excel!"&amp;P15&amp;"3")
&amp;"　"&amp;INDIRECT("数出表_Excel!"&amp;P15&amp;"4")
&amp;INDIRECT("数出表_Excel!"&amp;P15&amp;"5")),
INDIRECT("数出表_Excel!"&amp;P15&amp;"3")),"")</f>
        <v/>
      </c>
      <c r="K15" t="str">
        <f t="array" aca="1" ref="K15" ca="1">IFERROR(IF(OR(COUNTIF(INDIRECT("数出表_Excel!"&amp;Q15&amp;"3"),"*キャラ*"),
COUNTIF(INDIRECT("数出表_Excel!"&amp;Q15&amp;"3"),"*赤*")),
INDIRECT("数出表_Excel!"&amp;Q15&amp;"3")
&amp;"　"&amp;INDIRECT("数出表_Excel!"&amp;Q15&amp;"4")
&amp;INDIRECT("数出表_Excel!"&amp;Q15&amp;"5"),
INDIRECT("数出表_Excel!"&amp;Q15&amp;"3")),"")</f>
        <v/>
      </c>
      <c r="L15" t="str">
        <f t="array" aca="1" ref="L15" ca="1">IFERROR(IF(OR(COUNTIF(INDIRECT("数出表_Excel!"&amp;R15&amp;"3"),"*キャラ*"),
COUNTIF(INDIRECT("数出表_Excel!"&amp;R15&amp;"3"),"*赤*")),
INDIRECT("数出表_Excel!"&amp;R15&amp;"3")
&amp;"　"&amp;INDIRECT("数出表_Excel!"&amp;R15&amp;"4")
&amp;INDIRECT("数出表_Excel!"&amp;R15&amp;"5"),
INDIRECT("数出表_Excel!"&amp;R15&amp;"3")),"")</f>
        <v/>
      </c>
      <c r="M15" t="str">
        <f t="array" aca="1" ref="M15" ca="1">IFERROR(IF(OR(COUNTIF(INDIRECT("数出表_Excel!"&amp;S15&amp;"3"),"*キャラ*"),
COUNTIF(INDIRECT("数出表_Excel!"&amp;S15&amp;"3"),"*赤*")),
INDIRECT("数出表_Excel!"&amp;S15&amp;"3")
&amp;"　"&amp;INDIRECT("数出表_Excel!"&amp;S15&amp;"4")
&amp;INDIRECT("数出表_Excel!"&amp;S15&amp;"5"),
INDIRECT("数出表_Excel!"&amp;S15&amp;"3")),"")</f>
        <v/>
      </c>
      <c r="N15" t="str">
        <f t="array" aca="1" ref="N15" ca="1">IFERROR(IF(OR(COUNTIF(INDIRECT("数出表_Excel!"&amp;T15&amp;"3"),"*キャラ*"),
COUNTIF(INDIRECT("数出表_Excel!"&amp;T15&amp;"3"),"*赤*")),
INDIRECT("数出表_Excel!"&amp;T15&amp;"3")
&amp;"　"&amp;INDIRECT("数出表_Excel!"&amp;T15&amp;"4")
&amp;INDIRECT("数出表_Excel!"&amp;T15&amp;"5"),
INDIRECT("数出表_Excel!"&amp;T15&amp;"3")),"")</f>
        <v/>
      </c>
      <c r="O15" t="str">
        <f t="array" aca="1" ref="O15" ca="1">IFERROR(IF(OR(COUNTIF(INDIRECT("数出表_Excel!"&amp;U15&amp;"3"),"*キャラ*"),
COUNTIF(INDIRECT("数出表_Excel!"&amp;U15&amp;"3"),"*赤*")),
INDIRECT("数出表_Excel!"&amp;U15&amp;"3")
&amp;"　"&amp;INDIRECT("数出表_Excel!"&amp;U15&amp;"4")
&amp;INDIRECT("数出表_Excel!"&amp;U15&amp;"5"),
INDIRECT("数出表_Excel!"&amp;U15&amp;"3")),"")</f>
        <v/>
      </c>
      <c r="P15" t="str">
        <f t="shared" ca="1" si="0"/>
        <v/>
      </c>
      <c r="Q15" t="str">
        <f t="shared" ca="1" si="0"/>
        <v/>
      </c>
      <c r="R15" t="str">
        <f t="shared" ca="1" si="0"/>
        <v/>
      </c>
      <c r="S15" t="str">
        <f t="shared" ca="1" si="1"/>
        <v/>
      </c>
      <c r="T15" t="str">
        <f t="shared" ca="1" si="1"/>
        <v/>
      </c>
      <c r="U15" t="str">
        <f t="shared" ca="1" si="1"/>
        <v/>
      </c>
      <c r="V15" t="str">
        <f t="shared" ca="1" si="2"/>
        <v/>
      </c>
    </row>
    <row r="16" spans="1:22" x14ac:dyDescent="0.45">
      <c r="A16"/>
      <c r="I16">
        <f t="shared" si="3"/>
        <v>37</v>
      </c>
      <c r="J16" t="str">
        <f t="array" aca="1" ref="J16" ca="1">IFERROR(IF(OR(COUNTIF(INDIRECT("数出表_Excel!"&amp;P16&amp;"3"),"*キャラ*"),
COUNTIF(INDIRECT("数出表_Excel!"&amp;P16&amp;"3"),"*赤*")),
IF(COUNTIF(A16,"*雙葉*"),INDIRECT("数出表_Excel!"&amp;P16&amp;"3"),
INDIRECT("数出表_Excel!"&amp;P16&amp;"3")
&amp;"　"&amp;INDIRECT("数出表_Excel!"&amp;P16&amp;"4")
&amp;INDIRECT("数出表_Excel!"&amp;P16&amp;"5")),
INDIRECT("数出表_Excel!"&amp;P16&amp;"3")),"")</f>
        <v/>
      </c>
      <c r="K16" t="str">
        <f t="array" aca="1" ref="K16" ca="1">IFERROR(IF(OR(COUNTIF(INDIRECT("数出表_Excel!"&amp;Q16&amp;"3"),"*キャラ*"),
COUNTIF(INDIRECT("数出表_Excel!"&amp;Q16&amp;"3"),"*赤*")),
INDIRECT("数出表_Excel!"&amp;Q16&amp;"3")
&amp;"　"&amp;INDIRECT("数出表_Excel!"&amp;Q16&amp;"4")
&amp;INDIRECT("数出表_Excel!"&amp;Q16&amp;"5"),
INDIRECT("数出表_Excel!"&amp;Q16&amp;"3")),"")</f>
        <v/>
      </c>
      <c r="L16" t="str">
        <f t="array" aca="1" ref="L16" ca="1">IFERROR(IF(OR(COUNTIF(INDIRECT("数出表_Excel!"&amp;R16&amp;"3"),"*キャラ*"),
COUNTIF(INDIRECT("数出表_Excel!"&amp;R16&amp;"3"),"*赤*")),
INDIRECT("数出表_Excel!"&amp;R16&amp;"3")
&amp;"　"&amp;INDIRECT("数出表_Excel!"&amp;R16&amp;"4")
&amp;INDIRECT("数出表_Excel!"&amp;R16&amp;"5"),
INDIRECT("数出表_Excel!"&amp;R16&amp;"3")),"")</f>
        <v/>
      </c>
      <c r="M16" t="str">
        <f t="array" aca="1" ref="M16" ca="1">IFERROR(IF(OR(COUNTIF(INDIRECT("数出表_Excel!"&amp;S16&amp;"3"),"*キャラ*"),
COUNTIF(INDIRECT("数出表_Excel!"&amp;S16&amp;"3"),"*赤*")),
INDIRECT("数出表_Excel!"&amp;S16&amp;"3")
&amp;"　"&amp;INDIRECT("数出表_Excel!"&amp;S16&amp;"4")
&amp;INDIRECT("数出表_Excel!"&amp;S16&amp;"5"),
INDIRECT("数出表_Excel!"&amp;S16&amp;"3")),"")</f>
        <v/>
      </c>
      <c r="N16" t="str">
        <f t="array" aca="1" ref="N16" ca="1">IFERROR(IF(OR(COUNTIF(INDIRECT("数出表_Excel!"&amp;T16&amp;"3"),"*キャラ*"),
COUNTIF(INDIRECT("数出表_Excel!"&amp;T16&amp;"3"),"*赤*")),
INDIRECT("数出表_Excel!"&amp;T16&amp;"3")
&amp;"　"&amp;INDIRECT("数出表_Excel!"&amp;T16&amp;"4")
&amp;INDIRECT("数出表_Excel!"&amp;T16&amp;"5"),
INDIRECT("数出表_Excel!"&amp;T16&amp;"3")),"")</f>
        <v/>
      </c>
      <c r="O16" t="str">
        <f t="array" aca="1" ref="O16" ca="1">IFERROR(IF(OR(COUNTIF(INDIRECT("数出表_Excel!"&amp;U16&amp;"3"),"*キャラ*"),
COUNTIF(INDIRECT("数出表_Excel!"&amp;U16&amp;"3"),"*赤*")),
INDIRECT("数出表_Excel!"&amp;U16&amp;"3")
&amp;"　"&amp;INDIRECT("数出表_Excel!"&amp;U16&amp;"4")
&amp;INDIRECT("数出表_Excel!"&amp;U16&amp;"5"),
INDIRECT("数出表_Excel!"&amp;U16&amp;"3")),"")</f>
        <v/>
      </c>
      <c r="P16" t="str">
        <f t="shared" ca="1" si="0"/>
        <v/>
      </c>
      <c r="Q16" t="str">
        <f t="shared" ca="1" si="0"/>
        <v/>
      </c>
      <c r="R16" t="str">
        <f t="shared" ca="1" si="0"/>
        <v/>
      </c>
      <c r="S16" t="str">
        <f t="shared" ca="1" si="1"/>
        <v/>
      </c>
      <c r="T16" t="str">
        <f t="shared" ca="1" si="1"/>
        <v/>
      </c>
      <c r="U16" t="str">
        <f t="shared" ca="1" si="1"/>
        <v/>
      </c>
      <c r="V16" t="str">
        <f t="shared" ca="1" si="2"/>
        <v/>
      </c>
    </row>
    <row r="17" spans="1:22" x14ac:dyDescent="0.45">
      <c r="A17"/>
      <c r="I17">
        <f t="shared" si="3"/>
        <v>39</v>
      </c>
      <c r="J17" t="str">
        <f t="array" aca="1" ref="J17" ca="1">IFERROR(IF(OR(COUNTIF(INDIRECT("数出表_Excel!"&amp;P17&amp;"3"),"*キャラ*"),
COUNTIF(INDIRECT("数出表_Excel!"&amp;P17&amp;"3"),"*赤*")),
IF(COUNTIF(A17,"*雙葉*"),INDIRECT("数出表_Excel!"&amp;P17&amp;"3"),
INDIRECT("数出表_Excel!"&amp;P17&amp;"3")
&amp;"　"&amp;INDIRECT("数出表_Excel!"&amp;P17&amp;"4")
&amp;INDIRECT("数出表_Excel!"&amp;P17&amp;"5")),
INDIRECT("数出表_Excel!"&amp;P17&amp;"3")),"")</f>
        <v/>
      </c>
      <c r="K17" t="str">
        <f t="array" aca="1" ref="K17" ca="1">IFERROR(IF(OR(COUNTIF(INDIRECT("数出表_Excel!"&amp;Q17&amp;"3"),"*キャラ*"),
COUNTIF(INDIRECT("数出表_Excel!"&amp;Q17&amp;"3"),"*赤*")),
INDIRECT("数出表_Excel!"&amp;Q17&amp;"3")
&amp;"　"&amp;INDIRECT("数出表_Excel!"&amp;Q17&amp;"4")
&amp;INDIRECT("数出表_Excel!"&amp;Q17&amp;"5"),
INDIRECT("数出表_Excel!"&amp;Q17&amp;"3")),"")</f>
        <v/>
      </c>
      <c r="L17" t="str">
        <f t="array" aca="1" ref="L17" ca="1">IFERROR(IF(OR(COUNTIF(INDIRECT("数出表_Excel!"&amp;R17&amp;"3"),"*キャラ*"),
COUNTIF(INDIRECT("数出表_Excel!"&amp;R17&amp;"3"),"*赤*")),
INDIRECT("数出表_Excel!"&amp;R17&amp;"3")
&amp;"　"&amp;INDIRECT("数出表_Excel!"&amp;R17&amp;"4")
&amp;INDIRECT("数出表_Excel!"&amp;R17&amp;"5"),
INDIRECT("数出表_Excel!"&amp;R17&amp;"3")),"")</f>
        <v/>
      </c>
      <c r="M17" t="str">
        <f t="array" aca="1" ref="M17" ca="1">IFERROR(IF(OR(COUNTIF(INDIRECT("数出表_Excel!"&amp;S17&amp;"3"),"*キャラ*"),
COUNTIF(INDIRECT("数出表_Excel!"&amp;S17&amp;"3"),"*赤*")),
INDIRECT("数出表_Excel!"&amp;S17&amp;"3")
&amp;"　"&amp;INDIRECT("数出表_Excel!"&amp;S17&amp;"4")
&amp;INDIRECT("数出表_Excel!"&amp;S17&amp;"5"),
INDIRECT("数出表_Excel!"&amp;S17&amp;"3")),"")</f>
        <v/>
      </c>
      <c r="N17" t="str">
        <f t="array" aca="1" ref="N17" ca="1">IFERROR(IF(OR(COUNTIF(INDIRECT("数出表_Excel!"&amp;T17&amp;"3"),"*キャラ*"),
COUNTIF(INDIRECT("数出表_Excel!"&amp;T17&amp;"3"),"*赤*")),
INDIRECT("数出表_Excel!"&amp;T17&amp;"3")
&amp;"　"&amp;INDIRECT("数出表_Excel!"&amp;T17&amp;"4")
&amp;INDIRECT("数出表_Excel!"&amp;T17&amp;"5"),
INDIRECT("数出表_Excel!"&amp;T17&amp;"3")),"")</f>
        <v/>
      </c>
      <c r="O17" t="str">
        <f t="array" aca="1" ref="O17" ca="1">IFERROR(IF(OR(COUNTIF(INDIRECT("数出表_Excel!"&amp;U17&amp;"3"),"*キャラ*"),
COUNTIF(INDIRECT("数出表_Excel!"&amp;U17&amp;"3"),"*赤*")),
INDIRECT("数出表_Excel!"&amp;U17&amp;"3")
&amp;"　"&amp;INDIRECT("数出表_Excel!"&amp;U17&amp;"4")
&amp;INDIRECT("数出表_Excel!"&amp;U17&amp;"5"),
INDIRECT("数出表_Excel!"&amp;U17&amp;"3")),"")</f>
        <v/>
      </c>
      <c r="P17" t="str">
        <f t="shared" ca="1" si="0"/>
        <v/>
      </c>
      <c r="Q17" t="str">
        <f t="shared" ca="1" si="0"/>
        <v/>
      </c>
      <c r="R17" t="str">
        <f t="shared" ca="1" si="0"/>
        <v/>
      </c>
      <c r="S17" t="str">
        <f t="shared" ca="1" si="1"/>
        <v/>
      </c>
      <c r="T17" t="str">
        <f t="shared" ca="1" si="1"/>
        <v/>
      </c>
      <c r="U17" t="str">
        <f t="shared" ca="1" si="1"/>
        <v/>
      </c>
      <c r="V17" t="str">
        <f t="shared" ca="1" si="2"/>
        <v/>
      </c>
    </row>
    <row r="18" spans="1:22" x14ac:dyDescent="0.45">
      <c r="A18"/>
      <c r="I18">
        <f t="shared" si="3"/>
        <v>41</v>
      </c>
      <c r="J18" t="str">
        <f t="array" aca="1" ref="J18" ca="1">IFERROR(IF(OR(COUNTIF(INDIRECT("数出表_Excel!"&amp;P18&amp;"3"),"*キャラ*"),
COUNTIF(INDIRECT("数出表_Excel!"&amp;P18&amp;"3"),"*赤*")),
IF(COUNTIF(A18,"*雙葉*"),INDIRECT("数出表_Excel!"&amp;P18&amp;"3"),
INDIRECT("数出表_Excel!"&amp;P18&amp;"3")
&amp;"　"&amp;INDIRECT("数出表_Excel!"&amp;P18&amp;"4")
&amp;INDIRECT("数出表_Excel!"&amp;P18&amp;"5")),
INDIRECT("数出表_Excel!"&amp;P18&amp;"3")),"")</f>
        <v/>
      </c>
      <c r="K18" t="str">
        <f t="array" aca="1" ref="K18" ca="1">IFERROR(IF(OR(COUNTIF(INDIRECT("数出表_Excel!"&amp;Q18&amp;"3"),"*キャラ*"),
COUNTIF(INDIRECT("数出表_Excel!"&amp;Q18&amp;"3"),"*赤*")),
INDIRECT("数出表_Excel!"&amp;Q18&amp;"3")
&amp;"　"&amp;INDIRECT("数出表_Excel!"&amp;Q18&amp;"4")
&amp;INDIRECT("数出表_Excel!"&amp;Q18&amp;"5"),
INDIRECT("数出表_Excel!"&amp;Q18&amp;"3")),"")</f>
        <v/>
      </c>
      <c r="L18" t="str">
        <f t="array" aca="1" ref="L18" ca="1">IFERROR(IF(OR(COUNTIF(INDIRECT("数出表_Excel!"&amp;R18&amp;"3"),"*キャラ*"),
COUNTIF(INDIRECT("数出表_Excel!"&amp;R18&amp;"3"),"*赤*")),
INDIRECT("数出表_Excel!"&amp;R18&amp;"3")
&amp;"　"&amp;INDIRECT("数出表_Excel!"&amp;R18&amp;"4")
&amp;INDIRECT("数出表_Excel!"&amp;R18&amp;"5"),
INDIRECT("数出表_Excel!"&amp;R18&amp;"3")),"")</f>
        <v/>
      </c>
      <c r="M18" t="str">
        <f t="array" aca="1" ref="M18" ca="1">IFERROR(IF(OR(COUNTIF(INDIRECT("数出表_Excel!"&amp;S18&amp;"3"),"*キャラ*"),
COUNTIF(INDIRECT("数出表_Excel!"&amp;S18&amp;"3"),"*赤*")),
INDIRECT("数出表_Excel!"&amp;S18&amp;"3")
&amp;"　"&amp;INDIRECT("数出表_Excel!"&amp;S18&amp;"4")
&amp;INDIRECT("数出表_Excel!"&amp;S18&amp;"5"),
INDIRECT("数出表_Excel!"&amp;S18&amp;"3")),"")</f>
        <v/>
      </c>
      <c r="N18" t="str">
        <f t="array" aca="1" ref="N18" ca="1">IFERROR(IF(OR(COUNTIF(INDIRECT("数出表_Excel!"&amp;T18&amp;"3"),"*キャラ*"),
COUNTIF(INDIRECT("数出表_Excel!"&amp;T18&amp;"3"),"*赤*")),
INDIRECT("数出表_Excel!"&amp;T18&amp;"3")
&amp;"　"&amp;INDIRECT("数出表_Excel!"&amp;T18&amp;"4")
&amp;INDIRECT("数出表_Excel!"&amp;T18&amp;"5"),
INDIRECT("数出表_Excel!"&amp;T18&amp;"3")),"")</f>
        <v/>
      </c>
      <c r="O18" t="str">
        <f t="array" aca="1" ref="O18" ca="1">IFERROR(IF(OR(COUNTIF(INDIRECT("数出表_Excel!"&amp;U18&amp;"3"),"*キャラ*"),
COUNTIF(INDIRECT("数出表_Excel!"&amp;U18&amp;"3"),"*赤*")),
INDIRECT("数出表_Excel!"&amp;U18&amp;"3")
&amp;"　"&amp;INDIRECT("数出表_Excel!"&amp;U18&amp;"4")
&amp;INDIRECT("数出表_Excel!"&amp;U18&amp;"5"),
INDIRECT("数出表_Excel!"&amp;U18&amp;"3")),"")</f>
        <v/>
      </c>
      <c r="P18" t="str">
        <f t="shared" ca="1" si="0"/>
        <v/>
      </c>
      <c r="Q18" t="str">
        <f t="shared" ca="1" si="0"/>
        <v/>
      </c>
      <c r="R18" t="str">
        <f t="shared" ca="1" si="0"/>
        <v/>
      </c>
      <c r="S18" t="str">
        <f t="shared" ca="1" si="1"/>
        <v/>
      </c>
      <c r="T18" t="str">
        <f t="shared" ca="1" si="1"/>
        <v/>
      </c>
      <c r="U18" t="str">
        <f t="shared" ca="1" si="1"/>
        <v/>
      </c>
      <c r="V18" t="str">
        <f t="shared" ca="1" si="2"/>
        <v/>
      </c>
    </row>
    <row r="19" spans="1:22" x14ac:dyDescent="0.45">
      <c r="A19"/>
      <c r="I19">
        <f t="shared" si="3"/>
        <v>43</v>
      </c>
      <c r="J19" t="str">
        <f t="array" aca="1" ref="J19" ca="1">IFERROR(IF(OR(COUNTIF(INDIRECT("数出表_Excel!"&amp;P19&amp;"3"),"*キャラ*"),
COUNTIF(INDIRECT("数出表_Excel!"&amp;P19&amp;"3"),"*赤*")),
IF(COUNTIF(A19,"*雙葉*"),INDIRECT("数出表_Excel!"&amp;P19&amp;"3"),
INDIRECT("数出表_Excel!"&amp;P19&amp;"3")
&amp;"　"&amp;INDIRECT("数出表_Excel!"&amp;P19&amp;"4")
&amp;INDIRECT("数出表_Excel!"&amp;P19&amp;"5")),
INDIRECT("数出表_Excel!"&amp;P19&amp;"3")),"")</f>
        <v/>
      </c>
      <c r="K19" t="str">
        <f t="array" aca="1" ref="K19" ca="1">IFERROR(IF(OR(COUNTIF(INDIRECT("数出表_Excel!"&amp;Q19&amp;"3"),"*キャラ*"),
COUNTIF(INDIRECT("数出表_Excel!"&amp;Q19&amp;"3"),"*赤*")),
INDIRECT("数出表_Excel!"&amp;Q19&amp;"3")
&amp;"　"&amp;INDIRECT("数出表_Excel!"&amp;Q19&amp;"4")
&amp;INDIRECT("数出表_Excel!"&amp;Q19&amp;"5"),
INDIRECT("数出表_Excel!"&amp;Q19&amp;"3")),"")</f>
        <v/>
      </c>
      <c r="L19" t="str">
        <f t="array" aca="1" ref="L19" ca="1">IFERROR(IF(OR(COUNTIF(INDIRECT("数出表_Excel!"&amp;R19&amp;"3"),"*キャラ*"),
COUNTIF(INDIRECT("数出表_Excel!"&amp;R19&amp;"3"),"*赤*")),
INDIRECT("数出表_Excel!"&amp;R19&amp;"3")
&amp;"　"&amp;INDIRECT("数出表_Excel!"&amp;R19&amp;"4")
&amp;INDIRECT("数出表_Excel!"&amp;R19&amp;"5"),
INDIRECT("数出表_Excel!"&amp;R19&amp;"3")),"")</f>
        <v/>
      </c>
      <c r="M19" t="str">
        <f t="array" aca="1" ref="M19" ca="1">IFERROR(IF(OR(COUNTIF(INDIRECT("数出表_Excel!"&amp;S19&amp;"3"),"*キャラ*"),
COUNTIF(INDIRECT("数出表_Excel!"&amp;S19&amp;"3"),"*赤*")),
INDIRECT("数出表_Excel!"&amp;S19&amp;"3")
&amp;"　"&amp;INDIRECT("数出表_Excel!"&amp;S19&amp;"4")
&amp;INDIRECT("数出表_Excel!"&amp;S19&amp;"5"),
INDIRECT("数出表_Excel!"&amp;S19&amp;"3")),"")</f>
        <v/>
      </c>
      <c r="N19" t="str">
        <f t="array" aca="1" ref="N19" ca="1">IFERROR(IF(OR(COUNTIF(INDIRECT("数出表_Excel!"&amp;T19&amp;"3"),"*キャラ*"),
COUNTIF(INDIRECT("数出表_Excel!"&amp;T19&amp;"3"),"*赤*")),
INDIRECT("数出表_Excel!"&amp;T19&amp;"3")
&amp;"　"&amp;INDIRECT("数出表_Excel!"&amp;T19&amp;"4")
&amp;INDIRECT("数出表_Excel!"&amp;T19&amp;"5"),
INDIRECT("数出表_Excel!"&amp;T19&amp;"3")),"")</f>
        <v/>
      </c>
      <c r="O19" t="str">
        <f t="array" aca="1" ref="O19" ca="1">IFERROR(IF(OR(COUNTIF(INDIRECT("数出表_Excel!"&amp;U19&amp;"3"),"*キャラ*"),
COUNTIF(INDIRECT("数出表_Excel!"&amp;U19&amp;"3"),"*赤*")),
INDIRECT("数出表_Excel!"&amp;U19&amp;"3")
&amp;"　"&amp;INDIRECT("数出表_Excel!"&amp;U19&amp;"4")
&amp;INDIRECT("数出表_Excel!"&amp;U19&amp;"5"),
INDIRECT("数出表_Excel!"&amp;U19&amp;"3")),"")</f>
        <v/>
      </c>
      <c r="P19" t="str">
        <f t="shared" ca="1" si="0"/>
        <v/>
      </c>
      <c r="Q19" t="str">
        <f t="shared" ca="1" si="0"/>
        <v/>
      </c>
      <c r="R19" t="str">
        <f t="shared" ca="1" si="0"/>
        <v/>
      </c>
      <c r="S19" t="str">
        <f t="shared" ca="1" si="1"/>
        <v/>
      </c>
      <c r="T19" t="str">
        <f t="shared" ca="1" si="1"/>
        <v/>
      </c>
      <c r="U19" t="str">
        <f t="shared" ca="1" si="1"/>
        <v/>
      </c>
      <c r="V19" t="str">
        <f t="shared" ca="1" si="2"/>
        <v/>
      </c>
    </row>
    <row r="20" spans="1:22" x14ac:dyDescent="0.45">
      <c r="A20"/>
      <c r="I20">
        <f t="shared" si="3"/>
        <v>45</v>
      </c>
      <c r="J20" t="str">
        <f t="array" aca="1" ref="J20" ca="1">IFERROR(IF(OR(COUNTIF(INDIRECT("数出表_Excel!"&amp;P20&amp;"3"),"*キャラ*"),
COUNTIF(INDIRECT("数出表_Excel!"&amp;P20&amp;"3"),"*赤*")),
IF(COUNTIF(A20,"*雙葉*"),INDIRECT("数出表_Excel!"&amp;P20&amp;"3"),
INDIRECT("数出表_Excel!"&amp;P20&amp;"3")
&amp;"　"&amp;INDIRECT("数出表_Excel!"&amp;P20&amp;"4")
&amp;INDIRECT("数出表_Excel!"&amp;P20&amp;"5")),
INDIRECT("数出表_Excel!"&amp;P20&amp;"3")),"")</f>
        <v/>
      </c>
      <c r="K20" t="str">
        <f t="array" aca="1" ref="K20" ca="1">IFERROR(IF(OR(COUNTIF(INDIRECT("数出表_Excel!"&amp;Q20&amp;"3"),"*キャラ*"),
COUNTIF(INDIRECT("数出表_Excel!"&amp;Q20&amp;"3"),"*赤*")),
INDIRECT("数出表_Excel!"&amp;Q20&amp;"3")
&amp;"　"&amp;INDIRECT("数出表_Excel!"&amp;Q20&amp;"4")
&amp;INDIRECT("数出表_Excel!"&amp;Q20&amp;"5"),
INDIRECT("数出表_Excel!"&amp;Q20&amp;"3")),"")</f>
        <v/>
      </c>
      <c r="L20" t="str">
        <f t="array" aca="1" ref="L20" ca="1">IFERROR(IF(OR(COUNTIF(INDIRECT("数出表_Excel!"&amp;R20&amp;"3"),"*キャラ*"),
COUNTIF(INDIRECT("数出表_Excel!"&amp;R20&amp;"3"),"*赤*")),
INDIRECT("数出表_Excel!"&amp;R20&amp;"3")
&amp;"　"&amp;INDIRECT("数出表_Excel!"&amp;R20&amp;"4")
&amp;INDIRECT("数出表_Excel!"&amp;R20&amp;"5"),
INDIRECT("数出表_Excel!"&amp;R20&amp;"3")),"")</f>
        <v/>
      </c>
      <c r="M20" t="str">
        <f t="array" aca="1" ref="M20" ca="1">IFERROR(IF(OR(COUNTIF(INDIRECT("数出表_Excel!"&amp;S20&amp;"3"),"*キャラ*"),
COUNTIF(INDIRECT("数出表_Excel!"&amp;S20&amp;"3"),"*赤*")),
INDIRECT("数出表_Excel!"&amp;S20&amp;"3")
&amp;"　"&amp;INDIRECT("数出表_Excel!"&amp;S20&amp;"4")
&amp;INDIRECT("数出表_Excel!"&amp;S20&amp;"5"),
INDIRECT("数出表_Excel!"&amp;S20&amp;"3")),"")</f>
        <v/>
      </c>
      <c r="N20" t="str">
        <f t="array" aca="1" ref="N20" ca="1">IFERROR(IF(OR(COUNTIF(INDIRECT("数出表_Excel!"&amp;T20&amp;"3"),"*キャラ*"),
COUNTIF(INDIRECT("数出表_Excel!"&amp;T20&amp;"3"),"*赤*")),
INDIRECT("数出表_Excel!"&amp;T20&amp;"3")
&amp;"　"&amp;INDIRECT("数出表_Excel!"&amp;T20&amp;"4")
&amp;INDIRECT("数出表_Excel!"&amp;T20&amp;"5"),
INDIRECT("数出表_Excel!"&amp;T20&amp;"3")),"")</f>
        <v/>
      </c>
      <c r="O20" t="str">
        <f t="array" aca="1" ref="O20" ca="1">IFERROR(IF(OR(COUNTIF(INDIRECT("数出表_Excel!"&amp;U20&amp;"3"),"*キャラ*"),
COUNTIF(INDIRECT("数出表_Excel!"&amp;U20&amp;"3"),"*赤*")),
INDIRECT("数出表_Excel!"&amp;U20&amp;"3")
&amp;"　"&amp;INDIRECT("数出表_Excel!"&amp;U20&amp;"4")
&amp;INDIRECT("数出表_Excel!"&amp;U20&amp;"5"),
INDIRECT("数出表_Excel!"&amp;U20&amp;"3")),"")</f>
        <v/>
      </c>
      <c r="P20" t="str">
        <f t="shared" ca="1" si="0"/>
        <v/>
      </c>
      <c r="Q20" t="str">
        <f t="shared" ca="1" si="0"/>
        <v/>
      </c>
      <c r="R20" t="str">
        <f t="shared" ca="1" si="0"/>
        <v/>
      </c>
      <c r="S20" t="str">
        <f t="shared" ca="1" si="1"/>
        <v/>
      </c>
      <c r="T20" t="str">
        <f t="shared" ca="1" si="1"/>
        <v/>
      </c>
      <c r="U20" t="str">
        <f t="shared" ca="1" si="1"/>
        <v/>
      </c>
      <c r="V20" t="str">
        <f t="shared" ca="1" si="2"/>
        <v/>
      </c>
    </row>
    <row r="21" spans="1:22" x14ac:dyDescent="0.45">
      <c r="A21"/>
      <c r="I21">
        <f t="shared" si="3"/>
        <v>47</v>
      </c>
      <c r="J21" t="str">
        <f t="array" aca="1" ref="J21" ca="1">IFERROR(IF(OR(COUNTIF(INDIRECT("数出表_Excel!"&amp;P21&amp;"3"),"*キャラ*"),
COUNTIF(INDIRECT("数出表_Excel!"&amp;P21&amp;"3"),"*赤*")),
IF(COUNTIF(A21,"*雙葉*"),INDIRECT("数出表_Excel!"&amp;P21&amp;"3"),
INDIRECT("数出表_Excel!"&amp;P21&amp;"3")
&amp;"　"&amp;INDIRECT("数出表_Excel!"&amp;P21&amp;"4")
&amp;INDIRECT("数出表_Excel!"&amp;P21&amp;"5")),
INDIRECT("数出表_Excel!"&amp;P21&amp;"3")),"")</f>
        <v/>
      </c>
      <c r="K21" t="str">
        <f t="array" aca="1" ref="K21" ca="1">IFERROR(IF(OR(COUNTIF(INDIRECT("数出表_Excel!"&amp;Q21&amp;"3"),"*キャラ*"),
COUNTIF(INDIRECT("数出表_Excel!"&amp;Q21&amp;"3"),"*赤*")),
INDIRECT("数出表_Excel!"&amp;Q21&amp;"3")
&amp;"　"&amp;INDIRECT("数出表_Excel!"&amp;Q21&amp;"4")
&amp;INDIRECT("数出表_Excel!"&amp;Q21&amp;"5"),
INDIRECT("数出表_Excel!"&amp;Q21&amp;"3")),"")</f>
        <v/>
      </c>
      <c r="L21" t="str">
        <f t="array" aca="1" ref="L21" ca="1">IFERROR(IF(OR(COUNTIF(INDIRECT("数出表_Excel!"&amp;R21&amp;"3"),"*キャラ*"),
COUNTIF(INDIRECT("数出表_Excel!"&amp;R21&amp;"3"),"*赤*")),
INDIRECT("数出表_Excel!"&amp;R21&amp;"3")
&amp;"　"&amp;INDIRECT("数出表_Excel!"&amp;R21&amp;"4")
&amp;INDIRECT("数出表_Excel!"&amp;R21&amp;"5"),
INDIRECT("数出表_Excel!"&amp;R21&amp;"3")),"")</f>
        <v/>
      </c>
      <c r="M21" t="str">
        <f t="array" aca="1" ref="M21" ca="1">IFERROR(IF(OR(COUNTIF(INDIRECT("数出表_Excel!"&amp;S21&amp;"3"),"*キャラ*"),
COUNTIF(INDIRECT("数出表_Excel!"&amp;S21&amp;"3"),"*赤*")),
INDIRECT("数出表_Excel!"&amp;S21&amp;"3")
&amp;"　"&amp;INDIRECT("数出表_Excel!"&amp;S21&amp;"4")
&amp;INDIRECT("数出表_Excel!"&amp;S21&amp;"5"),
INDIRECT("数出表_Excel!"&amp;S21&amp;"3")),"")</f>
        <v/>
      </c>
      <c r="N21" t="str">
        <f t="array" aca="1" ref="N21" ca="1">IFERROR(IF(OR(COUNTIF(INDIRECT("数出表_Excel!"&amp;T21&amp;"3"),"*キャラ*"),
COUNTIF(INDIRECT("数出表_Excel!"&amp;T21&amp;"3"),"*赤*")),
INDIRECT("数出表_Excel!"&amp;T21&amp;"3")
&amp;"　"&amp;INDIRECT("数出表_Excel!"&amp;T21&amp;"4")
&amp;INDIRECT("数出表_Excel!"&amp;T21&amp;"5"),
INDIRECT("数出表_Excel!"&amp;T21&amp;"3")),"")</f>
        <v/>
      </c>
      <c r="O21" t="str">
        <f t="array" aca="1" ref="O21" ca="1">IFERROR(IF(OR(COUNTIF(INDIRECT("数出表_Excel!"&amp;U21&amp;"3"),"*キャラ*"),
COUNTIF(INDIRECT("数出表_Excel!"&amp;U21&amp;"3"),"*赤*")),
INDIRECT("数出表_Excel!"&amp;U21&amp;"3")
&amp;"　"&amp;INDIRECT("数出表_Excel!"&amp;U21&amp;"4")
&amp;INDIRECT("数出表_Excel!"&amp;U21&amp;"5"),
INDIRECT("数出表_Excel!"&amp;U21&amp;"3")),"")</f>
        <v/>
      </c>
      <c r="P21" t="str">
        <f t="shared" ca="1" si="0"/>
        <v/>
      </c>
      <c r="Q21" t="str">
        <f t="shared" ca="1" si="0"/>
        <v/>
      </c>
      <c r="R21" t="str">
        <f t="shared" ca="1" si="0"/>
        <v/>
      </c>
      <c r="S21" t="str">
        <f t="shared" ca="1" si="1"/>
        <v/>
      </c>
      <c r="T21" t="str">
        <f t="shared" ca="1" si="1"/>
        <v/>
      </c>
      <c r="U21" t="str">
        <f t="shared" ca="1" si="1"/>
        <v/>
      </c>
      <c r="V21" t="str">
        <f t="shared" ca="1" si="2"/>
        <v/>
      </c>
    </row>
    <row r="22" spans="1:22" x14ac:dyDescent="0.45">
      <c r="A22"/>
      <c r="I22">
        <f t="shared" si="3"/>
        <v>49</v>
      </c>
      <c r="J22" t="str">
        <f t="array" aca="1" ref="J22" ca="1">IFERROR(IF(OR(COUNTIF(INDIRECT("数出表_Excel!"&amp;P22&amp;"3"),"*キャラ*"),
COUNTIF(INDIRECT("数出表_Excel!"&amp;P22&amp;"3"),"*赤*")),
IF(COUNTIF(A22,"*雙葉*"),INDIRECT("数出表_Excel!"&amp;P22&amp;"3"),
INDIRECT("数出表_Excel!"&amp;P22&amp;"3")
&amp;"　"&amp;INDIRECT("数出表_Excel!"&amp;P22&amp;"4")
&amp;INDIRECT("数出表_Excel!"&amp;P22&amp;"5")),
INDIRECT("数出表_Excel!"&amp;P22&amp;"3")),"")</f>
        <v/>
      </c>
      <c r="K22" t="str">
        <f t="array" aca="1" ref="K22" ca="1">IFERROR(IF(OR(COUNTIF(INDIRECT("数出表_Excel!"&amp;Q22&amp;"3"),"*キャラ*"),
COUNTIF(INDIRECT("数出表_Excel!"&amp;Q22&amp;"3"),"*赤*")),
INDIRECT("数出表_Excel!"&amp;Q22&amp;"3")
&amp;"　"&amp;INDIRECT("数出表_Excel!"&amp;Q22&amp;"4")
&amp;INDIRECT("数出表_Excel!"&amp;Q22&amp;"5"),
INDIRECT("数出表_Excel!"&amp;Q22&amp;"3")),"")</f>
        <v/>
      </c>
      <c r="L22" t="str">
        <f t="array" aca="1" ref="L22" ca="1">IFERROR(IF(OR(COUNTIF(INDIRECT("数出表_Excel!"&amp;R22&amp;"3"),"*キャラ*"),
COUNTIF(INDIRECT("数出表_Excel!"&amp;R22&amp;"3"),"*赤*")),
INDIRECT("数出表_Excel!"&amp;R22&amp;"3")
&amp;"　"&amp;INDIRECT("数出表_Excel!"&amp;R22&amp;"4")
&amp;INDIRECT("数出表_Excel!"&amp;R22&amp;"5"),
INDIRECT("数出表_Excel!"&amp;R22&amp;"3")),"")</f>
        <v/>
      </c>
      <c r="M22" t="str">
        <f t="array" aca="1" ref="M22" ca="1">IFERROR(IF(OR(COUNTIF(INDIRECT("数出表_Excel!"&amp;S22&amp;"3"),"*キャラ*"),
COUNTIF(INDIRECT("数出表_Excel!"&amp;S22&amp;"3"),"*赤*")),
INDIRECT("数出表_Excel!"&amp;S22&amp;"3")
&amp;"　"&amp;INDIRECT("数出表_Excel!"&amp;S22&amp;"4")
&amp;INDIRECT("数出表_Excel!"&amp;S22&amp;"5"),
INDIRECT("数出表_Excel!"&amp;S22&amp;"3")),"")</f>
        <v/>
      </c>
      <c r="N22" t="str">
        <f t="array" aca="1" ref="N22" ca="1">IFERROR(IF(OR(COUNTIF(INDIRECT("数出表_Excel!"&amp;T22&amp;"3"),"*キャラ*"),
COUNTIF(INDIRECT("数出表_Excel!"&amp;T22&amp;"3"),"*赤*")),
INDIRECT("数出表_Excel!"&amp;T22&amp;"3")
&amp;"　"&amp;INDIRECT("数出表_Excel!"&amp;T22&amp;"4")
&amp;INDIRECT("数出表_Excel!"&amp;T22&amp;"5"),
INDIRECT("数出表_Excel!"&amp;T22&amp;"3")),"")</f>
        <v/>
      </c>
      <c r="O22" t="str">
        <f t="array" aca="1" ref="O22" ca="1">IFERROR(IF(OR(COUNTIF(INDIRECT("数出表_Excel!"&amp;U22&amp;"3"),"*キャラ*"),
COUNTIF(INDIRECT("数出表_Excel!"&amp;U22&amp;"3"),"*赤*")),
INDIRECT("数出表_Excel!"&amp;U22&amp;"3")
&amp;"　"&amp;INDIRECT("数出表_Excel!"&amp;U22&amp;"4")
&amp;INDIRECT("数出表_Excel!"&amp;U22&amp;"5"),
INDIRECT("数出表_Excel!"&amp;U22&amp;"3")),"")</f>
        <v/>
      </c>
      <c r="P22" t="str">
        <f t="shared" ca="1" si="0"/>
        <v/>
      </c>
      <c r="Q22" t="str">
        <f t="shared" ca="1" si="0"/>
        <v/>
      </c>
      <c r="R22" t="str">
        <f t="shared" ca="1" si="0"/>
        <v/>
      </c>
      <c r="S22" t="str">
        <f t="shared" ca="1" si="1"/>
        <v/>
      </c>
      <c r="T22" t="str">
        <f t="shared" ca="1" si="1"/>
        <v/>
      </c>
      <c r="U22" t="str">
        <f t="shared" ca="1" si="1"/>
        <v/>
      </c>
      <c r="V22" t="str">
        <f t="shared" ca="1" si="2"/>
        <v/>
      </c>
    </row>
    <row r="23" spans="1:22" x14ac:dyDescent="0.45">
      <c r="A23"/>
      <c r="I23">
        <f t="shared" si="3"/>
        <v>51</v>
      </c>
      <c r="J23" t="str">
        <f t="array" aca="1" ref="J23" ca="1">IFERROR(IF(OR(COUNTIF(INDIRECT("数出表_Excel!"&amp;P23&amp;"3"),"*キャラ*"),
COUNTIF(INDIRECT("数出表_Excel!"&amp;P23&amp;"3"),"*赤*")),
IF(COUNTIF(A23,"*雙葉*"),INDIRECT("数出表_Excel!"&amp;P23&amp;"3"),
INDIRECT("数出表_Excel!"&amp;P23&amp;"3")
&amp;"　"&amp;INDIRECT("数出表_Excel!"&amp;P23&amp;"4")
&amp;INDIRECT("数出表_Excel!"&amp;P23&amp;"5")),
INDIRECT("数出表_Excel!"&amp;P23&amp;"3")),"")</f>
        <v/>
      </c>
      <c r="K23" t="str">
        <f t="array" aca="1" ref="K23" ca="1">IFERROR(IF(OR(COUNTIF(INDIRECT("数出表_Excel!"&amp;Q23&amp;"3"),"*キャラ*"),
COUNTIF(INDIRECT("数出表_Excel!"&amp;Q23&amp;"3"),"*赤*")),
INDIRECT("数出表_Excel!"&amp;Q23&amp;"3")
&amp;"　"&amp;INDIRECT("数出表_Excel!"&amp;Q23&amp;"4")
&amp;INDIRECT("数出表_Excel!"&amp;Q23&amp;"5"),
INDIRECT("数出表_Excel!"&amp;Q23&amp;"3")),"")</f>
        <v/>
      </c>
      <c r="L23" t="str">
        <f t="array" aca="1" ref="L23" ca="1">IFERROR(IF(OR(COUNTIF(INDIRECT("数出表_Excel!"&amp;R23&amp;"3"),"*キャラ*"),
COUNTIF(INDIRECT("数出表_Excel!"&amp;R23&amp;"3"),"*赤*")),
INDIRECT("数出表_Excel!"&amp;R23&amp;"3")
&amp;"　"&amp;INDIRECT("数出表_Excel!"&amp;R23&amp;"4")
&amp;INDIRECT("数出表_Excel!"&amp;R23&amp;"5"),
INDIRECT("数出表_Excel!"&amp;R23&amp;"3")),"")</f>
        <v/>
      </c>
      <c r="M23" t="str">
        <f t="array" aca="1" ref="M23" ca="1">IFERROR(IF(OR(COUNTIF(INDIRECT("数出表_Excel!"&amp;S23&amp;"3"),"*キャラ*"),
COUNTIF(INDIRECT("数出表_Excel!"&amp;S23&amp;"3"),"*赤*")),
INDIRECT("数出表_Excel!"&amp;S23&amp;"3")
&amp;"　"&amp;INDIRECT("数出表_Excel!"&amp;S23&amp;"4")
&amp;INDIRECT("数出表_Excel!"&amp;S23&amp;"5"),
INDIRECT("数出表_Excel!"&amp;S23&amp;"3")),"")</f>
        <v/>
      </c>
      <c r="N23" t="str">
        <f t="array" aca="1" ref="N23" ca="1">IFERROR(IF(OR(COUNTIF(INDIRECT("数出表_Excel!"&amp;T23&amp;"3"),"*キャラ*"),
COUNTIF(INDIRECT("数出表_Excel!"&amp;T23&amp;"3"),"*赤*")),
INDIRECT("数出表_Excel!"&amp;T23&amp;"3")
&amp;"　"&amp;INDIRECT("数出表_Excel!"&amp;T23&amp;"4")
&amp;INDIRECT("数出表_Excel!"&amp;T23&amp;"5"),
INDIRECT("数出表_Excel!"&amp;T23&amp;"3")),"")</f>
        <v/>
      </c>
      <c r="O23" t="str">
        <f t="array" aca="1" ref="O23" ca="1">IFERROR(IF(OR(COUNTIF(INDIRECT("数出表_Excel!"&amp;U23&amp;"3"),"*キャラ*"),
COUNTIF(INDIRECT("数出表_Excel!"&amp;U23&amp;"3"),"*赤*")),
INDIRECT("数出表_Excel!"&amp;U23&amp;"3")
&amp;"　"&amp;INDIRECT("数出表_Excel!"&amp;U23&amp;"4")
&amp;INDIRECT("数出表_Excel!"&amp;U23&amp;"5"),
INDIRECT("数出表_Excel!"&amp;U23&amp;"3")),"")</f>
        <v/>
      </c>
      <c r="P23" t="str">
        <f t="shared" ca="1" si="0"/>
        <v/>
      </c>
      <c r="Q23" t="str">
        <f t="shared" ca="1" si="0"/>
        <v/>
      </c>
      <c r="R23" t="str">
        <f t="shared" ca="1" si="0"/>
        <v/>
      </c>
      <c r="S23" t="str">
        <f t="shared" ca="1" si="1"/>
        <v/>
      </c>
      <c r="T23" t="str">
        <f t="shared" ca="1" si="1"/>
        <v/>
      </c>
      <c r="U23" t="str">
        <f t="shared" ca="1" si="1"/>
        <v/>
      </c>
      <c r="V23" t="str">
        <f t="shared" ca="1" si="2"/>
        <v/>
      </c>
    </row>
    <row r="24" spans="1:22" x14ac:dyDescent="0.45">
      <c r="A24"/>
      <c r="I24">
        <f t="shared" si="3"/>
        <v>53</v>
      </c>
      <c r="J24" t="str">
        <f t="array" aca="1" ref="J24" ca="1">IFERROR(IF(OR(COUNTIF(INDIRECT("数出表_Excel!"&amp;P24&amp;"3"),"*キャラ*"),
COUNTIF(INDIRECT("数出表_Excel!"&amp;P24&amp;"3"),"*赤*")),
IF(COUNTIF(A24,"*雙葉*"),INDIRECT("数出表_Excel!"&amp;P24&amp;"3"),
INDIRECT("数出表_Excel!"&amp;P24&amp;"3")
&amp;"　"&amp;INDIRECT("数出表_Excel!"&amp;P24&amp;"4")
&amp;INDIRECT("数出表_Excel!"&amp;P24&amp;"5")),
INDIRECT("数出表_Excel!"&amp;P24&amp;"3")),"")</f>
        <v/>
      </c>
      <c r="K24" t="str">
        <f t="array" aca="1" ref="K24" ca="1">IFERROR(IF(OR(COUNTIF(INDIRECT("数出表_Excel!"&amp;Q24&amp;"3"),"*キャラ*"),
COUNTIF(INDIRECT("数出表_Excel!"&amp;Q24&amp;"3"),"*赤*")),
INDIRECT("数出表_Excel!"&amp;Q24&amp;"3")
&amp;"　"&amp;INDIRECT("数出表_Excel!"&amp;Q24&amp;"4")
&amp;INDIRECT("数出表_Excel!"&amp;Q24&amp;"5"),
INDIRECT("数出表_Excel!"&amp;Q24&amp;"3")),"")</f>
        <v/>
      </c>
      <c r="L24" t="str">
        <f t="array" aca="1" ref="L24" ca="1">IFERROR(IF(OR(COUNTIF(INDIRECT("数出表_Excel!"&amp;R24&amp;"3"),"*キャラ*"),
COUNTIF(INDIRECT("数出表_Excel!"&amp;R24&amp;"3"),"*赤*")),
INDIRECT("数出表_Excel!"&amp;R24&amp;"3")
&amp;"　"&amp;INDIRECT("数出表_Excel!"&amp;R24&amp;"4")
&amp;INDIRECT("数出表_Excel!"&amp;R24&amp;"5"),
INDIRECT("数出表_Excel!"&amp;R24&amp;"3")),"")</f>
        <v/>
      </c>
      <c r="M24" t="str">
        <f t="array" aca="1" ref="M24" ca="1">IFERROR(IF(OR(COUNTIF(INDIRECT("数出表_Excel!"&amp;S24&amp;"3"),"*キャラ*"),
COUNTIF(INDIRECT("数出表_Excel!"&amp;S24&amp;"3"),"*赤*")),
INDIRECT("数出表_Excel!"&amp;S24&amp;"3")
&amp;"　"&amp;INDIRECT("数出表_Excel!"&amp;S24&amp;"4")
&amp;INDIRECT("数出表_Excel!"&amp;S24&amp;"5"),
INDIRECT("数出表_Excel!"&amp;S24&amp;"3")),"")</f>
        <v/>
      </c>
      <c r="N24" t="str">
        <f t="array" aca="1" ref="N24" ca="1">IFERROR(IF(OR(COUNTIF(INDIRECT("数出表_Excel!"&amp;T24&amp;"3"),"*キャラ*"),
COUNTIF(INDIRECT("数出表_Excel!"&amp;T24&amp;"3"),"*赤*")),
INDIRECT("数出表_Excel!"&amp;T24&amp;"3")
&amp;"　"&amp;INDIRECT("数出表_Excel!"&amp;T24&amp;"4")
&amp;INDIRECT("数出表_Excel!"&amp;T24&amp;"5"),
INDIRECT("数出表_Excel!"&amp;T24&amp;"3")),"")</f>
        <v/>
      </c>
      <c r="O24" t="str">
        <f t="array" aca="1" ref="O24" ca="1">IFERROR(IF(OR(COUNTIF(INDIRECT("数出表_Excel!"&amp;U24&amp;"3"),"*キャラ*"),
COUNTIF(INDIRECT("数出表_Excel!"&amp;U24&amp;"3"),"*赤*")),
INDIRECT("数出表_Excel!"&amp;U24&amp;"3")
&amp;"　"&amp;INDIRECT("数出表_Excel!"&amp;U24&amp;"4")
&amp;INDIRECT("数出表_Excel!"&amp;U24&amp;"5"),
INDIRECT("数出表_Excel!"&amp;U24&amp;"3")),"")</f>
        <v/>
      </c>
      <c r="P24" t="str">
        <f t="shared" ca="1" si="0"/>
        <v/>
      </c>
      <c r="Q24" t="str">
        <f t="shared" ca="1" si="0"/>
        <v/>
      </c>
      <c r="R24" t="str">
        <f t="shared" ca="1" si="0"/>
        <v/>
      </c>
      <c r="S24" t="str">
        <f t="shared" ca="1" si="1"/>
        <v/>
      </c>
      <c r="T24" t="str">
        <f t="shared" ca="1" si="1"/>
        <v/>
      </c>
      <c r="U24" t="str">
        <f t="shared" ca="1" si="1"/>
        <v/>
      </c>
      <c r="V24" t="str">
        <f t="shared" ca="1" si="2"/>
        <v/>
      </c>
    </row>
    <row r="25" spans="1:22" x14ac:dyDescent="0.45">
      <c r="A25"/>
      <c r="I25">
        <f t="shared" si="3"/>
        <v>55</v>
      </c>
      <c r="J25" t="str">
        <f t="array" aca="1" ref="J25" ca="1">IFERROR(IF(OR(COUNTIF(INDIRECT("数出表_Excel!"&amp;P25&amp;"3"),"*キャラ*"),
COUNTIF(INDIRECT("数出表_Excel!"&amp;P25&amp;"3"),"*赤*")),
IF(COUNTIF(A25,"*雙葉*"),INDIRECT("数出表_Excel!"&amp;P25&amp;"3"),
INDIRECT("数出表_Excel!"&amp;P25&amp;"3")
&amp;"　"&amp;INDIRECT("数出表_Excel!"&amp;P25&amp;"4")
&amp;INDIRECT("数出表_Excel!"&amp;P25&amp;"5")),
INDIRECT("数出表_Excel!"&amp;P25&amp;"3")),"")</f>
        <v/>
      </c>
      <c r="K25" t="str">
        <f t="array" aca="1" ref="K25" ca="1">IFERROR(IF(OR(COUNTIF(INDIRECT("数出表_Excel!"&amp;Q25&amp;"3"),"*キャラ*"),
COUNTIF(INDIRECT("数出表_Excel!"&amp;Q25&amp;"3"),"*赤*")),
INDIRECT("数出表_Excel!"&amp;Q25&amp;"3")
&amp;"　"&amp;INDIRECT("数出表_Excel!"&amp;Q25&amp;"4")
&amp;INDIRECT("数出表_Excel!"&amp;Q25&amp;"5"),
INDIRECT("数出表_Excel!"&amp;Q25&amp;"3")),"")</f>
        <v/>
      </c>
      <c r="L25" t="str">
        <f t="array" aca="1" ref="L25" ca="1">IFERROR(IF(OR(COUNTIF(INDIRECT("数出表_Excel!"&amp;R25&amp;"3"),"*キャラ*"),
COUNTIF(INDIRECT("数出表_Excel!"&amp;R25&amp;"3"),"*赤*")),
INDIRECT("数出表_Excel!"&amp;R25&amp;"3")
&amp;"　"&amp;INDIRECT("数出表_Excel!"&amp;R25&amp;"4")
&amp;INDIRECT("数出表_Excel!"&amp;R25&amp;"5"),
INDIRECT("数出表_Excel!"&amp;R25&amp;"3")),"")</f>
        <v/>
      </c>
      <c r="M25" t="str">
        <f t="array" aca="1" ref="M25" ca="1">IFERROR(IF(OR(COUNTIF(INDIRECT("数出表_Excel!"&amp;S25&amp;"3"),"*キャラ*"),
COUNTIF(INDIRECT("数出表_Excel!"&amp;S25&amp;"3"),"*赤*")),
INDIRECT("数出表_Excel!"&amp;S25&amp;"3")
&amp;"　"&amp;INDIRECT("数出表_Excel!"&amp;S25&amp;"4")
&amp;INDIRECT("数出表_Excel!"&amp;S25&amp;"5"),
INDIRECT("数出表_Excel!"&amp;S25&amp;"3")),"")</f>
        <v/>
      </c>
      <c r="N25" t="str">
        <f t="array" aca="1" ref="N25" ca="1">IFERROR(IF(OR(COUNTIF(INDIRECT("数出表_Excel!"&amp;T25&amp;"3"),"*キャラ*"),
COUNTIF(INDIRECT("数出表_Excel!"&amp;T25&amp;"3"),"*赤*")),
INDIRECT("数出表_Excel!"&amp;T25&amp;"3")
&amp;"　"&amp;INDIRECT("数出表_Excel!"&amp;T25&amp;"4")
&amp;INDIRECT("数出表_Excel!"&amp;T25&amp;"5"),
INDIRECT("数出表_Excel!"&amp;T25&amp;"3")),"")</f>
        <v/>
      </c>
      <c r="O25" t="str">
        <f t="array" aca="1" ref="O25" ca="1">IFERROR(IF(OR(COUNTIF(INDIRECT("数出表_Excel!"&amp;U25&amp;"3"),"*キャラ*"),
COUNTIF(INDIRECT("数出表_Excel!"&amp;U25&amp;"3"),"*赤*")),
INDIRECT("数出表_Excel!"&amp;U25&amp;"3")
&amp;"　"&amp;INDIRECT("数出表_Excel!"&amp;U25&amp;"4")
&amp;INDIRECT("数出表_Excel!"&amp;U25&amp;"5"),
INDIRECT("数出表_Excel!"&amp;U25&amp;"3")),"")</f>
        <v/>
      </c>
      <c r="P25" t="str">
        <f t="shared" ca="1" si="0"/>
        <v/>
      </c>
      <c r="Q25" t="str">
        <f t="shared" ca="1" si="0"/>
        <v/>
      </c>
      <c r="R25" t="str">
        <f t="shared" ca="1" si="0"/>
        <v/>
      </c>
      <c r="S25" t="str">
        <f t="shared" ca="1" si="1"/>
        <v/>
      </c>
      <c r="T25" t="str">
        <f t="shared" ca="1" si="1"/>
        <v/>
      </c>
      <c r="U25" t="str">
        <f t="shared" ca="1" si="1"/>
        <v/>
      </c>
      <c r="V25" t="str">
        <f t="shared" ca="1" si="2"/>
        <v/>
      </c>
    </row>
    <row r="26" spans="1:22" x14ac:dyDescent="0.45">
      <c r="A26"/>
      <c r="I26">
        <f t="shared" si="3"/>
        <v>57</v>
      </c>
      <c r="J26" t="str">
        <f t="array" aca="1" ref="J26" ca="1">IFERROR(IF(OR(COUNTIF(INDIRECT("数出表_Excel!"&amp;P26&amp;"3"),"*キャラ*"),
COUNTIF(INDIRECT("数出表_Excel!"&amp;P26&amp;"3"),"*赤*")),
IF(COUNTIF(A26,"*雙葉*"),INDIRECT("数出表_Excel!"&amp;P26&amp;"3"),
INDIRECT("数出表_Excel!"&amp;P26&amp;"3")
&amp;"　"&amp;INDIRECT("数出表_Excel!"&amp;P26&amp;"4")
&amp;INDIRECT("数出表_Excel!"&amp;P26&amp;"5")),
INDIRECT("数出表_Excel!"&amp;P26&amp;"3")),"")</f>
        <v/>
      </c>
      <c r="K26" t="str">
        <f t="array" aca="1" ref="K26" ca="1">IFERROR(IF(OR(COUNTIF(INDIRECT("数出表_Excel!"&amp;Q26&amp;"3"),"*キャラ*"),
COUNTIF(INDIRECT("数出表_Excel!"&amp;Q26&amp;"3"),"*赤*")),
INDIRECT("数出表_Excel!"&amp;Q26&amp;"3")
&amp;"　"&amp;INDIRECT("数出表_Excel!"&amp;Q26&amp;"4")
&amp;INDIRECT("数出表_Excel!"&amp;Q26&amp;"5"),
INDIRECT("数出表_Excel!"&amp;Q26&amp;"3")),"")</f>
        <v/>
      </c>
      <c r="L26" t="str">
        <f t="array" aca="1" ref="L26" ca="1">IFERROR(IF(OR(COUNTIF(INDIRECT("数出表_Excel!"&amp;R26&amp;"3"),"*キャラ*"),
COUNTIF(INDIRECT("数出表_Excel!"&amp;R26&amp;"3"),"*赤*")),
INDIRECT("数出表_Excel!"&amp;R26&amp;"3")
&amp;"　"&amp;INDIRECT("数出表_Excel!"&amp;R26&amp;"4")
&amp;INDIRECT("数出表_Excel!"&amp;R26&amp;"5"),
INDIRECT("数出表_Excel!"&amp;R26&amp;"3")),"")</f>
        <v/>
      </c>
      <c r="M26" t="str">
        <f t="array" aca="1" ref="M26" ca="1">IFERROR(IF(OR(COUNTIF(INDIRECT("数出表_Excel!"&amp;S26&amp;"3"),"*キャラ*"),
COUNTIF(INDIRECT("数出表_Excel!"&amp;S26&amp;"3"),"*赤*")),
INDIRECT("数出表_Excel!"&amp;S26&amp;"3")
&amp;"　"&amp;INDIRECT("数出表_Excel!"&amp;S26&amp;"4")
&amp;INDIRECT("数出表_Excel!"&amp;S26&amp;"5"),
INDIRECT("数出表_Excel!"&amp;S26&amp;"3")),"")</f>
        <v/>
      </c>
      <c r="N26" t="str">
        <f t="array" aca="1" ref="N26" ca="1">IFERROR(IF(OR(COUNTIF(INDIRECT("数出表_Excel!"&amp;T26&amp;"3"),"*キャラ*"),
COUNTIF(INDIRECT("数出表_Excel!"&amp;T26&amp;"3"),"*赤*")),
INDIRECT("数出表_Excel!"&amp;T26&amp;"3")
&amp;"　"&amp;INDIRECT("数出表_Excel!"&amp;T26&amp;"4")
&amp;INDIRECT("数出表_Excel!"&amp;T26&amp;"5"),
INDIRECT("数出表_Excel!"&amp;T26&amp;"3")),"")</f>
        <v/>
      </c>
      <c r="O26" t="str">
        <f t="array" aca="1" ref="O26" ca="1">IFERROR(IF(OR(COUNTIF(INDIRECT("数出表_Excel!"&amp;U26&amp;"3"),"*キャラ*"),
COUNTIF(INDIRECT("数出表_Excel!"&amp;U26&amp;"3"),"*赤*")),
INDIRECT("数出表_Excel!"&amp;U26&amp;"3")
&amp;"　"&amp;INDIRECT("数出表_Excel!"&amp;U26&amp;"4")
&amp;INDIRECT("数出表_Excel!"&amp;U26&amp;"5"),
INDIRECT("数出表_Excel!"&amp;U26&amp;"3")),"")</f>
        <v/>
      </c>
      <c r="P26" t="str">
        <f t="shared" ca="1" si="0"/>
        <v/>
      </c>
      <c r="Q26" t="str">
        <f t="shared" ca="1" si="0"/>
        <v/>
      </c>
      <c r="R26" t="str">
        <f t="shared" ca="1" si="0"/>
        <v/>
      </c>
      <c r="S26" t="str">
        <f t="shared" ca="1" si="1"/>
        <v/>
      </c>
      <c r="T26" t="str">
        <f t="shared" ca="1" si="1"/>
        <v/>
      </c>
      <c r="U26" t="str">
        <f t="shared" ca="1" si="1"/>
        <v/>
      </c>
      <c r="V26" t="str">
        <f t="shared" ca="1" si="2"/>
        <v/>
      </c>
    </row>
    <row r="27" spans="1:22" x14ac:dyDescent="0.45">
      <c r="A27"/>
      <c r="I27">
        <f t="shared" si="3"/>
        <v>59</v>
      </c>
      <c r="J27" t="str">
        <f t="array" aca="1" ref="J27" ca="1">IFERROR(IF(OR(COUNTIF(INDIRECT("数出表_Excel!"&amp;P27&amp;"3"),"*キャラ*"),
COUNTIF(INDIRECT("数出表_Excel!"&amp;P27&amp;"3"),"*赤*")),
IF(COUNTIF(A27,"*雙葉*"),INDIRECT("数出表_Excel!"&amp;P27&amp;"3"),
INDIRECT("数出表_Excel!"&amp;P27&amp;"3")
&amp;"　"&amp;INDIRECT("数出表_Excel!"&amp;P27&amp;"4")
&amp;INDIRECT("数出表_Excel!"&amp;P27&amp;"5")),
INDIRECT("数出表_Excel!"&amp;P27&amp;"3")),"")</f>
        <v/>
      </c>
      <c r="K27" t="str">
        <f t="array" aca="1" ref="K27" ca="1">IFERROR(IF(OR(COUNTIF(INDIRECT("数出表_Excel!"&amp;Q27&amp;"3"),"*キャラ*"),
COUNTIF(INDIRECT("数出表_Excel!"&amp;Q27&amp;"3"),"*赤*")),
INDIRECT("数出表_Excel!"&amp;Q27&amp;"3")
&amp;"　"&amp;INDIRECT("数出表_Excel!"&amp;Q27&amp;"4")
&amp;INDIRECT("数出表_Excel!"&amp;Q27&amp;"5"),
INDIRECT("数出表_Excel!"&amp;Q27&amp;"3")),"")</f>
        <v/>
      </c>
      <c r="L27" t="str">
        <f t="array" aca="1" ref="L27" ca="1">IFERROR(IF(OR(COUNTIF(INDIRECT("数出表_Excel!"&amp;R27&amp;"3"),"*キャラ*"),
COUNTIF(INDIRECT("数出表_Excel!"&amp;R27&amp;"3"),"*赤*")),
INDIRECT("数出表_Excel!"&amp;R27&amp;"3")
&amp;"　"&amp;INDIRECT("数出表_Excel!"&amp;R27&amp;"4")
&amp;INDIRECT("数出表_Excel!"&amp;R27&amp;"5"),
INDIRECT("数出表_Excel!"&amp;R27&amp;"3")),"")</f>
        <v/>
      </c>
      <c r="M27" t="str">
        <f t="array" aca="1" ref="M27" ca="1">IFERROR(IF(OR(COUNTIF(INDIRECT("数出表_Excel!"&amp;S27&amp;"3"),"*キャラ*"),
COUNTIF(INDIRECT("数出表_Excel!"&amp;S27&amp;"3"),"*赤*")),
INDIRECT("数出表_Excel!"&amp;S27&amp;"3")
&amp;"　"&amp;INDIRECT("数出表_Excel!"&amp;S27&amp;"4")
&amp;INDIRECT("数出表_Excel!"&amp;S27&amp;"5"),
INDIRECT("数出表_Excel!"&amp;S27&amp;"3")),"")</f>
        <v/>
      </c>
      <c r="N27" t="str">
        <f t="array" aca="1" ref="N27" ca="1">IFERROR(IF(OR(COUNTIF(INDIRECT("数出表_Excel!"&amp;T27&amp;"3"),"*キャラ*"),
COUNTIF(INDIRECT("数出表_Excel!"&amp;T27&amp;"3"),"*赤*")),
INDIRECT("数出表_Excel!"&amp;T27&amp;"3")
&amp;"　"&amp;INDIRECT("数出表_Excel!"&amp;T27&amp;"4")
&amp;INDIRECT("数出表_Excel!"&amp;T27&amp;"5"),
INDIRECT("数出表_Excel!"&amp;T27&amp;"3")),"")</f>
        <v/>
      </c>
      <c r="O27" t="str">
        <f t="array" aca="1" ref="O27" ca="1">IFERROR(IF(OR(COUNTIF(INDIRECT("数出表_Excel!"&amp;U27&amp;"3"),"*キャラ*"),
COUNTIF(INDIRECT("数出表_Excel!"&amp;U27&amp;"3"),"*赤*")),
INDIRECT("数出表_Excel!"&amp;U27&amp;"3")
&amp;"　"&amp;INDIRECT("数出表_Excel!"&amp;U27&amp;"4")
&amp;INDIRECT("数出表_Excel!"&amp;U27&amp;"5"),
INDIRECT("数出表_Excel!"&amp;U27&amp;"3")),"")</f>
        <v/>
      </c>
      <c r="P27" t="str">
        <f t="shared" ca="1" si="0"/>
        <v/>
      </c>
      <c r="Q27" t="str">
        <f t="shared" ca="1" si="0"/>
        <v/>
      </c>
      <c r="R27" t="str">
        <f t="shared" ca="1" si="0"/>
        <v/>
      </c>
      <c r="S27" t="str">
        <f t="shared" ca="1" si="1"/>
        <v/>
      </c>
      <c r="T27" t="str">
        <f t="shared" ca="1" si="1"/>
        <v/>
      </c>
      <c r="U27" t="str">
        <f t="shared" ca="1" si="1"/>
        <v/>
      </c>
      <c r="V27" t="str">
        <f t="shared" ca="1" si="2"/>
        <v/>
      </c>
    </row>
    <row r="28" spans="1:22" x14ac:dyDescent="0.45">
      <c r="A28"/>
      <c r="I28">
        <f t="shared" si="3"/>
        <v>61</v>
      </c>
      <c r="J28" t="str">
        <f t="array" aca="1" ref="J28" ca="1">IFERROR(IF(OR(COUNTIF(INDIRECT("数出表_Excel!"&amp;P28&amp;"3"),"*キャラ*"),
COUNTIF(INDIRECT("数出表_Excel!"&amp;P28&amp;"3"),"*赤*")),
IF(COUNTIF(A28,"*雙葉*"),INDIRECT("数出表_Excel!"&amp;P28&amp;"3"),
INDIRECT("数出表_Excel!"&amp;P28&amp;"3")
&amp;"　"&amp;INDIRECT("数出表_Excel!"&amp;P28&amp;"4")
&amp;INDIRECT("数出表_Excel!"&amp;P28&amp;"5")),
INDIRECT("数出表_Excel!"&amp;P28&amp;"3")),"")</f>
        <v/>
      </c>
      <c r="K28" t="str">
        <f t="array" aca="1" ref="K28" ca="1">IFERROR(IF(OR(COUNTIF(INDIRECT("数出表_Excel!"&amp;Q28&amp;"3"),"*キャラ*"),
COUNTIF(INDIRECT("数出表_Excel!"&amp;Q28&amp;"3"),"*赤*")),
INDIRECT("数出表_Excel!"&amp;Q28&amp;"3")
&amp;"　"&amp;INDIRECT("数出表_Excel!"&amp;Q28&amp;"4")
&amp;INDIRECT("数出表_Excel!"&amp;Q28&amp;"5"),
INDIRECT("数出表_Excel!"&amp;Q28&amp;"3")),"")</f>
        <v/>
      </c>
      <c r="L28" t="str">
        <f t="array" aca="1" ref="L28" ca="1">IFERROR(IF(OR(COUNTIF(INDIRECT("数出表_Excel!"&amp;R28&amp;"3"),"*キャラ*"),
COUNTIF(INDIRECT("数出表_Excel!"&amp;R28&amp;"3"),"*赤*")),
INDIRECT("数出表_Excel!"&amp;R28&amp;"3")
&amp;"　"&amp;INDIRECT("数出表_Excel!"&amp;R28&amp;"4")
&amp;INDIRECT("数出表_Excel!"&amp;R28&amp;"5"),
INDIRECT("数出表_Excel!"&amp;R28&amp;"3")),"")</f>
        <v/>
      </c>
      <c r="M28" t="str">
        <f t="array" aca="1" ref="M28" ca="1">IFERROR(IF(OR(COUNTIF(INDIRECT("数出表_Excel!"&amp;S28&amp;"3"),"*キャラ*"),
COUNTIF(INDIRECT("数出表_Excel!"&amp;S28&amp;"3"),"*赤*")),
INDIRECT("数出表_Excel!"&amp;S28&amp;"3")
&amp;"　"&amp;INDIRECT("数出表_Excel!"&amp;S28&amp;"4")
&amp;INDIRECT("数出表_Excel!"&amp;S28&amp;"5"),
INDIRECT("数出表_Excel!"&amp;S28&amp;"3")),"")</f>
        <v/>
      </c>
      <c r="N28" t="str">
        <f t="array" aca="1" ref="N28" ca="1">IFERROR(IF(OR(COUNTIF(INDIRECT("数出表_Excel!"&amp;T28&amp;"3"),"*キャラ*"),
COUNTIF(INDIRECT("数出表_Excel!"&amp;T28&amp;"3"),"*赤*")),
INDIRECT("数出表_Excel!"&amp;T28&amp;"3")
&amp;"　"&amp;INDIRECT("数出表_Excel!"&amp;T28&amp;"4")
&amp;INDIRECT("数出表_Excel!"&amp;T28&amp;"5"),
INDIRECT("数出表_Excel!"&amp;T28&amp;"3")),"")</f>
        <v/>
      </c>
      <c r="O28" t="str">
        <f t="array" aca="1" ref="O28" ca="1">IFERROR(IF(OR(COUNTIF(INDIRECT("数出表_Excel!"&amp;U28&amp;"3"),"*キャラ*"),
COUNTIF(INDIRECT("数出表_Excel!"&amp;U28&amp;"3"),"*赤*")),
INDIRECT("数出表_Excel!"&amp;U28&amp;"3")
&amp;"　"&amp;INDIRECT("数出表_Excel!"&amp;U28&amp;"4")
&amp;INDIRECT("数出表_Excel!"&amp;U28&amp;"5"),
INDIRECT("数出表_Excel!"&amp;U28&amp;"3")),"")</f>
        <v/>
      </c>
      <c r="P28" t="str">
        <f t="shared" ca="1" si="0"/>
        <v/>
      </c>
      <c r="Q28" t="str">
        <f t="shared" ca="1" si="0"/>
        <v/>
      </c>
      <c r="R28" t="str">
        <f t="shared" ca="1" si="0"/>
        <v/>
      </c>
      <c r="S28" t="str">
        <f t="shared" ca="1" si="1"/>
        <v/>
      </c>
      <c r="T28" t="str">
        <f t="shared" ca="1" si="1"/>
        <v/>
      </c>
      <c r="U28" t="str">
        <f t="shared" ca="1" si="1"/>
        <v/>
      </c>
      <c r="V28" t="str">
        <f t="shared" ca="1" si="2"/>
        <v/>
      </c>
    </row>
    <row r="29" spans="1:22" x14ac:dyDescent="0.45">
      <c r="A29"/>
      <c r="I29">
        <f t="shared" si="3"/>
        <v>63</v>
      </c>
      <c r="J29" t="str">
        <f t="array" aca="1" ref="J29" ca="1">IFERROR(IF(OR(COUNTIF(INDIRECT("数出表_Excel!"&amp;P29&amp;"3"),"*キャラ*"),
COUNTIF(INDIRECT("数出表_Excel!"&amp;P29&amp;"3"),"*赤*")),
IF(COUNTIF(A29,"*雙葉*"),INDIRECT("数出表_Excel!"&amp;P29&amp;"3"),
INDIRECT("数出表_Excel!"&amp;P29&amp;"3")
&amp;"　"&amp;INDIRECT("数出表_Excel!"&amp;P29&amp;"4")
&amp;INDIRECT("数出表_Excel!"&amp;P29&amp;"5")),
INDIRECT("数出表_Excel!"&amp;P29&amp;"3")),"")</f>
        <v/>
      </c>
      <c r="K29" t="str">
        <f t="array" aca="1" ref="K29" ca="1">IFERROR(IF(OR(COUNTIF(INDIRECT("数出表_Excel!"&amp;Q29&amp;"3"),"*キャラ*"),
COUNTIF(INDIRECT("数出表_Excel!"&amp;Q29&amp;"3"),"*赤*")),
INDIRECT("数出表_Excel!"&amp;Q29&amp;"3")
&amp;"　"&amp;INDIRECT("数出表_Excel!"&amp;Q29&amp;"4")
&amp;INDIRECT("数出表_Excel!"&amp;Q29&amp;"5"),
INDIRECT("数出表_Excel!"&amp;Q29&amp;"3")),"")</f>
        <v/>
      </c>
      <c r="L29" t="str">
        <f t="array" aca="1" ref="L29" ca="1">IFERROR(IF(OR(COUNTIF(INDIRECT("数出表_Excel!"&amp;R29&amp;"3"),"*キャラ*"),
COUNTIF(INDIRECT("数出表_Excel!"&amp;R29&amp;"3"),"*赤*")),
INDIRECT("数出表_Excel!"&amp;R29&amp;"3")
&amp;"　"&amp;INDIRECT("数出表_Excel!"&amp;R29&amp;"4")
&amp;INDIRECT("数出表_Excel!"&amp;R29&amp;"5"),
INDIRECT("数出表_Excel!"&amp;R29&amp;"3")),"")</f>
        <v/>
      </c>
      <c r="M29" t="str">
        <f t="array" aca="1" ref="M29" ca="1">IFERROR(IF(OR(COUNTIF(INDIRECT("数出表_Excel!"&amp;S29&amp;"3"),"*キャラ*"),
COUNTIF(INDIRECT("数出表_Excel!"&amp;S29&amp;"3"),"*赤*")),
INDIRECT("数出表_Excel!"&amp;S29&amp;"3")
&amp;"　"&amp;INDIRECT("数出表_Excel!"&amp;S29&amp;"4")
&amp;INDIRECT("数出表_Excel!"&amp;S29&amp;"5"),
INDIRECT("数出表_Excel!"&amp;S29&amp;"3")),"")</f>
        <v/>
      </c>
      <c r="N29" t="str">
        <f t="array" aca="1" ref="N29" ca="1">IFERROR(IF(OR(COUNTIF(INDIRECT("数出表_Excel!"&amp;T29&amp;"3"),"*キャラ*"),
COUNTIF(INDIRECT("数出表_Excel!"&amp;T29&amp;"3"),"*赤*")),
INDIRECT("数出表_Excel!"&amp;T29&amp;"3")
&amp;"　"&amp;INDIRECT("数出表_Excel!"&amp;T29&amp;"4")
&amp;INDIRECT("数出表_Excel!"&amp;T29&amp;"5"),
INDIRECT("数出表_Excel!"&amp;T29&amp;"3")),"")</f>
        <v/>
      </c>
      <c r="O29" t="str">
        <f t="array" aca="1" ref="O29" ca="1">IFERROR(IF(OR(COUNTIF(INDIRECT("数出表_Excel!"&amp;U29&amp;"3"),"*キャラ*"),
COUNTIF(INDIRECT("数出表_Excel!"&amp;U29&amp;"3"),"*赤*")),
INDIRECT("数出表_Excel!"&amp;U29&amp;"3")
&amp;"　"&amp;INDIRECT("数出表_Excel!"&amp;U29&amp;"4")
&amp;INDIRECT("数出表_Excel!"&amp;U29&amp;"5"),
INDIRECT("数出表_Excel!"&amp;U29&amp;"3")),"")</f>
        <v/>
      </c>
      <c r="P29" t="str">
        <f t="shared" ca="1" si="0"/>
        <v/>
      </c>
      <c r="Q29" t="str">
        <f t="shared" ca="1" si="0"/>
        <v/>
      </c>
      <c r="R29" t="str">
        <f t="shared" ca="1" si="0"/>
        <v/>
      </c>
      <c r="S29" t="str">
        <f t="shared" ca="1" si="1"/>
        <v/>
      </c>
      <c r="T29" t="str">
        <f t="shared" ca="1" si="1"/>
        <v/>
      </c>
      <c r="U29" t="str">
        <f t="shared" ca="1" si="1"/>
        <v/>
      </c>
      <c r="V29" t="str">
        <f t="shared" ca="1" si="2"/>
        <v/>
      </c>
    </row>
    <row r="30" spans="1:22" x14ac:dyDescent="0.45">
      <c r="A30"/>
      <c r="I30">
        <f t="shared" si="3"/>
        <v>65</v>
      </c>
      <c r="J30" t="str">
        <f t="array" aca="1" ref="J30" ca="1">IFERROR(IF(OR(COUNTIF(INDIRECT("数出表_Excel!"&amp;P30&amp;"3"),"*キャラ*"),
COUNTIF(INDIRECT("数出表_Excel!"&amp;P30&amp;"3"),"*赤*")),
IF(COUNTIF(A30,"*雙葉*"),INDIRECT("数出表_Excel!"&amp;P30&amp;"3"),
INDIRECT("数出表_Excel!"&amp;P30&amp;"3")
&amp;"　"&amp;INDIRECT("数出表_Excel!"&amp;P30&amp;"4")
&amp;INDIRECT("数出表_Excel!"&amp;P30&amp;"5")),
INDIRECT("数出表_Excel!"&amp;P30&amp;"3")),"")</f>
        <v/>
      </c>
      <c r="K30" t="str">
        <f t="array" aca="1" ref="K30" ca="1">IFERROR(IF(OR(COUNTIF(INDIRECT("数出表_Excel!"&amp;Q30&amp;"3"),"*キャラ*"),
COUNTIF(INDIRECT("数出表_Excel!"&amp;Q30&amp;"3"),"*赤*")),
INDIRECT("数出表_Excel!"&amp;Q30&amp;"3")
&amp;"　"&amp;INDIRECT("数出表_Excel!"&amp;Q30&amp;"4")
&amp;INDIRECT("数出表_Excel!"&amp;Q30&amp;"5"),
INDIRECT("数出表_Excel!"&amp;Q30&amp;"3")),"")</f>
        <v/>
      </c>
      <c r="L30" t="str">
        <f t="array" aca="1" ref="L30" ca="1">IFERROR(IF(OR(COUNTIF(INDIRECT("数出表_Excel!"&amp;R30&amp;"3"),"*キャラ*"),
COUNTIF(INDIRECT("数出表_Excel!"&amp;R30&amp;"3"),"*赤*")),
INDIRECT("数出表_Excel!"&amp;R30&amp;"3")
&amp;"　"&amp;INDIRECT("数出表_Excel!"&amp;R30&amp;"4")
&amp;INDIRECT("数出表_Excel!"&amp;R30&amp;"5"),
INDIRECT("数出表_Excel!"&amp;R30&amp;"3")),"")</f>
        <v/>
      </c>
      <c r="M30" t="str">
        <f t="array" aca="1" ref="M30" ca="1">IFERROR(IF(OR(COUNTIF(INDIRECT("数出表_Excel!"&amp;S30&amp;"3"),"*キャラ*"),
COUNTIF(INDIRECT("数出表_Excel!"&amp;S30&amp;"3"),"*赤*")),
INDIRECT("数出表_Excel!"&amp;S30&amp;"3")
&amp;"　"&amp;INDIRECT("数出表_Excel!"&amp;S30&amp;"4")
&amp;INDIRECT("数出表_Excel!"&amp;S30&amp;"5"),
INDIRECT("数出表_Excel!"&amp;S30&amp;"3")),"")</f>
        <v/>
      </c>
      <c r="N30" t="str">
        <f t="array" aca="1" ref="N30" ca="1">IFERROR(IF(OR(COUNTIF(INDIRECT("数出表_Excel!"&amp;T30&amp;"3"),"*キャラ*"),
COUNTIF(INDIRECT("数出表_Excel!"&amp;T30&amp;"3"),"*赤*")),
INDIRECT("数出表_Excel!"&amp;T30&amp;"3")
&amp;"　"&amp;INDIRECT("数出表_Excel!"&amp;T30&amp;"4")
&amp;INDIRECT("数出表_Excel!"&amp;T30&amp;"5"),
INDIRECT("数出表_Excel!"&amp;T30&amp;"3")),"")</f>
        <v/>
      </c>
      <c r="O30" t="str">
        <f t="array" aca="1" ref="O30" ca="1">IFERROR(IF(OR(COUNTIF(INDIRECT("数出表_Excel!"&amp;U30&amp;"3"),"*キャラ*"),
COUNTIF(INDIRECT("数出表_Excel!"&amp;U30&amp;"3"),"*赤*")),
INDIRECT("数出表_Excel!"&amp;U30&amp;"3")
&amp;"　"&amp;INDIRECT("数出表_Excel!"&amp;U30&amp;"4")
&amp;INDIRECT("数出表_Excel!"&amp;U30&amp;"5"),
INDIRECT("数出表_Excel!"&amp;U30&amp;"3")),"")</f>
        <v/>
      </c>
      <c r="P30" t="str">
        <f t="shared" ca="1" si="0"/>
        <v/>
      </c>
      <c r="Q30" t="str">
        <f t="shared" ca="1" si="0"/>
        <v/>
      </c>
      <c r="R30" t="str">
        <f t="shared" ca="1" si="0"/>
        <v/>
      </c>
      <c r="S30" t="str">
        <f t="shared" ca="1" si="1"/>
        <v/>
      </c>
      <c r="T30" t="str">
        <f t="shared" ca="1" si="1"/>
        <v/>
      </c>
      <c r="U30" t="str">
        <f t="shared" ca="1" si="1"/>
        <v/>
      </c>
      <c r="V30" t="str">
        <f t="shared" ca="1" si="2"/>
        <v/>
      </c>
    </row>
    <row r="31" spans="1:22" x14ac:dyDescent="0.45">
      <c r="A31"/>
      <c r="I31">
        <f t="shared" si="3"/>
        <v>67</v>
      </c>
      <c r="J31" t="str">
        <f t="array" aca="1" ref="J31" ca="1">IFERROR(IF(OR(COUNTIF(INDIRECT("数出表_Excel!"&amp;P31&amp;"3"),"*キャラ*"),
COUNTIF(INDIRECT("数出表_Excel!"&amp;P31&amp;"3"),"*赤*")),
IF(COUNTIF(A31,"*雙葉*"),INDIRECT("数出表_Excel!"&amp;P31&amp;"3"),
INDIRECT("数出表_Excel!"&amp;P31&amp;"3")
&amp;"　"&amp;INDIRECT("数出表_Excel!"&amp;P31&amp;"4")
&amp;INDIRECT("数出表_Excel!"&amp;P31&amp;"5")),
INDIRECT("数出表_Excel!"&amp;P31&amp;"3")),"")</f>
        <v/>
      </c>
      <c r="K31" t="str">
        <f t="array" aca="1" ref="K31" ca="1">IFERROR(IF(OR(COUNTIF(INDIRECT("数出表_Excel!"&amp;Q31&amp;"3"),"*キャラ*"),
COUNTIF(INDIRECT("数出表_Excel!"&amp;Q31&amp;"3"),"*赤*")),
INDIRECT("数出表_Excel!"&amp;Q31&amp;"3")
&amp;"　"&amp;INDIRECT("数出表_Excel!"&amp;Q31&amp;"4")
&amp;INDIRECT("数出表_Excel!"&amp;Q31&amp;"5"),
INDIRECT("数出表_Excel!"&amp;Q31&amp;"3")),"")</f>
        <v/>
      </c>
      <c r="L31" t="str">
        <f t="array" aca="1" ref="L31" ca="1">IFERROR(IF(OR(COUNTIF(INDIRECT("数出表_Excel!"&amp;R31&amp;"3"),"*キャラ*"),
COUNTIF(INDIRECT("数出表_Excel!"&amp;R31&amp;"3"),"*赤*")),
INDIRECT("数出表_Excel!"&amp;R31&amp;"3")
&amp;"　"&amp;INDIRECT("数出表_Excel!"&amp;R31&amp;"4")
&amp;INDIRECT("数出表_Excel!"&amp;R31&amp;"5"),
INDIRECT("数出表_Excel!"&amp;R31&amp;"3")),"")</f>
        <v/>
      </c>
      <c r="M31" t="str">
        <f t="array" aca="1" ref="M31" ca="1">IFERROR(IF(OR(COUNTIF(INDIRECT("数出表_Excel!"&amp;S31&amp;"3"),"*キャラ*"),
COUNTIF(INDIRECT("数出表_Excel!"&amp;S31&amp;"3"),"*赤*")),
INDIRECT("数出表_Excel!"&amp;S31&amp;"3")
&amp;"　"&amp;INDIRECT("数出表_Excel!"&amp;S31&amp;"4")
&amp;INDIRECT("数出表_Excel!"&amp;S31&amp;"5"),
INDIRECT("数出表_Excel!"&amp;S31&amp;"3")),"")</f>
        <v/>
      </c>
      <c r="N31" t="str">
        <f t="array" aca="1" ref="N31" ca="1">IFERROR(IF(OR(COUNTIF(INDIRECT("数出表_Excel!"&amp;T31&amp;"3"),"*キャラ*"),
COUNTIF(INDIRECT("数出表_Excel!"&amp;T31&amp;"3"),"*赤*")),
INDIRECT("数出表_Excel!"&amp;T31&amp;"3")
&amp;"　"&amp;INDIRECT("数出表_Excel!"&amp;T31&amp;"4")
&amp;INDIRECT("数出表_Excel!"&amp;T31&amp;"5"),
INDIRECT("数出表_Excel!"&amp;T31&amp;"3")),"")</f>
        <v/>
      </c>
      <c r="O31" t="str">
        <f t="array" aca="1" ref="O31" ca="1">IFERROR(IF(OR(COUNTIF(INDIRECT("数出表_Excel!"&amp;U31&amp;"3"),"*キャラ*"),
COUNTIF(INDIRECT("数出表_Excel!"&amp;U31&amp;"3"),"*赤*")),
INDIRECT("数出表_Excel!"&amp;U31&amp;"3")
&amp;"　"&amp;INDIRECT("数出表_Excel!"&amp;U31&amp;"4")
&amp;INDIRECT("数出表_Excel!"&amp;U31&amp;"5"),
INDIRECT("数出表_Excel!"&amp;U31&amp;"3")),"")</f>
        <v/>
      </c>
      <c r="P31" t="str">
        <f t="shared" ca="1" si="0"/>
        <v/>
      </c>
      <c r="Q31" t="str">
        <f t="shared" ca="1" si="0"/>
        <v/>
      </c>
      <c r="R31" t="str">
        <f t="shared" ca="1" si="0"/>
        <v/>
      </c>
      <c r="S31" t="str">
        <f t="shared" ca="1" si="1"/>
        <v/>
      </c>
      <c r="T31" t="str">
        <f t="shared" ca="1" si="1"/>
        <v/>
      </c>
      <c r="U31" t="str">
        <f t="shared" ca="1" si="1"/>
        <v/>
      </c>
      <c r="V31" t="str">
        <f t="shared" ca="1" si="2"/>
        <v/>
      </c>
    </row>
    <row r="32" spans="1:22" x14ac:dyDescent="0.45">
      <c r="A32"/>
      <c r="I32">
        <f t="shared" si="3"/>
        <v>69</v>
      </c>
      <c r="J32" t="str">
        <f t="array" aca="1" ref="J32" ca="1">IFERROR(IF(OR(COUNTIF(INDIRECT("数出表_Excel!"&amp;P32&amp;"3"),"*キャラ*"),
COUNTIF(INDIRECT("数出表_Excel!"&amp;P32&amp;"3"),"*赤*")),
IF(COUNTIF(A32,"*雙葉*"),INDIRECT("数出表_Excel!"&amp;P32&amp;"3"),
INDIRECT("数出表_Excel!"&amp;P32&amp;"3")
&amp;"　"&amp;INDIRECT("数出表_Excel!"&amp;P32&amp;"4")
&amp;INDIRECT("数出表_Excel!"&amp;P32&amp;"5")),
INDIRECT("数出表_Excel!"&amp;P32&amp;"3")),"")</f>
        <v/>
      </c>
      <c r="K32" t="str">
        <f t="array" aca="1" ref="K32" ca="1">IFERROR(IF(OR(COUNTIF(INDIRECT("数出表_Excel!"&amp;Q32&amp;"3"),"*キャラ*"),
COUNTIF(INDIRECT("数出表_Excel!"&amp;Q32&amp;"3"),"*赤*")),
INDIRECT("数出表_Excel!"&amp;Q32&amp;"3")
&amp;"　"&amp;INDIRECT("数出表_Excel!"&amp;Q32&amp;"4")
&amp;INDIRECT("数出表_Excel!"&amp;Q32&amp;"5"),
INDIRECT("数出表_Excel!"&amp;Q32&amp;"3")),"")</f>
        <v/>
      </c>
      <c r="L32" t="str">
        <f t="array" aca="1" ref="L32" ca="1">IFERROR(IF(OR(COUNTIF(INDIRECT("数出表_Excel!"&amp;R32&amp;"3"),"*キャラ*"),
COUNTIF(INDIRECT("数出表_Excel!"&amp;R32&amp;"3"),"*赤*")),
INDIRECT("数出表_Excel!"&amp;R32&amp;"3")
&amp;"　"&amp;INDIRECT("数出表_Excel!"&amp;R32&amp;"4")
&amp;INDIRECT("数出表_Excel!"&amp;R32&amp;"5"),
INDIRECT("数出表_Excel!"&amp;R32&amp;"3")),"")</f>
        <v/>
      </c>
      <c r="M32" t="str">
        <f t="array" aca="1" ref="M32" ca="1">IFERROR(IF(OR(COUNTIF(INDIRECT("数出表_Excel!"&amp;S32&amp;"3"),"*キャラ*"),
COUNTIF(INDIRECT("数出表_Excel!"&amp;S32&amp;"3"),"*赤*")),
INDIRECT("数出表_Excel!"&amp;S32&amp;"3")
&amp;"　"&amp;INDIRECT("数出表_Excel!"&amp;S32&amp;"4")
&amp;INDIRECT("数出表_Excel!"&amp;S32&amp;"5"),
INDIRECT("数出表_Excel!"&amp;S32&amp;"3")),"")</f>
        <v/>
      </c>
      <c r="N32" t="str">
        <f t="array" aca="1" ref="N32" ca="1">IFERROR(IF(OR(COUNTIF(INDIRECT("数出表_Excel!"&amp;T32&amp;"3"),"*キャラ*"),
COUNTIF(INDIRECT("数出表_Excel!"&amp;T32&amp;"3"),"*赤*")),
INDIRECT("数出表_Excel!"&amp;T32&amp;"3")
&amp;"　"&amp;INDIRECT("数出表_Excel!"&amp;T32&amp;"4")
&amp;INDIRECT("数出表_Excel!"&amp;T32&amp;"5"),
INDIRECT("数出表_Excel!"&amp;T32&amp;"3")),"")</f>
        <v/>
      </c>
      <c r="O32" t="str">
        <f t="array" aca="1" ref="O32" ca="1">IFERROR(IF(OR(COUNTIF(INDIRECT("数出表_Excel!"&amp;U32&amp;"3"),"*キャラ*"),
COUNTIF(INDIRECT("数出表_Excel!"&amp;U32&amp;"3"),"*赤*")),
INDIRECT("数出表_Excel!"&amp;U32&amp;"3")
&amp;"　"&amp;INDIRECT("数出表_Excel!"&amp;U32&amp;"4")
&amp;INDIRECT("数出表_Excel!"&amp;U32&amp;"5"),
INDIRECT("数出表_Excel!"&amp;U32&amp;"3")),"")</f>
        <v/>
      </c>
      <c r="P32" t="str">
        <f t="shared" ca="1" si="0"/>
        <v/>
      </c>
      <c r="Q32" t="str">
        <f t="shared" ca="1" si="0"/>
        <v/>
      </c>
      <c r="R32" t="str">
        <f t="shared" ca="1" si="0"/>
        <v/>
      </c>
      <c r="S32" t="str">
        <f t="shared" ca="1" si="1"/>
        <v/>
      </c>
      <c r="T32" t="str">
        <f t="shared" ca="1" si="1"/>
        <v/>
      </c>
      <c r="U32" t="str">
        <f t="shared" ca="1" si="1"/>
        <v/>
      </c>
      <c r="V32" t="str">
        <f t="shared" ca="1" si="2"/>
        <v/>
      </c>
    </row>
    <row r="33" spans="1:22" x14ac:dyDescent="0.45">
      <c r="A33"/>
      <c r="I33">
        <f t="shared" si="3"/>
        <v>71</v>
      </c>
      <c r="J33" t="str">
        <f t="array" aca="1" ref="J33" ca="1">IFERROR(IF(OR(COUNTIF(INDIRECT("数出表_Excel!"&amp;P33&amp;"3"),"*キャラ*"),
COUNTIF(INDIRECT("数出表_Excel!"&amp;P33&amp;"3"),"*赤*")),
IF(COUNTIF(A33,"*雙葉*"),INDIRECT("数出表_Excel!"&amp;P33&amp;"3"),
INDIRECT("数出表_Excel!"&amp;P33&amp;"3")
&amp;"　"&amp;INDIRECT("数出表_Excel!"&amp;P33&amp;"4")
&amp;INDIRECT("数出表_Excel!"&amp;P33&amp;"5")),
INDIRECT("数出表_Excel!"&amp;P33&amp;"3")),"")</f>
        <v/>
      </c>
      <c r="K33" t="str">
        <f t="array" aca="1" ref="K33" ca="1">IFERROR(IF(OR(COUNTIF(INDIRECT("数出表_Excel!"&amp;Q33&amp;"3"),"*キャラ*"),
COUNTIF(INDIRECT("数出表_Excel!"&amp;Q33&amp;"3"),"*赤*")),
INDIRECT("数出表_Excel!"&amp;Q33&amp;"3")
&amp;"　"&amp;INDIRECT("数出表_Excel!"&amp;Q33&amp;"4")
&amp;INDIRECT("数出表_Excel!"&amp;Q33&amp;"5"),
INDIRECT("数出表_Excel!"&amp;Q33&amp;"3")),"")</f>
        <v/>
      </c>
      <c r="L33" t="str">
        <f t="array" aca="1" ref="L33" ca="1">IFERROR(IF(OR(COUNTIF(INDIRECT("数出表_Excel!"&amp;R33&amp;"3"),"*キャラ*"),
COUNTIF(INDIRECT("数出表_Excel!"&amp;R33&amp;"3"),"*赤*")),
INDIRECT("数出表_Excel!"&amp;R33&amp;"3")
&amp;"　"&amp;INDIRECT("数出表_Excel!"&amp;R33&amp;"4")
&amp;INDIRECT("数出表_Excel!"&amp;R33&amp;"5"),
INDIRECT("数出表_Excel!"&amp;R33&amp;"3")),"")</f>
        <v/>
      </c>
      <c r="M33" t="str">
        <f t="array" aca="1" ref="M33" ca="1">IFERROR(IF(OR(COUNTIF(INDIRECT("数出表_Excel!"&amp;S33&amp;"3"),"*キャラ*"),
COUNTIF(INDIRECT("数出表_Excel!"&amp;S33&amp;"3"),"*赤*")),
INDIRECT("数出表_Excel!"&amp;S33&amp;"3")
&amp;"　"&amp;INDIRECT("数出表_Excel!"&amp;S33&amp;"4")
&amp;INDIRECT("数出表_Excel!"&amp;S33&amp;"5"),
INDIRECT("数出表_Excel!"&amp;S33&amp;"3")),"")</f>
        <v/>
      </c>
      <c r="N33" t="str">
        <f t="array" aca="1" ref="N33" ca="1">IFERROR(IF(OR(COUNTIF(INDIRECT("数出表_Excel!"&amp;T33&amp;"3"),"*キャラ*"),
COUNTIF(INDIRECT("数出表_Excel!"&amp;T33&amp;"3"),"*赤*")),
INDIRECT("数出表_Excel!"&amp;T33&amp;"3")
&amp;"　"&amp;INDIRECT("数出表_Excel!"&amp;T33&amp;"4")
&amp;INDIRECT("数出表_Excel!"&amp;T33&amp;"5"),
INDIRECT("数出表_Excel!"&amp;T33&amp;"3")),"")</f>
        <v/>
      </c>
      <c r="O33" t="str">
        <f t="array" aca="1" ref="O33" ca="1">IFERROR(IF(OR(COUNTIF(INDIRECT("数出表_Excel!"&amp;U33&amp;"3"),"*キャラ*"),
COUNTIF(INDIRECT("数出表_Excel!"&amp;U33&amp;"3"),"*赤*")),
INDIRECT("数出表_Excel!"&amp;U33&amp;"3")
&amp;"　"&amp;INDIRECT("数出表_Excel!"&amp;U33&amp;"4")
&amp;INDIRECT("数出表_Excel!"&amp;U33&amp;"5"),
INDIRECT("数出表_Excel!"&amp;U33&amp;"3")),"")</f>
        <v/>
      </c>
      <c r="P33" t="str">
        <f t="shared" ref="P33:R64" ca="1" si="4">IFERROR(
SUBSTITUTE(ADDRESS(1,
IFERROR(COLUMN(INDEX(INDIRECT("数出表_Excel!B"&amp;$I33-1&amp;":T"&amp;$I33-1&amp;""),1,MATCH(TEXT(B33,0),INDIRECT("数出表_Excel!B"&amp;$I33-1&amp;":T"&amp;$I33-1&amp;""),0))),""),4),"1",""),
"")</f>
        <v/>
      </c>
      <c r="Q33" t="str">
        <f t="shared" ca="1" si="4"/>
        <v/>
      </c>
      <c r="R33" t="str">
        <f t="shared" ca="1" si="4"/>
        <v/>
      </c>
      <c r="S33" t="str">
        <f t="shared" ref="S33:U64" ca="1" si="5">IFERROR(
SUBSTITUTE(ADDRESS(1,
IFERROR(COLUMN(INDEX(INDIRECT("数出表_Excel!B"&amp;$I33&amp;":T"&amp;$I33&amp;""),1,MATCH(TEXT(E33,0),INDIRECT("数出表_Excel!B"&amp;$I33&amp;":T"&amp;$I33&amp;""),0))),""),4),"1",""),
"")</f>
        <v/>
      </c>
      <c r="T33" t="str">
        <f t="shared" ca="1" si="5"/>
        <v/>
      </c>
      <c r="U33" t="str">
        <f t="shared" ca="1" si="5"/>
        <v/>
      </c>
      <c r="V33" t="str">
        <f t="shared" ca="1" si="2"/>
        <v/>
      </c>
    </row>
    <row r="34" spans="1:22" x14ac:dyDescent="0.45">
      <c r="A34"/>
      <c r="I34">
        <f t="shared" si="3"/>
        <v>73</v>
      </c>
      <c r="J34" t="str">
        <f t="array" aca="1" ref="J34" ca="1">IFERROR(IF(OR(COUNTIF(INDIRECT("数出表_Excel!"&amp;P34&amp;"3"),"*キャラ*"),
COUNTIF(INDIRECT("数出表_Excel!"&amp;P34&amp;"3"),"*赤*")),
IF(COUNTIF(A34,"*雙葉*"),INDIRECT("数出表_Excel!"&amp;P34&amp;"3"),
INDIRECT("数出表_Excel!"&amp;P34&amp;"3")
&amp;"　"&amp;INDIRECT("数出表_Excel!"&amp;P34&amp;"4")
&amp;INDIRECT("数出表_Excel!"&amp;P34&amp;"5")),
INDIRECT("数出表_Excel!"&amp;P34&amp;"3")),"")</f>
        <v/>
      </c>
      <c r="K34" t="str">
        <f t="array" aca="1" ref="K34" ca="1">IFERROR(IF(OR(COUNTIF(INDIRECT("数出表_Excel!"&amp;Q34&amp;"3"),"*キャラ*"),
COUNTIF(INDIRECT("数出表_Excel!"&amp;Q34&amp;"3"),"*赤*")),
INDIRECT("数出表_Excel!"&amp;Q34&amp;"3")
&amp;"　"&amp;INDIRECT("数出表_Excel!"&amp;Q34&amp;"4")
&amp;INDIRECT("数出表_Excel!"&amp;Q34&amp;"5"),
INDIRECT("数出表_Excel!"&amp;Q34&amp;"3")),"")</f>
        <v/>
      </c>
      <c r="L34" t="str">
        <f t="array" aca="1" ref="L34" ca="1">IFERROR(IF(OR(COUNTIF(INDIRECT("数出表_Excel!"&amp;R34&amp;"3"),"*キャラ*"),
COUNTIF(INDIRECT("数出表_Excel!"&amp;R34&amp;"3"),"*赤*")),
INDIRECT("数出表_Excel!"&amp;R34&amp;"3")
&amp;"　"&amp;INDIRECT("数出表_Excel!"&amp;R34&amp;"4")
&amp;INDIRECT("数出表_Excel!"&amp;R34&amp;"5"),
INDIRECT("数出表_Excel!"&amp;R34&amp;"3")),"")</f>
        <v/>
      </c>
      <c r="M34" t="str">
        <f t="array" aca="1" ref="M34" ca="1">IFERROR(IF(OR(COUNTIF(INDIRECT("数出表_Excel!"&amp;S34&amp;"3"),"*キャラ*"),
COUNTIF(INDIRECT("数出表_Excel!"&amp;S34&amp;"3"),"*赤*")),
INDIRECT("数出表_Excel!"&amp;S34&amp;"3")
&amp;"　"&amp;INDIRECT("数出表_Excel!"&amp;S34&amp;"4")
&amp;INDIRECT("数出表_Excel!"&amp;S34&amp;"5"),
INDIRECT("数出表_Excel!"&amp;S34&amp;"3")),"")</f>
        <v/>
      </c>
      <c r="N34" t="str">
        <f t="array" aca="1" ref="N34" ca="1">IFERROR(IF(OR(COUNTIF(INDIRECT("数出表_Excel!"&amp;T34&amp;"3"),"*キャラ*"),
COUNTIF(INDIRECT("数出表_Excel!"&amp;T34&amp;"3"),"*赤*")),
INDIRECT("数出表_Excel!"&amp;T34&amp;"3")
&amp;"　"&amp;INDIRECT("数出表_Excel!"&amp;T34&amp;"4")
&amp;INDIRECT("数出表_Excel!"&amp;T34&amp;"5"),
INDIRECT("数出表_Excel!"&amp;T34&amp;"3")),"")</f>
        <v/>
      </c>
      <c r="O34" t="str">
        <f t="array" aca="1" ref="O34" ca="1">IFERROR(IF(OR(COUNTIF(INDIRECT("数出表_Excel!"&amp;U34&amp;"3"),"*キャラ*"),
COUNTIF(INDIRECT("数出表_Excel!"&amp;U34&amp;"3"),"*赤*")),
INDIRECT("数出表_Excel!"&amp;U34&amp;"3")
&amp;"　"&amp;INDIRECT("数出表_Excel!"&amp;U34&amp;"4")
&amp;INDIRECT("数出表_Excel!"&amp;U34&amp;"5"),
INDIRECT("数出表_Excel!"&amp;U34&amp;"3")),"")</f>
        <v/>
      </c>
      <c r="P34" t="str">
        <f t="shared" ca="1" si="4"/>
        <v/>
      </c>
      <c r="Q34" t="str">
        <f t="shared" ca="1" si="4"/>
        <v/>
      </c>
      <c r="R34" t="str">
        <f t="shared" ca="1" si="4"/>
        <v/>
      </c>
      <c r="S34" t="str">
        <f t="shared" ca="1" si="5"/>
        <v/>
      </c>
      <c r="T34" t="str">
        <f t="shared" ca="1" si="5"/>
        <v/>
      </c>
      <c r="U34" t="str">
        <f t="shared" ca="1" si="5"/>
        <v/>
      </c>
      <c r="V34" t="str">
        <f t="shared" ca="1" si="2"/>
        <v/>
      </c>
    </row>
    <row r="35" spans="1:22" x14ac:dyDescent="0.45">
      <c r="A35"/>
      <c r="I35">
        <f t="shared" si="3"/>
        <v>75</v>
      </c>
      <c r="J35" t="str">
        <f t="array" aca="1" ref="J35" ca="1">IFERROR(IF(OR(COUNTIF(INDIRECT("数出表_Excel!"&amp;P35&amp;"3"),"*キャラ*"),
COUNTIF(INDIRECT("数出表_Excel!"&amp;P35&amp;"3"),"*赤*")),
IF(COUNTIF(A35,"*雙葉*"),INDIRECT("数出表_Excel!"&amp;P35&amp;"3"),
INDIRECT("数出表_Excel!"&amp;P35&amp;"3")
&amp;"　"&amp;INDIRECT("数出表_Excel!"&amp;P35&amp;"4")
&amp;INDIRECT("数出表_Excel!"&amp;P35&amp;"5")),
INDIRECT("数出表_Excel!"&amp;P35&amp;"3")),"")</f>
        <v/>
      </c>
      <c r="K35" t="str">
        <f t="array" aca="1" ref="K35" ca="1">IFERROR(IF(OR(COUNTIF(INDIRECT("数出表_Excel!"&amp;Q35&amp;"3"),"*キャラ*"),
COUNTIF(INDIRECT("数出表_Excel!"&amp;Q35&amp;"3"),"*赤*")),
INDIRECT("数出表_Excel!"&amp;Q35&amp;"3")
&amp;"　"&amp;INDIRECT("数出表_Excel!"&amp;Q35&amp;"4")
&amp;INDIRECT("数出表_Excel!"&amp;Q35&amp;"5"),
INDIRECT("数出表_Excel!"&amp;Q35&amp;"3")),"")</f>
        <v/>
      </c>
      <c r="L35" t="str">
        <f t="array" aca="1" ref="L35" ca="1">IFERROR(IF(OR(COUNTIF(INDIRECT("数出表_Excel!"&amp;R35&amp;"3"),"*キャラ*"),
COUNTIF(INDIRECT("数出表_Excel!"&amp;R35&amp;"3"),"*赤*")),
INDIRECT("数出表_Excel!"&amp;R35&amp;"3")
&amp;"　"&amp;INDIRECT("数出表_Excel!"&amp;R35&amp;"4")
&amp;INDIRECT("数出表_Excel!"&amp;R35&amp;"5"),
INDIRECT("数出表_Excel!"&amp;R35&amp;"3")),"")</f>
        <v/>
      </c>
      <c r="M35" t="str">
        <f t="array" aca="1" ref="M35" ca="1">IFERROR(IF(OR(COUNTIF(INDIRECT("数出表_Excel!"&amp;S35&amp;"3"),"*キャラ*"),
COUNTIF(INDIRECT("数出表_Excel!"&amp;S35&amp;"3"),"*赤*")),
INDIRECT("数出表_Excel!"&amp;S35&amp;"3")
&amp;"　"&amp;INDIRECT("数出表_Excel!"&amp;S35&amp;"4")
&amp;INDIRECT("数出表_Excel!"&amp;S35&amp;"5"),
INDIRECT("数出表_Excel!"&amp;S35&amp;"3")),"")</f>
        <v/>
      </c>
      <c r="N35" t="str">
        <f t="array" aca="1" ref="N35" ca="1">IFERROR(IF(OR(COUNTIF(INDIRECT("数出表_Excel!"&amp;T35&amp;"3"),"*キャラ*"),
COUNTIF(INDIRECT("数出表_Excel!"&amp;T35&amp;"3"),"*赤*")),
INDIRECT("数出表_Excel!"&amp;T35&amp;"3")
&amp;"　"&amp;INDIRECT("数出表_Excel!"&amp;T35&amp;"4")
&amp;INDIRECT("数出表_Excel!"&amp;T35&amp;"5"),
INDIRECT("数出表_Excel!"&amp;T35&amp;"3")),"")</f>
        <v/>
      </c>
      <c r="O35" t="str">
        <f t="array" aca="1" ref="O35" ca="1">IFERROR(IF(OR(COUNTIF(INDIRECT("数出表_Excel!"&amp;U35&amp;"3"),"*キャラ*"),
COUNTIF(INDIRECT("数出表_Excel!"&amp;U35&amp;"3"),"*赤*")),
INDIRECT("数出表_Excel!"&amp;U35&amp;"3")
&amp;"　"&amp;INDIRECT("数出表_Excel!"&amp;U35&amp;"4")
&amp;INDIRECT("数出表_Excel!"&amp;U35&amp;"5"),
INDIRECT("数出表_Excel!"&amp;U35&amp;"3")),"")</f>
        <v/>
      </c>
      <c r="P35" t="str">
        <f t="shared" ca="1" si="4"/>
        <v/>
      </c>
      <c r="Q35" t="str">
        <f t="shared" ca="1" si="4"/>
        <v/>
      </c>
      <c r="R35" t="str">
        <f t="shared" ca="1" si="4"/>
        <v/>
      </c>
      <c r="S35" t="str">
        <f t="shared" ca="1" si="5"/>
        <v/>
      </c>
      <c r="T35" t="str">
        <f t="shared" ca="1" si="5"/>
        <v/>
      </c>
      <c r="U35" t="str">
        <f t="shared" ca="1" si="5"/>
        <v/>
      </c>
      <c r="V35" t="str">
        <f t="shared" ca="1" si="2"/>
        <v/>
      </c>
    </row>
    <row r="36" spans="1:22" x14ac:dyDescent="0.45">
      <c r="A36"/>
      <c r="I36">
        <f t="shared" si="3"/>
        <v>77</v>
      </c>
      <c r="J36" t="str">
        <f t="array" aca="1" ref="J36" ca="1">IFERROR(IF(OR(COUNTIF(INDIRECT("数出表_Excel!"&amp;P36&amp;"3"),"*キャラ*"),
COUNTIF(INDIRECT("数出表_Excel!"&amp;P36&amp;"3"),"*赤*")),
IF(COUNTIF(A36,"*雙葉*"),INDIRECT("数出表_Excel!"&amp;P36&amp;"3"),
INDIRECT("数出表_Excel!"&amp;P36&amp;"3")
&amp;"　"&amp;INDIRECT("数出表_Excel!"&amp;P36&amp;"4")
&amp;INDIRECT("数出表_Excel!"&amp;P36&amp;"5")),
INDIRECT("数出表_Excel!"&amp;P36&amp;"3")),"")</f>
        <v/>
      </c>
      <c r="K36" t="str">
        <f t="array" aca="1" ref="K36" ca="1">IFERROR(IF(OR(COUNTIF(INDIRECT("数出表_Excel!"&amp;Q36&amp;"3"),"*キャラ*"),
COUNTIF(INDIRECT("数出表_Excel!"&amp;Q36&amp;"3"),"*赤*")),
INDIRECT("数出表_Excel!"&amp;Q36&amp;"3")
&amp;"　"&amp;INDIRECT("数出表_Excel!"&amp;Q36&amp;"4")
&amp;INDIRECT("数出表_Excel!"&amp;Q36&amp;"5"),
INDIRECT("数出表_Excel!"&amp;Q36&amp;"3")),"")</f>
        <v/>
      </c>
      <c r="L36" t="str">
        <f t="array" aca="1" ref="L36" ca="1">IFERROR(IF(OR(COUNTIF(INDIRECT("数出表_Excel!"&amp;R36&amp;"3"),"*キャラ*"),
COUNTIF(INDIRECT("数出表_Excel!"&amp;R36&amp;"3"),"*赤*")),
INDIRECT("数出表_Excel!"&amp;R36&amp;"3")
&amp;"　"&amp;INDIRECT("数出表_Excel!"&amp;R36&amp;"4")
&amp;INDIRECT("数出表_Excel!"&amp;R36&amp;"5"),
INDIRECT("数出表_Excel!"&amp;R36&amp;"3")),"")</f>
        <v/>
      </c>
      <c r="M36" t="str">
        <f t="array" aca="1" ref="M36" ca="1">IFERROR(IF(OR(COUNTIF(INDIRECT("数出表_Excel!"&amp;S36&amp;"3"),"*キャラ*"),
COUNTIF(INDIRECT("数出表_Excel!"&amp;S36&amp;"3"),"*赤*")),
INDIRECT("数出表_Excel!"&amp;S36&amp;"3")
&amp;"　"&amp;INDIRECT("数出表_Excel!"&amp;S36&amp;"4")
&amp;INDIRECT("数出表_Excel!"&amp;S36&amp;"5"),
INDIRECT("数出表_Excel!"&amp;S36&amp;"3")),"")</f>
        <v/>
      </c>
      <c r="N36" t="str">
        <f t="array" aca="1" ref="N36" ca="1">IFERROR(IF(OR(COUNTIF(INDIRECT("数出表_Excel!"&amp;T36&amp;"3"),"*キャラ*"),
COUNTIF(INDIRECT("数出表_Excel!"&amp;T36&amp;"3"),"*赤*")),
INDIRECT("数出表_Excel!"&amp;T36&amp;"3")
&amp;"　"&amp;INDIRECT("数出表_Excel!"&amp;T36&amp;"4")
&amp;INDIRECT("数出表_Excel!"&amp;T36&amp;"5"),
INDIRECT("数出表_Excel!"&amp;T36&amp;"3")),"")</f>
        <v/>
      </c>
      <c r="O36" t="str">
        <f t="array" aca="1" ref="O36" ca="1">IFERROR(IF(OR(COUNTIF(INDIRECT("数出表_Excel!"&amp;U36&amp;"3"),"*キャラ*"),
COUNTIF(INDIRECT("数出表_Excel!"&amp;U36&amp;"3"),"*赤*")),
INDIRECT("数出表_Excel!"&amp;U36&amp;"3")
&amp;"　"&amp;INDIRECT("数出表_Excel!"&amp;U36&amp;"4")
&amp;INDIRECT("数出表_Excel!"&amp;U36&amp;"5"),
INDIRECT("数出表_Excel!"&amp;U36&amp;"3")),"")</f>
        <v/>
      </c>
      <c r="P36" t="str">
        <f t="shared" ca="1" si="4"/>
        <v/>
      </c>
      <c r="Q36" t="str">
        <f t="shared" ca="1" si="4"/>
        <v/>
      </c>
      <c r="R36" t="str">
        <f t="shared" ca="1" si="4"/>
        <v/>
      </c>
      <c r="S36" t="str">
        <f t="shared" ca="1" si="5"/>
        <v/>
      </c>
      <c r="T36" t="str">
        <f t="shared" ca="1" si="5"/>
        <v/>
      </c>
      <c r="U36" t="str">
        <f t="shared" ca="1" si="5"/>
        <v/>
      </c>
      <c r="V36" t="str">
        <f t="shared" ca="1" si="2"/>
        <v/>
      </c>
    </row>
    <row r="37" spans="1:22" x14ac:dyDescent="0.45">
      <c r="A37"/>
      <c r="I37">
        <f t="shared" si="3"/>
        <v>79</v>
      </c>
      <c r="J37" t="str">
        <f t="array" aca="1" ref="J37" ca="1">IFERROR(IF(OR(COUNTIF(INDIRECT("数出表_Excel!"&amp;P37&amp;"3"),"*キャラ*"),
COUNTIF(INDIRECT("数出表_Excel!"&amp;P37&amp;"3"),"*赤*")),
IF(COUNTIF(A37,"*雙葉*"),INDIRECT("数出表_Excel!"&amp;P37&amp;"3"),
INDIRECT("数出表_Excel!"&amp;P37&amp;"3")
&amp;"　"&amp;INDIRECT("数出表_Excel!"&amp;P37&amp;"4")
&amp;INDIRECT("数出表_Excel!"&amp;P37&amp;"5")),
INDIRECT("数出表_Excel!"&amp;P37&amp;"3")),"")</f>
        <v/>
      </c>
      <c r="K37" t="str">
        <f t="array" aca="1" ref="K37" ca="1">IFERROR(IF(OR(COUNTIF(INDIRECT("数出表_Excel!"&amp;Q37&amp;"3"),"*キャラ*"),
COUNTIF(INDIRECT("数出表_Excel!"&amp;Q37&amp;"3"),"*赤*")),
INDIRECT("数出表_Excel!"&amp;Q37&amp;"3")
&amp;"　"&amp;INDIRECT("数出表_Excel!"&amp;Q37&amp;"4")
&amp;INDIRECT("数出表_Excel!"&amp;Q37&amp;"5"),
INDIRECT("数出表_Excel!"&amp;Q37&amp;"3")),"")</f>
        <v/>
      </c>
      <c r="L37" t="str">
        <f t="array" aca="1" ref="L37" ca="1">IFERROR(IF(OR(COUNTIF(INDIRECT("数出表_Excel!"&amp;R37&amp;"3"),"*キャラ*"),
COUNTIF(INDIRECT("数出表_Excel!"&amp;R37&amp;"3"),"*赤*")),
INDIRECT("数出表_Excel!"&amp;R37&amp;"3")
&amp;"　"&amp;INDIRECT("数出表_Excel!"&amp;R37&amp;"4")
&amp;INDIRECT("数出表_Excel!"&amp;R37&amp;"5"),
INDIRECT("数出表_Excel!"&amp;R37&amp;"3")),"")</f>
        <v/>
      </c>
      <c r="M37" t="str">
        <f t="array" aca="1" ref="M37" ca="1">IFERROR(IF(OR(COUNTIF(INDIRECT("数出表_Excel!"&amp;S37&amp;"3"),"*キャラ*"),
COUNTIF(INDIRECT("数出表_Excel!"&amp;S37&amp;"3"),"*赤*")),
INDIRECT("数出表_Excel!"&amp;S37&amp;"3")
&amp;"　"&amp;INDIRECT("数出表_Excel!"&amp;S37&amp;"4")
&amp;INDIRECT("数出表_Excel!"&amp;S37&amp;"5"),
INDIRECT("数出表_Excel!"&amp;S37&amp;"3")),"")</f>
        <v/>
      </c>
      <c r="N37" t="str">
        <f t="array" aca="1" ref="N37" ca="1">IFERROR(IF(OR(COUNTIF(INDIRECT("数出表_Excel!"&amp;T37&amp;"3"),"*キャラ*"),
COUNTIF(INDIRECT("数出表_Excel!"&amp;T37&amp;"3"),"*赤*")),
INDIRECT("数出表_Excel!"&amp;T37&amp;"3")
&amp;"　"&amp;INDIRECT("数出表_Excel!"&amp;T37&amp;"4")
&amp;INDIRECT("数出表_Excel!"&amp;T37&amp;"5"),
INDIRECT("数出表_Excel!"&amp;T37&amp;"3")),"")</f>
        <v/>
      </c>
      <c r="O37" t="str">
        <f t="array" aca="1" ref="O37" ca="1">IFERROR(IF(OR(COUNTIF(INDIRECT("数出表_Excel!"&amp;U37&amp;"3"),"*キャラ*"),
COUNTIF(INDIRECT("数出表_Excel!"&amp;U37&amp;"3"),"*赤*")),
INDIRECT("数出表_Excel!"&amp;U37&amp;"3")
&amp;"　"&amp;INDIRECT("数出表_Excel!"&amp;U37&amp;"4")
&amp;INDIRECT("数出表_Excel!"&amp;U37&amp;"5"),
INDIRECT("数出表_Excel!"&amp;U37&amp;"3")),"")</f>
        <v/>
      </c>
      <c r="P37" t="str">
        <f t="shared" ca="1" si="4"/>
        <v/>
      </c>
      <c r="Q37" t="str">
        <f t="shared" ca="1" si="4"/>
        <v/>
      </c>
      <c r="R37" t="str">
        <f t="shared" ca="1" si="4"/>
        <v/>
      </c>
      <c r="S37" t="str">
        <f t="shared" ca="1" si="5"/>
        <v/>
      </c>
      <c r="T37" t="str">
        <f t="shared" ca="1" si="5"/>
        <v/>
      </c>
      <c r="U37" t="str">
        <f t="shared" ca="1" si="5"/>
        <v/>
      </c>
      <c r="V37" t="str">
        <f t="shared" ca="1" si="2"/>
        <v/>
      </c>
    </row>
    <row r="38" spans="1:22" x14ac:dyDescent="0.45">
      <c r="A38"/>
      <c r="I38">
        <f t="shared" si="3"/>
        <v>81</v>
      </c>
      <c r="J38" t="str">
        <f t="array" aca="1" ref="J38" ca="1">IFERROR(IF(OR(COUNTIF(INDIRECT("数出表_Excel!"&amp;P38&amp;"3"),"*キャラ*"),
COUNTIF(INDIRECT("数出表_Excel!"&amp;P38&amp;"3"),"*赤*")),
IF(COUNTIF(A38,"*雙葉*"),INDIRECT("数出表_Excel!"&amp;P38&amp;"3"),
INDIRECT("数出表_Excel!"&amp;P38&amp;"3")
&amp;"　"&amp;INDIRECT("数出表_Excel!"&amp;P38&amp;"4")
&amp;INDIRECT("数出表_Excel!"&amp;P38&amp;"5")),
INDIRECT("数出表_Excel!"&amp;P38&amp;"3")),"")</f>
        <v/>
      </c>
      <c r="K38" t="str">
        <f t="array" aca="1" ref="K38" ca="1">IFERROR(IF(OR(COUNTIF(INDIRECT("数出表_Excel!"&amp;Q38&amp;"3"),"*キャラ*"),
COUNTIF(INDIRECT("数出表_Excel!"&amp;Q38&amp;"3"),"*赤*")),
INDIRECT("数出表_Excel!"&amp;Q38&amp;"3")
&amp;"　"&amp;INDIRECT("数出表_Excel!"&amp;Q38&amp;"4")
&amp;INDIRECT("数出表_Excel!"&amp;Q38&amp;"5"),
INDIRECT("数出表_Excel!"&amp;Q38&amp;"3")),"")</f>
        <v/>
      </c>
      <c r="L38" t="str">
        <f t="array" aca="1" ref="L38" ca="1">IFERROR(IF(OR(COUNTIF(INDIRECT("数出表_Excel!"&amp;R38&amp;"3"),"*キャラ*"),
COUNTIF(INDIRECT("数出表_Excel!"&amp;R38&amp;"3"),"*赤*")),
INDIRECT("数出表_Excel!"&amp;R38&amp;"3")
&amp;"　"&amp;INDIRECT("数出表_Excel!"&amp;R38&amp;"4")
&amp;INDIRECT("数出表_Excel!"&amp;R38&amp;"5"),
INDIRECT("数出表_Excel!"&amp;R38&amp;"3")),"")</f>
        <v/>
      </c>
      <c r="M38" t="str">
        <f t="array" aca="1" ref="M38" ca="1">IFERROR(IF(OR(COUNTIF(INDIRECT("数出表_Excel!"&amp;S38&amp;"3"),"*キャラ*"),
COUNTIF(INDIRECT("数出表_Excel!"&amp;S38&amp;"3"),"*赤*")),
INDIRECT("数出表_Excel!"&amp;S38&amp;"3")
&amp;"　"&amp;INDIRECT("数出表_Excel!"&amp;S38&amp;"4")
&amp;INDIRECT("数出表_Excel!"&amp;S38&amp;"5"),
INDIRECT("数出表_Excel!"&amp;S38&amp;"3")),"")</f>
        <v/>
      </c>
      <c r="N38" t="str">
        <f t="array" aca="1" ref="N38" ca="1">IFERROR(IF(OR(COUNTIF(INDIRECT("数出表_Excel!"&amp;T38&amp;"3"),"*キャラ*"),
COUNTIF(INDIRECT("数出表_Excel!"&amp;T38&amp;"3"),"*赤*")),
INDIRECT("数出表_Excel!"&amp;T38&amp;"3")
&amp;"　"&amp;INDIRECT("数出表_Excel!"&amp;T38&amp;"4")
&amp;INDIRECT("数出表_Excel!"&amp;T38&amp;"5"),
INDIRECT("数出表_Excel!"&amp;T38&amp;"3")),"")</f>
        <v/>
      </c>
      <c r="O38" t="str">
        <f t="array" aca="1" ref="O38" ca="1">IFERROR(IF(OR(COUNTIF(INDIRECT("数出表_Excel!"&amp;U38&amp;"3"),"*キャラ*"),
COUNTIF(INDIRECT("数出表_Excel!"&amp;U38&amp;"3"),"*赤*")),
INDIRECT("数出表_Excel!"&amp;U38&amp;"3")
&amp;"　"&amp;INDIRECT("数出表_Excel!"&amp;U38&amp;"4")
&amp;INDIRECT("数出表_Excel!"&amp;U38&amp;"5"),
INDIRECT("数出表_Excel!"&amp;U38&amp;"3")),"")</f>
        <v/>
      </c>
      <c r="P38" t="str">
        <f t="shared" ca="1" si="4"/>
        <v/>
      </c>
      <c r="Q38" t="str">
        <f t="shared" ca="1" si="4"/>
        <v/>
      </c>
      <c r="R38" t="str">
        <f t="shared" ca="1" si="4"/>
        <v/>
      </c>
      <c r="S38" t="str">
        <f t="shared" ca="1" si="5"/>
        <v/>
      </c>
      <c r="T38" t="str">
        <f t="shared" ca="1" si="5"/>
        <v/>
      </c>
      <c r="U38" t="str">
        <f t="shared" ca="1" si="5"/>
        <v/>
      </c>
      <c r="V38" t="str">
        <f t="shared" ca="1" si="2"/>
        <v/>
      </c>
    </row>
    <row r="39" spans="1:22" x14ac:dyDescent="0.45">
      <c r="A39"/>
      <c r="I39">
        <f t="shared" si="3"/>
        <v>83</v>
      </c>
      <c r="J39" t="str">
        <f t="array" aca="1" ref="J39" ca="1">IFERROR(IF(OR(COUNTIF(INDIRECT("数出表_Excel!"&amp;P39&amp;"3"),"*キャラ*"),
COUNTIF(INDIRECT("数出表_Excel!"&amp;P39&amp;"3"),"*赤*")),
IF(COUNTIF(A39,"*雙葉*"),INDIRECT("数出表_Excel!"&amp;P39&amp;"3"),
INDIRECT("数出表_Excel!"&amp;P39&amp;"3")
&amp;"　"&amp;INDIRECT("数出表_Excel!"&amp;P39&amp;"4")
&amp;INDIRECT("数出表_Excel!"&amp;P39&amp;"5")),
INDIRECT("数出表_Excel!"&amp;P39&amp;"3")),"")</f>
        <v/>
      </c>
      <c r="K39" t="str">
        <f t="array" aca="1" ref="K39" ca="1">IFERROR(IF(OR(COUNTIF(INDIRECT("数出表_Excel!"&amp;Q39&amp;"3"),"*キャラ*"),
COUNTIF(INDIRECT("数出表_Excel!"&amp;Q39&amp;"3"),"*赤*")),
INDIRECT("数出表_Excel!"&amp;Q39&amp;"3")
&amp;"　"&amp;INDIRECT("数出表_Excel!"&amp;Q39&amp;"4")
&amp;INDIRECT("数出表_Excel!"&amp;Q39&amp;"5"),
INDIRECT("数出表_Excel!"&amp;Q39&amp;"3")),"")</f>
        <v/>
      </c>
      <c r="L39" t="str">
        <f t="array" aca="1" ref="L39" ca="1">IFERROR(IF(OR(COUNTIF(INDIRECT("数出表_Excel!"&amp;R39&amp;"3"),"*キャラ*"),
COUNTIF(INDIRECT("数出表_Excel!"&amp;R39&amp;"3"),"*赤*")),
INDIRECT("数出表_Excel!"&amp;R39&amp;"3")
&amp;"　"&amp;INDIRECT("数出表_Excel!"&amp;R39&amp;"4")
&amp;INDIRECT("数出表_Excel!"&amp;R39&amp;"5"),
INDIRECT("数出表_Excel!"&amp;R39&amp;"3")),"")</f>
        <v/>
      </c>
      <c r="M39" t="str">
        <f t="array" aca="1" ref="M39" ca="1">IFERROR(IF(OR(COUNTIF(INDIRECT("数出表_Excel!"&amp;S39&amp;"3"),"*キャラ*"),
COUNTIF(INDIRECT("数出表_Excel!"&amp;S39&amp;"3"),"*赤*")),
INDIRECT("数出表_Excel!"&amp;S39&amp;"3")
&amp;"　"&amp;INDIRECT("数出表_Excel!"&amp;S39&amp;"4")
&amp;INDIRECT("数出表_Excel!"&amp;S39&amp;"5"),
INDIRECT("数出表_Excel!"&amp;S39&amp;"3")),"")</f>
        <v/>
      </c>
      <c r="N39" t="str">
        <f t="array" aca="1" ref="N39" ca="1">IFERROR(IF(OR(COUNTIF(INDIRECT("数出表_Excel!"&amp;T39&amp;"3"),"*キャラ*"),
COUNTIF(INDIRECT("数出表_Excel!"&amp;T39&amp;"3"),"*赤*")),
INDIRECT("数出表_Excel!"&amp;T39&amp;"3")
&amp;"　"&amp;INDIRECT("数出表_Excel!"&amp;T39&amp;"4")
&amp;INDIRECT("数出表_Excel!"&amp;T39&amp;"5"),
INDIRECT("数出表_Excel!"&amp;T39&amp;"3")),"")</f>
        <v/>
      </c>
      <c r="O39" t="str">
        <f t="array" aca="1" ref="O39" ca="1">IFERROR(IF(OR(COUNTIF(INDIRECT("数出表_Excel!"&amp;U39&amp;"3"),"*キャラ*"),
COUNTIF(INDIRECT("数出表_Excel!"&amp;U39&amp;"3"),"*赤*")),
INDIRECT("数出表_Excel!"&amp;U39&amp;"3")
&amp;"　"&amp;INDIRECT("数出表_Excel!"&amp;U39&amp;"4")
&amp;INDIRECT("数出表_Excel!"&amp;U39&amp;"5"),
INDIRECT("数出表_Excel!"&amp;U39&amp;"3")),"")</f>
        <v/>
      </c>
      <c r="P39" t="str">
        <f t="shared" ca="1" si="4"/>
        <v/>
      </c>
      <c r="Q39" t="str">
        <f t="shared" ca="1" si="4"/>
        <v/>
      </c>
      <c r="R39" t="str">
        <f t="shared" ca="1" si="4"/>
        <v/>
      </c>
      <c r="S39" t="str">
        <f t="shared" ca="1" si="5"/>
        <v/>
      </c>
      <c r="T39" t="str">
        <f t="shared" ca="1" si="5"/>
        <v/>
      </c>
      <c r="U39" t="str">
        <f t="shared" ca="1" si="5"/>
        <v/>
      </c>
      <c r="V39" t="str">
        <f t="shared" ca="1" si="2"/>
        <v/>
      </c>
    </row>
    <row r="40" spans="1:22" x14ac:dyDescent="0.45">
      <c r="A40"/>
      <c r="I40">
        <f t="shared" si="3"/>
        <v>85</v>
      </c>
      <c r="J40" t="str">
        <f t="array" aca="1" ref="J40" ca="1">IFERROR(IF(OR(COUNTIF(INDIRECT("数出表_Excel!"&amp;P40&amp;"3"),"*キャラ*"),
COUNTIF(INDIRECT("数出表_Excel!"&amp;P40&amp;"3"),"*赤*")),
IF(COUNTIF(A40,"*雙葉*"),INDIRECT("数出表_Excel!"&amp;P40&amp;"3"),
INDIRECT("数出表_Excel!"&amp;P40&amp;"3")
&amp;"　"&amp;INDIRECT("数出表_Excel!"&amp;P40&amp;"4")
&amp;INDIRECT("数出表_Excel!"&amp;P40&amp;"5")),
INDIRECT("数出表_Excel!"&amp;P40&amp;"3")),"")</f>
        <v/>
      </c>
      <c r="K40" t="str">
        <f t="array" aca="1" ref="K40" ca="1">IFERROR(IF(OR(COUNTIF(INDIRECT("数出表_Excel!"&amp;Q40&amp;"3"),"*キャラ*"),
COUNTIF(INDIRECT("数出表_Excel!"&amp;Q40&amp;"3"),"*赤*")),
INDIRECT("数出表_Excel!"&amp;Q40&amp;"3")
&amp;"　"&amp;INDIRECT("数出表_Excel!"&amp;Q40&amp;"4")
&amp;INDIRECT("数出表_Excel!"&amp;Q40&amp;"5"),
INDIRECT("数出表_Excel!"&amp;Q40&amp;"3")),"")</f>
        <v/>
      </c>
      <c r="L40" t="str">
        <f t="array" aca="1" ref="L40" ca="1">IFERROR(IF(OR(COUNTIF(INDIRECT("数出表_Excel!"&amp;R40&amp;"3"),"*キャラ*"),
COUNTIF(INDIRECT("数出表_Excel!"&amp;R40&amp;"3"),"*赤*")),
INDIRECT("数出表_Excel!"&amp;R40&amp;"3")
&amp;"　"&amp;INDIRECT("数出表_Excel!"&amp;R40&amp;"4")
&amp;INDIRECT("数出表_Excel!"&amp;R40&amp;"5"),
INDIRECT("数出表_Excel!"&amp;R40&amp;"3")),"")</f>
        <v/>
      </c>
      <c r="M40" t="str">
        <f t="array" aca="1" ref="M40" ca="1">IFERROR(IF(OR(COUNTIF(INDIRECT("数出表_Excel!"&amp;S40&amp;"3"),"*キャラ*"),
COUNTIF(INDIRECT("数出表_Excel!"&amp;S40&amp;"3"),"*赤*")),
INDIRECT("数出表_Excel!"&amp;S40&amp;"3")
&amp;"　"&amp;INDIRECT("数出表_Excel!"&amp;S40&amp;"4")
&amp;INDIRECT("数出表_Excel!"&amp;S40&amp;"5"),
INDIRECT("数出表_Excel!"&amp;S40&amp;"3")),"")</f>
        <v/>
      </c>
      <c r="N40" t="str">
        <f t="array" aca="1" ref="N40" ca="1">IFERROR(IF(OR(COUNTIF(INDIRECT("数出表_Excel!"&amp;T40&amp;"3"),"*キャラ*"),
COUNTIF(INDIRECT("数出表_Excel!"&amp;T40&amp;"3"),"*赤*")),
INDIRECT("数出表_Excel!"&amp;T40&amp;"3")
&amp;"　"&amp;INDIRECT("数出表_Excel!"&amp;T40&amp;"4")
&amp;INDIRECT("数出表_Excel!"&amp;T40&amp;"5"),
INDIRECT("数出表_Excel!"&amp;T40&amp;"3")),"")</f>
        <v/>
      </c>
      <c r="O40" t="str">
        <f t="array" aca="1" ref="O40" ca="1">IFERROR(IF(OR(COUNTIF(INDIRECT("数出表_Excel!"&amp;U40&amp;"3"),"*キャラ*"),
COUNTIF(INDIRECT("数出表_Excel!"&amp;U40&amp;"3"),"*赤*")),
INDIRECT("数出表_Excel!"&amp;U40&amp;"3")
&amp;"　"&amp;INDIRECT("数出表_Excel!"&amp;U40&amp;"4")
&amp;INDIRECT("数出表_Excel!"&amp;U40&amp;"5"),
INDIRECT("数出表_Excel!"&amp;U40&amp;"3")),"")</f>
        <v/>
      </c>
      <c r="P40" t="str">
        <f t="shared" ca="1" si="4"/>
        <v/>
      </c>
      <c r="Q40" t="str">
        <f t="shared" ca="1" si="4"/>
        <v/>
      </c>
      <c r="R40" t="str">
        <f t="shared" ca="1" si="4"/>
        <v/>
      </c>
      <c r="S40" t="str">
        <f t="shared" ca="1" si="5"/>
        <v/>
      </c>
      <c r="T40" t="str">
        <f t="shared" ca="1" si="5"/>
        <v/>
      </c>
      <c r="U40" t="str">
        <f t="shared" ca="1" si="5"/>
        <v/>
      </c>
      <c r="V40" t="str">
        <f t="shared" ca="1" si="2"/>
        <v/>
      </c>
    </row>
    <row r="41" spans="1:22" x14ac:dyDescent="0.45">
      <c r="A41"/>
      <c r="I41">
        <f t="shared" si="3"/>
        <v>87</v>
      </c>
      <c r="J41" t="str">
        <f t="array" aca="1" ref="J41" ca="1">IFERROR(IF(OR(COUNTIF(INDIRECT("数出表_Excel!"&amp;P41&amp;"3"),"*キャラ*"),
COUNTIF(INDIRECT("数出表_Excel!"&amp;P41&amp;"3"),"*赤*")),
IF(COUNTIF(A41,"*雙葉*"),INDIRECT("数出表_Excel!"&amp;P41&amp;"3"),
INDIRECT("数出表_Excel!"&amp;P41&amp;"3")
&amp;"　"&amp;INDIRECT("数出表_Excel!"&amp;P41&amp;"4")
&amp;INDIRECT("数出表_Excel!"&amp;P41&amp;"5")),
INDIRECT("数出表_Excel!"&amp;P41&amp;"3")),"")</f>
        <v/>
      </c>
      <c r="K41" t="str">
        <f t="array" aca="1" ref="K41" ca="1">IFERROR(IF(OR(COUNTIF(INDIRECT("数出表_Excel!"&amp;Q41&amp;"3"),"*キャラ*"),
COUNTIF(INDIRECT("数出表_Excel!"&amp;Q41&amp;"3"),"*赤*")),
INDIRECT("数出表_Excel!"&amp;Q41&amp;"3")
&amp;"　"&amp;INDIRECT("数出表_Excel!"&amp;Q41&amp;"4")
&amp;INDIRECT("数出表_Excel!"&amp;Q41&amp;"5"),
INDIRECT("数出表_Excel!"&amp;Q41&amp;"3")),"")</f>
        <v/>
      </c>
      <c r="L41" t="str">
        <f t="array" aca="1" ref="L41" ca="1">IFERROR(IF(OR(COUNTIF(INDIRECT("数出表_Excel!"&amp;R41&amp;"3"),"*キャラ*"),
COUNTIF(INDIRECT("数出表_Excel!"&amp;R41&amp;"3"),"*赤*")),
INDIRECT("数出表_Excel!"&amp;R41&amp;"3")
&amp;"　"&amp;INDIRECT("数出表_Excel!"&amp;R41&amp;"4")
&amp;INDIRECT("数出表_Excel!"&amp;R41&amp;"5"),
INDIRECT("数出表_Excel!"&amp;R41&amp;"3")),"")</f>
        <v/>
      </c>
      <c r="M41" t="str">
        <f t="array" aca="1" ref="M41" ca="1">IFERROR(IF(OR(COUNTIF(INDIRECT("数出表_Excel!"&amp;S41&amp;"3"),"*キャラ*"),
COUNTIF(INDIRECT("数出表_Excel!"&amp;S41&amp;"3"),"*赤*")),
INDIRECT("数出表_Excel!"&amp;S41&amp;"3")
&amp;"　"&amp;INDIRECT("数出表_Excel!"&amp;S41&amp;"4")
&amp;INDIRECT("数出表_Excel!"&amp;S41&amp;"5"),
INDIRECT("数出表_Excel!"&amp;S41&amp;"3")),"")</f>
        <v/>
      </c>
      <c r="N41" t="str">
        <f t="array" aca="1" ref="N41" ca="1">IFERROR(IF(OR(COUNTIF(INDIRECT("数出表_Excel!"&amp;T41&amp;"3"),"*キャラ*"),
COUNTIF(INDIRECT("数出表_Excel!"&amp;T41&amp;"3"),"*赤*")),
INDIRECT("数出表_Excel!"&amp;T41&amp;"3")
&amp;"　"&amp;INDIRECT("数出表_Excel!"&amp;T41&amp;"4")
&amp;INDIRECT("数出表_Excel!"&amp;T41&amp;"5"),
INDIRECT("数出表_Excel!"&amp;T41&amp;"3")),"")</f>
        <v/>
      </c>
      <c r="O41" t="str">
        <f t="array" aca="1" ref="O41" ca="1">IFERROR(IF(OR(COUNTIF(INDIRECT("数出表_Excel!"&amp;U41&amp;"3"),"*キャラ*"),
COUNTIF(INDIRECT("数出表_Excel!"&amp;U41&amp;"3"),"*赤*")),
INDIRECT("数出表_Excel!"&amp;U41&amp;"3")
&amp;"　"&amp;INDIRECT("数出表_Excel!"&amp;U41&amp;"4")
&amp;INDIRECT("数出表_Excel!"&amp;U41&amp;"5"),
INDIRECT("数出表_Excel!"&amp;U41&amp;"3")),"")</f>
        <v/>
      </c>
      <c r="P41" t="str">
        <f t="shared" ca="1" si="4"/>
        <v/>
      </c>
      <c r="Q41" t="str">
        <f t="shared" ca="1" si="4"/>
        <v/>
      </c>
      <c r="R41" t="str">
        <f t="shared" ca="1" si="4"/>
        <v/>
      </c>
      <c r="S41" t="str">
        <f t="shared" ca="1" si="5"/>
        <v/>
      </c>
      <c r="T41" t="str">
        <f t="shared" ca="1" si="5"/>
        <v/>
      </c>
      <c r="U41" t="str">
        <f t="shared" ca="1" si="5"/>
        <v/>
      </c>
      <c r="V41" t="str">
        <f t="shared" ca="1" si="2"/>
        <v/>
      </c>
    </row>
    <row r="42" spans="1:22" x14ac:dyDescent="0.45">
      <c r="A42"/>
      <c r="I42">
        <f t="shared" si="3"/>
        <v>89</v>
      </c>
      <c r="J42" t="str">
        <f t="array" aca="1" ref="J42" ca="1">IFERROR(IF(OR(COUNTIF(INDIRECT("数出表_Excel!"&amp;P42&amp;"3"),"*キャラ*"),
COUNTIF(INDIRECT("数出表_Excel!"&amp;P42&amp;"3"),"*赤*")),
IF(COUNTIF(A42,"*雙葉*"),INDIRECT("数出表_Excel!"&amp;P42&amp;"3"),
INDIRECT("数出表_Excel!"&amp;P42&amp;"3")
&amp;"　"&amp;INDIRECT("数出表_Excel!"&amp;P42&amp;"4")
&amp;INDIRECT("数出表_Excel!"&amp;P42&amp;"5")),
INDIRECT("数出表_Excel!"&amp;P42&amp;"3")),"")</f>
        <v/>
      </c>
      <c r="K42" t="str">
        <f t="array" aca="1" ref="K42" ca="1">IFERROR(IF(OR(COUNTIF(INDIRECT("数出表_Excel!"&amp;Q42&amp;"3"),"*キャラ*"),
COUNTIF(INDIRECT("数出表_Excel!"&amp;Q42&amp;"3"),"*赤*")),
INDIRECT("数出表_Excel!"&amp;Q42&amp;"3")
&amp;"　"&amp;INDIRECT("数出表_Excel!"&amp;Q42&amp;"4")
&amp;INDIRECT("数出表_Excel!"&amp;Q42&amp;"5"),
INDIRECT("数出表_Excel!"&amp;Q42&amp;"3")),"")</f>
        <v/>
      </c>
      <c r="L42" t="str">
        <f t="array" aca="1" ref="L42" ca="1">IFERROR(IF(OR(COUNTIF(INDIRECT("数出表_Excel!"&amp;R42&amp;"3"),"*キャラ*"),
COUNTIF(INDIRECT("数出表_Excel!"&amp;R42&amp;"3"),"*赤*")),
INDIRECT("数出表_Excel!"&amp;R42&amp;"3")
&amp;"　"&amp;INDIRECT("数出表_Excel!"&amp;R42&amp;"4")
&amp;INDIRECT("数出表_Excel!"&amp;R42&amp;"5"),
INDIRECT("数出表_Excel!"&amp;R42&amp;"3")),"")</f>
        <v/>
      </c>
      <c r="M42" t="str">
        <f t="array" aca="1" ref="M42" ca="1">IFERROR(IF(OR(COUNTIF(INDIRECT("数出表_Excel!"&amp;S42&amp;"3"),"*キャラ*"),
COUNTIF(INDIRECT("数出表_Excel!"&amp;S42&amp;"3"),"*赤*")),
INDIRECT("数出表_Excel!"&amp;S42&amp;"3")
&amp;"　"&amp;INDIRECT("数出表_Excel!"&amp;S42&amp;"4")
&amp;INDIRECT("数出表_Excel!"&amp;S42&amp;"5"),
INDIRECT("数出表_Excel!"&amp;S42&amp;"3")),"")</f>
        <v/>
      </c>
      <c r="N42" t="str">
        <f t="array" aca="1" ref="N42" ca="1">IFERROR(IF(OR(COUNTIF(INDIRECT("数出表_Excel!"&amp;T42&amp;"3"),"*キャラ*"),
COUNTIF(INDIRECT("数出表_Excel!"&amp;T42&amp;"3"),"*赤*")),
INDIRECT("数出表_Excel!"&amp;T42&amp;"3")
&amp;"　"&amp;INDIRECT("数出表_Excel!"&amp;T42&amp;"4")
&amp;INDIRECT("数出表_Excel!"&amp;T42&amp;"5"),
INDIRECT("数出表_Excel!"&amp;T42&amp;"3")),"")</f>
        <v/>
      </c>
      <c r="O42" t="str">
        <f t="array" aca="1" ref="O42" ca="1">IFERROR(IF(OR(COUNTIF(INDIRECT("数出表_Excel!"&amp;U42&amp;"3"),"*キャラ*"),
COUNTIF(INDIRECT("数出表_Excel!"&amp;U42&amp;"3"),"*赤*")),
INDIRECT("数出表_Excel!"&amp;U42&amp;"3")
&amp;"　"&amp;INDIRECT("数出表_Excel!"&amp;U42&amp;"4")
&amp;INDIRECT("数出表_Excel!"&amp;U42&amp;"5"),
INDIRECT("数出表_Excel!"&amp;U42&amp;"3")),"")</f>
        <v/>
      </c>
      <c r="P42" t="str">
        <f t="shared" ca="1" si="4"/>
        <v/>
      </c>
      <c r="Q42" t="str">
        <f t="shared" ca="1" si="4"/>
        <v/>
      </c>
      <c r="R42" t="str">
        <f t="shared" ca="1" si="4"/>
        <v/>
      </c>
      <c r="S42" t="str">
        <f t="shared" ca="1" si="5"/>
        <v/>
      </c>
      <c r="T42" t="str">
        <f t="shared" ca="1" si="5"/>
        <v/>
      </c>
      <c r="U42" t="str">
        <f t="shared" ca="1" si="5"/>
        <v/>
      </c>
      <c r="V42" t="str">
        <f t="shared" ca="1" si="2"/>
        <v/>
      </c>
    </row>
    <row r="43" spans="1:22" x14ac:dyDescent="0.45">
      <c r="A43"/>
      <c r="I43">
        <f t="shared" si="3"/>
        <v>91</v>
      </c>
      <c r="J43" t="str">
        <f t="array" aca="1" ref="J43" ca="1">IFERROR(IF(OR(COUNTIF(INDIRECT("数出表_Excel!"&amp;P43&amp;"3"),"*キャラ*"),
COUNTIF(INDIRECT("数出表_Excel!"&amp;P43&amp;"3"),"*赤*")),
IF(COUNTIF(A43,"*雙葉*"),INDIRECT("数出表_Excel!"&amp;P43&amp;"3"),
INDIRECT("数出表_Excel!"&amp;P43&amp;"3")
&amp;"　"&amp;INDIRECT("数出表_Excel!"&amp;P43&amp;"4")
&amp;INDIRECT("数出表_Excel!"&amp;P43&amp;"5")),
INDIRECT("数出表_Excel!"&amp;P43&amp;"3")),"")</f>
        <v/>
      </c>
      <c r="K43" t="str">
        <f t="array" aca="1" ref="K43" ca="1">IFERROR(IF(OR(COUNTIF(INDIRECT("数出表_Excel!"&amp;Q43&amp;"3"),"*キャラ*"),
COUNTIF(INDIRECT("数出表_Excel!"&amp;Q43&amp;"3"),"*赤*")),
INDIRECT("数出表_Excel!"&amp;Q43&amp;"3")
&amp;"　"&amp;INDIRECT("数出表_Excel!"&amp;Q43&amp;"4")
&amp;INDIRECT("数出表_Excel!"&amp;Q43&amp;"5"),
INDIRECT("数出表_Excel!"&amp;Q43&amp;"3")),"")</f>
        <v/>
      </c>
      <c r="L43" t="str">
        <f t="array" aca="1" ref="L43" ca="1">IFERROR(IF(OR(COUNTIF(INDIRECT("数出表_Excel!"&amp;R43&amp;"3"),"*キャラ*"),
COUNTIF(INDIRECT("数出表_Excel!"&amp;R43&amp;"3"),"*赤*")),
INDIRECT("数出表_Excel!"&amp;R43&amp;"3")
&amp;"　"&amp;INDIRECT("数出表_Excel!"&amp;R43&amp;"4")
&amp;INDIRECT("数出表_Excel!"&amp;R43&amp;"5"),
INDIRECT("数出表_Excel!"&amp;R43&amp;"3")),"")</f>
        <v/>
      </c>
      <c r="M43" t="str">
        <f t="array" aca="1" ref="M43" ca="1">IFERROR(IF(OR(COUNTIF(INDIRECT("数出表_Excel!"&amp;S43&amp;"3"),"*キャラ*"),
COUNTIF(INDIRECT("数出表_Excel!"&amp;S43&amp;"3"),"*赤*")),
INDIRECT("数出表_Excel!"&amp;S43&amp;"3")
&amp;"　"&amp;INDIRECT("数出表_Excel!"&amp;S43&amp;"4")
&amp;INDIRECT("数出表_Excel!"&amp;S43&amp;"5"),
INDIRECT("数出表_Excel!"&amp;S43&amp;"3")),"")</f>
        <v/>
      </c>
      <c r="N43" t="str">
        <f t="array" aca="1" ref="N43" ca="1">IFERROR(IF(OR(COUNTIF(INDIRECT("数出表_Excel!"&amp;T43&amp;"3"),"*キャラ*"),
COUNTIF(INDIRECT("数出表_Excel!"&amp;T43&amp;"3"),"*赤*")),
INDIRECT("数出表_Excel!"&amp;T43&amp;"3")
&amp;"　"&amp;INDIRECT("数出表_Excel!"&amp;T43&amp;"4")
&amp;INDIRECT("数出表_Excel!"&amp;T43&amp;"5"),
INDIRECT("数出表_Excel!"&amp;T43&amp;"3")),"")</f>
        <v/>
      </c>
      <c r="O43" t="str">
        <f t="array" aca="1" ref="O43" ca="1">IFERROR(IF(OR(COUNTIF(INDIRECT("数出表_Excel!"&amp;U43&amp;"3"),"*キャラ*"),
COUNTIF(INDIRECT("数出表_Excel!"&amp;U43&amp;"3"),"*赤*")),
INDIRECT("数出表_Excel!"&amp;U43&amp;"3")
&amp;"　"&amp;INDIRECT("数出表_Excel!"&amp;U43&amp;"4")
&amp;INDIRECT("数出表_Excel!"&amp;U43&amp;"5"),
INDIRECT("数出表_Excel!"&amp;U43&amp;"3")),"")</f>
        <v/>
      </c>
      <c r="P43" t="str">
        <f t="shared" ca="1" si="4"/>
        <v/>
      </c>
      <c r="Q43" t="str">
        <f t="shared" ca="1" si="4"/>
        <v/>
      </c>
      <c r="R43" t="str">
        <f t="shared" ca="1" si="4"/>
        <v/>
      </c>
      <c r="S43" t="str">
        <f t="shared" ca="1" si="5"/>
        <v/>
      </c>
      <c r="T43" t="str">
        <f t="shared" ca="1" si="5"/>
        <v/>
      </c>
      <c r="U43" t="str">
        <f t="shared" ca="1" si="5"/>
        <v/>
      </c>
      <c r="V43" t="str">
        <f t="shared" ca="1" si="2"/>
        <v/>
      </c>
    </row>
    <row r="44" spans="1:22" x14ac:dyDescent="0.45">
      <c r="A44"/>
      <c r="I44">
        <f t="shared" si="3"/>
        <v>93</v>
      </c>
      <c r="J44" t="str">
        <f t="array" aca="1" ref="J44" ca="1">IFERROR(IF(OR(COUNTIF(INDIRECT("数出表_Excel!"&amp;P44&amp;"3"),"*キャラ*"),
COUNTIF(INDIRECT("数出表_Excel!"&amp;P44&amp;"3"),"*赤*")),
IF(COUNTIF(A44,"*雙葉*"),INDIRECT("数出表_Excel!"&amp;P44&amp;"3"),
INDIRECT("数出表_Excel!"&amp;P44&amp;"3")
&amp;"　"&amp;INDIRECT("数出表_Excel!"&amp;P44&amp;"4")
&amp;INDIRECT("数出表_Excel!"&amp;P44&amp;"5")),
INDIRECT("数出表_Excel!"&amp;P44&amp;"3")),"")</f>
        <v/>
      </c>
      <c r="K44" t="str">
        <f t="array" aca="1" ref="K44" ca="1">IFERROR(IF(OR(COUNTIF(INDIRECT("数出表_Excel!"&amp;Q44&amp;"3"),"*キャラ*"),
COUNTIF(INDIRECT("数出表_Excel!"&amp;Q44&amp;"3"),"*赤*")),
INDIRECT("数出表_Excel!"&amp;Q44&amp;"3")
&amp;"　"&amp;INDIRECT("数出表_Excel!"&amp;Q44&amp;"4")
&amp;INDIRECT("数出表_Excel!"&amp;Q44&amp;"5"),
INDIRECT("数出表_Excel!"&amp;Q44&amp;"3")),"")</f>
        <v/>
      </c>
      <c r="L44" t="str">
        <f t="array" aca="1" ref="L44" ca="1">IFERROR(IF(OR(COUNTIF(INDIRECT("数出表_Excel!"&amp;R44&amp;"3"),"*キャラ*"),
COUNTIF(INDIRECT("数出表_Excel!"&amp;R44&amp;"3"),"*赤*")),
INDIRECT("数出表_Excel!"&amp;R44&amp;"3")
&amp;"　"&amp;INDIRECT("数出表_Excel!"&amp;R44&amp;"4")
&amp;INDIRECT("数出表_Excel!"&amp;R44&amp;"5"),
INDIRECT("数出表_Excel!"&amp;R44&amp;"3")),"")</f>
        <v/>
      </c>
      <c r="M44" t="str">
        <f t="array" aca="1" ref="M44" ca="1">IFERROR(IF(OR(COUNTIF(INDIRECT("数出表_Excel!"&amp;S44&amp;"3"),"*キャラ*"),
COUNTIF(INDIRECT("数出表_Excel!"&amp;S44&amp;"3"),"*赤*")),
INDIRECT("数出表_Excel!"&amp;S44&amp;"3")
&amp;"　"&amp;INDIRECT("数出表_Excel!"&amp;S44&amp;"4")
&amp;INDIRECT("数出表_Excel!"&amp;S44&amp;"5"),
INDIRECT("数出表_Excel!"&amp;S44&amp;"3")),"")</f>
        <v/>
      </c>
      <c r="N44" t="str">
        <f t="array" aca="1" ref="N44" ca="1">IFERROR(IF(OR(COUNTIF(INDIRECT("数出表_Excel!"&amp;T44&amp;"3"),"*キャラ*"),
COUNTIF(INDIRECT("数出表_Excel!"&amp;T44&amp;"3"),"*赤*")),
INDIRECT("数出表_Excel!"&amp;T44&amp;"3")
&amp;"　"&amp;INDIRECT("数出表_Excel!"&amp;T44&amp;"4")
&amp;INDIRECT("数出表_Excel!"&amp;T44&amp;"5"),
INDIRECT("数出表_Excel!"&amp;T44&amp;"3")),"")</f>
        <v/>
      </c>
      <c r="O44" t="str">
        <f t="array" aca="1" ref="O44" ca="1">IFERROR(IF(OR(COUNTIF(INDIRECT("数出表_Excel!"&amp;U44&amp;"3"),"*キャラ*"),
COUNTIF(INDIRECT("数出表_Excel!"&amp;U44&amp;"3"),"*赤*")),
INDIRECT("数出表_Excel!"&amp;U44&amp;"3")
&amp;"　"&amp;INDIRECT("数出表_Excel!"&amp;U44&amp;"4")
&amp;INDIRECT("数出表_Excel!"&amp;U44&amp;"5"),
INDIRECT("数出表_Excel!"&amp;U44&amp;"3")),"")</f>
        <v/>
      </c>
      <c r="P44" t="str">
        <f t="shared" ca="1" si="4"/>
        <v/>
      </c>
      <c r="Q44" t="str">
        <f t="shared" ca="1" si="4"/>
        <v/>
      </c>
      <c r="R44" t="str">
        <f t="shared" ca="1" si="4"/>
        <v/>
      </c>
      <c r="S44" t="str">
        <f t="shared" ca="1" si="5"/>
        <v/>
      </c>
      <c r="T44" t="str">
        <f t="shared" ca="1" si="5"/>
        <v/>
      </c>
      <c r="U44" t="str">
        <f t="shared" ca="1" si="5"/>
        <v/>
      </c>
      <c r="V44" t="str">
        <f t="shared" ca="1" si="2"/>
        <v/>
      </c>
    </row>
    <row r="45" spans="1:22" x14ac:dyDescent="0.45">
      <c r="A45"/>
      <c r="I45">
        <f t="shared" si="3"/>
        <v>95</v>
      </c>
      <c r="J45" t="str">
        <f t="array" aca="1" ref="J45" ca="1">IFERROR(IF(OR(COUNTIF(INDIRECT("数出表_Excel!"&amp;P45&amp;"3"),"*キャラ*"),
COUNTIF(INDIRECT("数出表_Excel!"&amp;P45&amp;"3"),"*赤*")),
IF(COUNTIF(A45,"*雙葉*"),INDIRECT("数出表_Excel!"&amp;P45&amp;"3"),
INDIRECT("数出表_Excel!"&amp;P45&amp;"3")
&amp;"　"&amp;INDIRECT("数出表_Excel!"&amp;P45&amp;"4")
&amp;INDIRECT("数出表_Excel!"&amp;P45&amp;"5")),
INDIRECT("数出表_Excel!"&amp;P45&amp;"3")),"")</f>
        <v/>
      </c>
      <c r="K45" t="str">
        <f t="array" aca="1" ref="K45" ca="1">IFERROR(IF(OR(COUNTIF(INDIRECT("数出表_Excel!"&amp;Q45&amp;"3"),"*キャラ*"),
COUNTIF(INDIRECT("数出表_Excel!"&amp;Q45&amp;"3"),"*赤*")),
INDIRECT("数出表_Excel!"&amp;Q45&amp;"3")
&amp;"　"&amp;INDIRECT("数出表_Excel!"&amp;Q45&amp;"4")
&amp;INDIRECT("数出表_Excel!"&amp;Q45&amp;"5"),
INDIRECT("数出表_Excel!"&amp;Q45&amp;"3")),"")</f>
        <v/>
      </c>
      <c r="L45" t="str">
        <f t="array" aca="1" ref="L45" ca="1">IFERROR(IF(OR(COUNTIF(INDIRECT("数出表_Excel!"&amp;R45&amp;"3"),"*キャラ*"),
COUNTIF(INDIRECT("数出表_Excel!"&amp;R45&amp;"3"),"*赤*")),
INDIRECT("数出表_Excel!"&amp;R45&amp;"3")
&amp;"　"&amp;INDIRECT("数出表_Excel!"&amp;R45&amp;"4")
&amp;INDIRECT("数出表_Excel!"&amp;R45&amp;"5"),
INDIRECT("数出表_Excel!"&amp;R45&amp;"3")),"")</f>
        <v/>
      </c>
      <c r="M45" t="str">
        <f t="array" aca="1" ref="M45" ca="1">IFERROR(IF(OR(COUNTIF(INDIRECT("数出表_Excel!"&amp;S45&amp;"3"),"*キャラ*"),
COUNTIF(INDIRECT("数出表_Excel!"&amp;S45&amp;"3"),"*赤*")),
INDIRECT("数出表_Excel!"&amp;S45&amp;"3")
&amp;"　"&amp;INDIRECT("数出表_Excel!"&amp;S45&amp;"4")
&amp;INDIRECT("数出表_Excel!"&amp;S45&amp;"5"),
INDIRECT("数出表_Excel!"&amp;S45&amp;"3")),"")</f>
        <v/>
      </c>
      <c r="N45" t="str">
        <f t="array" aca="1" ref="N45" ca="1">IFERROR(IF(OR(COUNTIF(INDIRECT("数出表_Excel!"&amp;T45&amp;"3"),"*キャラ*"),
COUNTIF(INDIRECT("数出表_Excel!"&amp;T45&amp;"3"),"*赤*")),
INDIRECT("数出表_Excel!"&amp;T45&amp;"3")
&amp;"　"&amp;INDIRECT("数出表_Excel!"&amp;T45&amp;"4")
&amp;INDIRECT("数出表_Excel!"&amp;T45&amp;"5"),
INDIRECT("数出表_Excel!"&amp;T45&amp;"3")),"")</f>
        <v/>
      </c>
      <c r="O45" t="str">
        <f t="array" aca="1" ref="O45" ca="1">IFERROR(IF(OR(COUNTIF(INDIRECT("数出表_Excel!"&amp;U45&amp;"3"),"*キャラ*"),
COUNTIF(INDIRECT("数出表_Excel!"&amp;U45&amp;"3"),"*赤*")),
INDIRECT("数出表_Excel!"&amp;U45&amp;"3")
&amp;"　"&amp;INDIRECT("数出表_Excel!"&amp;U45&amp;"4")
&amp;INDIRECT("数出表_Excel!"&amp;U45&amp;"5"),
INDIRECT("数出表_Excel!"&amp;U45&amp;"3")),"")</f>
        <v/>
      </c>
      <c r="P45" t="str">
        <f t="shared" ca="1" si="4"/>
        <v/>
      </c>
      <c r="Q45" t="str">
        <f t="shared" ca="1" si="4"/>
        <v/>
      </c>
      <c r="R45" t="str">
        <f t="shared" ca="1" si="4"/>
        <v/>
      </c>
      <c r="S45" t="str">
        <f t="shared" ca="1" si="5"/>
        <v/>
      </c>
      <c r="T45" t="str">
        <f t="shared" ca="1" si="5"/>
        <v/>
      </c>
      <c r="U45" t="str">
        <f t="shared" ca="1" si="5"/>
        <v/>
      </c>
      <c r="V45" t="str">
        <f t="shared" ca="1" si="2"/>
        <v/>
      </c>
    </row>
    <row r="46" spans="1:22" x14ac:dyDescent="0.45">
      <c r="A46"/>
      <c r="I46">
        <f t="shared" si="3"/>
        <v>97</v>
      </c>
      <c r="J46" t="str">
        <f t="array" aca="1" ref="J46" ca="1">IFERROR(IF(OR(COUNTIF(INDIRECT("数出表_Excel!"&amp;P46&amp;"3"),"*キャラ*"),
COUNTIF(INDIRECT("数出表_Excel!"&amp;P46&amp;"3"),"*赤*")),
IF(COUNTIF(A46,"*雙葉*"),INDIRECT("数出表_Excel!"&amp;P46&amp;"3"),
INDIRECT("数出表_Excel!"&amp;P46&amp;"3")
&amp;"　"&amp;INDIRECT("数出表_Excel!"&amp;P46&amp;"4")
&amp;INDIRECT("数出表_Excel!"&amp;P46&amp;"5")),
INDIRECT("数出表_Excel!"&amp;P46&amp;"3")),"")</f>
        <v/>
      </c>
      <c r="K46" t="str">
        <f t="array" aca="1" ref="K46" ca="1">IFERROR(IF(OR(COUNTIF(INDIRECT("数出表_Excel!"&amp;Q46&amp;"3"),"*キャラ*"),
COUNTIF(INDIRECT("数出表_Excel!"&amp;Q46&amp;"3"),"*赤*")),
INDIRECT("数出表_Excel!"&amp;Q46&amp;"3")
&amp;"　"&amp;INDIRECT("数出表_Excel!"&amp;Q46&amp;"4")
&amp;INDIRECT("数出表_Excel!"&amp;Q46&amp;"5"),
INDIRECT("数出表_Excel!"&amp;Q46&amp;"3")),"")</f>
        <v/>
      </c>
      <c r="L46" t="str">
        <f t="array" aca="1" ref="L46" ca="1">IFERROR(IF(OR(COUNTIF(INDIRECT("数出表_Excel!"&amp;R46&amp;"3"),"*キャラ*"),
COUNTIF(INDIRECT("数出表_Excel!"&amp;R46&amp;"3"),"*赤*")),
INDIRECT("数出表_Excel!"&amp;R46&amp;"3")
&amp;"　"&amp;INDIRECT("数出表_Excel!"&amp;R46&amp;"4")
&amp;INDIRECT("数出表_Excel!"&amp;R46&amp;"5"),
INDIRECT("数出表_Excel!"&amp;R46&amp;"3")),"")</f>
        <v/>
      </c>
      <c r="M46" t="str">
        <f t="array" aca="1" ref="M46" ca="1">IFERROR(IF(OR(COUNTIF(INDIRECT("数出表_Excel!"&amp;S46&amp;"3"),"*キャラ*"),
COUNTIF(INDIRECT("数出表_Excel!"&amp;S46&amp;"3"),"*赤*")),
INDIRECT("数出表_Excel!"&amp;S46&amp;"3")
&amp;"　"&amp;INDIRECT("数出表_Excel!"&amp;S46&amp;"4")
&amp;INDIRECT("数出表_Excel!"&amp;S46&amp;"5"),
INDIRECT("数出表_Excel!"&amp;S46&amp;"3")),"")</f>
        <v/>
      </c>
      <c r="N46" t="str">
        <f t="array" aca="1" ref="N46" ca="1">IFERROR(IF(OR(COUNTIF(INDIRECT("数出表_Excel!"&amp;T46&amp;"3"),"*キャラ*"),
COUNTIF(INDIRECT("数出表_Excel!"&amp;T46&amp;"3"),"*赤*")),
INDIRECT("数出表_Excel!"&amp;T46&amp;"3")
&amp;"　"&amp;INDIRECT("数出表_Excel!"&amp;T46&amp;"4")
&amp;INDIRECT("数出表_Excel!"&amp;T46&amp;"5"),
INDIRECT("数出表_Excel!"&amp;T46&amp;"3")),"")</f>
        <v/>
      </c>
      <c r="O46" t="str">
        <f t="array" aca="1" ref="O46" ca="1">IFERROR(IF(OR(COUNTIF(INDIRECT("数出表_Excel!"&amp;U46&amp;"3"),"*キャラ*"),
COUNTIF(INDIRECT("数出表_Excel!"&amp;U46&amp;"3"),"*赤*")),
INDIRECT("数出表_Excel!"&amp;U46&amp;"3")
&amp;"　"&amp;INDIRECT("数出表_Excel!"&amp;U46&amp;"4")
&amp;INDIRECT("数出表_Excel!"&amp;U46&amp;"5"),
INDIRECT("数出表_Excel!"&amp;U46&amp;"3")),"")</f>
        <v/>
      </c>
      <c r="P46" t="str">
        <f t="shared" ca="1" si="4"/>
        <v/>
      </c>
      <c r="Q46" t="str">
        <f t="shared" ca="1" si="4"/>
        <v/>
      </c>
      <c r="R46" t="str">
        <f t="shared" ca="1" si="4"/>
        <v/>
      </c>
      <c r="S46" t="str">
        <f t="shared" ca="1" si="5"/>
        <v/>
      </c>
      <c r="T46" t="str">
        <f t="shared" ca="1" si="5"/>
        <v/>
      </c>
      <c r="U46" t="str">
        <f t="shared" ca="1" si="5"/>
        <v/>
      </c>
      <c r="V46" t="str">
        <f t="shared" ca="1" si="2"/>
        <v/>
      </c>
    </row>
    <row r="47" spans="1:22" x14ac:dyDescent="0.45">
      <c r="A47"/>
      <c r="I47">
        <f t="shared" si="3"/>
        <v>99</v>
      </c>
      <c r="J47" t="str">
        <f t="array" aca="1" ref="J47" ca="1">IFERROR(IF(OR(COUNTIF(INDIRECT("数出表_Excel!"&amp;P47&amp;"3"),"*キャラ*"),
COUNTIF(INDIRECT("数出表_Excel!"&amp;P47&amp;"3"),"*赤*")),
IF(COUNTIF(A47,"*雙葉*"),INDIRECT("数出表_Excel!"&amp;P47&amp;"3"),
INDIRECT("数出表_Excel!"&amp;P47&amp;"3")
&amp;"　"&amp;INDIRECT("数出表_Excel!"&amp;P47&amp;"4")
&amp;INDIRECT("数出表_Excel!"&amp;P47&amp;"5")),
INDIRECT("数出表_Excel!"&amp;P47&amp;"3")),"")</f>
        <v/>
      </c>
      <c r="K47" t="str">
        <f t="array" aca="1" ref="K47" ca="1">IFERROR(IF(OR(COUNTIF(INDIRECT("数出表_Excel!"&amp;Q47&amp;"3"),"*キャラ*"),
COUNTIF(INDIRECT("数出表_Excel!"&amp;Q47&amp;"3"),"*赤*")),
INDIRECT("数出表_Excel!"&amp;Q47&amp;"3")
&amp;"　"&amp;INDIRECT("数出表_Excel!"&amp;Q47&amp;"4")
&amp;INDIRECT("数出表_Excel!"&amp;Q47&amp;"5"),
INDIRECT("数出表_Excel!"&amp;Q47&amp;"3")),"")</f>
        <v/>
      </c>
      <c r="L47" t="str">
        <f t="array" aca="1" ref="L47" ca="1">IFERROR(IF(OR(COUNTIF(INDIRECT("数出表_Excel!"&amp;R47&amp;"3"),"*キャラ*"),
COUNTIF(INDIRECT("数出表_Excel!"&amp;R47&amp;"3"),"*赤*")),
INDIRECT("数出表_Excel!"&amp;R47&amp;"3")
&amp;"　"&amp;INDIRECT("数出表_Excel!"&amp;R47&amp;"4")
&amp;INDIRECT("数出表_Excel!"&amp;R47&amp;"5"),
INDIRECT("数出表_Excel!"&amp;R47&amp;"3")),"")</f>
        <v/>
      </c>
      <c r="M47" t="str">
        <f t="array" aca="1" ref="M47" ca="1">IFERROR(IF(OR(COUNTIF(INDIRECT("数出表_Excel!"&amp;S47&amp;"3"),"*キャラ*"),
COUNTIF(INDIRECT("数出表_Excel!"&amp;S47&amp;"3"),"*赤*")),
INDIRECT("数出表_Excel!"&amp;S47&amp;"3")
&amp;"　"&amp;INDIRECT("数出表_Excel!"&amp;S47&amp;"4")
&amp;INDIRECT("数出表_Excel!"&amp;S47&amp;"5"),
INDIRECT("数出表_Excel!"&amp;S47&amp;"3")),"")</f>
        <v/>
      </c>
      <c r="N47" t="str">
        <f t="array" aca="1" ref="N47" ca="1">IFERROR(IF(OR(COUNTIF(INDIRECT("数出表_Excel!"&amp;T47&amp;"3"),"*キャラ*"),
COUNTIF(INDIRECT("数出表_Excel!"&amp;T47&amp;"3"),"*赤*")),
INDIRECT("数出表_Excel!"&amp;T47&amp;"3")
&amp;"　"&amp;INDIRECT("数出表_Excel!"&amp;T47&amp;"4")
&amp;INDIRECT("数出表_Excel!"&amp;T47&amp;"5"),
INDIRECT("数出表_Excel!"&amp;T47&amp;"3")),"")</f>
        <v/>
      </c>
      <c r="O47" t="str">
        <f t="array" aca="1" ref="O47" ca="1">IFERROR(IF(OR(COUNTIF(INDIRECT("数出表_Excel!"&amp;U47&amp;"3"),"*キャラ*"),
COUNTIF(INDIRECT("数出表_Excel!"&amp;U47&amp;"3"),"*赤*")),
INDIRECT("数出表_Excel!"&amp;U47&amp;"3")
&amp;"　"&amp;INDIRECT("数出表_Excel!"&amp;U47&amp;"4")
&amp;INDIRECT("数出表_Excel!"&amp;U47&amp;"5"),
INDIRECT("数出表_Excel!"&amp;U47&amp;"3")),"")</f>
        <v/>
      </c>
      <c r="P47" t="str">
        <f t="shared" ca="1" si="4"/>
        <v/>
      </c>
      <c r="Q47" t="str">
        <f t="shared" ca="1" si="4"/>
        <v/>
      </c>
      <c r="R47" t="str">
        <f t="shared" ca="1" si="4"/>
        <v/>
      </c>
      <c r="S47" t="str">
        <f t="shared" ca="1" si="5"/>
        <v/>
      </c>
      <c r="T47" t="str">
        <f t="shared" ca="1" si="5"/>
        <v/>
      </c>
      <c r="U47" t="str">
        <f t="shared" ca="1" si="5"/>
        <v/>
      </c>
      <c r="V47" t="str">
        <f t="shared" ca="1" si="2"/>
        <v/>
      </c>
    </row>
    <row r="48" spans="1:22" x14ac:dyDescent="0.45">
      <c r="A48"/>
      <c r="I48">
        <f t="shared" si="3"/>
        <v>101</v>
      </c>
      <c r="J48" t="str">
        <f t="array" aca="1" ref="J48" ca="1">IFERROR(IF(OR(COUNTIF(INDIRECT("数出表_Excel!"&amp;P48&amp;"3"),"*キャラ*"),
COUNTIF(INDIRECT("数出表_Excel!"&amp;P48&amp;"3"),"*赤*")),
IF(COUNTIF(A48,"*雙葉*"),INDIRECT("数出表_Excel!"&amp;P48&amp;"3"),
INDIRECT("数出表_Excel!"&amp;P48&amp;"3")
&amp;"　"&amp;INDIRECT("数出表_Excel!"&amp;P48&amp;"4")
&amp;INDIRECT("数出表_Excel!"&amp;P48&amp;"5")),
INDIRECT("数出表_Excel!"&amp;P48&amp;"3")),"")</f>
        <v/>
      </c>
      <c r="K48" t="str">
        <f t="array" aca="1" ref="K48" ca="1">IFERROR(IF(OR(COUNTIF(INDIRECT("数出表_Excel!"&amp;Q48&amp;"3"),"*キャラ*"),
COUNTIF(INDIRECT("数出表_Excel!"&amp;Q48&amp;"3"),"*赤*")),
INDIRECT("数出表_Excel!"&amp;Q48&amp;"3")
&amp;"　"&amp;INDIRECT("数出表_Excel!"&amp;Q48&amp;"4")
&amp;INDIRECT("数出表_Excel!"&amp;Q48&amp;"5"),
INDIRECT("数出表_Excel!"&amp;Q48&amp;"3")),"")</f>
        <v/>
      </c>
      <c r="L48" t="str">
        <f t="array" aca="1" ref="L48" ca="1">IFERROR(IF(OR(COUNTIF(INDIRECT("数出表_Excel!"&amp;R48&amp;"3"),"*キャラ*"),
COUNTIF(INDIRECT("数出表_Excel!"&amp;R48&amp;"3"),"*赤*")),
INDIRECT("数出表_Excel!"&amp;R48&amp;"3")
&amp;"　"&amp;INDIRECT("数出表_Excel!"&amp;R48&amp;"4")
&amp;INDIRECT("数出表_Excel!"&amp;R48&amp;"5"),
INDIRECT("数出表_Excel!"&amp;R48&amp;"3")),"")</f>
        <v/>
      </c>
      <c r="M48" t="str">
        <f t="array" aca="1" ref="M48" ca="1">IFERROR(IF(OR(COUNTIF(INDIRECT("数出表_Excel!"&amp;S48&amp;"3"),"*キャラ*"),
COUNTIF(INDIRECT("数出表_Excel!"&amp;S48&amp;"3"),"*赤*")),
INDIRECT("数出表_Excel!"&amp;S48&amp;"3")
&amp;"　"&amp;INDIRECT("数出表_Excel!"&amp;S48&amp;"4")
&amp;INDIRECT("数出表_Excel!"&amp;S48&amp;"5"),
INDIRECT("数出表_Excel!"&amp;S48&amp;"3")),"")</f>
        <v/>
      </c>
      <c r="N48" t="str">
        <f t="array" aca="1" ref="N48" ca="1">IFERROR(IF(OR(COUNTIF(INDIRECT("数出表_Excel!"&amp;T48&amp;"3"),"*キャラ*"),
COUNTIF(INDIRECT("数出表_Excel!"&amp;T48&amp;"3"),"*赤*")),
INDIRECT("数出表_Excel!"&amp;T48&amp;"3")
&amp;"　"&amp;INDIRECT("数出表_Excel!"&amp;T48&amp;"4")
&amp;INDIRECT("数出表_Excel!"&amp;T48&amp;"5"),
INDIRECT("数出表_Excel!"&amp;T48&amp;"3")),"")</f>
        <v/>
      </c>
      <c r="O48" t="str">
        <f t="array" aca="1" ref="O48" ca="1">IFERROR(IF(OR(COUNTIF(INDIRECT("数出表_Excel!"&amp;U48&amp;"3"),"*キャラ*"),
COUNTIF(INDIRECT("数出表_Excel!"&amp;U48&amp;"3"),"*赤*")),
INDIRECT("数出表_Excel!"&amp;U48&amp;"3")
&amp;"　"&amp;INDIRECT("数出表_Excel!"&amp;U48&amp;"4")
&amp;INDIRECT("数出表_Excel!"&amp;U48&amp;"5"),
INDIRECT("数出表_Excel!"&amp;U48&amp;"3")),"")</f>
        <v/>
      </c>
      <c r="P48" t="str">
        <f t="shared" ca="1" si="4"/>
        <v/>
      </c>
      <c r="Q48" t="str">
        <f t="shared" ca="1" si="4"/>
        <v/>
      </c>
      <c r="R48" t="str">
        <f t="shared" ca="1" si="4"/>
        <v/>
      </c>
      <c r="S48" t="str">
        <f t="shared" ca="1" si="5"/>
        <v/>
      </c>
      <c r="T48" t="str">
        <f t="shared" ca="1" si="5"/>
        <v/>
      </c>
      <c r="U48" t="str">
        <f t="shared" ca="1" si="5"/>
        <v/>
      </c>
      <c r="V48" t="str">
        <f t="shared" ca="1" si="2"/>
        <v/>
      </c>
    </row>
    <row r="49" spans="1:22" x14ac:dyDescent="0.45">
      <c r="A49"/>
      <c r="I49">
        <f t="shared" si="3"/>
        <v>103</v>
      </c>
      <c r="J49" t="str">
        <f t="array" aca="1" ref="J49" ca="1">IFERROR(IF(OR(COUNTIF(INDIRECT("数出表_Excel!"&amp;P49&amp;"3"),"*キャラ*"),
COUNTIF(INDIRECT("数出表_Excel!"&amp;P49&amp;"3"),"*赤*")),
IF(COUNTIF(A49,"*雙葉*"),INDIRECT("数出表_Excel!"&amp;P49&amp;"3"),
INDIRECT("数出表_Excel!"&amp;P49&amp;"3")
&amp;"　"&amp;INDIRECT("数出表_Excel!"&amp;P49&amp;"4")
&amp;INDIRECT("数出表_Excel!"&amp;P49&amp;"5")),
INDIRECT("数出表_Excel!"&amp;P49&amp;"3")),"")</f>
        <v/>
      </c>
      <c r="K49" t="str">
        <f t="array" aca="1" ref="K49" ca="1">IFERROR(IF(OR(COUNTIF(INDIRECT("数出表_Excel!"&amp;Q49&amp;"3"),"*キャラ*"),
COUNTIF(INDIRECT("数出表_Excel!"&amp;Q49&amp;"3"),"*赤*")),
INDIRECT("数出表_Excel!"&amp;Q49&amp;"3")
&amp;"　"&amp;INDIRECT("数出表_Excel!"&amp;Q49&amp;"4")
&amp;INDIRECT("数出表_Excel!"&amp;Q49&amp;"5"),
INDIRECT("数出表_Excel!"&amp;Q49&amp;"3")),"")</f>
        <v/>
      </c>
      <c r="L49" t="str">
        <f t="array" aca="1" ref="L49" ca="1">IFERROR(IF(OR(COUNTIF(INDIRECT("数出表_Excel!"&amp;R49&amp;"3"),"*キャラ*"),
COUNTIF(INDIRECT("数出表_Excel!"&amp;R49&amp;"3"),"*赤*")),
INDIRECT("数出表_Excel!"&amp;R49&amp;"3")
&amp;"　"&amp;INDIRECT("数出表_Excel!"&amp;R49&amp;"4")
&amp;INDIRECT("数出表_Excel!"&amp;R49&amp;"5"),
INDIRECT("数出表_Excel!"&amp;R49&amp;"3")),"")</f>
        <v/>
      </c>
      <c r="M49" t="str">
        <f t="array" aca="1" ref="M49" ca="1">IFERROR(IF(OR(COUNTIF(INDIRECT("数出表_Excel!"&amp;S49&amp;"3"),"*キャラ*"),
COUNTIF(INDIRECT("数出表_Excel!"&amp;S49&amp;"3"),"*赤*")),
INDIRECT("数出表_Excel!"&amp;S49&amp;"3")
&amp;"　"&amp;INDIRECT("数出表_Excel!"&amp;S49&amp;"4")
&amp;INDIRECT("数出表_Excel!"&amp;S49&amp;"5"),
INDIRECT("数出表_Excel!"&amp;S49&amp;"3")),"")</f>
        <v/>
      </c>
      <c r="N49" t="str">
        <f t="array" aca="1" ref="N49" ca="1">IFERROR(IF(OR(COUNTIF(INDIRECT("数出表_Excel!"&amp;T49&amp;"3"),"*キャラ*"),
COUNTIF(INDIRECT("数出表_Excel!"&amp;T49&amp;"3"),"*赤*")),
INDIRECT("数出表_Excel!"&amp;T49&amp;"3")
&amp;"　"&amp;INDIRECT("数出表_Excel!"&amp;T49&amp;"4")
&amp;INDIRECT("数出表_Excel!"&amp;T49&amp;"5"),
INDIRECT("数出表_Excel!"&amp;T49&amp;"3")),"")</f>
        <v/>
      </c>
      <c r="O49" t="str">
        <f t="array" aca="1" ref="O49" ca="1">IFERROR(IF(OR(COUNTIF(INDIRECT("数出表_Excel!"&amp;U49&amp;"3"),"*キャラ*"),
COUNTIF(INDIRECT("数出表_Excel!"&amp;U49&amp;"3"),"*赤*")),
INDIRECT("数出表_Excel!"&amp;U49&amp;"3")
&amp;"　"&amp;INDIRECT("数出表_Excel!"&amp;U49&amp;"4")
&amp;INDIRECT("数出表_Excel!"&amp;U49&amp;"5"),
INDIRECT("数出表_Excel!"&amp;U49&amp;"3")),"")</f>
        <v/>
      </c>
      <c r="P49" t="str">
        <f t="shared" ca="1" si="4"/>
        <v/>
      </c>
      <c r="Q49" t="str">
        <f t="shared" ca="1" si="4"/>
        <v/>
      </c>
      <c r="R49" t="str">
        <f t="shared" ca="1" si="4"/>
        <v/>
      </c>
      <c r="S49" t="str">
        <f t="shared" ca="1" si="5"/>
        <v/>
      </c>
      <c r="T49" t="str">
        <f t="shared" ca="1" si="5"/>
        <v/>
      </c>
      <c r="U49" t="str">
        <f t="shared" ca="1" si="5"/>
        <v/>
      </c>
      <c r="V49" t="str">
        <f t="shared" ca="1" si="2"/>
        <v/>
      </c>
    </row>
    <row r="50" spans="1:22" x14ac:dyDescent="0.45">
      <c r="A50"/>
      <c r="I50">
        <f t="shared" si="3"/>
        <v>105</v>
      </c>
      <c r="J50" t="str">
        <f t="array" aca="1" ref="J50" ca="1">IFERROR(IF(OR(COUNTIF(INDIRECT("数出表_Excel!"&amp;P50&amp;"3"),"*キャラ*"),
COUNTIF(INDIRECT("数出表_Excel!"&amp;P50&amp;"3"),"*赤*")),
IF(COUNTIF(A50,"*雙葉*"),INDIRECT("数出表_Excel!"&amp;P50&amp;"3"),
INDIRECT("数出表_Excel!"&amp;P50&amp;"3")
&amp;"　"&amp;INDIRECT("数出表_Excel!"&amp;P50&amp;"4")
&amp;INDIRECT("数出表_Excel!"&amp;P50&amp;"5")),
INDIRECT("数出表_Excel!"&amp;P50&amp;"3")),"")</f>
        <v/>
      </c>
      <c r="K50" t="str">
        <f t="array" aca="1" ref="K50" ca="1">IFERROR(IF(OR(COUNTIF(INDIRECT("数出表_Excel!"&amp;Q50&amp;"3"),"*キャラ*"),
COUNTIF(INDIRECT("数出表_Excel!"&amp;Q50&amp;"3"),"*赤*")),
INDIRECT("数出表_Excel!"&amp;Q50&amp;"3")
&amp;"　"&amp;INDIRECT("数出表_Excel!"&amp;Q50&amp;"4")
&amp;INDIRECT("数出表_Excel!"&amp;Q50&amp;"5"),
INDIRECT("数出表_Excel!"&amp;Q50&amp;"3")),"")</f>
        <v/>
      </c>
      <c r="L50" t="str">
        <f t="array" aca="1" ref="L50" ca="1">IFERROR(IF(OR(COUNTIF(INDIRECT("数出表_Excel!"&amp;R50&amp;"3"),"*キャラ*"),
COUNTIF(INDIRECT("数出表_Excel!"&amp;R50&amp;"3"),"*赤*")),
INDIRECT("数出表_Excel!"&amp;R50&amp;"3")
&amp;"　"&amp;INDIRECT("数出表_Excel!"&amp;R50&amp;"4")
&amp;INDIRECT("数出表_Excel!"&amp;R50&amp;"5"),
INDIRECT("数出表_Excel!"&amp;R50&amp;"3")),"")</f>
        <v/>
      </c>
      <c r="M50" t="str">
        <f t="array" aca="1" ref="M50" ca="1">IFERROR(IF(OR(COUNTIF(INDIRECT("数出表_Excel!"&amp;S50&amp;"3"),"*キャラ*"),
COUNTIF(INDIRECT("数出表_Excel!"&amp;S50&amp;"3"),"*赤*")),
INDIRECT("数出表_Excel!"&amp;S50&amp;"3")
&amp;"　"&amp;INDIRECT("数出表_Excel!"&amp;S50&amp;"4")
&amp;INDIRECT("数出表_Excel!"&amp;S50&amp;"5"),
INDIRECT("数出表_Excel!"&amp;S50&amp;"3")),"")</f>
        <v/>
      </c>
      <c r="N50" t="str">
        <f t="array" aca="1" ref="N50" ca="1">IFERROR(IF(OR(COUNTIF(INDIRECT("数出表_Excel!"&amp;T50&amp;"3"),"*キャラ*"),
COUNTIF(INDIRECT("数出表_Excel!"&amp;T50&amp;"3"),"*赤*")),
INDIRECT("数出表_Excel!"&amp;T50&amp;"3")
&amp;"　"&amp;INDIRECT("数出表_Excel!"&amp;T50&amp;"4")
&amp;INDIRECT("数出表_Excel!"&amp;T50&amp;"5"),
INDIRECT("数出表_Excel!"&amp;T50&amp;"3")),"")</f>
        <v/>
      </c>
      <c r="O50" t="str">
        <f t="array" aca="1" ref="O50" ca="1">IFERROR(IF(OR(COUNTIF(INDIRECT("数出表_Excel!"&amp;U50&amp;"3"),"*キャラ*"),
COUNTIF(INDIRECT("数出表_Excel!"&amp;U50&amp;"3"),"*赤*")),
INDIRECT("数出表_Excel!"&amp;U50&amp;"3")
&amp;"　"&amp;INDIRECT("数出表_Excel!"&amp;U50&amp;"4")
&amp;INDIRECT("数出表_Excel!"&amp;U50&amp;"5"),
INDIRECT("数出表_Excel!"&amp;U50&amp;"3")),"")</f>
        <v/>
      </c>
      <c r="P50" t="str">
        <f t="shared" ca="1" si="4"/>
        <v/>
      </c>
      <c r="Q50" t="str">
        <f t="shared" ca="1" si="4"/>
        <v/>
      </c>
      <c r="R50" t="str">
        <f t="shared" ca="1" si="4"/>
        <v/>
      </c>
      <c r="S50" t="str">
        <f t="shared" ca="1" si="5"/>
        <v/>
      </c>
      <c r="T50" t="str">
        <f t="shared" ca="1" si="5"/>
        <v/>
      </c>
      <c r="U50" t="str">
        <f t="shared" ca="1" si="5"/>
        <v/>
      </c>
      <c r="V50" t="str">
        <f t="shared" ca="1" si="2"/>
        <v/>
      </c>
    </row>
    <row r="51" spans="1:22" x14ac:dyDescent="0.45">
      <c r="A51"/>
      <c r="I51">
        <f t="shared" si="3"/>
        <v>107</v>
      </c>
      <c r="J51" t="str">
        <f t="array" aca="1" ref="J51" ca="1">IFERROR(IF(OR(COUNTIF(INDIRECT("数出表_Excel!"&amp;P51&amp;"3"),"*キャラ*"),
COUNTIF(INDIRECT("数出表_Excel!"&amp;P51&amp;"3"),"*赤*")),
IF(COUNTIF(A51,"*雙葉*"),INDIRECT("数出表_Excel!"&amp;P51&amp;"3"),
INDIRECT("数出表_Excel!"&amp;P51&amp;"3")
&amp;"　"&amp;INDIRECT("数出表_Excel!"&amp;P51&amp;"4")
&amp;INDIRECT("数出表_Excel!"&amp;P51&amp;"5")),
INDIRECT("数出表_Excel!"&amp;P51&amp;"3")),"")</f>
        <v/>
      </c>
      <c r="K51" t="str">
        <f t="array" aca="1" ref="K51" ca="1">IFERROR(IF(OR(COUNTIF(INDIRECT("数出表_Excel!"&amp;Q51&amp;"3"),"*キャラ*"),
COUNTIF(INDIRECT("数出表_Excel!"&amp;Q51&amp;"3"),"*赤*")),
INDIRECT("数出表_Excel!"&amp;Q51&amp;"3")
&amp;"　"&amp;INDIRECT("数出表_Excel!"&amp;Q51&amp;"4")
&amp;INDIRECT("数出表_Excel!"&amp;Q51&amp;"5"),
INDIRECT("数出表_Excel!"&amp;Q51&amp;"3")),"")</f>
        <v/>
      </c>
      <c r="L51" t="str">
        <f t="array" aca="1" ref="L51" ca="1">IFERROR(IF(OR(COUNTIF(INDIRECT("数出表_Excel!"&amp;R51&amp;"3"),"*キャラ*"),
COUNTIF(INDIRECT("数出表_Excel!"&amp;R51&amp;"3"),"*赤*")),
INDIRECT("数出表_Excel!"&amp;R51&amp;"3")
&amp;"　"&amp;INDIRECT("数出表_Excel!"&amp;R51&amp;"4")
&amp;INDIRECT("数出表_Excel!"&amp;R51&amp;"5"),
INDIRECT("数出表_Excel!"&amp;R51&amp;"3")),"")</f>
        <v/>
      </c>
      <c r="M51" t="str">
        <f t="array" aca="1" ref="M51" ca="1">IFERROR(IF(OR(COUNTIF(INDIRECT("数出表_Excel!"&amp;S51&amp;"3"),"*キャラ*"),
COUNTIF(INDIRECT("数出表_Excel!"&amp;S51&amp;"3"),"*赤*")),
INDIRECT("数出表_Excel!"&amp;S51&amp;"3")
&amp;"　"&amp;INDIRECT("数出表_Excel!"&amp;S51&amp;"4")
&amp;INDIRECT("数出表_Excel!"&amp;S51&amp;"5"),
INDIRECT("数出表_Excel!"&amp;S51&amp;"3")),"")</f>
        <v/>
      </c>
      <c r="N51" t="str">
        <f t="array" aca="1" ref="N51" ca="1">IFERROR(IF(OR(COUNTIF(INDIRECT("数出表_Excel!"&amp;T51&amp;"3"),"*キャラ*"),
COUNTIF(INDIRECT("数出表_Excel!"&amp;T51&amp;"3"),"*赤*")),
INDIRECT("数出表_Excel!"&amp;T51&amp;"3")
&amp;"　"&amp;INDIRECT("数出表_Excel!"&amp;T51&amp;"4")
&amp;INDIRECT("数出表_Excel!"&amp;T51&amp;"5"),
INDIRECT("数出表_Excel!"&amp;T51&amp;"3")),"")</f>
        <v/>
      </c>
      <c r="O51" t="str">
        <f t="array" aca="1" ref="O51" ca="1">IFERROR(IF(OR(COUNTIF(INDIRECT("数出表_Excel!"&amp;U51&amp;"3"),"*キャラ*"),
COUNTIF(INDIRECT("数出表_Excel!"&amp;U51&amp;"3"),"*赤*")),
INDIRECT("数出表_Excel!"&amp;U51&amp;"3")
&amp;"　"&amp;INDIRECT("数出表_Excel!"&amp;U51&amp;"4")
&amp;INDIRECT("数出表_Excel!"&amp;U51&amp;"5"),
INDIRECT("数出表_Excel!"&amp;U51&amp;"3")),"")</f>
        <v/>
      </c>
      <c r="P51" t="str">
        <f t="shared" ca="1" si="4"/>
        <v/>
      </c>
      <c r="Q51" t="str">
        <f t="shared" ca="1" si="4"/>
        <v/>
      </c>
      <c r="R51" t="str">
        <f t="shared" ca="1" si="4"/>
        <v/>
      </c>
      <c r="S51" t="str">
        <f t="shared" ca="1" si="5"/>
        <v/>
      </c>
      <c r="T51" t="str">
        <f t="shared" ca="1" si="5"/>
        <v/>
      </c>
      <c r="U51" t="str">
        <f t="shared" ca="1" si="5"/>
        <v/>
      </c>
      <c r="V51" t="str">
        <f t="shared" ca="1" si="2"/>
        <v/>
      </c>
    </row>
    <row r="52" spans="1:22" x14ac:dyDescent="0.45">
      <c r="A52"/>
      <c r="I52">
        <f t="shared" si="3"/>
        <v>109</v>
      </c>
      <c r="J52" t="str">
        <f t="array" aca="1" ref="J52" ca="1">IFERROR(IF(OR(COUNTIF(INDIRECT("数出表_Excel!"&amp;P52&amp;"3"),"*キャラ*"),
COUNTIF(INDIRECT("数出表_Excel!"&amp;P52&amp;"3"),"*赤*")),
IF(COUNTIF(A52,"*雙葉*"),INDIRECT("数出表_Excel!"&amp;P52&amp;"3"),
INDIRECT("数出表_Excel!"&amp;P52&amp;"3")
&amp;"　"&amp;INDIRECT("数出表_Excel!"&amp;P52&amp;"4")
&amp;INDIRECT("数出表_Excel!"&amp;P52&amp;"5")),
INDIRECT("数出表_Excel!"&amp;P52&amp;"3")),"")</f>
        <v/>
      </c>
      <c r="K52" t="str">
        <f t="array" aca="1" ref="K52" ca="1">IFERROR(IF(OR(COUNTIF(INDIRECT("数出表_Excel!"&amp;Q52&amp;"3"),"*キャラ*"),
COUNTIF(INDIRECT("数出表_Excel!"&amp;Q52&amp;"3"),"*赤*")),
INDIRECT("数出表_Excel!"&amp;Q52&amp;"3")
&amp;"　"&amp;INDIRECT("数出表_Excel!"&amp;Q52&amp;"4")
&amp;INDIRECT("数出表_Excel!"&amp;Q52&amp;"5"),
INDIRECT("数出表_Excel!"&amp;Q52&amp;"3")),"")</f>
        <v/>
      </c>
      <c r="L52" t="str">
        <f t="array" aca="1" ref="L52" ca="1">IFERROR(IF(OR(COUNTIF(INDIRECT("数出表_Excel!"&amp;R52&amp;"3"),"*キャラ*"),
COUNTIF(INDIRECT("数出表_Excel!"&amp;R52&amp;"3"),"*赤*")),
INDIRECT("数出表_Excel!"&amp;R52&amp;"3")
&amp;"　"&amp;INDIRECT("数出表_Excel!"&amp;R52&amp;"4")
&amp;INDIRECT("数出表_Excel!"&amp;R52&amp;"5"),
INDIRECT("数出表_Excel!"&amp;R52&amp;"3")),"")</f>
        <v/>
      </c>
      <c r="M52" t="str">
        <f t="array" aca="1" ref="M52" ca="1">IFERROR(IF(OR(COUNTIF(INDIRECT("数出表_Excel!"&amp;S52&amp;"3"),"*キャラ*"),
COUNTIF(INDIRECT("数出表_Excel!"&amp;S52&amp;"3"),"*赤*")),
INDIRECT("数出表_Excel!"&amp;S52&amp;"3")
&amp;"　"&amp;INDIRECT("数出表_Excel!"&amp;S52&amp;"4")
&amp;INDIRECT("数出表_Excel!"&amp;S52&amp;"5"),
INDIRECT("数出表_Excel!"&amp;S52&amp;"3")),"")</f>
        <v/>
      </c>
      <c r="N52" t="str">
        <f t="array" aca="1" ref="N52" ca="1">IFERROR(IF(OR(COUNTIF(INDIRECT("数出表_Excel!"&amp;T52&amp;"3"),"*キャラ*"),
COUNTIF(INDIRECT("数出表_Excel!"&amp;T52&amp;"3"),"*赤*")),
INDIRECT("数出表_Excel!"&amp;T52&amp;"3")
&amp;"　"&amp;INDIRECT("数出表_Excel!"&amp;T52&amp;"4")
&amp;INDIRECT("数出表_Excel!"&amp;T52&amp;"5"),
INDIRECT("数出表_Excel!"&amp;T52&amp;"3")),"")</f>
        <v/>
      </c>
      <c r="O52" t="str">
        <f t="array" aca="1" ref="O52" ca="1">IFERROR(IF(OR(COUNTIF(INDIRECT("数出表_Excel!"&amp;U52&amp;"3"),"*キャラ*"),
COUNTIF(INDIRECT("数出表_Excel!"&amp;U52&amp;"3"),"*赤*")),
INDIRECT("数出表_Excel!"&amp;U52&amp;"3")
&amp;"　"&amp;INDIRECT("数出表_Excel!"&amp;U52&amp;"4")
&amp;INDIRECT("数出表_Excel!"&amp;U52&amp;"5"),
INDIRECT("数出表_Excel!"&amp;U52&amp;"3")),"")</f>
        <v/>
      </c>
      <c r="P52" t="str">
        <f t="shared" ca="1" si="4"/>
        <v/>
      </c>
      <c r="Q52" t="str">
        <f t="shared" ca="1" si="4"/>
        <v/>
      </c>
      <c r="R52" t="str">
        <f t="shared" ca="1" si="4"/>
        <v/>
      </c>
      <c r="S52" t="str">
        <f t="shared" ca="1" si="5"/>
        <v/>
      </c>
      <c r="T52" t="str">
        <f t="shared" ca="1" si="5"/>
        <v/>
      </c>
      <c r="U52" t="str">
        <f t="shared" ca="1" si="5"/>
        <v/>
      </c>
      <c r="V52" t="str">
        <f t="shared" ca="1" si="2"/>
        <v/>
      </c>
    </row>
    <row r="53" spans="1:22" x14ac:dyDescent="0.45">
      <c r="A53"/>
      <c r="I53">
        <f t="shared" si="3"/>
        <v>111</v>
      </c>
      <c r="J53" t="str">
        <f t="array" aca="1" ref="J53" ca="1">IFERROR(IF(OR(COUNTIF(INDIRECT("数出表_Excel!"&amp;P53&amp;"3"),"*キャラ*"),
COUNTIF(INDIRECT("数出表_Excel!"&amp;P53&amp;"3"),"*赤*")),
IF(COUNTIF(A53,"*雙葉*"),INDIRECT("数出表_Excel!"&amp;P53&amp;"3"),
INDIRECT("数出表_Excel!"&amp;P53&amp;"3")
&amp;"　"&amp;INDIRECT("数出表_Excel!"&amp;P53&amp;"4")
&amp;INDIRECT("数出表_Excel!"&amp;P53&amp;"5")),
INDIRECT("数出表_Excel!"&amp;P53&amp;"3")),"")</f>
        <v/>
      </c>
      <c r="K53" t="str">
        <f t="array" aca="1" ref="K53" ca="1">IFERROR(IF(OR(COUNTIF(INDIRECT("数出表_Excel!"&amp;Q53&amp;"3"),"*キャラ*"),
COUNTIF(INDIRECT("数出表_Excel!"&amp;Q53&amp;"3"),"*赤*")),
INDIRECT("数出表_Excel!"&amp;Q53&amp;"3")
&amp;"　"&amp;INDIRECT("数出表_Excel!"&amp;Q53&amp;"4")
&amp;INDIRECT("数出表_Excel!"&amp;Q53&amp;"5"),
INDIRECT("数出表_Excel!"&amp;Q53&amp;"3")),"")</f>
        <v/>
      </c>
      <c r="L53" t="str">
        <f t="array" aca="1" ref="L53" ca="1">IFERROR(IF(OR(COUNTIF(INDIRECT("数出表_Excel!"&amp;R53&amp;"3"),"*キャラ*"),
COUNTIF(INDIRECT("数出表_Excel!"&amp;R53&amp;"3"),"*赤*")),
INDIRECT("数出表_Excel!"&amp;R53&amp;"3")
&amp;"　"&amp;INDIRECT("数出表_Excel!"&amp;R53&amp;"4")
&amp;INDIRECT("数出表_Excel!"&amp;R53&amp;"5"),
INDIRECT("数出表_Excel!"&amp;R53&amp;"3")),"")</f>
        <v/>
      </c>
      <c r="M53" t="str">
        <f t="array" aca="1" ref="M53" ca="1">IFERROR(IF(OR(COUNTIF(INDIRECT("数出表_Excel!"&amp;S53&amp;"3"),"*キャラ*"),
COUNTIF(INDIRECT("数出表_Excel!"&amp;S53&amp;"3"),"*赤*")),
INDIRECT("数出表_Excel!"&amp;S53&amp;"3")
&amp;"　"&amp;INDIRECT("数出表_Excel!"&amp;S53&amp;"4")
&amp;INDIRECT("数出表_Excel!"&amp;S53&amp;"5"),
INDIRECT("数出表_Excel!"&amp;S53&amp;"3")),"")</f>
        <v/>
      </c>
      <c r="N53" t="str">
        <f t="array" aca="1" ref="N53" ca="1">IFERROR(IF(OR(COUNTIF(INDIRECT("数出表_Excel!"&amp;T53&amp;"3"),"*キャラ*"),
COUNTIF(INDIRECT("数出表_Excel!"&amp;T53&amp;"3"),"*赤*")),
INDIRECT("数出表_Excel!"&amp;T53&amp;"3")
&amp;"　"&amp;INDIRECT("数出表_Excel!"&amp;T53&amp;"4")
&amp;INDIRECT("数出表_Excel!"&amp;T53&amp;"5"),
INDIRECT("数出表_Excel!"&amp;T53&amp;"3")),"")</f>
        <v/>
      </c>
      <c r="O53" t="str">
        <f t="array" aca="1" ref="O53" ca="1">IFERROR(IF(OR(COUNTIF(INDIRECT("数出表_Excel!"&amp;U53&amp;"3"),"*キャラ*"),
COUNTIF(INDIRECT("数出表_Excel!"&amp;U53&amp;"3"),"*赤*")),
INDIRECT("数出表_Excel!"&amp;U53&amp;"3")
&amp;"　"&amp;INDIRECT("数出表_Excel!"&amp;U53&amp;"4")
&amp;INDIRECT("数出表_Excel!"&amp;U53&amp;"5"),
INDIRECT("数出表_Excel!"&amp;U53&amp;"3")),"")</f>
        <v/>
      </c>
      <c r="P53" t="str">
        <f t="shared" ca="1" si="4"/>
        <v/>
      </c>
      <c r="Q53" t="str">
        <f t="shared" ca="1" si="4"/>
        <v/>
      </c>
      <c r="R53" t="str">
        <f t="shared" ca="1" si="4"/>
        <v/>
      </c>
      <c r="S53" t="str">
        <f t="shared" ca="1" si="5"/>
        <v/>
      </c>
      <c r="T53" t="str">
        <f t="shared" ca="1" si="5"/>
        <v/>
      </c>
      <c r="U53" t="str">
        <f t="shared" ca="1" si="5"/>
        <v/>
      </c>
      <c r="V53" t="str">
        <f t="shared" ca="1" si="2"/>
        <v/>
      </c>
    </row>
    <row r="54" spans="1:22" x14ac:dyDescent="0.45">
      <c r="A54"/>
      <c r="I54">
        <f t="shared" si="3"/>
        <v>113</v>
      </c>
      <c r="J54" t="str">
        <f t="array" aca="1" ref="J54" ca="1">IFERROR(IF(OR(COUNTIF(INDIRECT("数出表_Excel!"&amp;P54&amp;"3"),"*キャラ*"),
COUNTIF(INDIRECT("数出表_Excel!"&amp;P54&amp;"3"),"*赤*")),
IF(COUNTIF(A54,"*雙葉*"),INDIRECT("数出表_Excel!"&amp;P54&amp;"3"),
INDIRECT("数出表_Excel!"&amp;P54&amp;"3")
&amp;"　"&amp;INDIRECT("数出表_Excel!"&amp;P54&amp;"4")
&amp;INDIRECT("数出表_Excel!"&amp;P54&amp;"5")),
INDIRECT("数出表_Excel!"&amp;P54&amp;"3")),"")</f>
        <v/>
      </c>
      <c r="K54" t="str">
        <f t="array" aca="1" ref="K54" ca="1">IFERROR(IF(OR(COUNTIF(INDIRECT("数出表_Excel!"&amp;Q54&amp;"3"),"*キャラ*"),
COUNTIF(INDIRECT("数出表_Excel!"&amp;Q54&amp;"3"),"*赤*")),
INDIRECT("数出表_Excel!"&amp;Q54&amp;"3")
&amp;"　"&amp;INDIRECT("数出表_Excel!"&amp;Q54&amp;"4")
&amp;INDIRECT("数出表_Excel!"&amp;Q54&amp;"5"),
INDIRECT("数出表_Excel!"&amp;Q54&amp;"3")),"")</f>
        <v/>
      </c>
      <c r="L54" t="str">
        <f t="array" aca="1" ref="L54" ca="1">IFERROR(IF(OR(COUNTIF(INDIRECT("数出表_Excel!"&amp;R54&amp;"3"),"*キャラ*"),
COUNTIF(INDIRECT("数出表_Excel!"&amp;R54&amp;"3"),"*赤*")),
INDIRECT("数出表_Excel!"&amp;R54&amp;"3")
&amp;"　"&amp;INDIRECT("数出表_Excel!"&amp;R54&amp;"4")
&amp;INDIRECT("数出表_Excel!"&amp;R54&amp;"5"),
INDIRECT("数出表_Excel!"&amp;R54&amp;"3")),"")</f>
        <v/>
      </c>
      <c r="M54" t="str">
        <f t="array" aca="1" ref="M54" ca="1">IFERROR(IF(OR(COUNTIF(INDIRECT("数出表_Excel!"&amp;S54&amp;"3"),"*キャラ*"),
COUNTIF(INDIRECT("数出表_Excel!"&amp;S54&amp;"3"),"*赤*")),
INDIRECT("数出表_Excel!"&amp;S54&amp;"3")
&amp;"　"&amp;INDIRECT("数出表_Excel!"&amp;S54&amp;"4")
&amp;INDIRECT("数出表_Excel!"&amp;S54&amp;"5"),
INDIRECT("数出表_Excel!"&amp;S54&amp;"3")),"")</f>
        <v/>
      </c>
      <c r="N54" t="str">
        <f t="array" aca="1" ref="N54" ca="1">IFERROR(IF(OR(COUNTIF(INDIRECT("数出表_Excel!"&amp;T54&amp;"3"),"*キャラ*"),
COUNTIF(INDIRECT("数出表_Excel!"&amp;T54&amp;"3"),"*赤*")),
INDIRECT("数出表_Excel!"&amp;T54&amp;"3")
&amp;"　"&amp;INDIRECT("数出表_Excel!"&amp;T54&amp;"4")
&amp;INDIRECT("数出表_Excel!"&amp;T54&amp;"5"),
INDIRECT("数出表_Excel!"&amp;T54&amp;"3")),"")</f>
        <v/>
      </c>
      <c r="O54" t="str">
        <f t="array" aca="1" ref="O54" ca="1">IFERROR(IF(OR(COUNTIF(INDIRECT("数出表_Excel!"&amp;U54&amp;"3"),"*キャラ*"),
COUNTIF(INDIRECT("数出表_Excel!"&amp;U54&amp;"3"),"*赤*")),
INDIRECT("数出表_Excel!"&amp;U54&amp;"3")
&amp;"　"&amp;INDIRECT("数出表_Excel!"&amp;U54&amp;"4")
&amp;INDIRECT("数出表_Excel!"&amp;U54&amp;"5"),
INDIRECT("数出表_Excel!"&amp;U54&amp;"3")),"")</f>
        <v/>
      </c>
      <c r="P54" t="str">
        <f t="shared" ca="1" si="4"/>
        <v/>
      </c>
      <c r="Q54" t="str">
        <f t="shared" ca="1" si="4"/>
        <v/>
      </c>
      <c r="R54" t="str">
        <f t="shared" ca="1" si="4"/>
        <v/>
      </c>
      <c r="S54" t="str">
        <f t="shared" ca="1" si="5"/>
        <v/>
      </c>
      <c r="T54" t="str">
        <f t="shared" ca="1" si="5"/>
        <v/>
      </c>
      <c r="U54" t="str">
        <f t="shared" ca="1" si="5"/>
        <v/>
      </c>
      <c r="V54" t="str">
        <f t="shared" ca="1" si="2"/>
        <v/>
      </c>
    </row>
    <row r="55" spans="1:22" x14ac:dyDescent="0.45">
      <c r="A55"/>
      <c r="I55">
        <f t="shared" si="3"/>
        <v>115</v>
      </c>
      <c r="J55" t="str">
        <f t="array" aca="1" ref="J55" ca="1">IFERROR(IF(OR(COUNTIF(INDIRECT("数出表_Excel!"&amp;P55&amp;"3"),"*キャラ*"),
COUNTIF(INDIRECT("数出表_Excel!"&amp;P55&amp;"3"),"*赤*")),
IF(COUNTIF(A55,"*雙葉*"),INDIRECT("数出表_Excel!"&amp;P55&amp;"3"),
INDIRECT("数出表_Excel!"&amp;P55&amp;"3")
&amp;"　"&amp;INDIRECT("数出表_Excel!"&amp;P55&amp;"4")
&amp;INDIRECT("数出表_Excel!"&amp;P55&amp;"5")),
INDIRECT("数出表_Excel!"&amp;P55&amp;"3")),"")</f>
        <v/>
      </c>
      <c r="K55" t="str">
        <f t="array" aca="1" ref="K55" ca="1">IFERROR(IF(OR(COUNTIF(INDIRECT("数出表_Excel!"&amp;Q55&amp;"3"),"*キャラ*"),
COUNTIF(INDIRECT("数出表_Excel!"&amp;Q55&amp;"3"),"*赤*")),
INDIRECT("数出表_Excel!"&amp;Q55&amp;"3")
&amp;"　"&amp;INDIRECT("数出表_Excel!"&amp;Q55&amp;"4")
&amp;INDIRECT("数出表_Excel!"&amp;Q55&amp;"5"),
INDIRECT("数出表_Excel!"&amp;Q55&amp;"3")),"")</f>
        <v/>
      </c>
      <c r="L55" t="str">
        <f t="array" aca="1" ref="L55" ca="1">IFERROR(IF(OR(COUNTIF(INDIRECT("数出表_Excel!"&amp;R55&amp;"3"),"*キャラ*"),
COUNTIF(INDIRECT("数出表_Excel!"&amp;R55&amp;"3"),"*赤*")),
INDIRECT("数出表_Excel!"&amp;R55&amp;"3")
&amp;"　"&amp;INDIRECT("数出表_Excel!"&amp;R55&amp;"4")
&amp;INDIRECT("数出表_Excel!"&amp;R55&amp;"5"),
INDIRECT("数出表_Excel!"&amp;R55&amp;"3")),"")</f>
        <v/>
      </c>
      <c r="M55" t="str">
        <f t="array" aca="1" ref="M55" ca="1">IFERROR(IF(OR(COUNTIF(INDIRECT("数出表_Excel!"&amp;S55&amp;"3"),"*キャラ*"),
COUNTIF(INDIRECT("数出表_Excel!"&amp;S55&amp;"3"),"*赤*")),
INDIRECT("数出表_Excel!"&amp;S55&amp;"3")
&amp;"　"&amp;INDIRECT("数出表_Excel!"&amp;S55&amp;"4")
&amp;INDIRECT("数出表_Excel!"&amp;S55&amp;"5"),
INDIRECT("数出表_Excel!"&amp;S55&amp;"3")),"")</f>
        <v/>
      </c>
      <c r="N55" t="str">
        <f t="array" aca="1" ref="N55" ca="1">IFERROR(IF(OR(COUNTIF(INDIRECT("数出表_Excel!"&amp;T55&amp;"3"),"*キャラ*"),
COUNTIF(INDIRECT("数出表_Excel!"&amp;T55&amp;"3"),"*赤*")),
INDIRECT("数出表_Excel!"&amp;T55&amp;"3")
&amp;"　"&amp;INDIRECT("数出表_Excel!"&amp;T55&amp;"4")
&amp;INDIRECT("数出表_Excel!"&amp;T55&amp;"5"),
INDIRECT("数出表_Excel!"&amp;T55&amp;"3")),"")</f>
        <v/>
      </c>
      <c r="O55" t="str">
        <f t="array" aca="1" ref="O55" ca="1">IFERROR(IF(OR(COUNTIF(INDIRECT("数出表_Excel!"&amp;U55&amp;"3"),"*キャラ*"),
COUNTIF(INDIRECT("数出表_Excel!"&amp;U55&amp;"3"),"*赤*")),
INDIRECT("数出表_Excel!"&amp;U55&amp;"3")
&amp;"　"&amp;INDIRECT("数出表_Excel!"&amp;U55&amp;"4")
&amp;INDIRECT("数出表_Excel!"&amp;U55&amp;"5"),
INDIRECT("数出表_Excel!"&amp;U55&amp;"3")),"")</f>
        <v/>
      </c>
      <c r="P55" t="str">
        <f t="shared" ca="1" si="4"/>
        <v/>
      </c>
      <c r="Q55" t="str">
        <f t="shared" ca="1" si="4"/>
        <v/>
      </c>
      <c r="R55" t="str">
        <f t="shared" ca="1" si="4"/>
        <v/>
      </c>
      <c r="S55" t="str">
        <f t="shared" ca="1" si="5"/>
        <v/>
      </c>
      <c r="T55" t="str">
        <f t="shared" ca="1" si="5"/>
        <v/>
      </c>
      <c r="U55" t="str">
        <f t="shared" ca="1" si="5"/>
        <v/>
      </c>
      <c r="V55" t="str">
        <f t="shared" ca="1" si="2"/>
        <v/>
      </c>
    </row>
    <row r="56" spans="1:22" x14ac:dyDescent="0.45">
      <c r="A56"/>
      <c r="I56">
        <f t="shared" si="3"/>
        <v>117</v>
      </c>
      <c r="J56" t="str">
        <f t="array" aca="1" ref="J56" ca="1">IFERROR(IF(OR(COUNTIF(INDIRECT("数出表_Excel!"&amp;P56&amp;"3"),"*キャラ*"),
COUNTIF(INDIRECT("数出表_Excel!"&amp;P56&amp;"3"),"*赤*")),
IF(COUNTIF(A56,"*雙葉*"),INDIRECT("数出表_Excel!"&amp;P56&amp;"3"),
INDIRECT("数出表_Excel!"&amp;P56&amp;"3")
&amp;"　"&amp;INDIRECT("数出表_Excel!"&amp;P56&amp;"4")
&amp;INDIRECT("数出表_Excel!"&amp;P56&amp;"5")),
INDIRECT("数出表_Excel!"&amp;P56&amp;"3")),"")</f>
        <v/>
      </c>
      <c r="K56" t="str">
        <f t="array" aca="1" ref="K56" ca="1">IFERROR(IF(OR(COUNTIF(INDIRECT("数出表_Excel!"&amp;Q56&amp;"3"),"*キャラ*"),
COUNTIF(INDIRECT("数出表_Excel!"&amp;Q56&amp;"3"),"*赤*")),
INDIRECT("数出表_Excel!"&amp;Q56&amp;"3")
&amp;"　"&amp;INDIRECT("数出表_Excel!"&amp;Q56&amp;"4")
&amp;INDIRECT("数出表_Excel!"&amp;Q56&amp;"5"),
INDIRECT("数出表_Excel!"&amp;Q56&amp;"3")),"")</f>
        <v/>
      </c>
      <c r="L56" t="str">
        <f t="array" aca="1" ref="L56" ca="1">IFERROR(IF(OR(COUNTIF(INDIRECT("数出表_Excel!"&amp;R56&amp;"3"),"*キャラ*"),
COUNTIF(INDIRECT("数出表_Excel!"&amp;R56&amp;"3"),"*赤*")),
INDIRECT("数出表_Excel!"&amp;R56&amp;"3")
&amp;"　"&amp;INDIRECT("数出表_Excel!"&amp;R56&amp;"4")
&amp;INDIRECT("数出表_Excel!"&amp;R56&amp;"5"),
INDIRECT("数出表_Excel!"&amp;R56&amp;"3")),"")</f>
        <v/>
      </c>
      <c r="M56" t="str">
        <f t="array" aca="1" ref="M56" ca="1">IFERROR(IF(OR(COUNTIF(INDIRECT("数出表_Excel!"&amp;S56&amp;"3"),"*キャラ*"),
COUNTIF(INDIRECT("数出表_Excel!"&amp;S56&amp;"3"),"*赤*")),
INDIRECT("数出表_Excel!"&amp;S56&amp;"3")
&amp;"　"&amp;INDIRECT("数出表_Excel!"&amp;S56&amp;"4")
&amp;INDIRECT("数出表_Excel!"&amp;S56&amp;"5"),
INDIRECT("数出表_Excel!"&amp;S56&amp;"3")),"")</f>
        <v/>
      </c>
      <c r="N56" t="str">
        <f t="array" aca="1" ref="N56" ca="1">IFERROR(IF(OR(COUNTIF(INDIRECT("数出表_Excel!"&amp;T56&amp;"3"),"*キャラ*"),
COUNTIF(INDIRECT("数出表_Excel!"&amp;T56&amp;"3"),"*赤*")),
INDIRECT("数出表_Excel!"&amp;T56&amp;"3")
&amp;"　"&amp;INDIRECT("数出表_Excel!"&amp;T56&amp;"4")
&amp;INDIRECT("数出表_Excel!"&amp;T56&amp;"5"),
INDIRECT("数出表_Excel!"&amp;T56&amp;"3")),"")</f>
        <v/>
      </c>
      <c r="O56" t="str">
        <f t="array" aca="1" ref="O56" ca="1">IFERROR(IF(OR(COUNTIF(INDIRECT("数出表_Excel!"&amp;U56&amp;"3"),"*キャラ*"),
COUNTIF(INDIRECT("数出表_Excel!"&amp;U56&amp;"3"),"*赤*")),
INDIRECT("数出表_Excel!"&amp;U56&amp;"3")
&amp;"　"&amp;INDIRECT("数出表_Excel!"&amp;U56&amp;"4")
&amp;INDIRECT("数出表_Excel!"&amp;U56&amp;"5"),
INDIRECT("数出表_Excel!"&amp;U56&amp;"3")),"")</f>
        <v/>
      </c>
      <c r="P56" t="str">
        <f t="shared" ca="1" si="4"/>
        <v/>
      </c>
      <c r="Q56" t="str">
        <f t="shared" ca="1" si="4"/>
        <v/>
      </c>
      <c r="R56" t="str">
        <f t="shared" ca="1" si="4"/>
        <v/>
      </c>
      <c r="S56" t="str">
        <f t="shared" ca="1" si="5"/>
        <v/>
      </c>
      <c r="T56" t="str">
        <f t="shared" ca="1" si="5"/>
        <v/>
      </c>
      <c r="U56" t="str">
        <f t="shared" ca="1" si="5"/>
        <v/>
      </c>
      <c r="V56" t="str">
        <f t="shared" ca="1" si="2"/>
        <v/>
      </c>
    </row>
    <row r="57" spans="1:22" x14ac:dyDescent="0.45">
      <c r="A57"/>
      <c r="I57">
        <f t="shared" si="3"/>
        <v>119</v>
      </c>
      <c r="J57" t="str">
        <f t="array" aca="1" ref="J57" ca="1">IFERROR(IF(OR(COUNTIF(INDIRECT("数出表_Excel!"&amp;P57&amp;"3"),"*キャラ*"),
COUNTIF(INDIRECT("数出表_Excel!"&amp;P57&amp;"3"),"*赤*")),
IF(COUNTIF(A57,"*雙葉*"),INDIRECT("数出表_Excel!"&amp;P57&amp;"3"),
INDIRECT("数出表_Excel!"&amp;P57&amp;"3")
&amp;"　"&amp;INDIRECT("数出表_Excel!"&amp;P57&amp;"4")
&amp;INDIRECT("数出表_Excel!"&amp;P57&amp;"5")),
INDIRECT("数出表_Excel!"&amp;P57&amp;"3")),"")</f>
        <v/>
      </c>
      <c r="K57" t="str">
        <f t="array" aca="1" ref="K57" ca="1">IFERROR(IF(OR(COUNTIF(INDIRECT("数出表_Excel!"&amp;Q57&amp;"3"),"*キャラ*"),
COUNTIF(INDIRECT("数出表_Excel!"&amp;Q57&amp;"3"),"*赤*")),
INDIRECT("数出表_Excel!"&amp;Q57&amp;"3")
&amp;"　"&amp;INDIRECT("数出表_Excel!"&amp;Q57&amp;"4")
&amp;INDIRECT("数出表_Excel!"&amp;Q57&amp;"5"),
INDIRECT("数出表_Excel!"&amp;Q57&amp;"3")),"")</f>
        <v/>
      </c>
      <c r="L57" t="str">
        <f t="array" aca="1" ref="L57" ca="1">IFERROR(IF(OR(COUNTIF(INDIRECT("数出表_Excel!"&amp;R57&amp;"3"),"*キャラ*"),
COUNTIF(INDIRECT("数出表_Excel!"&amp;R57&amp;"3"),"*赤*")),
INDIRECT("数出表_Excel!"&amp;R57&amp;"3")
&amp;"　"&amp;INDIRECT("数出表_Excel!"&amp;R57&amp;"4")
&amp;INDIRECT("数出表_Excel!"&amp;R57&amp;"5"),
INDIRECT("数出表_Excel!"&amp;R57&amp;"3")),"")</f>
        <v/>
      </c>
      <c r="M57" t="str">
        <f t="array" aca="1" ref="M57" ca="1">IFERROR(IF(OR(COUNTIF(INDIRECT("数出表_Excel!"&amp;S57&amp;"3"),"*キャラ*"),
COUNTIF(INDIRECT("数出表_Excel!"&amp;S57&amp;"3"),"*赤*")),
INDIRECT("数出表_Excel!"&amp;S57&amp;"3")
&amp;"　"&amp;INDIRECT("数出表_Excel!"&amp;S57&amp;"4")
&amp;INDIRECT("数出表_Excel!"&amp;S57&amp;"5"),
INDIRECT("数出表_Excel!"&amp;S57&amp;"3")),"")</f>
        <v/>
      </c>
      <c r="N57" t="str">
        <f t="array" aca="1" ref="N57" ca="1">IFERROR(IF(OR(COUNTIF(INDIRECT("数出表_Excel!"&amp;T57&amp;"3"),"*キャラ*"),
COUNTIF(INDIRECT("数出表_Excel!"&amp;T57&amp;"3"),"*赤*")),
INDIRECT("数出表_Excel!"&amp;T57&amp;"3")
&amp;"　"&amp;INDIRECT("数出表_Excel!"&amp;T57&amp;"4")
&amp;INDIRECT("数出表_Excel!"&amp;T57&amp;"5"),
INDIRECT("数出表_Excel!"&amp;T57&amp;"3")),"")</f>
        <v/>
      </c>
      <c r="O57" t="str">
        <f t="array" aca="1" ref="O57" ca="1">IFERROR(IF(OR(COUNTIF(INDIRECT("数出表_Excel!"&amp;U57&amp;"3"),"*キャラ*"),
COUNTIF(INDIRECT("数出表_Excel!"&amp;U57&amp;"3"),"*赤*")),
INDIRECT("数出表_Excel!"&amp;U57&amp;"3")
&amp;"　"&amp;INDIRECT("数出表_Excel!"&amp;U57&amp;"4")
&amp;INDIRECT("数出表_Excel!"&amp;U57&amp;"5"),
INDIRECT("数出表_Excel!"&amp;U57&amp;"3")),"")</f>
        <v/>
      </c>
      <c r="P57" t="str">
        <f t="shared" ca="1" si="4"/>
        <v/>
      </c>
      <c r="Q57" t="str">
        <f t="shared" ca="1" si="4"/>
        <v/>
      </c>
      <c r="R57" t="str">
        <f t="shared" ca="1" si="4"/>
        <v/>
      </c>
      <c r="S57" t="str">
        <f t="shared" ca="1" si="5"/>
        <v/>
      </c>
      <c r="T57" t="str">
        <f t="shared" ca="1" si="5"/>
        <v/>
      </c>
      <c r="U57" t="str">
        <f t="shared" ca="1" si="5"/>
        <v/>
      </c>
      <c r="V57" t="str">
        <f t="shared" ca="1" si="2"/>
        <v/>
      </c>
    </row>
    <row r="58" spans="1:22" x14ac:dyDescent="0.45">
      <c r="A58"/>
      <c r="I58">
        <f t="shared" si="3"/>
        <v>121</v>
      </c>
      <c r="J58" t="str">
        <f t="array" aca="1" ref="J58" ca="1">IFERROR(IF(OR(COUNTIF(INDIRECT("数出表_Excel!"&amp;P58&amp;"3"),"*キャラ*"),
COUNTIF(INDIRECT("数出表_Excel!"&amp;P58&amp;"3"),"*赤*")),
IF(COUNTIF(A58,"*雙葉*"),INDIRECT("数出表_Excel!"&amp;P58&amp;"3"),
INDIRECT("数出表_Excel!"&amp;P58&amp;"3")
&amp;"　"&amp;INDIRECT("数出表_Excel!"&amp;P58&amp;"4")
&amp;INDIRECT("数出表_Excel!"&amp;P58&amp;"5")),
INDIRECT("数出表_Excel!"&amp;P58&amp;"3")),"")</f>
        <v/>
      </c>
      <c r="K58" t="str">
        <f t="array" aca="1" ref="K58" ca="1">IFERROR(IF(OR(COUNTIF(INDIRECT("数出表_Excel!"&amp;Q58&amp;"3"),"*キャラ*"),
COUNTIF(INDIRECT("数出表_Excel!"&amp;Q58&amp;"3"),"*赤*")),
INDIRECT("数出表_Excel!"&amp;Q58&amp;"3")
&amp;"　"&amp;INDIRECT("数出表_Excel!"&amp;Q58&amp;"4")
&amp;INDIRECT("数出表_Excel!"&amp;Q58&amp;"5"),
INDIRECT("数出表_Excel!"&amp;Q58&amp;"3")),"")</f>
        <v/>
      </c>
      <c r="L58" t="str">
        <f t="array" aca="1" ref="L58" ca="1">IFERROR(IF(OR(COUNTIF(INDIRECT("数出表_Excel!"&amp;R58&amp;"3"),"*キャラ*"),
COUNTIF(INDIRECT("数出表_Excel!"&amp;R58&amp;"3"),"*赤*")),
INDIRECT("数出表_Excel!"&amp;R58&amp;"3")
&amp;"　"&amp;INDIRECT("数出表_Excel!"&amp;R58&amp;"4")
&amp;INDIRECT("数出表_Excel!"&amp;R58&amp;"5"),
INDIRECT("数出表_Excel!"&amp;R58&amp;"3")),"")</f>
        <v/>
      </c>
      <c r="M58" t="str">
        <f t="array" aca="1" ref="M58" ca="1">IFERROR(IF(OR(COUNTIF(INDIRECT("数出表_Excel!"&amp;S58&amp;"3"),"*キャラ*"),
COUNTIF(INDIRECT("数出表_Excel!"&amp;S58&amp;"3"),"*赤*")),
INDIRECT("数出表_Excel!"&amp;S58&amp;"3")
&amp;"　"&amp;INDIRECT("数出表_Excel!"&amp;S58&amp;"4")
&amp;INDIRECT("数出表_Excel!"&amp;S58&amp;"5"),
INDIRECT("数出表_Excel!"&amp;S58&amp;"3")),"")</f>
        <v/>
      </c>
      <c r="N58" t="str">
        <f t="array" aca="1" ref="N58" ca="1">IFERROR(IF(OR(COUNTIF(INDIRECT("数出表_Excel!"&amp;T58&amp;"3"),"*キャラ*"),
COUNTIF(INDIRECT("数出表_Excel!"&amp;T58&amp;"3"),"*赤*")),
INDIRECT("数出表_Excel!"&amp;T58&amp;"3")
&amp;"　"&amp;INDIRECT("数出表_Excel!"&amp;T58&amp;"4")
&amp;INDIRECT("数出表_Excel!"&amp;T58&amp;"5"),
INDIRECT("数出表_Excel!"&amp;T58&amp;"3")),"")</f>
        <v/>
      </c>
      <c r="O58" t="str">
        <f t="array" aca="1" ref="O58" ca="1">IFERROR(IF(OR(COUNTIF(INDIRECT("数出表_Excel!"&amp;U58&amp;"3"),"*キャラ*"),
COUNTIF(INDIRECT("数出表_Excel!"&amp;U58&amp;"3"),"*赤*")),
INDIRECT("数出表_Excel!"&amp;U58&amp;"3")
&amp;"　"&amp;INDIRECT("数出表_Excel!"&amp;U58&amp;"4")
&amp;INDIRECT("数出表_Excel!"&amp;U58&amp;"5"),
INDIRECT("数出表_Excel!"&amp;U58&amp;"3")),"")</f>
        <v/>
      </c>
      <c r="P58" t="str">
        <f t="shared" ca="1" si="4"/>
        <v/>
      </c>
      <c r="Q58" t="str">
        <f t="shared" ca="1" si="4"/>
        <v/>
      </c>
      <c r="R58" t="str">
        <f t="shared" ca="1" si="4"/>
        <v/>
      </c>
      <c r="S58" t="str">
        <f t="shared" ca="1" si="5"/>
        <v/>
      </c>
      <c r="T58" t="str">
        <f t="shared" ca="1" si="5"/>
        <v/>
      </c>
      <c r="U58" t="str">
        <f t="shared" ca="1" si="5"/>
        <v/>
      </c>
      <c r="V58" t="str">
        <f t="shared" ca="1" si="2"/>
        <v/>
      </c>
    </row>
    <row r="59" spans="1:22" x14ac:dyDescent="0.45">
      <c r="A59"/>
      <c r="I59">
        <f t="shared" si="3"/>
        <v>123</v>
      </c>
      <c r="J59" t="str">
        <f t="array" aca="1" ref="J59" ca="1">IFERROR(IF(OR(COUNTIF(INDIRECT("数出表_Excel!"&amp;P59&amp;"3"),"*キャラ*"),
COUNTIF(INDIRECT("数出表_Excel!"&amp;P59&amp;"3"),"*赤*")),
IF(COUNTIF(A59,"*雙葉*"),INDIRECT("数出表_Excel!"&amp;P59&amp;"3"),
INDIRECT("数出表_Excel!"&amp;P59&amp;"3")
&amp;"　"&amp;INDIRECT("数出表_Excel!"&amp;P59&amp;"4")
&amp;INDIRECT("数出表_Excel!"&amp;P59&amp;"5")),
INDIRECT("数出表_Excel!"&amp;P59&amp;"3")),"")</f>
        <v/>
      </c>
      <c r="K59" t="str">
        <f t="array" aca="1" ref="K59" ca="1">IFERROR(IF(OR(COUNTIF(INDIRECT("数出表_Excel!"&amp;Q59&amp;"3"),"*キャラ*"),
COUNTIF(INDIRECT("数出表_Excel!"&amp;Q59&amp;"3"),"*赤*")),
INDIRECT("数出表_Excel!"&amp;Q59&amp;"3")
&amp;"　"&amp;INDIRECT("数出表_Excel!"&amp;Q59&amp;"4")
&amp;INDIRECT("数出表_Excel!"&amp;Q59&amp;"5"),
INDIRECT("数出表_Excel!"&amp;Q59&amp;"3")),"")</f>
        <v/>
      </c>
      <c r="L59" t="str">
        <f t="array" aca="1" ref="L59" ca="1">IFERROR(IF(OR(COUNTIF(INDIRECT("数出表_Excel!"&amp;R59&amp;"3"),"*キャラ*"),
COUNTIF(INDIRECT("数出表_Excel!"&amp;R59&amp;"3"),"*赤*")),
INDIRECT("数出表_Excel!"&amp;R59&amp;"3")
&amp;"　"&amp;INDIRECT("数出表_Excel!"&amp;R59&amp;"4")
&amp;INDIRECT("数出表_Excel!"&amp;R59&amp;"5"),
INDIRECT("数出表_Excel!"&amp;R59&amp;"3")),"")</f>
        <v/>
      </c>
      <c r="M59" t="str">
        <f t="array" aca="1" ref="M59" ca="1">IFERROR(IF(OR(COUNTIF(INDIRECT("数出表_Excel!"&amp;S59&amp;"3"),"*キャラ*"),
COUNTIF(INDIRECT("数出表_Excel!"&amp;S59&amp;"3"),"*赤*")),
INDIRECT("数出表_Excel!"&amp;S59&amp;"3")
&amp;"　"&amp;INDIRECT("数出表_Excel!"&amp;S59&amp;"4")
&amp;INDIRECT("数出表_Excel!"&amp;S59&amp;"5"),
INDIRECT("数出表_Excel!"&amp;S59&amp;"3")),"")</f>
        <v/>
      </c>
      <c r="N59" t="str">
        <f t="array" aca="1" ref="N59" ca="1">IFERROR(IF(OR(COUNTIF(INDIRECT("数出表_Excel!"&amp;T59&amp;"3"),"*キャラ*"),
COUNTIF(INDIRECT("数出表_Excel!"&amp;T59&amp;"3"),"*赤*")),
INDIRECT("数出表_Excel!"&amp;T59&amp;"3")
&amp;"　"&amp;INDIRECT("数出表_Excel!"&amp;T59&amp;"4")
&amp;INDIRECT("数出表_Excel!"&amp;T59&amp;"5"),
INDIRECT("数出表_Excel!"&amp;T59&amp;"3")),"")</f>
        <v/>
      </c>
      <c r="O59" t="str">
        <f t="array" aca="1" ref="O59" ca="1">IFERROR(IF(OR(COUNTIF(INDIRECT("数出表_Excel!"&amp;U59&amp;"3"),"*キャラ*"),
COUNTIF(INDIRECT("数出表_Excel!"&amp;U59&amp;"3"),"*赤*")),
INDIRECT("数出表_Excel!"&amp;U59&amp;"3")
&amp;"　"&amp;INDIRECT("数出表_Excel!"&amp;U59&amp;"4")
&amp;INDIRECT("数出表_Excel!"&amp;U59&amp;"5"),
INDIRECT("数出表_Excel!"&amp;U59&amp;"3")),"")</f>
        <v/>
      </c>
      <c r="P59" t="str">
        <f t="shared" ca="1" si="4"/>
        <v/>
      </c>
      <c r="Q59" t="str">
        <f t="shared" ca="1" si="4"/>
        <v/>
      </c>
      <c r="R59" t="str">
        <f t="shared" ca="1" si="4"/>
        <v/>
      </c>
      <c r="S59" t="str">
        <f t="shared" ca="1" si="5"/>
        <v/>
      </c>
      <c r="T59" t="str">
        <f t="shared" ca="1" si="5"/>
        <v/>
      </c>
      <c r="U59" t="str">
        <f t="shared" ca="1" si="5"/>
        <v/>
      </c>
      <c r="V59" t="str">
        <f t="shared" ca="1" si="2"/>
        <v/>
      </c>
    </row>
    <row r="60" spans="1:22" x14ac:dyDescent="0.45">
      <c r="A60"/>
      <c r="I60">
        <f t="shared" si="3"/>
        <v>125</v>
      </c>
      <c r="J60" t="str">
        <f t="array" aca="1" ref="J60" ca="1">IFERROR(IF(OR(COUNTIF(INDIRECT("数出表_Excel!"&amp;P60&amp;"3"),"*キャラ*"),
COUNTIF(INDIRECT("数出表_Excel!"&amp;P60&amp;"3"),"*赤*")),
IF(COUNTIF(A60,"*雙葉*"),INDIRECT("数出表_Excel!"&amp;P60&amp;"3"),
INDIRECT("数出表_Excel!"&amp;P60&amp;"3")
&amp;"　"&amp;INDIRECT("数出表_Excel!"&amp;P60&amp;"4")
&amp;INDIRECT("数出表_Excel!"&amp;P60&amp;"5")),
INDIRECT("数出表_Excel!"&amp;P60&amp;"3")),"")</f>
        <v/>
      </c>
      <c r="K60" t="str">
        <f t="array" aca="1" ref="K60" ca="1">IFERROR(IF(OR(COUNTIF(INDIRECT("数出表_Excel!"&amp;Q60&amp;"3"),"*キャラ*"),
COUNTIF(INDIRECT("数出表_Excel!"&amp;Q60&amp;"3"),"*赤*")),
INDIRECT("数出表_Excel!"&amp;Q60&amp;"3")
&amp;"　"&amp;INDIRECT("数出表_Excel!"&amp;Q60&amp;"4")
&amp;INDIRECT("数出表_Excel!"&amp;Q60&amp;"5"),
INDIRECT("数出表_Excel!"&amp;Q60&amp;"3")),"")</f>
        <v/>
      </c>
      <c r="L60" t="str">
        <f t="array" aca="1" ref="L60" ca="1">IFERROR(IF(OR(COUNTIF(INDIRECT("数出表_Excel!"&amp;R60&amp;"3"),"*キャラ*"),
COUNTIF(INDIRECT("数出表_Excel!"&amp;R60&amp;"3"),"*赤*")),
INDIRECT("数出表_Excel!"&amp;R60&amp;"3")
&amp;"　"&amp;INDIRECT("数出表_Excel!"&amp;R60&amp;"4")
&amp;INDIRECT("数出表_Excel!"&amp;R60&amp;"5"),
INDIRECT("数出表_Excel!"&amp;R60&amp;"3")),"")</f>
        <v/>
      </c>
      <c r="M60" t="str">
        <f t="array" aca="1" ref="M60" ca="1">IFERROR(IF(OR(COUNTIF(INDIRECT("数出表_Excel!"&amp;S60&amp;"3"),"*キャラ*"),
COUNTIF(INDIRECT("数出表_Excel!"&amp;S60&amp;"3"),"*赤*")),
INDIRECT("数出表_Excel!"&amp;S60&amp;"3")
&amp;"　"&amp;INDIRECT("数出表_Excel!"&amp;S60&amp;"4")
&amp;INDIRECT("数出表_Excel!"&amp;S60&amp;"5"),
INDIRECT("数出表_Excel!"&amp;S60&amp;"3")),"")</f>
        <v/>
      </c>
      <c r="N60" t="str">
        <f t="array" aca="1" ref="N60" ca="1">IFERROR(IF(OR(COUNTIF(INDIRECT("数出表_Excel!"&amp;T60&amp;"3"),"*キャラ*"),
COUNTIF(INDIRECT("数出表_Excel!"&amp;T60&amp;"3"),"*赤*")),
INDIRECT("数出表_Excel!"&amp;T60&amp;"3")
&amp;"　"&amp;INDIRECT("数出表_Excel!"&amp;T60&amp;"4")
&amp;INDIRECT("数出表_Excel!"&amp;T60&amp;"5"),
INDIRECT("数出表_Excel!"&amp;T60&amp;"3")),"")</f>
        <v/>
      </c>
      <c r="O60" t="str">
        <f t="array" aca="1" ref="O60" ca="1">IFERROR(IF(OR(COUNTIF(INDIRECT("数出表_Excel!"&amp;U60&amp;"3"),"*キャラ*"),
COUNTIF(INDIRECT("数出表_Excel!"&amp;U60&amp;"3"),"*赤*")),
INDIRECT("数出表_Excel!"&amp;U60&amp;"3")
&amp;"　"&amp;INDIRECT("数出表_Excel!"&amp;U60&amp;"4")
&amp;INDIRECT("数出表_Excel!"&amp;U60&amp;"5"),
INDIRECT("数出表_Excel!"&amp;U60&amp;"3")),"")</f>
        <v/>
      </c>
      <c r="P60" t="str">
        <f t="shared" ca="1" si="4"/>
        <v/>
      </c>
      <c r="Q60" t="str">
        <f t="shared" ca="1" si="4"/>
        <v/>
      </c>
      <c r="R60" t="str">
        <f t="shared" ca="1" si="4"/>
        <v/>
      </c>
      <c r="S60" t="str">
        <f t="shared" ca="1" si="5"/>
        <v/>
      </c>
      <c r="T60" t="str">
        <f t="shared" ca="1" si="5"/>
        <v/>
      </c>
      <c r="U60" t="str">
        <f t="shared" ca="1" si="5"/>
        <v/>
      </c>
      <c r="V60" t="str">
        <f t="shared" ca="1" si="2"/>
        <v/>
      </c>
    </row>
    <row r="61" spans="1:22" x14ac:dyDescent="0.45">
      <c r="A61"/>
      <c r="I61">
        <f t="shared" si="3"/>
        <v>127</v>
      </c>
      <c r="J61" t="str">
        <f t="array" aca="1" ref="J61" ca="1">IFERROR(IF(OR(COUNTIF(INDIRECT("数出表_Excel!"&amp;P61&amp;"3"),"*キャラ*"),
COUNTIF(INDIRECT("数出表_Excel!"&amp;P61&amp;"3"),"*赤*")),
IF(COUNTIF(A61,"*雙葉*"),INDIRECT("数出表_Excel!"&amp;P61&amp;"3"),
INDIRECT("数出表_Excel!"&amp;P61&amp;"3")
&amp;"　"&amp;INDIRECT("数出表_Excel!"&amp;P61&amp;"4")
&amp;INDIRECT("数出表_Excel!"&amp;P61&amp;"5")),
INDIRECT("数出表_Excel!"&amp;P61&amp;"3")),"")</f>
        <v/>
      </c>
      <c r="K61" t="str">
        <f t="array" aca="1" ref="K61" ca="1">IFERROR(IF(OR(COUNTIF(INDIRECT("数出表_Excel!"&amp;Q61&amp;"3"),"*キャラ*"),
COUNTIF(INDIRECT("数出表_Excel!"&amp;Q61&amp;"3"),"*赤*")),
INDIRECT("数出表_Excel!"&amp;Q61&amp;"3")
&amp;"　"&amp;INDIRECT("数出表_Excel!"&amp;Q61&amp;"4")
&amp;INDIRECT("数出表_Excel!"&amp;Q61&amp;"5"),
INDIRECT("数出表_Excel!"&amp;Q61&amp;"3")),"")</f>
        <v/>
      </c>
      <c r="L61" t="str">
        <f t="array" aca="1" ref="L61" ca="1">IFERROR(IF(OR(COUNTIF(INDIRECT("数出表_Excel!"&amp;R61&amp;"3"),"*キャラ*"),
COUNTIF(INDIRECT("数出表_Excel!"&amp;R61&amp;"3"),"*赤*")),
INDIRECT("数出表_Excel!"&amp;R61&amp;"3")
&amp;"　"&amp;INDIRECT("数出表_Excel!"&amp;R61&amp;"4")
&amp;INDIRECT("数出表_Excel!"&amp;R61&amp;"5"),
INDIRECT("数出表_Excel!"&amp;R61&amp;"3")),"")</f>
        <v/>
      </c>
      <c r="M61" t="str">
        <f t="array" aca="1" ref="M61" ca="1">IFERROR(IF(OR(COUNTIF(INDIRECT("数出表_Excel!"&amp;S61&amp;"3"),"*キャラ*"),
COUNTIF(INDIRECT("数出表_Excel!"&amp;S61&amp;"3"),"*赤*")),
INDIRECT("数出表_Excel!"&amp;S61&amp;"3")
&amp;"　"&amp;INDIRECT("数出表_Excel!"&amp;S61&amp;"4")
&amp;INDIRECT("数出表_Excel!"&amp;S61&amp;"5"),
INDIRECT("数出表_Excel!"&amp;S61&amp;"3")),"")</f>
        <v/>
      </c>
      <c r="N61" t="str">
        <f t="array" aca="1" ref="N61" ca="1">IFERROR(IF(OR(COUNTIF(INDIRECT("数出表_Excel!"&amp;T61&amp;"3"),"*キャラ*"),
COUNTIF(INDIRECT("数出表_Excel!"&amp;T61&amp;"3"),"*赤*")),
INDIRECT("数出表_Excel!"&amp;T61&amp;"3")
&amp;"　"&amp;INDIRECT("数出表_Excel!"&amp;T61&amp;"4")
&amp;INDIRECT("数出表_Excel!"&amp;T61&amp;"5"),
INDIRECT("数出表_Excel!"&amp;T61&amp;"3")),"")</f>
        <v/>
      </c>
      <c r="O61" t="str">
        <f t="array" aca="1" ref="O61" ca="1">IFERROR(IF(OR(COUNTIF(INDIRECT("数出表_Excel!"&amp;U61&amp;"3"),"*キャラ*"),
COUNTIF(INDIRECT("数出表_Excel!"&amp;U61&amp;"3"),"*赤*")),
INDIRECT("数出表_Excel!"&amp;U61&amp;"3")
&amp;"　"&amp;INDIRECT("数出表_Excel!"&amp;U61&amp;"4")
&amp;INDIRECT("数出表_Excel!"&amp;U61&amp;"5"),
INDIRECT("数出表_Excel!"&amp;U61&amp;"3")),"")</f>
        <v/>
      </c>
      <c r="P61" t="str">
        <f t="shared" ca="1" si="4"/>
        <v/>
      </c>
      <c r="Q61" t="str">
        <f t="shared" ca="1" si="4"/>
        <v/>
      </c>
      <c r="R61" t="str">
        <f t="shared" ca="1" si="4"/>
        <v/>
      </c>
      <c r="S61" t="str">
        <f t="shared" ca="1" si="5"/>
        <v/>
      </c>
      <c r="T61" t="str">
        <f t="shared" ca="1" si="5"/>
        <v/>
      </c>
      <c r="U61" t="str">
        <f t="shared" ca="1" si="5"/>
        <v/>
      </c>
      <c r="V61" t="str">
        <f t="shared" ca="1" si="2"/>
        <v/>
      </c>
    </row>
    <row r="62" spans="1:22" x14ac:dyDescent="0.45">
      <c r="A62"/>
      <c r="I62">
        <f t="shared" si="3"/>
        <v>129</v>
      </c>
      <c r="J62" t="str">
        <f t="array" aca="1" ref="J62" ca="1">IFERROR(IF(OR(COUNTIF(INDIRECT("数出表_Excel!"&amp;P62&amp;"3"),"*キャラ*"),
COUNTIF(INDIRECT("数出表_Excel!"&amp;P62&amp;"3"),"*赤*")),
IF(COUNTIF(A62,"*雙葉*"),INDIRECT("数出表_Excel!"&amp;P62&amp;"3"),
INDIRECT("数出表_Excel!"&amp;P62&amp;"3")
&amp;"　"&amp;INDIRECT("数出表_Excel!"&amp;P62&amp;"4")
&amp;INDIRECT("数出表_Excel!"&amp;P62&amp;"5")),
INDIRECT("数出表_Excel!"&amp;P62&amp;"3")),"")</f>
        <v/>
      </c>
      <c r="K62" t="str">
        <f t="array" aca="1" ref="K62" ca="1">IFERROR(IF(OR(COUNTIF(INDIRECT("数出表_Excel!"&amp;Q62&amp;"3"),"*キャラ*"),
COUNTIF(INDIRECT("数出表_Excel!"&amp;Q62&amp;"3"),"*赤*")),
INDIRECT("数出表_Excel!"&amp;Q62&amp;"3")
&amp;"　"&amp;INDIRECT("数出表_Excel!"&amp;Q62&amp;"4")
&amp;INDIRECT("数出表_Excel!"&amp;Q62&amp;"5"),
INDIRECT("数出表_Excel!"&amp;Q62&amp;"3")),"")</f>
        <v/>
      </c>
      <c r="L62" t="str">
        <f t="array" aca="1" ref="L62" ca="1">IFERROR(IF(OR(COUNTIF(INDIRECT("数出表_Excel!"&amp;R62&amp;"3"),"*キャラ*"),
COUNTIF(INDIRECT("数出表_Excel!"&amp;R62&amp;"3"),"*赤*")),
INDIRECT("数出表_Excel!"&amp;R62&amp;"3")
&amp;"　"&amp;INDIRECT("数出表_Excel!"&amp;R62&amp;"4")
&amp;INDIRECT("数出表_Excel!"&amp;R62&amp;"5"),
INDIRECT("数出表_Excel!"&amp;R62&amp;"3")),"")</f>
        <v/>
      </c>
      <c r="M62" t="str">
        <f t="array" aca="1" ref="M62" ca="1">IFERROR(IF(OR(COUNTIF(INDIRECT("数出表_Excel!"&amp;S62&amp;"3"),"*キャラ*"),
COUNTIF(INDIRECT("数出表_Excel!"&amp;S62&amp;"3"),"*赤*")),
INDIRECT("数出表_Excel!"&amp;S62&amp;"3")
&amp;"　"&amp;INDIRECT("数出表_Excel!"&amp;S62&amp;"4")
&amp;INDIRECT("数出表_Excel!"&amp;S62&amp;"5"),
INDIRECT("数出表_Excel!"&amp;S62&amp;"3")),"")</f>
        <v/>
      </c>
      <c r="N62" t="str">
        <f t="array" aca="1" ref="N62" ca="1">IFERROR(IF(OR(COUNTIF(INDIRECT("数出表_Excel!"&amp;T62&amp;"3"),"*キャラ*"),
COUNTIF(INDIRECT("数出表_Excel!"&amp;T62&amp;"3"),"*赤*")),
INDIRECT("数出表_Excel!"&amp;T62&amp;"3")
&amp;"　"&amp;INDIRECT("数出表_Excel!"&amp;T62&amp;"4")
&amp;INDIRECT("数出表_Excel!"&amp;T62&amp;"5"),
INDIRECT("数出表_Excel!"&amp;T62&amp;"3")),"")</f>
        <v/>
      </c>
      <c r="O62" t="str">
        <f t="array" aca="1" ref="O62" ca="1">IFERROR(IF(OR(COUNTIF(INDIRECT("数出表_Excel!"&amp;U62&amp;"3"),"*キャラ*"),
COUNTIF(INDIRECT("数出表_Excel!"&amp;U62&amp;"3"),"*赤*")),
INDIRECT("数出表_Excel!"&amp;U62&amp;"3")
&amp;"　"&amp;INDIRECT("数出表_Excel!"&amp;U62&amp;"4")
&amp;INDIRECT("数出表_Excel!"&amp;U62&amp;"5"),
INDIRECT("数出表_Excel!"&amp;U62&amp;"3")),"")</f>
        <v/>
      </c>
      <c r="P62" t="str">
        <f t="shared" ca="1" si="4"/>
        <v/>
      </c>
      <c r="Q62" t="str">
        <f t="shared" ca="1" si="4"/>
        <v/>
      </c>
      <c r="R62" t="str">
        <f t="shared" ca="1" si="4"/>
        <v/>
      </c>
      <c r="S62" t="str">
        <f t="shared" ca="1" si="5"/>
        <v/>
      </c>
      <c r="T62" t="str">
        <f t="shared" ca="1" si="5"/>
        <v/>
      </c>
      <c r="U62" t="str">
        <f t="shared" ca="1" si="5"/>
        <v/>
      </c>
      <c r="V62" t="str">
        <f t="shared" ca="1" si="2"/>
        <v/>
      </c>
    </row>
    <row r="63" spans="1:22" x14ac:dyDescent="0.45">
      <c r="A63"/>
      <c r="I63">
        <f t="shared" si="3"/>
        <v>131</v>
      </c>
      <c r="J63" t="str">
        <f t="array" aca="1" ref="J63" ca="1">IFERROR(IF(OR(COUNTIF(INDIRECT("数出表_Excel!"&amp;P63&amp;"3"),"*キャラ*"),
COUNTIF(INDIRECT("数出表_Excel!"&amp;P63&amp;"3"),"*赤*")),
IF(COUNTIF(A63,"*雙葉*"),INDIRECT("数出表_Excel!"&amp;P63&amp;"3"),
INDIRECT("数出表_Excel!"&amp;P63&amp;"3")
&amp;"　"&amp;INDIRECT("数出表_Excel!"&amp;P63&amp;"4")
&amp;INDIRECT("数出表_Excel!"&amp;P63&amp;"5")),
INDIRECT("数出表_Excel!"&amp;P63&amp;"3")),"")</f>
        <v/>
      </c>
      <c r="K63" t="str">
        <f t="array" aca="1" ref="K63" ca="1">IFERROR(IF(OR(COUNTIF(INDIRECT("数出表_Excel!"&amp;Q63&amp;"3"),"*キャラ*"),
COUNTIF(INDIRECT("数出表_Excel!"&amp;Q63&amp;"3"),"*赤*")),
INDIRECT("数出表_Excel!"&amp;Q63&amp;"3")
&amp;"　"&amp;INDIRECT("数出表_Excel!"&amp;Q63&amp;"4")
&amp;INDIRECT("数出表_Excel!"&amp;Q63&amp;"5"),
INDIRECT("数出表_Excel!"&amp;Q63&amp;"3")),"")</f>
        <v/>
      </c>
      <c r="L63" t="str">
        <f t="array" aca="1" ref="L63" ca="1">IFERROR(IF(OR(COUNTIF(INDIRECT("数出表_Excel!"&amp;R63&amp;"3"),"*キャラ*"),
COUNTIF(INDIRECT("数出表_Excel!"&amp;R63&amp;"3"),"*赤*")),
INDIRECT("数出表_Excel!"&amp;R63&amp;"3")
&amp;"　"&amp;INDIRECT("数出表_Excel!"&amp;R63&amp;"4")
&amp;INDIRECT("数出表_Excel!"&amp;R63&amp;"5"),
INDIRECT("数出表_Excel!"&amp;R63&amp;"3")),"")</f>
        <v/>
      </c>
      <c r="M63" t="str">
        <f t="array" aca="1" ref="M63" ca="1">IFERROR(IF(OR(COUNTIF(INDIRECT("数出表_Excel!"&amp;S63&amp;"3"),"*キャラ*"),
COUNTIF(INDIRECT("数出表_Excel!"&amp;S63&amp;"3"),"*赤*")),
INDIRECT("数出表_Excel!"&amp;S63&amp;"3")
&amp;"　"&amp;INDIRECT("数出表_Excel!"&amp;S63&amp;"4")
&amp;INDIRECT("数出表_Excel!"&amp;S63&amp;"5"),
INDIRECT("数出表_Excel!"&amp;S63&amp;"3")),"")</f>
        <v/>
      </c>
      <c r="N63" t="str">
        <f t="array" aca="1" ref="N63" ca="1">IFERROR(IF(OR(COUNTIF(INDIRECT("数出表_Excel!"&amp;T63&amp;"3"),"*キャラ*"),
COUNTIF(INDIRECT("数出表_Excel!"&amp;T63&amp;"3"),"*赤*")),
INDIRECT("数出表_Excel!"&amp;T63&amp;"3")
&amp;"　"&amp;INDIRECT("数出表_Excel!"&amp;T63&amp;"4")
&amp;INDIRECT("数出表_Excel!"&amp;T63&amp;"5"),
INDIRECT("数出表_Excel!"&amp;T63&amp;"3")),"")</f>
        <v/>
      </c>
      <c r="O63" t="str">
        <f t="array" aca="1" ref="O63" ca="1">IFERROR(IF(OR(COUNTIF(INDIRECT("数出表_Excel!"&amp;U63&amp;"3"),"*キャラ*"),
COUNTIF(INDIRECT("数出表_Excel!"&amp;U63&amp;"3"),"*赤*")),
INDIRECT("数出表_Excel!"&amp;U63&amp;"3")
&amp;"　"&amp;INDIRECT("数出表_Excel!"&amp;U63&amp;"4")
&amp;INDIRECT("数出表_Excel!"&amp;U63&amp;"5"),
INDIRECT("数出表_Excel!"&amp;U63&amp;"3")),"")</f>
        <v/>
      </c>
      <c r="P63" t="str">
        <f t="shared" ca="1" si="4"/>
        <v/>
      </c>
      <c r="Q63" t="str">
        <f t="shared" ca="1" si="4"/>
        <v/>
      </c>
      <c r="R63" t="str">
        <f t="shared" ca="1" si="4"/>
        <v/>
      </c>
      <c r="S63" t="str">
        <f t="shared" ca="1" si="5"/>
        <v/>
      </c>
      <c r="T63" t="str">
        <f t="shared" ca="1" si="5"/>
        <v/>
      </c>
      <c r="U63" t="str">
        <f t="shared" ca="1" si="5"/>
        <v/>
      </c>
      <c r="V63" t="str">
        <f t="shared" ca="1" si="2"/>
        <v/>
      </c>
    </row>
    <row r="64" spans="1:22" x14ac:dyDescent="0.45">
      <c r="A64"/>
      <c r="I64">
        <f t="shared" si="3"/>
        <v>133</v>
      </c>
      <c r="J64" t="str">
        <f t="array" aca="1" ref="J64" ca="1">IFERROR(IF(OR(COUNTIF(INDIRECT("数出表_Excel!"&amp;P64&amp;"3"),"*キャラ*"),
COUNTIF(INDIRECT("数出表_Excel!"&amp;P64&amp;"3"),"*赤*")),
IF(COUNTIF(A64,"*雙葉*"),INDIRECT("数出表_Excel!"&amp;P64&amp;"3"),
INDIRECT("数出表_Excel!"&amp;P64&amp;"3")
&amp;"　"&amp;INDIRECT("数出表_Excel!"&amp;P64&amp;"4")
&amp;INDIRECT("数出表_Excel!"&amp;P64&amp;"5")),
INDIRECT("数出表_Excel!"&amp;P64&amp;"3")),"")</f>
        <v/>
      </c>
      <c r="K64" t="str">
        <f t="array" aca="1" ref="K64" ca="1">IFERROR(IF(OR(COUNTIF(INDIRECT("数出表_Excel!"&amp;Q64&amp;"3"),"*キャラ*"),
COUNTIF(INDIRECT("数出表_Excel!"&amp;Q64&amp;"3"),"*赤*")),
INDIRECT("数出表_Excel!"&amp;Q64&amp;"3")
&amp;"　"&amp;INDIRECT("数出表_Excel!"&amp;Q64&amp;"4")
&amp;INDIRECT("数出表_Excel!"&amp;Q64&amp;"5"),
INDIRECT("数出表_Excel!"&amp;Q64&amp;"3")),"")</f>
        <v/>
      </c>
      <c r="L64" t="str">
        <f t="array" aca="1" ref="L64" ca="1">IFERROR(IF(OR(COUNTIF(INDIRECT("数出表_Excel!"&amp;R64&amp;"3"),"*キャラ*"),
COUNTIF(INDIRECT("数出表_Excel!"&amp;R64&amp;"3"),"*赤*")),
INDIRECT("数出表_Excel!"&amp;R64&amp;"3")
&amp;"　"&amp;INDIRECT("数出表_Excel!"&amp;R64&amp;"4")
&amp;INDIRECT("数出表_Excel!"&amp;R64&amp;"5"),
INDIRECT("数出表_Excel!"&amp;R64&amp;"3")),"")</f>
        <v/>
      </c>
      <c r="M64" t="str">
        <f t="array" aca="1" ref="M64" ca="1">IFERROR(IF(OR(COUNTIF(INDIRECT("数出表_Excel!"&amp;S64&amp;"3"),"*キャラ*"),
COUNTIF(INDIRECT("数出表_Excel!"&amp;S64&amp;"3"),"*赤*")),
INDIRECT("数出表_Excel!"&amp;S64&amp;"3")
&amp;"　"&amp;INDIRECT("数出表_Excel!"&amp;S64&amp;"4")
&amp;INDIRECT("数出表_Excel!"&amp;S64&amp;"5"),
INDIRECT("数出表_Excel!"&amp;S64&amp;"3")),"")</f>
        <v/>
      </c>
      <c r="N64" t="str">
        <f t="array" aca="1" ref="N64" ca="1">IFERROR(IF(OR(COUNTIF(INDIRECT("数出表_Excel!"&amp;T64&amp;"3"),"*キャラ*"),
COUNTIF(INDIRECT("数出表_Excel!"&amp;T64&amp;"3"),"*赤*")),
INDIRECT("数出表_Excel!"&amp;T64&amp;"3")
&amp;"　"&amp;INDIRECT("数出表_Excel!"&amp;T64&amp;"4")
&amp;INDIRECT("数出表_Excel!"&amp;T64&amp;"5"),
INDIRECT("数出表_Excel!"&amp;T64&amp;"3")),"")</f>
        <v/>
      </c>
      <c r="O64" t="str">
        <f t="array" aca="1" ref="O64" ca="1">IFERROR(IF(OR(COUNTIF(INDIRECT("数出表_Excel!"&amp;U64&amp;"3"),"*キャラ*"),
COUNTIF(INDIRECT("数出表_Excel!"&amp;U64&amp;"3"),"*赤*")),
INDIRECT("数出表_Excel!"&amp;U64&amp;"3")
&amp;"　"&amp;INDIRECT("数出表_Excel!"&amp;U64&amp;"4")
&amp;INDIRECT("数出表_Excel!"&amp;U64&amp;"5"),
INDIRECT("数出表_Excel!"&amp;U64&amp;"3")),"")</f>
        <v/>
      </c>
      <c r="P64" t="str">
        <f t="shared" ca="1" si="4"/>
        <v/>
      </c>
      <c r="Q64" t="str">
        <f t="shared" ca="1" si="4"/>
        <v/>
      </c>
      <c r="R64" t="str">
        <f t="shared" ca="1" si="4"/>
        <v/>
      </c>
      <c r="S64" t="str">
        <f t="shared" ca="1" si="5"/>
        <v/>
      </c>
      <c r="T64" t="str">
        <f t="shared" ca="1" si="5"/>
        <v/>
      </c>
      <c r="U64" t="str">
        <f t="shared" ca="1" si="5"/>
        <v/>
      </c>
      <c r="V64" t="str">
        <f t="shared" ca="1" si="2"/>
        <v/>
      </c>
    </row>
    <row r="65" spans="1:22" x14ac:dyDescent="0.45">
      <c r="A65"/>
      <c r="I65">
        <f t="shared" si="3"/>
        <v>135</v>
      </c>
      <c r="J65" t="str">
        <f t="array" aca="1" ref="J65" ca="1">IFERROR(IF(OR(COUNTIF(INDIRECT("数出表_Excel!"&amp;P65&amp;"3"),"*キャラ*"),
COUNTIF(INDIRECT("数出表_Excel!"&amp;P65&amp;"3"),"*赤*")),
IF(COUNTIF(A65,"*雙葉*"),INDIRECT("数出表_Excel!"&amp;P65&amp;"3"),
INDIRECT("数出表_Excel!"&amp;P65&amp;"3")
&amp;"　"&amp;INDIRECT("数出表_Excel!"&amp;P65&amp;"4")
&amp;INDIRECT("数出表_Excel!"&amp;P65&amp;"5")),
INDIRECT("数出表_Excel!"&amp;P65&amp;"3")),"")</f>
        <v/>
      </c>
      <c r="K65" t="str">
        <f t="array" aca="1" ref="K65" ca="1">IFERROR(IF(OR(COUNTIF(INDIRECT("数出表_Excel!"&amp;Q65&amp;"3"),"*キャラ*"),
COUNTIF(INDIRECT("数出表_Excel!"&amp;Q65&amp;"3"),"*赤*")),
INDIRECT("数出表_Excel!"&amp;Q65&amp;"3")
&amp;"　"&amp;INDIRECT("数出表_Excel!"&amp;Q65&amp;"4")
&amp;INDIRECT("数出表_Excel!"&amp;Q65&amp;"5"),
INDIRECT("数出表_Excel!"&amp;Q65&amp;"3")),"")</f>
        <v/>
      </c>
      <c r="L65" t="str">
        <f t="array" aca="1" ref="L65" ca="1">IFERROR(IF(OR(COUNTIF(INDIRECT("数出表_Excel!"&amp;R65&amp;"3"),"*キャラ*"),
COUNTIF(INDIRECT("数出表_Excel!"&amp;R65&amp;"3"),"*赤*")),
INDIRECT("数出表_Excel!"&amp;R65&amp;"3")
&amp;"　"&amp;INDIRECT("数出表_Excel!"&amp;R65&amp;"4")
&amp;INDIRECT("数出表_Excel!"&amp;R65&amp;"5"),
INDIRECT("数出表_Excel!"&amp;R65&amp;"3")),"")</f>
        <v/>
      </c>
      <c r="M65" t="str">
        <f t="array" aca="1" ref="M65" ca="1">IFERROR(IF(OR(COUNTIF(INDIRECT("数出表_Excel!"&amp;S65&amp;"3"),"*キャラ*"),
COUNTIF(INDIRECT("数出表_Excel!"&amp;S65&amp;"3"),"*赤*")),
INDIRECT("数出表_Excel!"&amp;S65&amp;"3")
&amp;"　"&amp;INDIRECT("数出表_Excel!"&amp;S65&amp;"4")
&amp;INDIRECT("数出表_Excel!"&amp;S65&amp;"5"),
INDIRECT("数出表_Excel!"&amp;S65&amp;"3")),"")</f>
        <v/>
      </c>
      <c r="N65" t="str">
        <f t="array" aca="1" ref="N65" ca="1">IFERROR(IF(OR(COUNTIF(INDIRECT("数出表_Excel!"&amp;T65&amp;"3"),"*キャラ*"),
COUNTIF(INDIRECT("数出表_Excel!"&amp;T65&amp;"3"),"*赤*")),
INDIRECT("数出表_Excel!"&amp;T65&amp;"3")
&amp;"　"&amp;INDIRECT("数出表_Excel!"&amp;T65&amp;"4")
&amp;INDIRECT("数出表_Excel!"&amp;T65&amp;"5"),
INDIRECT("数出表_Excel!"&amp;T65&amp;"3")),"")</f>
        <v/>
      </c>
      <c r="O65" t="str">
        <f t="array" aca="1" ref="O65" ca="1">IFERROR(IF(OR(COUNTIF(INDIRECT("数出表_Excel!"&amp;U65&amp;"3"),"*キャラ*"),
COUNTIF(INDIRECT("数出表_Excel!"&amp;U65&amp;"3"),"*赤*")),
INDIRECT("数出表_Excel!"&amp;U65&amp;"3")
&amp;"　"&amp;INDIRECT("数出表_Excel!"&amp;U65&amp;"4")
&amp;INDIRECT("数出表_Excel!"&amp;U65&amp;"5"),
INDIRECT("数出表_Excel!"&amp;U65&amp;"3")),"")</f>
        <v/>
      </c>
      <c r="P65" t="str">
        <f t="shared" ref="P65:R70" ca="1" si="6">IFERROR(
SUBSTITUTE(ADDRESS(1,
IFERROR(COLUMN(INDEX(INDIRECT("数出表_Excel!B"&amp;$I65-1&amp;":T"&amp;$I65-1&amp;""),1,MATCH(TEXT(B65,0),INDIRECT("数出表_Excel!B"&amp;$I65-1&amp;":T"&amp;$I65-1&amp;""),0))),""),4),"1",""),
"")</f>
        <v/>
      </c>
      <c r="Q65" t="str">
        <f t="shared" ca="1" si="6"/>
        <v/>
      </c>
      <c r="R65" t="str">
        <f t="shared" ca="1" si="6"/>
        <v/>
      </c>
      <c r="S65" t="str">
        <f t="shared" ref="S65:U70" ca="1" si="7">IFERROR(
SUBSTITUTE(ADDRESS(1,
IFERROR(COLUMN(INDEX(INDIRECT("数出表_Excel!B"&amp;$I65&amp;":T"&amp;$I65&amp;""),1,MATCH(TEXT(E65,0),INDIRECT("数出表_Excel!B"&amp;$I65&amp;":T"&amp;$I65&amp;""),0))),""),4),"1",""),
"")</f>
        <v/>
      </c>
      <c r="T65" t="str">
        <f t="shared" ca="1" si="7"/>
        <v/>
      </c>
      <c r="U65" t="str">
        <f t="shared" ca="1" si="7"/>
        <v/>
      </c>
      <c r="V65" t="str">
        <f t="shared" ref="V65:V70" ca="1" si="8">TRIM(SUBSTITUTE(
IF(COUNTIF(P65:U65,"A")&gt;0,"A ","")&amp;
IF(COUNTIF(P65:U65,"B")&gt;0,"B ","")&amp;
IF(COUNTIF(P65:U65,"C")&gt;0,"C ","")&amp;
IF(COUNTIF(P65:U65,"D")&gt;0,"D ","")&amp;
IF(COUNTIF(P65:U65,"E")&gt;0,"E ","")&amp;
IF(COUNTIF(P65:U65,"F")&gt;0,"F ","")&amp;
IF(COUNTIF(P65:U65,"G")&gt;0,"G ","")&amp;
IF(COUNTIF(P65:U65,"H")&gt;0,"H ","")&amp;
IF(COUNTIF(P65:U65,"I")&gt;0,"I ","")&amp;
IF(COUNTIF(P65:U65,"J")&gt;0,"J ","")&amp;
IF(COUNTIF(P65:U65,"K")&gt;0,"K ","")&amp;
IF(COUNTIF(P65:U65,"L")&gt;0,"L ","")&amp;
IF(COUNTIF(P65:U65,"M")&gt;0,"M ","")&amp;
IF(COUNTIF(P65:U65,"N")&gt;0,"N ","")&amp;
IF(COUNTIF(P65:U65,"O")&gt;0,"O ","")&amp;
IF(COUNTIF(P65:U65,"P")&gt;0,"P ","")&amp;
IF(COUNTIF(P65:U65,"Q")&gt;0,"Q ","")&amp;
IF(COUNTIF(P65:U65,"R")&gt;0,"R ","")&amp;
IF(COUNTIF(P65:U65,"S")&gt;0,"S ","")&amp;
IF(COUNTIF(P65:U65,"T")&gt;0,"T ","")&amp;
IF(COUNTIF(P65:U65,"U")&gt;0,"U ","")&amp;
IF(COUNTIF(P65:U65,"V")&gt;0,"V ","")&amp;
IF(COUNTIF(P65:U65,"W")&gt;0,"W ","")&amp;
IF(COUNTIF(P65:U65,"X")&gt;0,"X ","")&amp;
IF(COUNTIF(P65:U65,"Y")&gt;0,"Y ","")&amp;
IF(COUNTIF(P65:U65,"Z")&gt;0,"Z ","")," ",","))</f>
        <v/>
      </c>
    </row>
    <row r="66" spans="1:22" x14ac:dyDescent="0.45">
      <c r="A66"/>
      <c r="I66">
        <f t="shared" ref="I66:I70" si="9">I65+2</f>
        <v>137</v>
      </c>
      <c r="J66" t="str">
        <f t="array" aca="1" ref="J66" ca="1">IFERROR(IF(OR(COUNTIF(INDIRECT("数出表_Excel!"&amp;P66&amp;"3"),"*キャラ*"),
COUNTIF(INDIRECT("数出表_Excel!"&amp;P66&amp;"3"),"*赤*")),
IF(COUNTIF(A66,"*雙葉*"),INDIRECT("数出表_Excel!"&amp;P66&amp;"3"),
INDIRECT("数出表_Excel!"&amp;P66&amp;"3")
&amp;"　"&amp;INDIRECT("数出表_Excel!"&amp;P66&amp;"4")
&amp;INDIRECT("数出表_Excel!"&amp;P66&amp;"5")),
INDIRECT("数出表_Excel!"&amp;P66&amp;"3")),"")</f>
        <v/>
      </c>
      <c r="K66" t="str">
        <f t="array" aca="1" ref="K66" ca="1">IFERROR(IF(OR(COUNTIF(INDIRECT("数出表_Excel!"&amp;Q66&amp;"3"),"*キャラ*"),
COUNTIF(INDIRECT("数出表_Excel!"&amp;Q66&amp;"3"),"*赤*")),
INDIRECT("数出表_Excel!"&amp;Q66&amp;"3")
&amp;"　"&amp;INDIRECT("数出表_Excel!"&amp;Q66&amp;"4")
&amp;INDIRECT("数出表_Excel!"&amp;Q66&amp;"5"),
INDIRECT("数出表_Excel!"&amp;Q66&amp;"3")),"")</f>
        <v/>
      </c>
      <c r="L66" t="str">
        <f t="array" aca="1" ref="L66" ca="1">IFERROR(IF(OR(COUNTIF(INDIRECT("数出表_Excel!"&amp;R66&amp;"3"),"*キャラ*"),
COUNTIF(INDIRECT("数出表_Excel!"&amp;R66&amp;"3"),"*赤*")),
INDIRECT("数出表_Excel!"&amp;R66&amp;"3")
&amp;"　"&amp;INDIRECT("数出表_Excel!"&amp;R66&amp;"4")
&amp;INDIRECT("数出表_Excel!"&amp;R66&amp;"5"),
INDIRECT("数出表_Excel!"&amp;R66&amp;"3")),"")</f>
        <v/>
      </c>
      <c r="M66" t="str">
        <f t="array" aca="1" ref="M66" ca="1">IFERROR(IF(OR(COUNTIF(INDIRECT("数出表_Excel!"&amp;S66&amp;"3"),"*キャラ*"),
COUNTIF(INDIRECT("数出表_Excel!"&amp;S66&amp;"3"),"*赤*")),
INDIRECT("数出表_Excel!"&amp;S66&amp;"3")
&amp;"　"&amp;INDIRECT("数出表_Excel!"&amp;S66&amp;"4")
&amp;INDIRECT("数出表_Excel!"&amp;S66&amp;"5"),
INDIRECT("数出表_Excel!"&amp;S66&amp;"3")),"")</f>
        <v/>
      </c>
      <c r="N66" t="str">
        <f t="array" aca="1" ref="N66" ca="1">IFERROR(IF(OR(COUNTIF(INDIRECT("数出表_Excel!"&amp;T66&amp;"3"),"*キャラ*"),
COUNTIF(INDIRECT("数出表_Excel!"&amp;T66&amp;"3"),"*赤*")),
INDIRECT("数出表_Excel!"&amp;T66&amp;"3")
&amp;"　"&amp;INDIRECT("数出表_Excel!"&amp;T66&amp;"4")
&amp;INDIRECT("数出表_Excel!"&amp;T66&amp;"5"),
INDIRECT("数出表_Excel!"&amp;T66&amp;"3")),"")</f>
        <v/>
      </c>
      <c r="O66" t="str">
        <f t="array" aca="1" ref="O66" ca="1">IFERROR(IF(OR(COUNTIF(INDIRECT("数出表_Excel!"&amp;U66&amp;"3"),"*キャラ*"),
COUNTIF(INDIRECT("数出表_Excel!"&amp;U66&amp;"3"),"*赤*")),
INDIRECT("数出表_Excel!"&amp;U66&amp;"3")
&amp;"　"&amp;INDIRECT("数出表_Excel!"&amp;U66&amp;"4")
&amp;INDIRECT("数出表_Excel!"&amp;U66&amp;"5"),
INDIRECT("数出表_Excel!"&amp;U66&amp;"3")),"")</f>
        <v/>
      </c>
      <c r="P66" t="str">
        <f t="shared" ca="1" si="6"/>
        <v/>
      </c>
      <c r="Q66" t="str">
        <f t="shared" ca="1" si="6"/>
        <v/>
      </c>
      <c r="R66" t="str">
        <f t="shared" ca="1" si="6"/>
        <v/>
      </c>
      <c r="S66" t="str">
        <f t="shared" ca="1" si="7"/>
        <v/>
      </c>
      <c r="T66" t="str">
        <f t="shared" ca="1" si="7"/>
        <v/>
      </c>
      <c r="U66" t="str">
        <f t="shared" ca="1" si="7"/>
        <v/>
      </c>
      <c r="V66" t="str">
        <f t="shared" ca="1" si="8"/>
        <v/>
      </c>
    </row>
    <row r="67" spans="1:22" x14ac:dyDescent="0.45">
      <c r="A67"/>
      <c r="I67">
        <f t="shared" si="9"/>
        <v>139</v>
      </c>
      <c r="J67" t="str">
        <f t="array" aca="1" ref="J67" ca="1">IFERROR(IF(OR(COUNTIF(INDIRECT("数出表_Excel!"&amp;P67&amp;"3"),"*キャラ*"),
COUNTIF(INDIRECT("数出表_Excel!"&amp;P67&amp;"3"),"*赤*")),
IF(COUNTIF(A67,"*雙葉*"),INDIRECT("数出表_Excel!"&amp;P67&amp;"3"),
INDIRECT("数出表_Excel!"&amp;P67&amp;"3")
&amp;"　"&amp;INDIRECT("数出表_Excel!"&amp;P67&amp;"4")
&amp;INDIRECT("数出表_Excel!"&amp;P67&amp;"5")),
INDIRECT("数出表_Excel!"&amp;P67&amp;"3")),"")</f>
        <v/>
      </c>
      <c r="K67" t="str">
        <f t="array" aca="1" ref="K67" ca="1">IFERROR(IF(OR(COUNTIF(INDIRECT("数出表_Excel!"&amp;Q67&amp;"3"),"*キャラ*"),
COUNTIF(INDIRECT("数出表_Excel!"&amp;Q67&amp;"3"),"*赤*")),
INDIRECT("数出表_Excel!"&amp;Q67&amp;"3")
&amp;"　"&amp;INDIRECT("数出表_Excel!"&amp;Q67&amp;"4")
&amp;INDIRECT("数出表_Excel!"&amp;Q67&amp;"5"),
INDIRECT("数出表_Excel!"&amp;Q67&amp;"3")),"")</f>
        <v/>
      </c>
      <c r="L67" t="str">
        <f t="array" aca="1" ref="L67" ca="1">IFERROR(IF(OR(COUNTIF(INDIRECT("数出表_Excel!"&amp;R67&amp;"3"),"*キャラ*"),
COUNTIF(INDIRECT("数出表_Excel!"&amp;R67&amp;"3"),"*赤*")),
INDIRECT("数出表_Excel!"&amp;R67&amp;"3")
&amp;"　"&amp;INDIRECT("数出表_Excel!"&amp;R67&amp;"4")
&amp;INDIRECT("数出表_Excel!"&amp;R67&amp;"5"),
INDIRECT("数出表_Excel!"&amp;R67&amp;"3")),"")</f>
        <v/>
      </c>
      <c r="M67" t="str">
        <f t="array" aca="1" ref="M67" ca="1">IFERROR(IF(OR(COUNTIF(INDIRECT("数出表_Excel!"&amp;S67&amp;"3"),"*キャラ*"),
COUNTIF(INDIRECT("数出表_Excel!"&amp;S67&amp;"3"),"*赤*")),
INDIRECT("数出表_Excel!"&amp;S67&amp;"3")
&amp;"　"&amp;INDIRECT("数出表_Excel!"&amp;S67&amp;"4")
&amp;INDIRECT("数出表_Excel!"&amp;S67&amp;"5"),
INDIRECT("数出表_Excel!"&amp;S67&amp;"3")),"")</f>
        <v/>
      </c>
      <c r="N67" t="str">
        <f t="array" aca="1" ref="N67" ca="1">IFERROR(IF(OR(COUNTIF(INDIRECT("数出表_Excel!"&amp;T67&amp;"3"),"*キャラ*"),
COUNTIF(INDIRECT("数出表_Excel!"&amp;T67&amp;"3"),"*赤*")),
INDIRECT("数出表_Excel!"&amp;T67&amp;"3")
&amp;"　"&amp;INDIRECT("数出表_Excel!"&amp;T67&amp;"4")
&amp;INDIRECT("数出表_Excel!"&amp;T67&amp;"5"),
INDIRECT("数出表_Excel!"&amp;T67&amp;"3")),"")</f>
        <v/>
      </c>
      <c r="O67" t="str">
        <f t="array" aca="1" ref="O67" ca="1">IFERROR(IF(OR(COUNTIF(INDIRECT("数出表_Excel!"&amp;U67&amp;"3"),"*キャラ*"),
COUNTIF(INDIRECT("数出表_Excel!"&amp;U67&amp;"3"),"*赤*")),
INDIRECT("数出表_Excel!"&amp;U67&amp;"3")
&amp;"　"&amp;INDIRECT("数出表_Excel!"&amp;U67&amp;"4")
&amp;INDIRECT("数出表_Excel!"&amp;U67&amp;"5"),
INDIRECT("数出表_Excel!"&amp;U67&amp;"3")),"")</f>
        <v/>
      </c>
      <c r="P67" t="str">
        <f t="shared" ca="1" si="6"/>
        <v/>
      </c>
      <c r="Q67" t="str">
        <f t="shared" ca="1" si="6"/>
        <v/>
      </c>
      <c r="R67" t="str">
        <f t="shared" ca="1" si="6"/>
        <v/>
      </c>
      <c r="S67" t="str">
        <f t="shared" ca="1" si="7"/>
        <v/>
      </c>
      <c r="T67" t="str">
        <f t="shared" ca="1" si="7"/>
        <v/>
      </c>
      <c r="U67" t="str">
        <f t="shared" ca="1" si="7"/>
        <v/>
      </c>
      <c r="V67" t="str">
        <f t="shared" ca="1" si="8"/>
        <v/>
      </c>
    </row>
    <row r="68" spans="1:22" x14ac:dyDescent="0.45">
      <c r="I68">
        <f t="shared" si="9"/>
        <v>141</v>
      </c>
      <c r="J68" t="str">
        <f t="array" aca="1" ref="J68" ca="1">IFERROR(IF(OR(COUNTIF(INDIRECT("数出表_Excel!"&amp;P68&amp;"3"),"*キャラ*"),
COUNTIF(INDIRECT("数出表_Excel!"&amp;P68&amp;"3"),"*赤*")),
IF(COUNTIF(A68,"*雙葉*"),INDIRECT("数出表_Excel!"&amp;P68&amp;"3"),
INDIRECT("数出表_Excel!"&amp;P68&amp;"3")
&amp;"　"&amp;INDIRECT("数出表_Excel!"&amp;P68&amp;"4")
&amp;INDIRECT("数出表_Excel!"&amp;P68&amp;"5")),
INDIRECT("数出表_Excel!"&amp;P68&amp;"3")),"")</f>
        <v/>
      </c>
      <c r="K68" t="str">
        <f t="array" aca="1" ref="K68" ca="1">IFERROR(IF(OR(COUNTIF(INDIRECT("数出表_Excel!"&amp;Q68&amp;"3"),"*キャラ*"),
COUNTIF(INDIRECT("数出表_Excel!"&amp;Q68&amp;"3"),"*赤*")),
INDIRECT("数出表_Excel!"&amp;Q68&amp;"3")
&amp;"　"&amp;INDIRECT("数出表_Excel!"&amp;Q68&amp;"4")
&amp;INDIRECT("数出表_Excel!"&amp;Q68&amp;"5"),
INDIRECT("数出表_Excel!"&amp;Q68&amp;"3")),"")</f>
        <v/>
      </c>
      <c r="L68" t="str">
        <f t="array" aca="1" ref="L68" ca="1">IFERROR(IF(OR(COUNTIF(INDIRECT("数出表_Excel!"&amp;R68&amp;"3"),"*キャラ*"),
COUNTIF(INDIRECT("数出表_Excel!"&amp;R68&amp;"3"),"*赤*")),
INDIRECT("数出表_Excel!"&amp;R68&amp;"3")
&amp;"　"&amp;INDIRECT("数出表_Excel!"&amp;R68&amp;"4")
&amp;INDIRECT("数出表_Excel!"&amp;R68&amp;"5"),
INDIRECT("数出表_Excel!"&amp;R68&amp;"3")),"")</f>
        <v/>
      </c>
      <c r="M68" t="str">
        <f t="array" aca="1" ref="M68" ca="1">IFERROR(IF(OR(COUNTIF(INDIRECT("数出表_Excel!"&amp;S68&amp;"3"),"*キャラ*"),
COUNTIF(INDIRECT("数出表_Excel!"&amp;S68&amp;"3"),"*赤*")),
INDIRECT("数出表_Excel!"&amp;S68&amp;"3")
&amp;"　"&amp;INDIRECT("数出表_Excel!"&amp;S68&amp;"4")
&amp;INDIRECT("数出表_Excel!"&amp;S68&amp;"5"),
INDIRECT("数出表_Excel!"&amp;S68&amp;"3")),"")</f>
        <v/>
      </c>
      <c r="N68" t="str">
        <f t="array" aca="1" ref="N68" ca="1">IFERROR(IF(OR(COUNTIF(INDIRECT("数出表_Excel!"&amp;T68&amp;"3"),"*キャラ*"),
COUNTIF(INDIRECT("数出表_Excel!"&amp;T68&amp;"3"),"*赤*")),
INDIRECT("数出表_Excel!"&amp;T68&amp;"3")
&amp;"　"&amp;INDIRECT("数出表_Excel!"&amp;T68&amp;"4")
&amp;INDIRECT("数出表_Excel!"&amp;T68&amp;"5"),
INDIRECT("数出表_Excel!"&amp;T68&amp;"3")),"")</f>
        <v/>
      </c>
      <c r="O68" t="str">
        <f t="array" aca="1" ref="O68" ca="1">IFERROR(IF(OR(COUNTIF(INDIRECT("数出表_Excel!"&amp;U68&amp;"3"),"*キャラ*"),
COUNTIF(INDIRECT("数出表_Excel!"&amp;U68&amp;"3"),"*赤*")),
INDIRECT("数出表_Excel!"&amp;U68&amp;"3")
&amp;"　"&amp;INDIRECT("数出表_Excel!"&amp;U68&amp;"4")
&amp;INDIRECT("数出表_Excel!"&amp;U68&amp;"5"),
INDIRECT("数出表_Excel!"&amp;U68&amp;"3")),"")</f>
        <v/>
      </c>
      <c r="P68" t="str">
        <f t="shared" ca="1" si="6"/>
        <v/>
      </c>
      <c r="Q68" t="str">
        <f t="shared" ca="1" si="6"/>
        <v/>
      </c>
      <c r="R68" t="str">
        <f t="shared" ca="1" si="6"/>
        <v/>
      </c>
      <c r="S68" t="str">
        <f t="shared" ca="1" si="7"/>
        <v/>
      </c>
      <c r="T68" t="str">
        <f t="shared" ca="1" si="7"/>
        <v/>
      </c>
      <c r="U68" t="str">
        <f t="shared" ca="1" si="7"/>
        <v/>
      </c>
      <c r="V68" t="str">
        <f t="shared" ca="1" si="8"/>
        <v/>
      </c>
    </row>
    <row r="69" spans="1:22" x14ac:dyDescent="0.45">
      <c r="I69">
        <f t="shared" si="9"/>
        <v>143</v>
      </c>
      <c r="J69" t="str">
        <f t="array" aca="1" ref="J69" ca="1">IFERROR(IF(OR(COUNTIF(INDIRECT("数出表_Excel!"&amp;P69&amp;"3"),"*キャラ*"),
COUNTIF(INDIRECT("数出表_Excel!"&amp;P69&amp;"3"),"*赤*")),
IF(COUNTIF(A69,"*雙葉*"),INDIRECT("数出表_Excel!"&amp;P69&amp;"3"),
INDIRECT("数出表_Excel!"&amp;P69&amp;"3")
&amp;"　"&amp;INDIRECT("数出表_Excel!"&amp;P69&amp;"4")
&amp;INDIRECT("数出表_Excel!"&amp;P69&amp;"5")),
INDIRECT("数出表_Excel!"&amp;P69&amp;"3")),"")</f>
        <v/>
      </c>
      <c r="K69" t="str">
        <f t="array" aca="1" ref="K69" ca="1">IFERROR(IF(OR(COUNTIF(INDIRECT("数出表_Excel!"&amp;Q69&amp;"3"),"*キャラ*"),
COUNTIF(INDIRECT("数出表_Excel!"&amp;Q69&amp;"3"),"*赤*")),
INDIRECT("数出表_Excel!"&amp;Q69&amp;"3")
&amp;"　"&amp;INDIRECT("数出表_Excel!"&amp;Q69&amp;"4")
&amp;INDIRECT("数出表_Excel!"&amp;Q69&amp;"5"),
INDIRECT("数出表_Excel!"&amp;Q69&amp;"3")),"")</f>
        <v/>
      </c>
      <c r="L69" t="str">
        <f t="array" aca="1" ref="L69" ca="1">IFERROR(IF(OR(COUNTIF(INDIRECT("数出表_Excel!"&amp;R69&amp;"3"),"*キャラ*"),
COUNTIF(INDIRECT("数出表_Excel!"&amp;R69&amp;"3"),"*赤*")),
INDIRECT("数出表_Excel!"&amp;R69&amp;"3")
&amp;"　"&amp;INDIRECT("数出表_Excel!"&amp;R69&amp;"4")
&amp;INDIRECT("数出表_Excel!"&amp;R69&amp;"5"),
INDIRECT("数出表_Excel!"&amp;R69&amp;"3")),"")</f>
        <v/>
      </c>
      <c r="M69" t="str">
        <f t="array" aca="1" ref="M69" ca="1">IFERROR(IF(OR(COUNTIF(INDIRECT("数出表_Excel!"&amp;S69&amp;"3"),"*キャラ*"),
COUNTIF(INDIRECT("数出表_Excel!"&amp;S69&amp;"3"),"*赤*")),
INDIRECT("数出表_Excel!"&amp;S69&amp;"3")
&amp;"　"&amp;INDIRECT("数出表_Excel!"&amp;S69&amp;"4")
&amp;INDIRECT("数出表_Excel!"&amp;S69&amp;"5"),
INDIRECT("数出表_Excel!"&amp;S69&amp;"3")),"")</f>
        <v/>
      </c>
      <c r="N69" t="str">
        <f t="array" aca="1" ref="N69" ca="1">IFERROR(IF(OR(COUNTIF(INDIRECT("数出表_Excel!"&amp;T69&amp;"3"),"*キャラ*"),
COUNTIF(INDIRECT("数出表_Excel!"&amp;T69&amp;"3"),"*赤*")),
INDIRECT("数出表_Excel!"&amp;T69&amp;"3")
&amp;"　"&amp;INDIRECT("数出表_Excel!"&amp;T69&amp;"4")
&amp;INDIRECT("数出表_Excel!"&amp;T69&amp;"5"),
INDIRECT("数出表_Excel!"&amp;T69&amp;"3")),"")</f>
        <v/>
      </c>
      <c r="O69" t="str">
        <f t="array" aca="1" ref="O69" ca="1">IFERROR(IF(OR(COUNTIF(INDIRECT("数出表_Excel!"&amp;U69&amp;"3"),"*キャラ*"),
COUNTIF(INDIRECT("数出表_Excel!"&amp;U69&amp;"3"),"*赤*")),
INDIRECT("数出表_Excel!"&amp;U69&amp;"3")
&amp;"　"&amp;INDIRECT("数出表_Excel!"&amp;U69&amp;"4")
&amp;INDIRECT("数出表_Excel!"&amp;U69&amp;"5"),
INDIRECT("数出表_Excel!"&amp;U69&amp;"3")),"")</f>
        <v/>
      </c>
      <c r="P69" t="str">
        <f t="shared" ca="1" si="6"/>
        <v/>
      </c>
      <c r="Q69" t="str">
        <f t="shared" ca="1" si="6"/>
        <v/>
      </c>
      <c r="R69" t="str">
        <f t="shared" ca="1" si="6"/>
        <v/>
      </c>
      <c r="S69" t="str">
        <f t="shared" ca="1" si="7"/>
        <v/>
      </c>
      <c r="T69" t="str">
        <f t="shared" ca="1" si="7"/>
        <v/>
      </c>
      <c r="U69" t="str">
        <f t="shared" ca="1" si="7"/>
        <v/>
      </c>
      <c r="V69" t="str">
        <f t="shared" ca="1" si="8"/>
        <v/>
      </c>
    </row>
    <row r="70" spans="1:22" s="3" customFormat="1" x14ac:dyDescent="0.45">
      <c r="H70" s="2"/>
      <c r="I70" s="3">
        <f t="shared" si="9"/>
        <v>145</v>
      </c>
      <c r="J70" s="3" t="str">
        <f t="array" aca="1" ref="J70" ca="1">IFERROR(IF(OR(COUNTIF(INDIRECT("数出表_Excel!"&amp;P70&amp;"3"),"*キャラ*"),
COUNTIF(INDIRECT("数出表_Excel!"&amp;P70&amp;"3"),"*赤*")),
IF(COUNTIF(A70,"*雙葉*"),INDIRECT("数出表_Excel!"&amp;P70&amp;"3"),
INDIRECT("数出表_Excel!"&amp;P70&amp;"3")
&amp;"　"&amp;INDIRECT("数出表_Excel!"&amp;P70&amp;"4")
&amp;INDIRECT("数出表_Excel!"&amp;P70&amp;"5")),
INDIRECT("数出表_Excel!"&amp;P70&amp;"3")),"")</f>
        <v/>
      </c>
      <c r="K70" s="3" t="str">
        <f t="array" aca="1" ref="K70" ca="1">IFERROR(IF(OR(COUNTIF(INDIRECT("数出表_Excel!"&amp;Q70&amp;"3"),"*キャラ*"),
COUNTIF(INDIRECT("数出表_Excel!"&amp;Q70&amp;"3"),"*赤*")),
INDIRECT("数出表_Excel!"&amp;Q70&amp;"3")
&amp;"　"&amp;INDIRECT("数出表_Excel!"&amp;Q70&amp;"4")
&amp;INDIRECT("数出表_Excel!"&amp;Q70&amp;"5"),
INDIRECT("数出表_Excel!"&amp;Q70&amp;"3")),"")</f>
        <v/>
      </c>
      <c r="L70" s="3" t="str">
        <f t="array" aca="1" ref="L70" ca="1">IFERROR(IF(OR(COUNTIF(INDIRECT("数出表_Excel!"&amp;R70&amp;"3"),"*キャラ*"),
COUNTIF(INDIRECT("数出表_Excel!"&amp;R70&amp;"3"),"*赤*")),
INDIRECT("数出表_Excel!"&amp;R70&amp;"3")
&amp;"　"&amp;INDIRECT("数出表_Excel!"&amp;R70&amp;"4")
&amp;INDIRECT("数出表_Excel!"&amp;R70&amp;"5"),
INDIRECT("数出表_Excel!"&amp;R70&amp;"3")),"")</f>
        <v/>
      </c>
      <c r="M70" s="3" t="str">
        <f t="array" aca="1" ref="M70" ca="1">IFERROR(IF(OR(COUNTIF(INDIRECT("数出表_Excel!"&amp;S70&amp;"3"),"*キャラ*"),
COUNTIF(INDIRECT("数出表_Excel!"&amp;S70&amp;"3"),"*赤*")),
INDIRECT("数出表_Excel!"&amp;S70&amp;"3")
&amp;"　"&amp;INDIRECT("数出表_Excel!"&amp;S70&amp;"4")
&amp;INDIRECT("数出表_Excel!"&amp;S70&amp;"5"),
INDIRECT("数出表_Excel!"&amp;S70&amp;"3")),"")</f>
        <v/>
      </c>
      <c r="N70" s="3" t="str">
        <f t="array" aca="1" ref="N70" ca="1">IFERROR(IF(OR(COUNTIF(INDIRECT("数出表_Excel!"&amp;T70&amp;"3"),"*キャラ*"),
COUNTIF(INDIRECT("数出表_Excel!"&amp;T70&amp;"3"),"*赤*")),
INDIRECT("数出表_Excel!"&amp;T70&amp;"3")
&amp;"　"&amp;INDIRECT("数出表_Excel!"&amp;T70&amp;"4")
&amp;INDIRECT("数出表_Excel!"&amp;T70&amp;"5"),
INDIRECT("数出表_Excel!"&amp;T70&amp;"3")),"")</f>
        <v/>
      </c>
      <c r="O70" s="3" t="str">
        <f t="array" aca="1" ref="O70" ca="1">IFERROR(IF(OR(COUNTIF(INDIRECT("数出表_Excel!"&amp;U70&amp;"3"),"*キャラ*"),
COUNTIF(INDIRECT("数出表_Excel!"&amp;U70&amp;"3"),"*赤*")),
INDIRECT("数出表_Excel!"&amp;U70&amp;"3")
&amp;"　"&amp;INDIRECT("数出表_Excel!"&amp;U70&amp;"4")
&amp;INDIRECT("数出表_Excel!"&amp;U70&amp;"5"),
INDIRECT("数出表_Excel!"&amp;U70&amp;"3")),"")</f>
        <v/>
      </c>
      <c r="P70" s="3" t="str">
        <f t="shared" ca="1" si="6"/>
        <v/>
      </c>
      <c r="Q70" s="3" t="str">
        <f t="shared" ca="1" si="6"/>
        <v/>
      </c>
      <c r="R70" s="3" t="str">
        <f t="shared" ca="1" si="6"/>
        <v/>
      </c>
      <c r="S70" s="3" t="str">
        <f t="shared" ca="1" si="7"/>
        <v/>
      </c>
      <c r="T70" s="3" t="str">
        <f t="shared" ca="1" si="7"/>
        <v/>
      </c>
      <c r="U70" s="3" t="str">
        <f t="shared" ca="1" si="7"/>
        <v/>
      </c>
      <c r="V70" s="3" t="str">
        <f t="shared" ca="1" si="8"/>
        <v/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4756-7B80-4FB0-8952-D6F33E2A7457}">
  <dimension ref="A1"/>
  <sheetViews>
    <sheetView tabSelected="1" workbookViewId="0">
      <selection sqref="A1:XFD1048576"/>
    </sheetView>
  </sheetViews>
  <sheetFormatPr defaultRowHeight="18" x14ac:dyDescent="0.4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472A-2A6B-4611-A554-4534C27C7609}">
  <dimension ref="A1:W147"/>
  <sheetViews>
    <sheetView zoomScale="70" zoomScaleNormal="70" workbookViewId="0">
      <selection activeCell="S3" sqref="S3"/>
    </sheetView>
  </sheetViews>
  <sheetFormatPr defaultRowHeight="18" x14ac:dyDescent="0.45"/>
  <cols>
    <col min="1" max="1" width="26.69921875" style="1" customWidth="1"/>
    <col min="2" max="11" width="8.796875" style="4"/>
    <col min="12" max="20" width="11.3984375" style="38" customWidth="1"/>
    <col min="21" max="21" width="11.3984375" style="38" hidden="1" customWidth="1"/>
    <col min="22" max="22" width="32.796875" style="39" customWidth="1"/>
    <col min="23" max="23" width="27.69921875" style="1" customWidth="1"/>
  </cols>
  <sheetData>
    <row r="1" spans="1:23" x14ac:dyDescent="0.45">
      <c r="A1"/>
      <c r="L1" s="4"/>
      <c r="M1" s="4"/>
      <c r="N1" s="4"/>
      <c r="O1" s="4"/>
      <c r="P1" s="4"/>
      <c r="Q1" s="4"/>
      <c r="R1" s="4" t="str">
        <f t="array" ref="R1">IF(R5&lt;&gt;"",
IF(AND(SUMPRODUCT(--ISNUMBER(SEARCH(LEFT(R5,LEN(R5)-2),SUBSTITUTE(SUBSTITUTE(貼り付け用!$L$3:$Z$3,"　","")," ",""))))&gt;0,
LEN(LEFT(R5,LEN(R5)-2))&gt;2),1,0),"")</f>
        <v/>
      </c>
      <c r="S1" s="4" t="str">
        <f t="array" ref="S1">IF(S5&lt;&gt;"",
IF(AND(SUMPRODUCT(--ISNUMBER(SEARCH(LEFT(S5,LEN(S5)-2),SUBSTITUTE(SUBSTITUTE(貼り付け用!$L$3:$Z$3,"　","")," ",""))))&gt;0,
LEN(LEFT(S5,LEN(S5)-2))&gt;2),1,0),"")</f>
        <v/>
      </c>
      <c r="T1" s="4"/>
      <c r="U1" s="4"/>
      <c r="V1" s="5"/>
      <c r="W1"/>
    </row>
    <row r="2" spans="1:23" s="6" customFormat="1" ht="26.4" customHeight="1" x14ac:dyDescent="0.45">
      <c r="A2" s="6" t="str">
        <f>貼り付け用!A2&amp;"　"&amp;貼り付け用!B2&amp;"　"&amp;貼り付け用!C2</f>
        <v>　　</v>
      </c>
      <c r="B2" s="7"/>
      <c r="C2" s="7"/>
      <c r="D2" s="7"/>
      <c r="E2" s="7"/>
      <c r="F2" s="7"/>
      <c r="G2" s="7"/>
      <c r="H2" s="7"/>
      <c r="I2" s="8" t="s">
        <v>4</v>
      </c>
      <c r="J2" s="8"/>
      <c r="K2" s="8" t="s">
        <v>5</v>
      </c>
      <c r="L2" s="8"/>
      <c r="M2" s="8" t="s">
        <v>4</v>
      </c>
      <c r="N2" s="7"/>
      <c r="O2"/>
      <c r="P2"/>
      <c r="Q2"/>
      <c r="R2" t="s">
        <v>6</v>
      </c>
      <c r="S2"/>
      <c r="T2" t="s">
        <v>7</v>
      </c>
      <c r="U2" t="s">
        <v>7</v>
      </c>
      <c r="V2" s="9" t="str">
        <f>貼り付け用!T2&amp;"　"&amp;貼り付け用!U2&amp;"　"&amp;貼り付け用!V2&amp;"　"&amp;貼り付け用!W2</f>
        <v>　　　</v>
      </c>
    </row>
    <row r="3" spans="1:23" x14ac:dyDescent="0.45">
      <c r="A3" s="10"/>
      <c r="B3" s="11" t="s">
        <v>1</v>
      </c>
      <c r="C3" s="12" t="s">
        <v>1</v>
      </c>
      <c r="D3" s="11" t="s">
        <v>2</v>
      </c>
      <c r="E3" s="13" t="s">
        <v>2</v>
      </c>
      <c r="F3" s="12" t="s">
        <v>2</v>
      </c>
      <c r="G3" s="11" t="s">
        <v>0</v>
      </c>
      <c r="H3" s="13" t="s">
        <v>0</v>
      </c>
      <c r="I3" s="13" t="s">
        <v>0</v>
      </c>
      <c r="J3" s="13" t="s">
        <v>0</v>
      </c>
      <c r="K3" s="12" t="s">
        <v>0</v>
      </c>
      <c r="L3" s="14">
        <f>IF(COUNTIF(注文弁当の抽出!A2,"*おやつ*"),"",注文弁当の抽出!A2)</f>
        <v>0</v>
      </c>
      <c r="M3" s="14">
        <f>IF(L3&lt;&gt;"",IF(COUNTIF(注文弁当の抽出!A3,"*おやつ*"),"",注文弁当の抽出!A3),"")</f>
        <v>0</v>
      </c>
      <c r="N3" s="14">
        <f>IF(M3&lt;&gt;"",IF(COUNTIF(注文弁当の抽出!A4,"*おやつ*"),"",注文弁当の抽出!A4),"")</f>
        <v>0</v>
      </c>
      <c r="O3" s="14">
        <f>IF(N3&lt;&gt;"",IF(COUNTIF(注文弁当の抽出!A5,"*おやつ*"),"",注文弁当の抽出!A5),"")</f>
        <v>0</v>
      </c>
      <c r="P3" s="14">
        <f>IF(O3&lt;&gt;"",IF(COUNTIF(注文弁当の抽出!A6,"*おやつ*"),"",注文弁当の抽出!A6),"")</f>
        <v>0</v>
      </c>
      <c r="Q3" s="14">
        <f>IF(P3&lt;&gt;"",IF(COUNTIF(注文弁当の抽出!A7,"*おやつ*"),"",注文弁当の抽出!A7),"")</f>
        <v>0</v>
      </c>
      <c r="R3" s="14">
        <f>IF(Q3&lt;&gt;"",IF(COUNTIF(注文弁当の抽出!A8,"*おやつ*"),"",注文弁当の抽出!A8),"")</f>
        <v>0</v>
      </c>
      <c r="S3" s="14">
        <f>IF(R3&lt;&gt;"",IF(COUNTIF(注文弁当の抽出!A9,"*おやつ*"),"",注文弁当の抽出!A9),"")</f>
        <v>0</v>
      </c>
      <c r="T3" s="15" t="s">
        <v>3</v>
      </c>
      <c r="U3" s="16"/>
      <c r="V3" s="17"/>
      <c r="W3" s="18"/>
    </row>
    <row r="4" spans="1:23" x14ac:dyDescent="0.45">
      <c r="A4" s="19" t="s">
        <v>8</v>
      </c>
      <c r="B4" s="20" t="s">
        <v>9</v>
      </c>
      <c r="C4" s="20" t="s">
        <v>9</v>
      </c>
      <c r="D4" s="20" t="s">
        <v>9</v>
      </c>
      <c r="E4" s="20" t="s">
        <v>10</v>
      </c>
      <c r="F4" s="20" t="s">
        <v>11</v>
      </c>
      <c r="G4" s="20" t="s">
        <v>9</v>
      </c>
      <c r="H4" s="20" t="s">
        <v>9</v>
      </c>
      <c r="I4" s="20" t="s">
        <v>10</v>
      </c>
      <c r="J4" s="20" t="s">
        <v>10</v>
      </c>
      <c r="K4" s="20" t="s">
        <v>11</v>
      </c>
      <c r="L4" s="15"/>
      <c r="M4" s="15"/>
      <c r="N4" s="15"/>
      <c r="O4" s="15"/>
      <c r="P4" s="15"/>
      <c r="Q4" s="15"/>
      <c r="R4" s="15"/>
      <c r="S4" s="15"/>
      <c r="T4" s="15"/>
      <c r="U4" s="21"/>
      <c r="V4" s="22"/>
      <c r="W4" s="23"/>
    </row>
    <row r="5" spans="1:23" x14ac:dyDescent="0.45">
      <c r="A5" s="24"/>
      <c r="B5" s="20">
        <v>100</v>
      </c>
      <c r="C5" s="20">
        <v>150</v>
      </c>
      <c r="D5" s="20">
        <v>120</v>
      </c>
      <c r="E5" s="20" t="s">
        <v>12</v>
      </c>
      <c r="F5" s="20"/>
      <c r="G5" s="20">
        <v>120</v>
      </c>
      <c r="H5" s="20">
        <v>100</v>
      </c>
      <c r="I5" s="20" t="s">
        <v>12</v>
      </c>
      <c r="J5" s="20" t="s">
        <v>13</v>
      </c>
      <c r="K5" s="20"/>
      <c r="L5" s="15"/>
      <c r="M5" s="15"/>
      <c r="N5" s="15"/>
      <c r="O5" s="15"/>
      <c r="P5" s="15"/>
      <c r="Q5" s="15"/>
      <c r="R5" s="15"/>
      <c r="S5" s="15"/>
      <c r="T5" s="15"/>
      <c r="U5" s="25"/>
      <c r="V5" s="22"/>
      <c r="W5" s="23"/>
    </row>
    <row r="6" spans="1:23" x14ac:dyDescent="0.45">
      <c r="A6" s="10" t="e">
        <f t="array" aca="1" ref="A6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MATCH(1,(ISNUMBER(--INDIRECT("貼り付け用!A"&amp;MATCH("園名",貼り付け用!$A:$A,0)+1&amp;":A300")))*(INDIRECT("貼り付け用!A"&amp;MATCH("園名",貼り付け用!$A:$A,0)+1&amp;":A300")&lt;&gt;""),0))</f>
        <v>#N/A</v>
      </c>
      <c r="B6" s="26" t="e">
        <f ca="1">IF($A6&lt;&gt;"",IF(VLOOKUP($A6,貼り付け用!$A$1:$BA$300,COLUMN(),FALSE)=0,"",VLOOKUP($A6,貼り付け用!$A$1:$BA$300,COLUMN(),FALSE)),"")</f>
        <v>#N/A</v>
      </c>
      <c r="C6" s="26" t="e">
        <f ca="1">IF($A6&lt;&gt;"",IF(VLOOKUP($A6,貼り付け用!$A$1:$BA$300,COLUMN(),FALSE)=0,"",VLOOKUP($A6,貼り付け用!$A$1:$BA$300,COLUMN(),FALSE)),"")</f>
        <v>#N/A</v>
      </c>
      <c r="D6" s="26" t="e">
        <f ca="1">IF($A6&lt;&gt;"",IF(VLOOKUP($A6,貼り付け用!$A$1:$BA$300,COLUMN(),FALSE)=0,"",VLOOKUP($A6,貼り付け用!$A$1:$BA$300,COLUMN(),FALSE)),"")</f>
        <v>#N/A</v>
      </c>
      <c r="E6" s="26" t="e">
        <f ca="1">IF($A6&lt;&gt;"",IF(VLOOKUP($A6,貼り付け用!$A$1:$BA$300,COLUMN(),FALSE)=0,"",VLOOKUP($A6,貼り付け用!$A$1:$BA$300,COLUMN(),FALSE)),"")</f>
        <v>#N/A</v>
      </c>
      <c r="F6" s="26" t="e">
        <f ca="1">IF($A6&lt;&gt;"",IF(VLOOKUP($A6,貼り付け用!$A$1:$BA$300,COLUMN(),FALSE)=0,"",VLOOKUP($A6,貼り付け用!$A$1:$BA$300,COLUMN(),FALSE)),"")</f>
        <v>#N/A</v>
      </c>
      <c r="G6" s="26" t="e">
        <f ca="1">IF($A6&lt;&gt;"",IF(VLOOKUP($A6,貼り付け用!$A$1:$BA$300,COLUMN(),FALSE)=0,"",VLOOKUP($A6,貼り付け用!$A$1:$BA$300,COLUMN(),FALSE)),"")</f>
        <v>#N/A</v>
      </c>
      <c r="H6" s="26" t="e">
        <f ca="1">IF($A6&lt;&gt;"",IF(VLOOKUP($A6,貼り付け用!$A$1:$BA$300,COLUMN(),FALSE)=0,"",VLOOKUP($A6,貼り付け用!$A$1:$BA$300,COLUMN(),FALSE)),"")</f>
        <v>#N/A</v>
      </c>
      <c r="I6" s="26" t="e">
        <f ca="1">IF($A6&lt;&gt;"",IF(VLOOKUP($A6,貼り付け用!$A$1:$BA$300,COLUMN(),FALSE)=0,"",VLOOKUP($A6,貼り付け用!$A$1:$BA$300,COLUMN(),FALSE)),"")</f>
        <v>#N/A</v>
      </c>
      <c r="J6" s="26" t="e">
        <f ca="1">IF($A6&lt;&gt;"",IF(VLOOKUP($A6,貼り付け用!$A$1:$BA$300,COLUMN(),FALSE)=0,"",VLOOKUP($A6,貼り付け用!$A$1:$BA$300,COLUMN(),FALSE)),"")</f>
        <v>#N/A</v>
      </c>
      <c r="K6" s="26" t="e">
        <f ca="1">IF($A6&lt;&gt;"",IF(VLOOKUP($A6,貼り付け用!$A$1:$BA$300,COLUMN(),FALSE)=0,"",VLOOKUP($A6,貼り付け用!$A$1:$BA$300,COLUMN(),FALSE)),"")</f>
        <v>#N/A</v>
      </c>
      <c r="L6" s="26" t="e">
        <f ca="1">IF($A6&lt;&gt;"",
IF(COLUMN(貼り付け用!L6)&gt;MATCH("おやつ",貼り付け用!$3:$3,0),"",
IF(VLOOKUP($A6,貼り付け用!$A$1:$BA$300,COLUMN(),FALSE)=0,"",VLOOKUP($A6,貼り付け用!$A$1:$BA$300,COLUMN(),FALSE))),"")</f>
        <v>#N/A</v>
      </c>
      <c r="M6" s="26" t="e">
        <f ca="1">IF($A6&lt;&gt;"",
IF(COLUMN(貼り付け用!M6)&gt;MATCH("おやつ",貼り付け用!$3:$3,0),"",
IF(VLOOKUP($A6,貼り付け用!$A$1:$BA$300,COLUMN(),FALSE)=0,"",VLOOKUP($A6,貼り付け用!$A$1:$BA$300,COLUMN(),FALSE))),"")</f>
        <v>#N/A</v>
      </c>
      <c r="N6" s="26" t="e">
        <f ca="1">IF($A6&lt;&gt;"",
IF(COLUMN(貼り付け用!N6)&gt;MATCH("おやつ",貼り付け用!$3:$3,0),"",
IF(VLOOKUP($A6,貼り付け用!$A$1:$BA$300,COLUMN(),FALSE)=0,"",VLOOKUP($A6,貼り付け用!$A$1:$BA$300,COLUMN(),FALSE))),"")</f>
        <v>#N/A</v>
      </c>
      <c r="O6" s="26" t="e">
        <f ca="1">IF($A6&lt;&gt;"",
IF(COLUMN(貼り付け用!O6)&gt;MATCH("おやつ",貼り付け用!$3:$3,0),"",
IF(VLOOKUP($A6,貼り付け用!$A$1:$BA$300,COLUMN(),FALSE)=0,"",VLOOKUP($A6,貼り付け用!$A$1:$BA$300,COLUMN(),FALSE))),"")</f>
        <v>#N/A</v>
      </c>
      <c r="P6" s="26" t="e">
        <f ca="1">IF($A6&lt;&gt;"",
IF(COLUMN(貼り付け用!P6)&gt;MATCH("おやつ",貼り付け用!$3:$3,0),"",
IF(VLOOKUP($A6,貼り付け用!$A$1:$BA$300,COLUMN(),FALSE)=0,"",VLOOKUP($A6,貼り付け用!$A$1:$BA$300,COLUMN(),FALSE))),"")</f>
        <v>#N/A</v>
      </c>
      <c r="Q6" s="26" t="e">
        <f ca="1">IF($A6&lt;&gt;"",
IF(COLUMN(貼り付け用!Q6)&gt;MATCH("おやつ",貼り付け用!$3:$3,0),"",
IF(VLOOKUP($A6,貼り付け用!$A$1:$BA$300,COLUMN(),FALSE)=0,"",VLOOKUP($A6,貼り付け用!$A$1:$BA$300,COLUMN(),FALSE))),"")</f>
        <v>#N/A</v>
      </c>
      <c r="R6" s="26" t="e">
        <f ca="1">IF($A6&lt;&gt;"",
IF(COLUMN(貼り付け用!R6)&gt;MATCH("おやつ",貼り付け用!$3:$3,0),"",
IF(VLOOKUP($A6,貼り付け用!$A$1:$BA$300,COLUMN(),FALSE)=0,"",VLOOKUP($A6,貼り付け用!$A$1:$BA$300,COLUMN(),FALSE))),"")</f>
        <v>#N/A</v>
      </c>
      <c r="S6" s="26" t="e">
        <f ca="1">IF($A6&lt;&gt;"",
IF(COLUMN(貼り付け用!S6)&gt;MATCH("おやつ",貼り付け用!$3:$3,0),"",
IF(VLOOKUP($A6,貼り付け用!$A$1:$BA$300,COLUMN(),FALSE)=0,"",VLOOKUP($A6,貼り付け用!$A$1:$BA$300,COLUMN(),FALSE))),"")</f>
        <v>#N/A</v>
      </c>
      <c r="T6" s="26" t="e">
        <f>IF(COLUMN(貼り付け用!T6)&gt;MATCH("おやつ",貼り付け用!$3:$3,0),"",
IF(VLOOKUP($A6,貼り付け用!$A$1:$BA$300,COLUMN(),FALSE)=0,"",VLOOKUP($A6,貼り付け用!$A$1:$BA$300,COLUMN(),FALSE)))</f>
        <v>#N/A</v>
      </c>
      <c r="U6" s="26" t="e">
        <f ca="1">IF(J6&lt;&gt;"",
IF(COLUMN(貼り付け用!U6)&gt;MATCH("おやつ",貼り付け用!$3:$3,0),"",
IF(VLOOKUP($A6,貼り付け用!$A$1:$BA$300,COLUMN(),FALSE)=0,"",VLOOKUP($A6,貼り付け用!$A$1:$BA$300,COLUMN(),FALSE))),"")</f>
        <v>#N/A</v>
      </c>
      <c r="V6" s="27" t="e">
        <f ca="1">IF(A6&lt;&gt;"",
IF(VLOOKUP($A6,貼り付け用!$A$1:$BA$300,MATCH("おやつ",貼り付け用!$3:$3,0)+1,FALSE)=0,"",VLOOKUP($A6,貼り付け用!$A$1:$BA$300,MATCH("おやつ",貼り付け用!$3:$3,0)+1,FALSE)),"")</f>
        <v>#N/A</v>
      </c>
      <c r="W6" s="26" t="e">
        <f ca="1">IF(A6&lt;&gt;"",
IF(VLOOKUP($A6,貼り付け用!$A$1:$BA$300,MATCH("おやつ",貼り付け用!$3:$3,0)+2,FALSE)=0,"",VLOOKUP($A6,貼り付け用!$A$1:$BA$300,MATCH("おやつ",貼り付け用!$3:$3,0)+2,FALSE)),"")</f>
        <v>#N/A</v>
      </c>
    </row>
    <row r="7" spans="1:23" x14ac:dyDescent="0.45">
      <c r="A7" s="28" t="e">
        <f t="array" aca="1" ref="A7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MATCH(1,(ISNUMBER(--INDIRECT("貼り付け用!A"&amp;MATCH("園名",貼り付け用!$A:$A,0)+1&amp;":A300")))*(INDIRECT("貼り付け用!A"&amp;MATCH("園名",貼り付け用!$A:$A,0)+1&amp;":A300")&lt;&gt;""),0)+1)</f>
        <v>#N/A</v>
      </c>
      <c r="B7" s="24" t="e">
        <f ca="1">IF($A7&lt;&gt;"",IF(VLOOKUP($A7,貼り付け用!$A$1:$BA$300,COLUMN(),FALSE)=0,"",VLOOKUP($A7,貼り付け用!$A$1:$BA$300,COLUMN(),FALSE)),"")</f>
        <v>#N/A</v>
      </c>
      <c r="C7" s="24" t="e">
        <f ca="1">IF($A7&lt;&gt;"",IF(VLOOKUP($A7,貼り付け用!$A$1:$BA$300,COLUMN(),FALSE)=0,"",VLOOKUP($A7,貼り付け用!$A$1:$BA$300,COLUMN(),FALSE)),"")</f>
        <v>#N/A</v>
      </c>
      <c r="D7" s="24" t="e">
        <f ca="1">IF($A7&lt;&gt;"",IF(VLOOKUP($A7,貼り付け用!$A$1:$BA$300,COLUMN(),FALSE)=0,"",VLOOKUP($A7,貼り付け用!$A$1:$BA$300,COLUMN(),FALSE)),"")</f>
        <v>#N/A</v>
      </c>
      <c r="E7" s="24" t="e">
        <f ca="1">IF($A7&lt;&gt;"",IF(VLOOKUP($A7,貼り付け用!$A$1:$BA$300,COLUMN(),FALSE)=0,"",VLOOKUP($A7,貼り付け用!$A$1:$BA$300,COLUMN(),FALSE)),"")</f>
        <v>#N/A</v>
      </c>
      <c r="F7" s="24" t="e">
        <f ca="1">IF($A7&lt;&gt;"",IF(VLOOKUP($A7,貼り付け用!$A$1:$BA$300,COLUMN(),FALSE)=0,"",VLOOKUP($A7,貼り付け用!$A$1:$BA$300,COLUMN(),FALSE)),"")</f>
        <v>#N/A</v>
      </c>
      <c r="G7" s="24" t="e">
        <f ca="1">IF($A7&lt;&gt;"",IF(VLOOKUP($A7,貼り付け用!$A$1:$BA$300,COLUMN(),FALSE)=0,"",VLOOKUP($A7,貼り付け用!$A$1:$BA$300,COLUMN(),FALSE)),"")</f>
        <v>#N/A</v>
      </c>
      <c r="H7" s="24" t="e">
        <f ca="1">IF($A7&lt;&gt;"",IF(VLOOKUP($A7,貼り付け用!$A$1:$BA$300,COLUMN(),FALSE)=0,"",VLOOKUP($A7,貼り付け用!$A$1:$BA$300,COLUMN(),FALSE)),"")</f>
        <v>#N/A</v>
      </c>
      <c r="I7" s="24" t="e">
        <f ca="1">IF($A7&lt;&gt;"",IF(VLOOKUP($A7,貼り付け用!$A$1:$BA$300,COLUMN(),FALSE)=0,"",VLOOKUP($A7,貼り付け用!$A$1:$BA$300,COLUMN(),FALSE)),"")</f>
        <v>#N/A</v>
      </c>
      <c r="J7" s="24" t="e">
        <f ca="1">IF($A7&lt;&gt;"",IF(VLOOKUP($A7,貼り付け用!$A$1:$BA$300,COLUMN(),FALSE)=0,"",VLOOKUP($A7,貼り付け用!$A$1:$BA$300,COLUMN(),FALSE)),"")</f>
        <v>#N/A</v>
      </c>
      <c r="K7" s="24" t="e">
        <f ca="1">IF($A7&lt;&gt;"",IF(VLOOKUP($A7,貼り付け用!$A$1:$BA$300,COLUMN(),FALSE)=0,"",VLOOKUP($A7,貼り付け用!$A$1:$BA$300,COLUMN(),FALSE)),"")</f>
        <v>#N/A</v>
      </c>
      <c r="L7" s="24" t="e">
        <f ca="1">IF($A7&lt;&gt;"",
IF(COLUMN(貼り付け用!L7)&gt;MATCH("おやつ",貼り付け用!$3:$3,0),"",
IF(VLOOKUP($A7,貼り付け用!$A$1:$BA$300,COLUMN(),FALSE)=0,"",VLOOKUP($A7,貼り付け用!$A$1:$BA$300,COLUMN(),FALSE))),"")</f>
        <v>#N/A</v>
      </c>
      <c r="M7" s="24" t="e">
        <f ca="1">IF($A7&lt;&gt;"",
IF(COLUMN(貼り付け用!M7)&gt;MATCH("おやつ",貼り付け用!$3:$3,0),"",
IF(VLOOKUP($A7,貼り付け用!$A$1:$BA$300,COLUMN(),FALSE)=0,"",VLOOKUP($A7,貼り付け用!$A$1:$BA$300,COLUMN(),FALSE))),"")</f>
        <v>#N/A</v>
      </c>
      <c r="N7" s="24" t="e">
        <f ca="1">IF($A7&lt;&gt;"",
IF(COLUMN(貼り付け用!N7)&gt;MATCH("おやつ",貼り付け用!$3:$3,0),"",
IF(VLOOKUP($A7,貼り付け用!$A$1:$BA$300,COLUMN(),FALSE)=0,"",VLOOKUP($A7,貼り付け用!$A$1:$BA$300,COLUMN(),FALSE))),"")</f>
        <v>#N/A</v>
      </c>
      <c r="O7" s="24" t="e">
        <f ca="1">IF($A7&lt;&gt;"",
IF(COLUMN(貼り付け用!O7)&gt;MATCH("おやつ",貼り付け用!$3:$3,0),"",
IF(VLOOKUP($A7,貼り付け用!$A$1:$BA$300,COLUMN(),FALSE)=0,"",VLOOKUP($A7,貼り付け用!$A$1:$BA$300,COLUMN(),FALSE))),"")</f>
        <v>#N/A</v>
      </c>
      <c r="P7" s="24" t="e">
        <f ca="1">IF($A7&lt;&gt;"",
IF(COLUMN(貼り付け用!P7)&gt;MATCH("おやつ",貼り付け用!$3:$3,0),"",
IF(VLOOKUP($A7,貼り付け用!$A$1:$BA$300,COLUMN(),FALSE)=0,"",VLOOKUP($A7,貼り付け用!$A$1:$BA$300,COLUMN(),FALSE))),"")</f>
        <v>#N/A</v>
      </c>
      <c r="Q7" s="24" t="e">
        <f ca="1">IF($A7&lt;&gt;"",
IF(COLUMN(貼り付け用!Q7)&gt;MATCH("おやつ",貼り付け用!$3:$3,0),"",
IF(VLOOKUP($A7,貼り付け用!$A$1:$BA$300,COLUMN(),FALSE)=0,"",VLOOKUP($A7,貼り付け用!$A$1:$BA$300,COLUMN(),FALSE))),"")</f>
        <v>#N/A</v>
      </c>
      <c r="R7" s="24" t="e">
        <f ca="1">IF($A7&lt;&gt;"",
IF(COLUMN(貼り付け用!R7)&gt;MATCH("おやつ",貼り付け用!$3:$3,0),"",
IF(VLOOKUP($A7,貼り付け用!$A$1:$BA$300,COLUMN(),FALSE)=0,"",VLOOKUP($A7,貼り付け用!$A$1:$BA$300,COLUMN(),FALSE))),"")</f>
        <v>#N/A</v>
      </c>
      <c r="S7" s="24" t="e">
        <f ca="1">IF($A7&lt;&gt;"",
IF(COLUMN(貼り付け用!S7)&gt;MATCH("おやつ",貼り付け用!$3:$3,0),"",
IF(VLOOKUP($A7,貼り付け用!$A$1:$BA$300,COLUMN(),FALSE)=0,"",VLOOKUP($A7,貼り付け用!$A$1:$BA$300,COLUMN(),FALSE))),"")</f>
        <v>#N/A</v>
      </c>
      <c r="T7" s="24" t="e">
        <f>IF(COLUMN(貼り付け用!T7)&gt;MATCH("おやつ",貼り付け用!$3:$3,0),"",
IF(VLOOKUP($A7,貼り付け用!$A$1:$BA$300,COLUMN(),FALSE)=0,"",VLOOKUP($A7,貼り付け用!$A$1:$BA$300,COLUMN(),FALSE)))</f>
        <v>#N/A</v>
      </c>
      <c r="U7" s="24" t="e">
        <f ca="1">IF(J7&lt;&gt;"",
IF(COLUMN(貼り付け用!U7)&gt;MATCH("おやつ",貼り付け用!$3:$3,0),"",
IF(VLOOKUP($A7,貼り付け用!$A$1:$BA$300,COLUMN(),FALSE)=0,"",VLOOKUP($A7,貼り付け用!$A$1:$BA$300,COLUMN(),FALSE))),"")</f>
        <v>#N/A</v>
      </c>
      <c r="V7" s="27" t="e">
        <f ca="1">IF(A7&lt;&gt;"",
IF(VLOOKUP($A7,貼り付け用!$A$1:$BA$300,MATCH("おやつ",貼り付け用!$3:$3,0)+1,FALSE)=0,"",VLOOKUP($A7,貼り付け用!$A$1:$BA$300,MATCH("おやつ",貼り付け用!$3:$3,0)+1,FALSE)),"")</f>
        <v>#N/A</v>
      </c>
      <c r="W7" s="26" t="e">
        <f ca="1">IF(A7&lt;&gt;"",
IF(VLOOKUP($A7,貼り付け用!$A$1:$BA$300,MATCH("おやつ",貼り付け用!$3:$3,0)+2,FALSE)=0,"",VLOOKUP($A7,貼り付け用!$A$1:$BA$300,MATCH("おやつ",貼り付け用!$3:$3,0)+2,FALSE)),"")</f>
        <v>#N/A</v>
      </c>
    </row>
    <row r="8" spans="1:23" x14ac:dyDescent="0.45">
      <c r="A8" s="10" t="e">
        <f t="array" aca="1" ref="A8" ca="1">IF(OR(COUNTIF(A6,"*合計*"),COUNTIF(A6,"")),"",INDEX(貼り付け用!$A:$A,MATCH(A6,貼り付け用!$A:$A,0)+2,0))</f>
        <v>#N/A</v>
      </c>
      <c r="B8" s="26" t="e">
        <f ca="1">IF($A8&lt;&gt;"",IF(VLOOKUP($A8,貼り付け用!$A$1:$BA$300,COLUMN(),FALSE)=0,"",VLOOKUP($A8,貼り付け用!$A$1:$BA$300,COLUMN(),FALSE)),"")</f>
        <v>#N/A</v>
      </c>
      <c r="C8" s="26" t="e">
        <f ca="1">IF($A8&lt;&gt;"",IF(VLOOKUP($A8,貼り付け用!$A$1:$BA$300,COLUMN(),FALSE)=0,"",VLOOKUP($A8,貼り付け用!$A$1:$BA$300,COLUMN(),FALSE)),"")</f>
        <v>#N/A</v>
      </c>
      <c r="D8" s="26" t="e">
        <f ca="1">IF($A8&lt;&gt;"",IF(VLOOKUP($A8,貼り付け用!$A$1:$BA$300,COLUMN(),FALSE)=0,"",VLOOKUP($A8,貼り付け用!$A$1:$BA$300,COLUMN(),FALSE)),"")</f>
        <v>#N/A</v>
      </c>
      <c r="E8" s="26" t="e">
        <f ca="1">IF($A8&lt;&gt;"",IF(VLOOKUP($A8,貼り付け用!$A$1:$BA$300,COLUMN(),FALSE)=0,"",VLOOKUP($A8,貼り付け用!$A$1:$BA$300,COLUMN(),FALSE)),"")</f>
        <v>#N/A</v>
      </c>
      <c r="F8" s="26" t="e">
        <f ca="1">IF($A8&lt;&gt;"",IF(VLOOKUP($A8,貼り付け用!$A$1:$BA$300,COLUMN(),FALSE)=0,"",VLOOKUP($A8,貼り付け用!$A$1:$BA$300,COLUMN(),FALSE)),"")</f>
        <v>#N/A</v>
      </c>
      <c r="G8" s="26" t="e">
        <f ca="1">IF($A8&lt;&gt;"",IF(VLOOKUP($A8,貼り付け用!$A$1:$BA$300,COLUMN(),FALSE)=0,"",VLOOKUP($A8,貼り付け用!$A$1:$BA$300,COLUMN(),FALSE)),"")</f>
        <v>#N/A</v>
      </c>
      <c r="H8" s="26" t="e">
        <f ca="1">IF($A8&lt;&gt;"",IF(VLOOKUP($A8,貼り付け用!$A$1:$BA$300,COLUMN(),FALSE)=0,"",VLOOKUP($A8,貼り付け用!$A$1:$BA$300,COLUMN(),FALSE)),"")</f>
        <v>#N/A</v>
      </c>
      <c r="I8" s="26" t="e">
        <f ca="1">IF($A8&lt;&gt;"",IF(VLOOKUP($A8,貼り付け用!$A$1:$BA$300,COLUMN(),FALSE)=0,"",VLOOKUP($A8,貼り付け用!$A$1:$BA$300,COLUMN(),FALSE)),"")</f>
        <v>#N/A</v>
      </c>
      <c r="J8" s="26" t="e">
        <f ca="1">IF($A8&lt;&gt;"",IF(VLOOKUP($A8,貼り付け用!$A$1:$BA$300,COLUMN(),FALSE)=0,"",VLOOKUP($A8,貼り付け用!$A$1:$BA$300,COLUMN(),FALSE)),"")</f>
        <v>#N/A</v>
      </c>
      <c r="K8" s="26" t="e">
        <f ca="1">IF($A8&lt;&gt;"",IF(VLOOKUP($A8,貼り付け用!$A$1:$BA$300,COLUMN(),FALSE)=0,"",VLOOKUP($A8,貼り付け用!$A$1:$BA$300,COLUMN(),FALSE)),"")</f>
        <v>#N/A</v>
      </c>
      <c r="L8" s="26" t="e">
        <f ca="1">IF($A8&lt;&gt;"",
IF(COLUMN(貼り付け用!L8)&gt;MATCH("おやつ",貼り付け用!$3:$3,0),"",
IF(VLOOKUP($A8,貼り付け用!$A$1:$BA$300,COLUMN(),FALSE)=0,"",VLOOKUP($A8,貼り付け用!$A$1:$BA$300,COLUMN(),FALSE))),"")</f>
        <v>#N/A</v>
      </c>
      <c r="M8" s="26" t="e">
        <f ca="1">IF($A8&lt;&gt;"",
IF(COLUMN(貼り付け用!M8)&gt;MATCH("おやつ",貼り付け用!$3:$3,0),"",
IF(VLOOKUP($A8,貼り付け用!$A$1:$BA$300,COLUMN(),FALSE)=0,"",VLOOKUP($A8,貼り付け用!$A$1:$BA$300,COLUMN(),FALSE))),"")</f>
        <v>#N/A</v>
      </c>
      <c r="N8" s="26" t="e">
        <f ca="1">IF($A8&lt;&gt;"",
IF(COLUMN(貼り付け用!N8)&gt;MATCH("おやつ",貼り付け用!$3:$3,0),"",
IF(VLOOKUP($A8,貼り付け用!$A$1:$BA$300,COLUMN(),FALSE)=0,"",VLOOKUP($A8,貼り付け用!$A$1:$BA$300,COLUMN(),FALSE))),"")</f>
        <v>#N/A</v>
      </c>
      <c r="O8" s="26" t="e">
        <f ca="1">IF($A8&lt;&gt;"",
IF(COLUMN(貼り付け用!O8)&gt;MATCH("おやつ",貼り付け用!$3:$3,0),"",
IF(VLOOKUP($A8,貼り付け用!$A$1:$BA$300,COLUMN(),FALSE)=0,"",VLOOKUP($A8,貼り付け用!$A$1:$BA$300,COLUMN(),FALSE))),"")</f>
        <v>#N/A</v>
      </c>
      <c r="P8" s="26" t="e">
        <f ca="1">IF($A8&lt;&gt;"",
IF(COLUMN(貼り付け用!P8)&gt;MATCH("おやつ",貼り付け用!$3:$3,0),"",
IF(VLOOKUP($A8,貼り付け用!$A$1:$BA$300,COLUMN(),FALSE)=0,"",VLOOKUP($A8,貼り付け用!$A$1:$BA$300,COLUMN(),FALSE))),"")</f>
        <v>#N/A</v>
      </c>
      <c r="Q8" s="26" t="e">
        <f ca="1">IF($A8&lt;&gt;"",
IF(COLUMN(貼り付け用!Q8)&gt;MATCH("おやつ",貼り付け用!$3:$3,0),"",
IF(VLOOKUP($A8,貼り付け用!$A$1:$BA$300,COLUMN(),FALSE)=0,"",VLOOKUP($A8,貼り付け用!$A$1:$BA$300,COLUMN(),FALSE))),"")</f>
        <v>#N/A</v>
      </c>
      <c r="R8" s="26" t="e">
        <f ca="1">IF($A8&lt;&gt;"",
IF(COLUMN(貼り付け用!R8)&gt;MATCH("おやつ",貼り付け用!$3:$3,0),"",
IF(VLOOKUP($A8,貼り付け用!$A$1:$BA$300,COLUMN(),FALSE)=0,"",VLOOKUP($A8,貼り付け用!$A$1:$BA$300,COLUMN(),FALSE))),"")</f>
        <v>#N/A</v>
      </c>
      <c r="S8" s="26" t="e">
        <f ca="1">IF($A8&lt;&gt;"",
IF(COLUMN(貼り付け用!S8)&gt;MATCH("おやつ",貼り付け用!$3:$3,0),"",
IF(VLOOKUP($A8,貼り付け用!$A$1:$BA$300,COLUMN(),FALSE)=0,"",VLOOKUP($A8,貼り付け用!$A$1:$BA$300,COLUMN(),FALSE))),"")</f>
        <v>#N/A</v>
      </c>
      <c r="T8" s="26" t="e">
        <f>IF(COLUMN(貼り付け用!T8)&gt;MATCH("おやつ",貼り付け用!$3:$3,0),"",
IF(VLOOKUP($A8,貼り付け用!$A$1:$BA$300,COLUMN(),FALSE)=0,"",VLOOKUP($A8,貼り付け用!$A$1:$BA$300,COLUMN(),FALSE)))</f>
        <v>#N/A</v>
      </c>
      <c r="U8" s="29"/>
      <c r="V8" s="27" t="e">
        <f ca="1">IF(A8&lt;&gt;"",
IF(VLOOKUP($A8,貼り付け用!$A$1:$BA$300,MATCH("おやつ",貼り付け用!$3:$3,0)+1,FALSE)=0,"",VLOOKUP($A8,貼り付け用!$A$1:$BA$300,MATCH("おやつ",貼り付け用!$3:$3,0)+1,FALSE)),"")</f>
        <v>#N/A</v>
      </c>
      <c r="W8" s="26" t="e">
        <f ca="1">IF(A8&lt;&gt;"",
IF(VLOOKUP($A8,貼り付け用!$A$1:$BA$300,MATCH("おやつ",貼り付け用!$3:$3,0)+2,FALSE)=0,"",VLOOKUP($A8,貼り付け用!$A$1:$BA$300,MATCH("おやつ",貼り付け用!$3:$3,0)+2,FALSE)),"")</f>
        <v>#N/A</v>
      </c>
    </row>
    <row r="9" spans="1:23" x14ac:dyDescent="0.45">
      <c r="A9" s="28" t="e">
        <f t="array" aca="1" ref="A9" ca="1">IF(OR(COUNTIF(A7,"*1000*"),COUNTIF(A7,"")),"",INDEX(貼り付け用!$A:$A,MATCH(A7,貼り付け用!$A:$A,0)+2,0))</f>
        <v>#N/A</v>
      </c>
      <c r="B9" s="24" t="e">
        <f ca="1">IF($A9&lt;&gt;"",IF(VLOOKUP($A9,貼り付け用!$A$1:$BA$300,COLUMN(),FALSE)=0,"",VLOOKUP($A9,貼り付け用!$A$1:$BA$300,COLUMN(),FALSE)),"")</f>
        <v>#N/A</v>
      </c>
      <c r="C9" s="24" t="e">
        <f ca="1">IF($A9&lt;&gt;"",IF(VLOOKUP($A9,貼り付け用!$A$1:$BA$300,COLUMN(),FALSE)=0,"",VLOOKUP($A9,貼り付け用!$A$1:$BA$300,COLUMN(),FALSE)),"")</f>
        <v>#N/A</v>
      </c>
      <c r="D9" s="24" t="e">
        <f ca="1">IF($A9&lt;&gt;"",IF(VLOOKUP($A9,貼り付け用!$A$1:$BA$300,COLUMN(),FALSE)=0,"",VLOOKUP($A9,貼り付け用!$A$1:$BA$300,COLUMN(),FALSE)),"")</f>
        <v>#N/A</v>
      </c>
      <c r="E9" s="24" t="e">
        <f ca="1">IF($A9&lt;&gt;"",IF(VLOOKUP($A9,貼り付け用!$A$1:$BA$300,COLUMN(),FALSE)=0,"",VLOOKUP($A9,貼り付け用!$A$1:$BA$300,COLUMN(),FALSE)),"")</f>
        <v>#N/A</v>
      </c>
      <c r="F9" s="24" t="e">
        <f ca="1">IF($A9&lt;&gt;"",IF(VLOOKUP($A9,貼り付け用!$A$1:$BA$300,COLUMN(),FALSE)=0,"",VLOOKUP($A9,貼り付け用!$A$1:$BA$300,COLUMN(),FALSE)),"")</f>
        <v>#N/A</v>
      </c>
      <c r="G9" s="24" t="e">
        <f ca="1">IF($A9&lt;&gt;"",IF(VLOOKUP($A9,貼り付け用!$A$1:$BA$300,COLUMN(),FALSE)=0,"",VLOOKUP($A9,貼り付け用!$A$1:$BA$300,COLUMN(),FALSE)),"")</f>
        <v>#N/A</v>
      </c>
      <c r="H9" s="24" t="e">
        <f ca="1">IF($A9&lt;&gt;"",IF(VLOOKUP($A9,貼り付け用!$A$1:$BA$300,COLUMN(),FALSE)=0,"",VLOOKUP($A9,貼り付け用!$A$1:$BA$300,COLUMN(),FALSE)),"")</f>
        <v>#N/A</v>
      </c>
      <c r="I9" s="24" t="e">
        <f ca="1">IF($A9&lt;&gt;"",IF(VLOOKUP($A9,貼り付け用!$A$1:$BA$300,COLUMN(),FALSE)=0,"",VLOOKUP($A9,貼り付け用!$A$1:$BA$300,COLUMN(),FALSE)),"")</f>
        <v>#N/A</v>
      </c>
      <c r="J9" s="24" t="e">
        <f ca="1">IF($A9&lt;&gt;"",IF(VLOOKUP($A9,貼り付け用!$A$1:$BA$300,COLUMN(),FALSE)=0,"",VLOOKUP($A9,貼り付け用!$A$1:$BA$300,COLUMN(),FALSE)),"")</f>
        <v>#N/A</v>
      </c>
      <c r="K9" s="24" t="e">
        <f ca="1">IF($A9&lt;&gt;"",IF(VLOOKUP($A9,貼り付け用!$A$1:$BA$300,COLUMN(),FALSE)=0,"",VLOOKUP($A9,貼り付け用!$A$1:$BA$300,COLUMN(),FALSE)),"")</f>
        <v>#N/A</v>
      </c>
      <c r="L9" s="24" t="e">
        <f ca="1">IF($A9&lt;&gt;"",
IF(COLUMN(貼り付け用!L9)&gt;MATCH("おやつ",貼り付け用!$3:$3,0),"",
IF(VLOOKUP($A9,貼り付け用!$A$1:$BA$300,COLUMN(),FALSE)=0,"",VLOOKUP($A9,貼り付け用!$A$1:$BA$300,COLUMN(),FALSE))),"")</f>
        <v>#N/A</v>
      </c>
      <c r="M9" s="24" t="e">
        <f ca="1">IF($A9&lt;&gt;"",
IF(COLUMN(貼り付け用!M9)&gt;MATCH("おやつ",貼り付け用!$3:$3,0),"",
IF(VLOOKUP($A9,貼り付け用!$A$1:$BA$300,COLUMN(),FALSE)=0,"",VLOOKUP($A9,貼り付け用!$A$1:$BA$300,COLUMN(),FALSE))),"")</f>
        <v>#N/A</v>
      </c>
      <c r="N9" s="24" t="e">
        <f ca="1">IF($A9&lt;&gt;"",
IF(COLUMN(貼り付け用!N9)&gt;MATCH("おやつ",貼り付け用!$3:$3,0),"",
IF(VLOOKUP($A9,貼り付け用!$A$1:$BA$300,COLUMN(),FALSE)=0,"",VLOOKUP($A9,貼り付け用!$A$1:$BA$300,COLUMN(),FALSE))),"")</f>
        <v>#N/A</v>
      </c>
      <c r="O9" s="24" t="e">
        <f ca="1">IF($A9&lt;&gt;"",
IF(COLUMN(貼り付け用!O9)&gt;MATCH("おやつ",貼り付け用!$3:$3,0),"",
IF(VLOOKUP($A9,貼り付け用!$A$1:$BA$300,COLUMN(),FALSE)=0,"",VLOOKUP($A9,貼り付け用!$A$1:$BA$300,COLUMN(),FALSE))),"")</f>
        <v>#N/A</v>
      </c>
      <c r="P9" s="24" t="e">
        <f ca="1">IF($A9&lt;&gt;"",
IF(COLUMN(貼り付け用!P9)&gt;MATCH("おやつ",貼り付け用!$3:$3,0),"",
IF(VLOOKUP($A9,貼り付け用!$A$1:$BA$300,COLUMN(),FALSE)=0,"",VLOOKUP($A9,貼り付け用!$A$1:$BA$300,COLUMN(),FALSE))),"")</f>
        <v>#N/A</v>
      </c>
      <c r="Q9" s="24" t="e">
        <f ca="1">IF($A9&lt;&gt;"",
IF(COLUMN(貼り付け用!Q9)&gt;MATCH("おやつ",貼り付け用!$3:$3,0),"",
IF(VLOOKUP($A9,貼り付け用!$A$1:$BA$300,COLUMN(),FALSE)=0,"",VLOOKUP($A9,貼り付け用!$A$1:$BA$300,COLUMN(),FALSE))),"")</f>
        <v>#N/A</v>
      </c>
      <c r="R9" s="24" t="e">
        <f ca="1">IF($A9&lt;&gt;"",
IF(COLUMN(貼り付け用!R9)&gt;MATCH("おやつ",貼り付け用!$3:$3,0),"",
IF(VLOOKUP($A9,貼り付け用!$A$1:$BA$300,COLUMN(),FALSE)=0,"",VLOOKUP($A9,貼り付け用!$A$1:$BA$300,COLUMN(),FALSE))),"")</f>
        <v>#N/A</v>
      </c>
      <c r="S9" s="24" t="e">
        <f ca="1">IF($A9&lt;&gt;"",
IF(COLUMN(貼り付け用!S9)&gt;MATCH("おやつ",貼り付け用!$3:$3,0),"",
IF(VLOOKUP($A9,貼り付け用!$A$1:$BA$300,COLUMN(),FALSE)=0,"",VLOOKUP($A9,貼り付け用!$A$1:$BA$300,COLUMN(),FALSE))),"")</f>
        <v>#N/A</v>
      </c>
      <c r="T9" s="24" t="e">
        <f>IF(COLUMN(貼り付け用!T9)&gt;MATCH("おやつ",貼り付け用!$3:$3,0),"",
IF(VLOOKUP($A9,貼り付け用!$A$1:$BA$300,COLUMN(),FALSE)=0,"",VLOOKUP($A9,貼り付け用!$A$1:$BA$300,COLUMN(),FALSE)))</f>
        <v>#N/A</v>
      </c>
      <c r="U9" s="30"/>
      <c r="V9" s="27" t="e">
        <f ca="1">IF(A9&lt;&gt;"",
IF(VLOOKUP($A9,貼り付け用!$A$1:$BA$300,MATCH("おやつ",貼り付け用!$3:$3,0)+1,FALSE)=0,"",VLOOKUP($A9,貼り付け用!$A$1:$BA$300,MATCH("おやつ",貼り付け用!$3:$3,0)+1,FALSE)),"")</f>
        <v>#N/A</v>
      </c>
      <c r="W9" s="26" t="e">
        <f ca="1">IF(A9&lt;&gt;"",
IF(VLOOKUP($A9,貼り付け用!$A$1:$BA$300,MATCH("おやつ",貼り付け用!$3:$3,0)+2,FALSE)=0,"",VLOOKUP($A9,貼り付け用!$A$1:$BA$300,MATCH("おやつ",貼り付け用!$3:$3,0)+2,FALSE)),"")</f>
        <v>#N/A</v>
      </c>
    </row>
    <row r="10" spans="1:23" x14ac:dyDescent="0.45">
      <c r="A10" s="10" t="e">
        <f t="array" aca="1" ref="A10" ca="1">IF(OR(COUNTIF(A8,"*合計*"),COUNTIF(A8,"")),"",INDEX(貼り付け用!$A:$A,MATCH(A8,貼り付け用!$A:$A,0)+2,0))</f>
        <v>#N/A</v>
      </c>
      <c r="B10" s="26" t="e">
        <f ca="1">IF($A10&lt;&gt;"",IF(VLOOKUP($A10,貼り付け用!$A$1:$BA$300,COLUMN(),FALSE)=0,"",VLOOKUP($A10,貼り付け用!$A$1:$BA$300,COLUMN(),FALSE)),"")</f>
        <v>#N/A</v>
      </c>
      <c r="C10" s="26" t="e">
        <f ca="1">IF($A10&lt;&gt;"",IF(VLOOKUP($A10,貼り付け用!$A$1:$BA$300,COLUMN(),FALSE)=0,"",VLOOKUP($A10,貼り付け用!$A$1:$BA$300,COLUMN(),FALSE)),"")</f>
        <v>#N/A</v>
      </c>
      <c r="D10" s="26" t="e">
        <f ca="1">IF($A10&lt;&gt;"",IF(VLOOKUP($A10,貼り付け用!$A$1:$BA$300,COLUMN(),FALSE)=0,"",VLOOKUP($A10,貼り付け用!$A$1:$BA$300,COLUMN(),FALSE)),"")</f>
        <v>#N/A</v>
      </c>
      <c r="E10" s="26" t="e">
        <f ca="1">IF($A10&lt;&gt;"",IF(VLOOKUP($A10,貼り付け用!$A$1:$BA$300,COLUMN(),FALSE)=0,"",VLOOKUP($A10,貼り付け用!$A$1:$BA$300,COLUMN(),FALSE)),"")</f>
        <v>#N/A</v>
      </c>
      <c r="F10" s="26" t="e">
        <f ca="1">IF($A10&lt;&gt;"",IF(VLOOKUP($A10,貼り付け用!$A$1:$BA$300,COLUMN(),FALSE)=0,"",VLOOKUP($A10,貼り付け用!$A$1:$BA$300,COLUMN(),FALSE)),"")</f>
        <v>#N/A</v>
      </c>
      <c r="G10" s="26" t="e">
        <f ca="1">IF($A10&lt;&gt;"",IF(VLOOKUP($A10,貼り付け用!$A$1:$BA$300,COLUMN(),FALSE)=0,"",VLOOKUP($A10,貼り付け用!$A$1:$BA$300,COLUMN(),FALSE)),"")</f>
        <v>#N/A</v>
      </c>
      <c r="H10" s="26" t="e">
        <f ca="1">IF($A10&lt;&gt;"",IF(VLOOKUP($A10,貼り付け用!$A$1:$BA$300,COLUMN(),FALSE)=0,"",VLOOKUP($A10,貼り付け用!$A$1:$BA$300,COLUMN(),FALSE)),"")</f>
        <v>#N/A</v>
      </c>
      <c r="I10" s="26" t="e">
        <f ca="1">IF($A10&lt;&gt;"",IF(VLOOKUP($A10,貼り付け用!$A$1:$BA$300,COLUMN(),FALSE)=0,"",VLOOKUP($A10,貼り付け用!$A$1:$BA$300,COLUMN(),FALSE)),"")</f>
        <v>#N/A</v>
      </c>
      <c r="J10" s="26" t="e">
        <f ca="1">IF($A10&lt;&gt;"",IF(VLOOKUP($A10,貼り付け用!$A$1:$BA$300,COLUMN(),FALSE)=0,"",VLOOKUP($A10,貼り付け用!$A$1:$BA$300,COLUMN(),FALSE)),"")</f>
        <v>#N/A</v>
      </c>
      <c r="K10" s="26" t="e">
        <f ca="1">IF($A10&lt;&gt;"",IF(VLOOKUP($A10,貼り付け用!$A$1:$BA$300,COLUMN(),FALSE)=0,"",VLOOKUP($A10,貼り付け用!$A$1:$BA$300,COLUMN(),FALSE)),"")</f>
        <v>#N/A</v>
      </c>
      <c r="L10" s="26" t="e">
        <f ca="1">IF($A10&lt;&gt;"",
IF(COLUMN(貼り付け用!L10)&gt;MATCH("おやつ",貼り付け用!$3:$3,0),"",
IF(VLOOKUP($A10,貼り付け用!$A$1:$BA$300,COLUMN(),FALSE)=0,"",VLOOKUP($A10,貼り付け用!$A$1:$BA$300,COLUMN(),FALSE))),"")</f>
        <v>#N/A</v>
      </c>
      <c r="M10" s="26" t="e">
        <f ca="1">IF($A10&lt;&gt;"",
IF(COLUMN(貼り付け用!M10)&gt;MATCH("おやつ",貼り付け用!$3:$3,0),"",
IF(VLOOKUP($A10,貼り付け用!$A$1:$BA$300,COLUMN(),FALSE)=0,"",VLOOKUP($A10,貼り付け用!$A$1:$BA$300,COLUMN(),FALSE))),"")</f>
        <v>#N/A</v>
      </c>
      <c r="N10" s="26" t="e">
        <f ca="1">IF($A10&lt;&gt;"",
IF(COLUMN(貼り付け用!N10)&gt;MATCH("おやつ",貼り付け用!$3:$3,0),"",
IF(VLOOKUP($A10,貼り付け用!$A$1:$BA$300,COLUMN(),FALSE)=0,"",VLOOKUP($A10,貼り付け用!$A$1:$BA$300,COLUMN(),FALSE))),"")</f>
        <v>#N/A</v>
      </c>
      <c r="O10" s="26" t="e">
        <f ca="1">IF($A10&lt;&gt;"",
IF(COLUMN(貼り付け用!O10)&gt;MATCH("おやつ",貼り付け用!$3:$3,0),"",
IF(VLOOKUP($A10,貼り付け用!$A$1:$BA$300,COLUMN(),FALSE)=0,"",VLOOKUP($A10,貼り付け用!$A$1:$BA$300,COLUMN(),FALSE))),"")</f>
        <v>#N/A</v>
      </c>
      <c r="P10" s="26" t="e">
        <f ca="1">IF($A10&lt;&gt;"",
IF(COLUMN(貼り付け用!P10)&gt;MATCH("おやつ",貼り付け用!$3:$3,0),"",
IF(VLOOKUP($A10,貼り付け用!$A$1:$BA$300,COLUMN(),FALSE)=0,"",VLOOKUP($A10,貼り付け用!$A$1:$BA$300,COLUMN(),FALSE))),"")</f>
        <v>#N/A</v>
      </c>
      <c r="Q10" s="26" t="e">
        <f ca="1">IF($A10&lt;&gt;"",
IF(COLUMN(貼り付け用!Q10)&gt;MATCH("おやつ",貼り付け用!$3:$3,0),"",
IF(VLOOKUP($A10,貼り付け用!$A$1:$BA$300,COLUMN(),FALSE)=0,"",VLOOKUP($A10,貼り付け用!$A$1:$BA$300,COLUMN(),FALSE))),"")</f>
        <v>#N/A</v>
      </c>
      <c r="R10" s="26" t="e">
        <f ca="1">IF($A10&lt;&gt;"",
IF(COLUMN(貼り付け用!R10)&gt;MATCH("おやつ",貼り付け用!$3:$3,0),"",
IF(VLOOKUP($A10,貼り付け用!$A$1:$BA$300,COLUMN(),FALSE)=0,"",VLOOKUP($A10,貼り付け用!$A$1:$BA$300,COLUMN(),FALSE))),"")</f>
        <v>#N/A</v>
      </c>
      <c r="S10" s="26" t="e">
        <f ca="1">IF($A10&lt;&gt;"",
IF(COLUMN(貼り付け用!S10)&gt;MATCH("おやつ",貼り付け用!$3:$3,0),"",
IF(VLOOKUP($A10,貼り付け用!$A$1:$BA$300,COLUMN(),FALSE)=0,"",VLOOKUP($A10,貼り付け用!$A$1:$BA$300,COLUMN(),FALSE))),"")</f>
        <v>#N/A</v>
      </c>
      <c r="T10" s="26" t="e">
        <f>IF(COLUMN(貼り付け用!T10)&gt;MATCH("おやつ",貼り付け用!$3:$3,0),"",
IF(VLOOKUP($A10,貼り付け用!$A$1:$BA$300,COLUMN(),FALSE)=0,"",VLOOKUP($A10,貼り付け用!$A$1:$BA$300,COLUMN(),FALSE)))</f>
        <v>#N/A</v>
      </c>
      <c r="U10" s="29"/>
      <c r="V10" s="27" t="e">
        <f ca="1">IF(A10&lt;&gt;"",
IF(VLOOKUP($A10,貼り付け用!$A$1:$BA$300,MATCH("おやつ",貼り付け用!$3:$3,0)+1,FALSE)=0,"",VLOOKUP($A10,貼り付け用!$A$1:$BA$300,MATCH("おやつ",貼り付け用!$3:$3,0)+1,FALSE)),"")</f>
        <v>#N/A</v>
      </c>
      <c r="W10" s="26" t="e">
        <f ca="1">IF(A10&lt;&gt;"",
IF(VLOOKUP($A10,貼り付け用!$A$1:$BA$300,MATCH("おやつ",貼り付け用!$3:$3,0)+2,FALSE)=0,"",VLOOKUP($A10,貼り付け用!$A$1:$BA$300,MATCH("おやつ",貼り付け用!$3:$3,0)+2,FALSE)),"")</f>
        <v>#N/A</v>
      </c>
    </row>
    <row r="11" spans="1:23" x14ac:dyDescent="0.45">
      <c r="A11" s="28" t="e" cm="1">
        <f t="array" aca="1" ref="A11" ca="1">IF(OR(COUNTIF(A9,"*1000*"),COUNTIF(A9,"")),"",INDEX(貼り付け用!$A:$A,MATCH(A9,貼り付け用!$A:$A,0)+2,0))</f>
        <v>#N/A</v>
      </c>
      <c r="B11" s="24" t="e">
        <f ca="1">IF($A11&lt;&gt;"",IF(VLOOKUP($A11,貼り付け用!$A$1:$BA$300,COLUMN(),FALSE)=0,"",VLOOKUP($A11,貼り付け用!$A$1:$BA$300,COLUMN(),FALSE)),"")</f>
        <v>#N/A</v>
      </c>
      <c r="C11" s="24" t="e">
        <f ca="1">IF($A11&lt;&gt;"",IF(VLOOKUP($A11,貼り付け用!$A$1:$BA$300,COLUMN(),FALSE)=0,"",VLOOKUP($A11,貼り付け用!$A$1:$BA$300,COLUMN(),FALSE)),"")</f>
        <v>#N/A</v>
      </c>
      <c r="D11" s="24" t="e">
        <f ca="1">IF($A11&lt;&gt;"",IF(VLOOKUP($A11,貼り付け用!$A$1:$BA$300,COLUMN(),FALSE)=0,"",VLOOKUP($A11,貼り付け用!$A$1:$BA$300,COLUMN(),FALSE)),"")</f>
        <v>#N/A</v>
      </c>
      <c r="E11" s="24" t="e">
        <f ca="1">IF($A11&lt;&gt;"",IF(VLOOKUP($A11,貼り付け用!$A$1:$BA$300,COLUMN(),FALSE)=0,"",VLOOKUP($A11,貼り付け用!$A$1:$BA$300,COLUMN(),FALSE)),"")</f>
        <v>#N/A</v>
      </c>
      <c r="F11" s="24" t="e">
        <f ca="1">IF($A11&lt;&gt;"",IF(VLOOKUP($A11,貼り付け用!$A$1:$BA$300,COLUMN(),FALSE)=0,"",VLOOKUP($A11,貼り付け用!$A$1:$BA$300,COLUMN(),FALSE)),"")</f>
        <v>#N/A</v>
      </c>
      <c r="G11" s="24" t="e">
        <f ca="1">IF($A11&lt;&gt;"",IF(VLOOKUP($A11,貼り付け用!$A$1:$BA$300,COLUMN(),FALSE)=0,"",VLOOKUP($A11,貼り付け用!$A$1:$BA$300,COLUMN(),FALSE)),"")</f>
        <v>#N/A</v>
      </c>
      <c r="H11" s="24" t="e">
        <f ca="1">IF($A11&lt;&gt;"",IF(VLOOKUP($A11,貼り付け用!$A$1:$BA$300,COLUMN(),FALSE)=0,"",VLOOKUP($A11,貼り付け用!$A$1:$BA$300,COLUMN(),FALSE)),"")</f>
        <v>#N/A</v>
      </c>
      <c r="I11" s="24" t="e">
        <f ca="1">IF($A11&lt;&gt;"",IF(VLOOKUP($A11,貼り付け用!$A$1:$BA$300,COLUMN(),FALSE)=0,"",VLOOKUP($A11,貼り付け用!$A$1:$BA$300,COLUMN(),FALSE)),"")</f>
        <v>#N/A</v>
      </c>
      <c r="J11" s="24" t="e">
        <f ca="1">IF($A11&lt;&gt;"",IF(VLOOKUP($A11,貼り付け用!$A$1:$BA$300,COLUMN(),FALSE)=0,"",VLOOKUP($A11,貼り付け用!$A$1:$BA$300,COLUMN(),FALSE)),"")</f>
        <v>#N/A</v>
      </c>
      <c r="K11" s="24" t="e">
        <f ca="1">IF($A11&lt;&gt;"",IF(VLOOKUP($A11,貼り付け用!$A$1:$BA$300,COLUMN(),FALSE)=0,"",VLOOKUP($A11,貼り付け用!$A$1:$BA$300,COLUMN(),FALSE)),"")</f>
        <v>#N/A</v>
      </c>
      <c r="L11" s="24" t="e">
        <f ca="1">IF($A11&lt;&gt;"",
IF(COLUMN(貼り付け用!L11)&gt;MATCH("おやつ",貼り付け用!$3:$3,0),"",
IF(VLOOKUP($A11,貼り付け用!$A$1:$BA$300,COLUMN(),FALSE)=0,"",VLOOKUP($A11,貼り付け用!$A$1:$BA$300,COLUMN(),FALSE))),"")</f>
        <v>#N/A</v>
      </c>
      <c r="M11" s="24" t="e">
        <f ca="1">IF($A11&lt;&gt;"",
IF(COLUMN(貼り付け用!M11)&gt;MATCH("おやつ",貼り付け用!$3:$3,0),"",
IF(VLOOKUP($A11,貼り付け用!$A$1:$BA$300,COLUMN(),FALSE)=0,"",VLOOKUP($A11,貼り付け用!$A$1:$BA$300,COLUMN(),FALSE))),"")</f>
        <v>#N/A</v>
      </c>
      <c r="N11" s="24" t="e">
        <f ca="1">IF($A11&lt;&gt;"",
IF(COLUMN(貼り付け用!N11)&gt;MATCH("おやつ",貼り付け用!$3:$3,0),"",
IF(VLOOKUP($A11,貼り付け用!$A$1:$BA$300,COLUMN(),FALSE)=0,"",VLOOKUP($A11,貼り付け用!$A$1:$BA$300,COLUMN(),FALSE))),"")</f>
        <v>#N/A</v>
      </c>
      <c r="O11" s="24" t="e">
        <f ca="1">IF($A11&lt;&gt;"",
IF(COLUMN(貼り付け用!O11)&gt;MATCH("おやつ",貼り付け用!$3:$3,0),"",
IF(VLOOKUP($A11,貼り付け用!$A$1:$BA$300,COLUMN(),FALSE)=0,"",VLOOKUP($A11,貼り付け用!$A$1:$BA$300,COLUMN(),FALSE))),"")</f>
        <v>#N/A</v>
      </c>
      <c r="P11" s="24" t="e">
        <f ca="1">IF($A11&lt;&gt;"",
IF(COLUMN(貼り付け用!P11)&gt;MATCH("おやつ",貼り付け用!$3:$3,0),"",
IF(VLOOKUP($A11,貼り付け用!$A$1:$BA$300,COLUMN(),FALSE)=0,"",VLOOKUP($A11,貼り付け用!$A$1:$BA$300,COLUMN(),FALSE))),"")</f>
        <v>#N/A</v>
      </c>
      <c r="Q11" s="24" t="e">
        <f ca="1">IF($A11&lt;&gt;"",
IF(COLUMN(貼り付け用!Q11)&gt;MATCH("おやつ",貼り付け用!$3:$3,0),"",
IF(VLOOKUP($A11,貼り付け用!$A$1:$BA$300,COLUMN(),FALSE)=0,"",VLOOKUP($A11,貼り付け用!$A$1:$BA$300,COLUMN(),FALSE))),"")</f>
        <v>#N/A</v>
      </c>
      <c r="R11" s="24" t="e">
        <f ca="1">IF($A11&lt;&gt;"",
IF(COLUMN(貼り付け用!R11)&gt;MATCH("おやつ",貼り付け用!$3:$3,0),"",
IF(VLOOKUP($A11,貼り付け用!$A$1:$BA$300,COLUMN(),FALSE)=0,"",VLOOKUP($A11,貼り付け用!$A$1:$BA$300,COLUMN(),FALSE))),"")</f>
        <v>#N/A</v>
      </c>
      <c r="S11" s="24" t="e">
        <f ca="1">IF($A11&lt;&gt;"",
IF(COLUMN(貼り付け用!S11)&gt;MATCH("おやつ",貼り付け用!$3:$3,0),"",
IF(VLOOKUP($A11,貼り付け用!$A$1:$BA$300,COLUMN(),FALSE)=0,"",VLOOKUP($A11,貼り付け用!$A$1:$BA$300,COLUMN(),FALSE))),"")</f>
        <v>#N/A</v>
      </c>
      <c r="T11" s="24" t="e">
        <f>IF(COLUMN(貼り付け用!T11)&gt;MATCH("おやつ",貼り付け用!$3:$3,0),"",
IF(VLOOKUP($A11,貼り付け用!$A$1:$BA$300,COLUMN(),FALSE)=0,"",VLOOKUP($A11,貼り付け用!$A$1:$BA$300,COLUMN(),FALSE)))</f>
        <v>#N/A</v>
      </c>
      <c r="U11" s="30"/>
      <c r="V11" s="27" t="e">
        <f ca="1">IF(A11&lt;&gt;"",
IF(VLOOKUP($A11,貼り付け用!$A$1:$BA$300,MATCH("おやつ",貼り付け用!$3:$3,0)+1,FALSE)=0,"",VLOOKUP($A11,貼り付け用!$A$1:$BA$300,MATCH("おやつ",貼り付け用!$3:$3,0)+1,FALSE)),"")</f>
        <v>#N/A</v>
      </c>
      <c r="W11" s="26" t="e">
        <f ca="1">IF(A11&lt;&gt;"",
IF(VLOOKUP($A11,貼り付け用!$A$1:$BA$300,MATCH("おやつ",貼り付け用!$3:$3,0)+2,FALSE)=0,"",VLOOKUP($A11,貼り付け用!$A$1:$BA$300,MATCH("おやつ",貼り付け用!$3:$3,0)+2,FALSE)),"")</f>
        <v>#N/A</v>
      </c>
    </row>
    <row r="12" spans="1:23" x14ac:dyDescent="0.45">
      <c r="A12" s="10" t="e">
        <f t="array" aca="1" ref="A12" ca="1">IF(OR(COUNTIF(A10,"*合計*"),COUNTIF(A10,"")),"",INDEX(貼り付け用!$A:$A,MATCH(A10,貼り付け用!$A:$A,0)+2,0))</f>
        <v>#N/A</v>
      </c>
      <c r="B12" s="26" t="e">
        <f ca="1">IF($A12&lt;&gt;"",IF(VLOOKUP($A12,貼り付け用!$A$1:$BA$300,COLUMN(),FALSE)=0,"",VLOOKUP($A12,貼り付け用!$A$1:$BA$300,COLUMN(),FALSE)),"")</f>
        <v>#N/A</v>
      </c>
      <c r="C12" s="26" t="e">
        <f ca="1">IF($A12&lt;&gt;"",IF(VLOOKUP($A12,貼り付け用!$A$1:$BA$300,COLUMN(),FALSE)=0,"",VLOOKUP($A12,貼り付け用!$A$1:$BA$300,COLUMN(),FALSE)),"")</f>
        <v>#N/A</v>
      </c>
      <c r="D12" s="26" t="e">
        <f ca="1">IF($A12&lt;&gt;"",IF(VLOOKUP($A12,貼り付け用!$A$1:$BA$300,COLUMN(),FALSE)=0,"",VLOOKUP($A12,貼り付け用!$A$1:$BA$300,COLUMN(),FALSE)),"")</f>
        <v>#N/A</v>
      </c>
      <c r="E12" s="26" t="e">
        <f ca="1">IF($A12&lt;&gt;"",IF(VLOOKUP($A12,貼り付け用!$A$1:$BA$300,COLUMN(),FALSE)=0,"",VLOOKUP($A12,貼り付け用!$A$1:$BA$300,COLUMN(),FALSE)),"")</f>
        <v>#N/A</v>
      </c>
      <c r="F12" s="26" t="e">
        <f ca="1">IF($A12&lt;&gt;"",IF(VLOOKUP($A12,貼り付け用!$A$1:$BA$300,COLUMN(),FALSE)=0,"",VLOOKUP($A12,貼り付け用!$A$1:$BA$300,COLUMN(),FALSE)),"")</f>
        <v>#N/A</v>
      </c>
      <c r="G12" s="26" t="e">
        <f ca="1">IF($A12&lt;&gt;"",IF(VLOOKUP($A12,貼り付け用!$A$1:$BA$300,COLUMN(),FALSE)=0,"",VLOOKUP($A12,貼り付け用!$A$1:$BA$300,COLUMN(),FALSE)),"")</f>
        <v>#N/A</v>
      </c>
      <c r="H12" s="26" t="e">
        <f ca="1">IF($A12&lt;&gt;"",IF(VLOOKUP($A12,貼り付け用!$A$1:$BA$300,COLUMN(),FALSE)=0,"",VLOOKUP($A12,貼り付け用!$A$1:$BA$300,COLUMN(),FALSE)),"")</f>
        <v>#N/A</v>
      </c>
      <c r="I12" s="26" t="e">
        <f ca="1">IF($A12&lt;&gt;"",IF(VLOOKUP($A12,貼り付け用!$A$1:$BA$300,COLUMN(),FALSE)=0,"",VLOOKUP($A12,貼り付け用!$A$1:$BA$300,COLUMN(),FALSE)),"")</f>
        <v>#N/A</v>
      </c>
      <c r="J12" s="26" t="e">
        <f ca="1">IF($A12&lt;&gt;"",IF(VLOOKUP($A12,貼り付け用!$A$1:$BA$300,COLUMN(),FALSE)=0,"",VLOOKUP($A12,貼り付け用!$A$1:$BA$300,COLUMN(),FALSE)),"")</f>
        <v>#N/A</v>
      </c>
      <c r="K12" s="26" t="e">
        <f ca="1">IF($A12&lt;&gt;"",IF(VLOOKUP($A12,貼り付け用!$A$1:$BA$300,COLUMN(),FALSE)=0,"",VLOOKUP($A12,貼り付け用!$A$1:$BA$300,COLUMN(),FALSE)),"")</f>
        <v>#N/A</v>
      </c>
      <c r="L12" s="26" t="e">
        <f ca="1">IF($A12&lt;&gt;"",
IF(COLUMN(貼り付け用!L12)&gt;MATCH("おやつ",貼り付け用!$3:$3,0),"",
IF(VLOOKUP($A12,貼り付け用!$A$1:$BA$300,COLUMN(),FALSE)=0,"",VLOOKUP($A12,貼り付け用!$A$1:$BA$300,COLUMN(),FALSE))),"")</f>
        <v>#N/A</v>
      </c>
      <c r="M12" s="26" t="e">
        <f ca="1">IF($A12&lt;&gt;"",
IF(COLUMN(貼り付け用!M12)&gt;MATCH("おやつ",貼り付け用!$3:$3,0),"",
IF(VLOOKUP($A12,貼り付け用!$A$1:$BA$300,COLUMN(),FALSE)=0,"",VLOOKUP($A12,貼り付け用!$A$1:$BA$300,COLUMN(),FALSE))),"")</f>
        <v>#N/A</v>
      </c>
      <c r="N12" s="26" t="e">
        <f ca="1">IF($A12&lt;&gt;"",
IF(COLUMN(貼り付け用!N12)&gt;MATCH("おやつ",貼り付け用!$3:$3,0),"",
IF(VLOOKUP($A12,貼り付け用!$A$1:$BA$300,COLUMN(),FALSE)=0,"",VLOOKUP($A12,貼り付け用!$A$1:$BA$300,COLUMN(),FALSE))),"")</f>
        <v>#N/A</v>
      </c>
      <c r="O12" s="26" t="e">
        <f ca="1">IF($A12&lt;&gt;"",
IF(COLUMN(貼り付け用!O12)&gt;MATCH("おやつ",貼り付け用!$3:$3,0),"",
IF(VLOOKUP($A12,貼り付け用!$A$1:$BA$300,COLUMN(),FALSE)=0,"",VLOOKUP($A12,貼り付け用!$A$1:$BA$300,COLUMN(),FALSE))),"")</f>
        <v>#N/A</v>
      </c>
      <c r="P12" s="26" t="e">
        <f ca="1">IF($A12&lt;&gt;"",
IF(COLUMN(貼り付け用!P12)&gt;MATCH("おやつ",貼り付け用!$3:$3,0),"",
IF(VLOOKUP($A12,貼り付け用!$A$1:$BA$300,COLUMN(),FALSE)=0,"",VLOOKUP($A12,貼り付け用!$A$1:$BA$300,COLUMN(),FALSE))),"")</f>
        <v>#N/A</v>
      </c>
      <c r="Q12" s="26" t="e">
        <f ca="1">IF($A12&lt;&gt;"",
IF(COLUMN(貼り付け用!Q12)&gt;MATCH("おやつ",貼り付け用!$3:$3,0),"",
IF(VLOOKUP($A12,貼り付け用!$A$1:$BA$300,COLUMN(),FALSE)=0,"",VLOOKUP($A12,貼り付け用!$A$1:$BA$300,COLUMN(),FALSE))),"")</f>
        <v>#N/A</v>
      </c>
      <c r="R12" s="26" t="e">
        <f ca="1">IF($A12&lt;&gt;"",
IF(COLUMN(貼り付け用!R12)&gt;MATCH("おやつ",貼り付け用!$3:$3,0),"",
IF(VLOOKUP($A12,貼り付け用!$A$1:$BA$300,COLUMN(),FALSE)=0,"",VLOOKUP($A12,貼り付け用!$A$1:$BA$300,COLUMN(),FALSE))),"")</f>
        <v>#N/A</v>
      </c>
      <c r="S12" s="26" t="e">
        <f ca="1">IF($A12&lt;&gt;"",
IF(COLUMN(貼り付け用!S12)&gt;MATCH("おやつ",貼り付け用!$3:$3,0),"",
IF(VLOOKUP($A12,貼り付け用!$A$1:$BA$300,COLUMN(),FALSE)=0,"",VLOOKUP($A12,貼り付け用!$A$1:$BA$300,COLUMN(),FALSE))),"")</f>
        <v>#N/A</v>
      </c>
      <c r="T12" s="26" t="e">
        <f>IF(COLUMN(貼り付け用!T12)&gt;MATCH("おやつ",貼り付け用!$3:$3,0),"",
IF(VLOOKUP($A12,貼り付け用!$A$1:$BA$300,COLUMN(),FALSE)=0,"",VLOOKUP($A12,貼り付け用!$A$1:$BA$300,COLUMN(),FALSE)))</f>
        <v>#N/A</v>
      </c>
      <c r="U12" s="29"/>
      <c r="V12" s="27" t="e">
        <f ca="1">IF(A12&lt;&gt;"",
IF(VLOOKUP($A12,貼り付け用!$A$1:$BA$300,MATCH("おやつ",貼り付け用!$3:$3,0)+1,FALSE)=0,"",VLOOKUP($A12,貼り付け用!$A$1:$BA$300,MATCH("おやつ",貼り付け用!$3:$3,0)+1,FALSE)),"")</f>
        <v>#N/A</v>
      </c>
      <c r="W12" s="26" t="e">
        <f ca="1">IF(A12&lt;&gt;"",
IF(VLOOKUP($A12,貼り付け用!$A$1:$BA$300,MATCH("おやつ",貼り付け用!$3:$3,0)+2,FALSE)=0,"",VLOOKUP($A12,貼り付け用!$A$1:$BA$300,MATCH("おやつ",貼り付け用!$3:$3,0)+2,FALSE)),"")</f>
        <v>#N/A</v>
      </c>
    </row>
    <row r="13" spans="1:23" x14ac:dyDescent="0.45">
      <c r="A13" s="28" t="e">
        <f t="array" aca="1" ref="A13" ca="1">IF(OR(COUNTIF(A11,"*1000*"),COUNTIF(A11,"")),"",INDEX(貼り付け用!$A:$A,MATCH(A11,貼り付け用!$A:$A,0)+2,0))</f>
        <v>#N/A</v>
      </c>
      <c r="B13" s="24" t="e">
        <f ca="1">IF($A13&lt;&gt;"",IF(VLOOKUP($A13,貼り付け用!$A$1:$BA$300,COLUMN(),FALSE)=0,"",VLOOKUP($A13,貼り付け用!$A$1:$BA$300,COLUMN(),FALSE)),"")</f>
        <v>#N/A</v>
      </c>
      <c r="C13" s="24" t="e">
        <f ca="1">IF($A13&lt;&gt;"",IF(VLOOKUP($A13,貼り付け用!$A$1:$BA$300,COLUMN(),FALSE)=0,"",VLOOKUP($A13,貼り付け用!$A$1:$BA$300,COLUMN(),FALSE)),"")</f>
        <v>#N/A</v>
      </c>
      <c r="D13" s="24" t="e">
        <f ca="1">IF($A13&lt;&gt;"",IF(VLOOKUP($A13,貼り付け用!$A$1:$BA$300,COLUMN(),FALSE)=0,"",VLOOKUP($A13,貼り付け用!$A$1:$BA$300,COLUMN(),FALSE)),"")</f>
        <v>#N/A</v>
      </c>
      <c r="E13" s="24" t="e">
        <f ca="1">IF($A13&lt;&gt;"",IF(VLOOKUP($A13,貼り付け用!$A$1:$BA$300,COLUMN(),FALSE)=0,"",VLOOKUP($A13,貼り付け用!$A$1:$BA$300,COLUMN(),FALSE)),"")</f>
        <v>#N/A</v>
      </c>
      <c r="F13" s="24" t="e">
        <f ca="1">IF($A13&lt;&gt;"",IF(VLOOKUP($A13,貼り付け用!$A$1:$BA$300,COLUMN(),FALSE)=0,"",VLOOKUP($A13,貼り付け用!$A$1:$BA$300,COLUMN(),FALSE)),"")</f>
        <v>#N/A</v>
      </c>
      <c r="G13" s="24" t="e">
        <f ca="1">IF($A13&lt;&gt;"",IF(VLOOKUP($A13,貼り付け用!$A$1:$BA$300,COLUMN(),FALSE)=0,"",VLOOKUP($A13,貼り付け用!$A$1:$BA$300,COLUMN(),FALSE)),"")</f>
        <v>#N/A</v>
      </c>
      <c r="H13" s="24" t="e">
        <f ca="1">IF($A13&lt;&gt;"",IF(VLOOKUP($A13,貼り付け用!$A$1:$BA$300,COLUMN(),FALSE)=0,"",VLOOKUP($A13,貼り付け用!$A$1:$BA$300,COLUMN(),FALSE)),"")</f>
        <v>#N/A</v>
      </c>
      <c r="I13" s="24" t="e">
        <f ca="1">IF($A13&lt;&gt;"",IF(VLOOKUP($A13,貼り付け用!$A$1:$BA$300,COLUMN(),FALSE)=0,"",VLOOKUP($A13,貼り付け用!$A$1:$BA$300,COLUMN(),FALSE)),"")</f>
        <v>#N/A</v>
      </c>
      <c r="J13" s="24" t="e">
        <f ca="1">IF($A13&lt;&gt;"",IF(VLOOKUP($A13,貼り付け用!$A$1:$BA$300,COLUMN(),FALSE)=0,"",VLOOKUP($A13,貼り付け用!$A$1:$BA$300,COLUMN(),FALSE)),"")</f>
        <v>#N/A</v>
      </c>
      <c r="K13" s="24" t="e">
        <f ca="1">IF($A13&lt;&gt;"",IF(VLOOKUP($A13,貼り付け用!$A$1:$BA$300,COLUMN(),FALSE)=0,"",VLOOKUP($A13,貼り付け用!$A$1:$BA$300,COLUMN(),FALSE)),"")</f>
        <v>#N/A</v>
      </c>
      <c r="L13" s="24" t="e">
        <f ca="1">IF($A13&lt;&gt;"",
IF(COLUMN(貼り付け用!L13)&gt;MATCH("おやつ",貼り付け用!$3:$3,0),"",
IF(VLOOKUP($A13,貼り付け用!$A$1:$BA$300,COLUMN(),FALSE)=0,"",VLOOKUP($A13,貼り付け用!$A$1:$BA$300,COLUMN(),FALSE))),"")</f>
        <v>#N/A</v>
      </c>
      <c r="M13" s="24" t="e">
        <f ca="1">IF($A13&lt;&gt;"",
IF(COLUMN(貼り付け用!M13)&gt;MATCH("おやつ",貼り付け用!$3:$3,0),"",
IF(VLOOKUP($A13,貼り付け用!$A$1:$BA$300,COLUMN(),FALSE)=0,"",VLOOKUP($A13,貼り付け用!$A$1:$BA$300,COLUMN(),FALSE))),"")</f>
        <v>#N/A</v>
      </c>
      <c r="N13" s="24" t="e">
        <f ca="1">IF($A13&lt;&gt;"",
IF(COLUMN(貼り付け用!N13)&gt;MATCH("おやつ",貼り付け用!$3:$3,0),"",
IF(VLOOKUP($A13,貼り付け用!$A$1:$BA$300,COLUMN(),FALSE)=0,"",VLOOKUP($A13,貼り付け用!$A$1:$BA$300,COLUMN(),FALSE))),"")</f>
        <v>#N/A</v>
      </c>
      <c r="O13" s="24" t="e">
        <f ca="1">IF($A13&lt;&gt;"",
IF(COLUMN(貼り付け用!O13)&gt;MATCH("おやつ",貼り付け用!$3:$3,0),"",
IF(VLOOKUP($A13,貼り付け用!$A$1:$BA$300,COLUMN(),FALSE)=0,"",VLOOKUP($A13,貼り付け用!$A$1:$BA$300,COLUMN(),FALSE))),"")</f>
        <v>#N/A</v>
      </c>
      <c r="P13" s="24" t="e">
        <f ca="1">IF($A13&lt;&gt;"",
IF(COLUMN(貼り付け用!P13)&gt;MATCH("おやつ",貼り付け用!$3:$3,0),"",
IF(VLOOKUP($A13,貼り付け用!$A$1:$BA$300,COLUMN(),FALSE)=0,"",VLOOKUP($A13,貼り付け用!$A$1:$BA$300,COLUMN(),FALSE))),"")</f>
        <v>#N/A</v>
      </c>
      <c r="Q13" s="24" t="e">
        <f ca="1">IF($A13&lt;&gt;"",
IF(COLUMN(貼り付け用!Q13)&gt;MATCH("おやつ",貼り付け用!$3:$3,0),"",
IF(VLOOKUP($A13,貼り付け用!$A$1:$BA$300,COLUMN(),FALSE)=0,"",VLOOKUP($A13,貼り付け用!$A$1:$BA$300,COLUMN(),FALSE))),"")</f>
        <v>#N/A</v>
      </c>
      <c r="R13" s="24" t="e">
        <f ca="1">IF($A13&lt;&gt;"",
IF(COLUMN(貼り付け用!R13)&gt;MATCH("おやつ",貼り付け用!$3:$3,0),"",
IF(VLOOKUP($A13,貼り付け用!$A$1:$BA$300,COLUMN(),FALSE)=0,"",VLOOKUP($A13,貼り付け用!$A$1:$BA$300,COLUMN(),FALSE))),"")</f>
        <v>#N/A</v>
      </c>
      <c r="S13" s="24" t="e">
        <f ca="1">IF($A13&lt;&gt;"",
IF(COLUMN(貼り付け用!S13)&gt;MATCH("おやつ",貼り付け用!$3:$3,0),"",
IF(VLOOKUP($A13,貼り付け用!$A$1:$BA$300,COLUMN(),FALSE)=0,"",VLOOKUP($A13,貼り付け用!$A$1:$BA$300,COLUMN(),FALSE))),"")</f>
        <v>#N/A</v>
      </c>
      <c r="T13" s="24" t="e">
        <f>IF(COLUMN(貼り付け用!T13)&gt;MATCH("おやつ",貼り付け用!$3:$3,0),"",
IF(VLOOKUP($A13,貼り付け用!$A$1:$BA$300,COLUMN(),FALSE)=0,"",VLOOKUP($A13,貼り付け用!$A$1:$BA$300,COLUMN(),FALSE)))</f>
        <v>#N/A</v>
      </c>
      <c r="U13" s="30"/>
      <c r="V13" s="27" t="e">
        <f ca="1">IF(A13&lt;&gt;"",
IF(VLOOKUP($A13,貼り付け用!$A$1:$BA$300,MATCH("おやつ",貼り付け用!$3:$3,0)+1,FALSE)=0,"",VLOOKUP($A13,貼り付け用!$A$1:$BA$300,MATCH("おやつ",貼り付け用!$3:$3,0)+1,FALSE)),"")</f>
        <v>#N/A</v>
      </c>
      <c r="W13" s="26" t="e">
        <f ca="1">IF(A13&lt;&gt;"",
IF(VLOOKUP($A13,貼り付け用!$A$1:$BA$300,MATCH("おやつ",貼り付け用!$3:$3,0)+2,FALSE)=0,"",VLOOKUP($A13,貼り付け用!$A$1:$BA$300,MATCH("おやつ",貼り付け用!$3:$3,0)+2,FALSE)),"")</f>
        <v>#N/A</v>
      </c>
    </row>
    <row r="14" spans="1:23" x14ac:dyDescent="0.45">
      <c r="A14" s="10" t="e">
        <f t="array" aca="1" ref="A14" ca="1">IF(OR(COUNTIF(A12,"*合計*"),COUNTIF(A12,"")),"",INDEX(貼り付け用!$A:$A,MATCH(A12,貼り付け用!$A:$A,0)+2,0))</f>
        <v>#N/A</v>
      </c>
      <c r="B14" s="26" t="e">
        <f ca="1">IF($A14&lt;&gt;"",IF(VLOOKUP($A14,貼り付け用!$A$1:$BA$300,COLUMN(),FALSE)=0,"",VLOOKUP($A14,貼り付け用!$A$1:$BA$300,COLUMN(),FALSE)),"")</f>
        <v>#N/A</v>
      </c>
      <c r="C14" s="26" t="e">
        <f ca="1">IF($A14&lt;&gt;"",IF(VLOOKUP($A14,貼り付け用!$A$1:$BA$300,COLUMN(),FALSE)=0,"",VLOOKUP($A14,貼り付け用!$A$1:$BA$300,COLUMN(),FALSE)),"")</f>
        <v>#N/A</v>
      </c>
      <c r="D14" s="26" t="e">
        <f ca="1">IF($A14&lt;&gt;"",IF(VLOOKUP($A14,貼り付け用!$A$1:$BA$300,COLUMN(),FALSE)=0,"",VLOOKUP($A14,貼り付け用!$A$1:$BA$300,COLUMN(),FALSE)),"")</f>
        <v>#N/A</v>
      </c>
      <c r="E14" s="26" t="e">
        <f ca="1">IF($A14&lt;&gt;"",IF(VLOOKUP($A14,貼り付け用!$A$1:$BA$300,COLUMN(),FALSE)=0,"",VLOOKUP($A14,貼り付け用!$A$1:$BA$300,COLUMN(),FALSE)),"")</f>
        <v>#N/A</v>
      </c>
      <c r="F14" s="26" t="e">
        <f ca="1">IF($A14&lt;&gt;"",IF(VLOOKUP($A14,貼り付け用!$A$1:$BA$300,COLUMN(),FALSE)=0,"",VLOOKUP($A14,貼り付け用!$A$1:$BA$300,COLUMN(),FALSE)),"")</f>
        <v>#N/A</v>
      </c>
      <c r="G14" s="26" t="e">
        <f ca="1">IF($A14&lt;&gt;"",IF(VLOOKUP($A14,貼り付け用!$A$1:$BA$300,COLUMN(),FALSE)=0,"",VLOOKUP($A14,貼り付け用!$A$1:$BA$300,COLUMN(),FALSE)),"")</f>
        <v>#N/A</v>
      </c>
      <c r="H14" s="26" t="e">
        <f ca="1">IF($A14&lt;&gt;"",IF(VLOOKUP($A14,貼り付け用!$A$1:$BA$300,COLUMN(),FALSE)=0,"",VLOOKUP($A14,貼り付け用!$A$1:$BA$300,COLUMN(),FALSE)),"")</f>
        <v>#N/A</v>
      </c>
      <c r="I14" s="26" t="e">
        <f ca="1">IF($A14&lt;&gt;"",IF(VLOOKUP($A14,貼り付け用!$A$1:$BA$300,COLUMN(),FALSE)=0,"",VLOOKUP($A14,貼り付け用!$A$1:$BA$300,COLUMN(),FALSE)),"")</f>
        <v>#N/A</v>
      </c>
      <c r="J14" s="26" t="e">
        <f ca="1">IF($A14&lt;&gt;"",IF(VLOOKUP($A14,貼り付け用!$A$1:$BA$300,COLUMN(),FALSE)=0,"",VLOOKUP($A14,貼り付け用!$A$1:$BA$300,COLUMN(),FALSE)),"")</f>
        <v>#N/A</v>
      </c>
      <c r="K14" s="26" t="e">
        <f ca="1">IF($A14&lt;&gt;"",IF(VLOOKUP($A14,貼り付け用!$A$1:$BA$300,COLUMN(),FALSE)=0,"",VLOOKUP($A14,貼り付け用!$A$1:$BA$300,COLUMN(),FALSE)),"")</f>
        <v>#N/A</v>
      </c>
      <c r="L14" s="26" t="e">
        <f ca="1">IF($A14&lt;&gt;"",
IF(COLUMN(貼り付け用!L14)&gt;MATCH("おやつ",貼り付け用!$3:$3,0),"",
IF(VLOOKUP($A14,貼り付け用!$A$1:$BA$300,COLUMN(),FALSE)=0,"",VLOOKUP($A14,貼り付け用!$A$1:$BA$300,COLUMN(),FALSE))),"")</f>
        <v>#N/A</v>
      </c>
      <c r="M14" s="26" t="e">
        <f ca="1">IF($A14&lt;&gt;"",
IF(COLUMN(貼り付け用!M14)&gt;MATCH("おやつ",貼り付け用!$3:$3,0),"",
IF(VLOOKUP($A14,貼り付け用!$A$1:$BA$300,COLUMN(),FALSE)=0,"",VLOOKUP($A14,貼り付け用!$A$1:$BA$300,COLUMN(),FALSE))),"")</f>
        <v>#N/A</v>
      </c>
      <c r="N14" s="26" t="e">
        <f ca="1">IF($A14&lt;&gt;"",
IF(COLUMN(貼り付け用!N14)&gt;MATCH("おやつ",貼り付け用!$3:$3,0),"",
IF(VLOOKUP($A14,貼り付け用!$A$1:$BA$300,COLUMN(),FALSE)=0,"",VLOOKUP($A14,貼り付け用!$A$1:$BA$300,COLUMN(),FALSE))),"")</f>
        <v>#N/A</v>
      </c>
      <c r="O14" s="26" t="e">
        <f ca="1">IF($A14&lt;&gt;"",
IF(COLUMN(貼り付け用!O14)&gt;MATCH("おやつ",貼り付け用!$3:$3,0),"",
IF(VLOOKUP($A14,貼り付け用!$A$1:$BA$300,COLUMN(),FALSE)=0,"",VLOOKUP($A14,貼り付け用!$A$1:$BA$300,COLUMN(),FALSE))),"")</f>
        <v>#N/A</v>
      </c>
      <c r="P14" s="26" t="e">
        <f ca="1">IF($A14&lt;&gt;"",
IF(COLUMN(貼り付け用!P14)&gt;MATCH("おやつ",貼り付け用!$3:$3,0),"",
IF(VLOOKUP($A14,貼り付け用!$A$1:$BA$300,COLUMN(),FALSE)=0,"",VLOOKUP($A14,貼り付け用!$A$1:$BA$300,COLUMN(),FALSE))),"")</f>
        <v>#N/A</v>
      </c>
      <c r="Q14" s="26" t="e">
        <f ca="1">IF($A14&lt;&gt;"",
IF(COLUMN(貼り付け用!Q14)&gt;MATCH("おやつ",貼り付け用!$3:$3,0),"",
IF(VLOOKUP($A14,貼り付け用!$A$1:$BA$300,COLUMN(),FALSE)=0,"",VLOOKUP($A14,貼り付け用!$A$1:$BA$300,COLUMN(),FALSE))),"")</f>
        <v>#N/A</v>
      </c>
      <c r="R14" s="26" t="e">
        <f ca="1">IF($A14&lt;&gt;"",
IF(COLUMN(貼り付け用!R14)&gt;MATCH("おやつ",貼り付け用!$3:$3,0),"",
IF(VLOOKUP($A14,貼り付け用!$A$1:$BA$300,COLUMN(),FALSE)=0,"",VLOOKUP($A14,貼り付け用!$A$1:$BA$300,COLUMN(),FALSE))),"")</f>
        <v>#N/A</v>
      </c>
      <c r="S14" s="26" t="e">
        <f ca="1">IF($A14&lt;&gt;"",
IF(COLUMN(貼り付け用!S14)&gt;MATCH("おやつ",貼り付け用!$3:$3,0),"",
IF(VLOOKUP($A14,貼り付け用!$A$1:$BA$300,COLUMN(),FALSE)=0,"",VLOOKUP($A14,貼り付け用!$A$1:$BA$300,COLUMN(),FALSE))),"")</f>
        <v>#N/A</v>
      </c>
      <c r="T14" s="26" t="e">
        <f>IF(COLUMN(貼り付け用!T14)&gt;MATCH("おやつ",貼り付け用!$3:$3,0),"",
IF(VLOOKUP($A14,貼り付け用!$A$1:$BA$300,COLUMN(),FALSE)=0,"",VLOOKUP($A14,貼り付け用!$A$1:$BA$300,COLUMN(),FALSE)))</f>
        <v>#N/A</v>
      </c>
      <c r="U14" s="29"/>
      <c r="V14" s="27" t="e">
        <f ca="1">IF(A14&lt;&gt;"",
IF(VLOOKUP($A14,貼り付け用!$A$1:$BA$300,MATCH("おやつ",貼り付け用!$3:$3,0)+1,FALSE)=0,"",VLOOKUP($A14,貼り付け用!$A$1:$BA$300,MATCH("おやつ",貼り付け用!$3:$3,0)+1,FALSE)),"")</f>
        <v>#N/A</v>
      </c>
      <c r="W14" s="26" t="e">
        <f ca="1">IF(A14&lt;&gt;"",
IF(VLOOKUP($A14,貼り付け用!$A$1:$BA$300,MATCH("おやつ",貼り付け用!$3:$3,0)+2,FALSE)=0,"",VLOOKUP($A14,貼り付け用!$A$1:$BA$300,MATCH("おやつ",貼り付け用!$3:$3,0)+2,FALSE)),"")</f>
        <v>#N/A</v>
      </c>
    </row>
    <row r="15" spans="1:23" x14ac:dyDescent="0.45">
      <c r="A15" s="28" t="e">
        <f t="array" aca="1" ref="A15" ca="1">IF(OR(COUNTIF(A13,"*1000*"),COUNTIF(A13,"")),"",INDEX(貼り付け用!$A:$A,MATCH(A13,貼り付け用!$A:$A,0)+2,0))</f>
        <v>#N/A</v>
      </c>
      <c r="B15" s="24" t="e">
        <f ca="1">IF($A15&lt;&gt;"",IF(VLOOKUP($A15,貼り付け用!$A$1:$BA$300,COLUMN(),FALSE)=0,"",VLOOKUP($A15,貼り付け用!$A$1:$BA$300,COLUMN(),FALSE)),"")</f>
        <v>#N/A</v>
      </c>
      <c r="C15" s="24" t="e">
        <f ca="1">IF($A15&lt;&gt;"",IF(VLOOKUP($A15,貼り付け用!$A$1:$BA$300,COLUMN(),FALSE)=0,"",VLOOKUP($A15,貼り付け用!$A$1:$BA$300,COLUMN(),FALSE)),"")</f>
        <v>#N/A</v>
      </c>
      <c r="D15" s="24" t="e">
        <f ca="1">IF($A15&lt;&gt;"",IF(VLOOKUP($A15,貼り付け用!$A$1:$BA$300,COLUMN(),FALSE)=0,"",VLOOKUP($A15,貼り付け用!$A$1:$BA$300,COLUMN(),FALSE)),"")</f>
        <v>#N/A</v>
      </c>
      <c r="E15" s="24" t="e">
        <f ca="1">IF($A15&lt;&gt;"",IF(VLOOKUP($A15,貼り付け用!$A$1:$BA$300,COLUMN(),FALSE)=0,"",VLOOKUP($A15,貼り付け用!$A$1:$BA$300,COLUMN(),FALSE)),"")</f>
        <v>#N/A</v>
      </c>
      <c r="F15" s="24" t="e">
        <f ca="1">IF($A15&lt;&gt;"",IF(VLOOKUP($A15,貼り付け用!$A$1:$BA$300,COLUMN(),FALSE)=0,"",VLOOKUP($A15,貼り付け用!$A$1:$BA$300,COLUMN(),FALSE)),"")</f>
        <v>#N/A</v>
      </c>
      <c r="G15" s="24" t="e">
        <f ca="1">IF($A15&lt;&gt;"",IF(VLOOKUP($A15,貼り付け用!$A$1:$BA$300,COLUMN(),FALSE)=0,"",VLOOKUP($A15,貼り付け用!$A$1:$BA$300,COLUMN(),FALSE)),"")</f>
        <v>#N/A</v>
      </c>
      <c r="H15" s="24" t="e">
        <f ca="1">IF($A15&lt;&gt;"",IF(VLOOKUP($A15,貼り付け用!$A$1:$BA$300,COLUMN(),FALSE)=0,"",VLOOKUP($A15,貼り付け用!$A$1:$BA$300,COLUMN(),FALSE)),"")</f>
        <v>#N/A</v>
      </c>
      <c r="I15" s="24" t="e">
        <f ca="1">IF($A15&lt;&gt;"",IF(VLOOKUP($A15,貼り付け用!$A$1:$BA$300,COLUMN(),FALSE)=0,"",VLOOKUP($A15,貼り付け用!$A$1:$BA$300,COLUMN(),FALSE)),"")</f>
        <v>#N/A</v>
      </c>
      <c r="J15" s="24" t="e">
        <f ca="1">IF($A15&lt;&gt;"",IF(VLOOKUP($A15,貼り付け用!$A$1:$BA$300,COLUMN(),FALSE)=0,"",VLOOKUP($A15,貼り付け用!$A$1:$BA$300,COLUMN(),FALSE)),"")</f>
        <v>#N/A</v>
      </c>
      <c r="K15" s="24" t="e">
        <f ca="1">IF($A15&lt;&gt;"",IF(VLOOKUP($A15,貼り付け用!$A$1:$BA$300,COLUMN(),FALSE)=0,"",VLOOKUP($A15,貼り付け用!$A$1:$BA$300,COLUMN(),FALSE)),"")</f>
        <v>#N/A</v>
      </c>
      <c r="L15" s="24" t="e">
        <f ca="1">IF($A15&lt;&gt;"",
IF(COLUMN(貼り付け用!L15)&gt;MATCH("おやつ",貼り付け用!$3:$3,0),"",
IF(VLOOKUP($A15,貼り付け用!$A$1:$BA$300,COLUMN(),FALSE)=0,"",VLOOKUP($A15,貼り付け用!$A$1:$BA$300,COLUMN(),FALSE))),"")</f>
        <v>#N/A</v>
      </c>
      <c r="M15" s="24" t="e">
        <f ca="1">IF($A15&lt;&gt;"",
IF(COLUMN(貼り付け用!M15)&gt;MATCH("おやつ",貼り付け用!$3:$3,0),"",
IF(VLOOKUP($A15,貼り付け用!$A$1:$BA$300,COLUMN(),FALSE)=0,"",VLOOKUP($A15,貼り付け用!$A$1:$BA$300,COLUMN(),FALSE))),"")</f>
        <v>#N/A</v>
      </c>
      <c r="N15" s="24" t="e">
        <f ca="1">IF($A15&lt;&gt;"",
IF(COLUMN(貼り付け用!N15)&gt;MATCH("おやつ",貼り付け用!$3:$3,0),"",
IF(VLOOKUP($A15,貼り付け用!$A$1:$BA$300,COLUMN(),FALSE)=0,"",VLOOKUP($A15,貼り付け用!$A$1:$BA$300,COLUMN(),FALSE))),"")</f>
        <v>#N/A</v>
      </c>
      <c r="O15" s="24" t="e">
        <f ca="1">IF($A15&lt;&gt;"",
IF(COLUMN(貼り付け用!O15)&gt;MATCH("おやつ",貼り付け用!$3:$3,0),"",
IF(VLOOKUP($A15,貼り付け用!$A$1:$BA$300,COLUMN(),FALSE)=0,"",VLOOKUP($A15,貼り付け用!$A$1:$BA$300,COLUMN(),FALSE))),"")</f>
        <v>#N/A</v>
      </c>
      <c r="P15" s="24" t="e">
        <f ca="1">IF($A15&lt;&gt;"",
IF(COLUMN(貼り付け用!P15)&gt;MATCH("おやつ",貼り付け用!$3:$3,0),"",
IF(VLOOKUP($A15,貼り付け用!$A$1:$BA$300,COLUMN(),FALSE)=0,"",VLOOKUP($A15,貼り付け用!$A$1:$BA$300,COLUMN(),FALSE))),"")</f>
        <v>#N/A</v>
      </c>
      <c r="Q15" s="24" t="e">
        <f ca="1">IF($A15&lt;&gt;"",
IF(COLUMN(貼り付け用!Q15)&gt;MATCH("おやつ",貼り付け用!$3:$3,0),"",
IF(VLOOKUP($A15,貼り付け用!$A$1:$BA$300,COLUMN(),FALSE)=0,"",VLOOKUP($A15,貼り付け用!$A$1:$BA$300,COLUMN(),FALSE))),"")</f>
        <v>#N/A</v>
      </c>
      <c r="R15" s="24" t="e">
        <f ca="1">IF($A15&lt;&gt;"",
IF(COLUMN(貼り付け用!R15)&gt;MATCH("おやつ",貼り付け用!$3:$3,0),"",
IF(VLOOKUP($A15,貼り付け用!$A$1:$BA$300,COLUMN(),FALSE)=0,"",VLOOKUP($A15,貼り付け用!$A$1:$BA$300,COLUMN(),FALSE))),"")</f>
        <v>#N/A</v>
      </c>
      <c r="S15" s="24" t="e">
        <f ca="1">IF($A15&lt;&gt;"",
IF(COLUMN(貼り付け用!S15)&gt;MATCH("おやつ",貼り付け用!$3:$3,0),"",
IF(VLOOKUP($A15,貼り付け用!$A$1:$BA$300,COLUMN(),FALSE)=0,"",VLOOKUP($A15,貼り付け用!$A$1:$BA$300,COLUMN(),FALSE))),"")</f>
        <v>#N/A</v>
      </c>
      <c r="T15" s="24" t="e">
        <f>IF(COLUMN(貼り付け用!T15)&gt;MATCH("おやつ",貼り付け用!$3:$3,0),"",
IF(VLOOKUP($A15,貼り付け用!$A$1:$BA$300,COLUMN(),FALSE)=0,"",VLOOKUP($A15,貼り付け用!$A$1:$BA$300,COLUMN(),FALSE)))</f>
        <v>#N/A</v>
      </c>
      <c r="U15" s="30"/>
      <c r="V15" s="27" t="e">
        <f ca="1">IF(A15&lt;&gt;"",
IF(VLOOKUP($A15,貼り付け用!$A$1:$BA$300,MATCH("おやつ",貼り付け用!$3:$3,0)+1,FALSE)=0,"",VLOOKUP($A15,貼り付け用!$A$1:$BA$300,MATCH("おやつ",貼り付け用!$3:$3,0)+1,FALSE)),"")</f>
        <v>#N/A</v>
      </c>
      <c r="W15" s="26" t="e">
        <f ca="1">IF(A15&lt;&gt;"",
IF(VLOOKUP($A15,貼り付け用!$A$1:$BA$300,MATCH("おやつ",貼り付け用!$3:$3,0)+2,FALSE)=0,"",VLOOKUP($A15,貼り付け用!$A$1:$BA$300,MATCH("おやつ",貼り付け用!$3:$3,0)+2,FALSE)),"")</f>
        <v>#N/A</v>
      </c>
    </row>
    <row r="16" spans="1:23" x14ac:dyDescent="0.45">
      <c r="A16" s="10" t="e">
        <f t="array" aca="1" ref="A16" ca="1">IF(OR(COUNTIF(A14,"*合計*"),COUNTIF(A14,"")),"",INDEX(貼り付け用!$A:$A,MATCH(A14,貼り付け用!$A:$A,0)+2,0))</f>
        <v>#N/A</v>
      </c>
      <c r="B16" s="26" t="e">
        <f ca="1">IF($A16&lt;&gt;"",IF(VLOOKUP($A16,貼り付け用!$A$1:$BA$300,COLUMN(),FALSE)=0,"",VLOOKUP($A16,貼り付け用!$A$1:$BA$300,COLUMN(),FALSE)),"")</f>
        <v>#N/A</v>
      </c>
      <c r="C16" s="26" t="e">
        <f ca="1">IF($A16&lt;&gt;"",IF(VLOOKUP($A16,貼り付け用!$A$1:$BA$300,COLUMN(),FALSE)=0,"",VLOOKUP($A16,貼り付け用!$A$1:$BA$300,COLUMN(),FALSE)),"")</f>
        <v>#N/A</v>
      </c>
      <c r="D16" s="26" t="e">
        <f ca="1">IF($A16&lt;&gt;"",IF(VLOOKUP($A16,貼り付け用!$A$1:$BA$300,COLUMN(),FALSE)=0,"",VLOOKUP($A16,貼り付け用!$A$1:$BA$300,COLUMN(),FALSE)),"")</f>
        <v>#N/A</v>
      </c>
      <c r="E16" s="26" t="e">
        <f ca="1">IF($A16&lt;&gt;"",IF(VLOOKUP($A16,貼り付け用!$A$1:$BA$300,COLUMN(),FALSE)=0,"",VLOOKUP($A16,貼り付け用!$A$1:$BA$300,COLUMN(),FALSE)),"")</f>
        <v>#N/A</v>
      </c>
      <c r="F16" s="26" t="e">
        <f ca="1">IF($A16&lt;&gt;"",IF(VLOOKUP($A16,貼り付け用!$A$1:$BA$300,COLUMN(),FALSE)=0,"",VLOOKUP($A16,貼り付け用!$A$1:$BA$300,COLUMN(),FALSE)),"")</f>
        <v>#N/A</v>
      </c>
      <c r="G16" s="26" t="e">
        <f ca="1">IF($A16&lt;&gt;"",IF(VLOOKUP($A16,貼り付け用!$A$1:$BA$300,COLUMN(),FALSE)=0,"",VLOOKUP($A16,貼り付け用!$A$1:$BA$300,COLUMN(),FALSE)),"")</f>
        <v>#N/A</v>
      </c>
      <c r="H16" s="26" t="e">
        <f ca="1">IF($A16&lt;&gt;"",IF(VLOOKUP($A16,貼り付け用!$A$1:$BA$300,COLUMN(),FALSE)=0,"",VLOOKUP($A16,貼り付け用!$A$1:$BA$300,COLUMN(),FALSE)),"")</f>
        <v>#N/A</v>
      </c>
      <c r="I16" s="26" t="e">
        <f ca="1">IF($A16&lt;&gt;"",IF(VLOOKUP($A16,貼り付け用!$A$1:$BA$300,COLUMN(),FALSE)=0,"",VLOOKUP($A16,貼り付け用!$A$1:$BA$300,COLUMN(),FALSE)),"")</f>
        <v>#N/A</v>
      </c>
      <c r="J16" s="26" t="e">
        <f ca="1">IF($A16&lt;&gt;"",IF(VLOOKUP($A16,貼り付け用!$A$1:$BA$300,COLUMN(),FALSE)=0,"",VLOOKUP($A16,貼り付け用!$A$1:$BA$300,COLUMN(),FALSE)),"")</f>
        <v>#N/A</v>
      </c>
      <c r="K16" s="26" t="e">
        <f ca="1">IF($A16&lt;&gt;"",IF(VLOOKUP($A16,貼り付け用!$A$1:$BA$300,COLUMN(),FALSE)=0,"",VLOOKUP($A16,貼り付け用!$A$1:$BA$300,COLUMN(),FALSE)),"")</f>
        <v>#N/A</v>
      </c>
      <c r="L16" s="26" t="e">
        <f ca="1">IF($A16&lt;&gt;"",
IF(COLUMN(貼り付け用!L16)&gt;MATCH("おやつ",貼り付け用!$3:$3,0),"",
IF(VLOOKUP($A16,貼り付け用!$A$1:$BA$300,COLUMN(),FALSE)=0,"",VLOOKUP($A16,貼り付け用!$A$1:$BA$300,COLUMN(),FALSE))),"")</f>
        <v>#N/A</v>
      </c>
      <c r="M16" s="26" t="e">
        <f ca="1">IF($A16&lt;&gt;"",
IF(COLUMN(貼り付け用!M16)&gt;MATCH("おやつ",貼り付け用!$3:$3,0),"",
IF(VLOOKUP($A16,貼り付け用!$A$1:$BA$300,COLUMN(),FALSE)=0,"",VLOOKUP($A16,貼り付け用!$A$1:$BA$300,COLUMN(),FALSE))),"")</f>
        <v>#N/A</v>
      </c>
      <c r="N16" s="26" t="e">
        <f ca="1">IF($A16&lt;&gt;"",
IF(COLUMN(貼り付け用!N16)&gt;MATCH("おやつ",貼り付け用!$3:$3,0),"",
IF(VLOOKUP($A16,貼り付け用!$A$1:$BA$300,COLUMN(),FALSE)=0,"",VLOOKUP($A16,貼り付け用!$A$1:$BA$300,COLUMN(),FALSE))),"")</f>
        <v>#N/A</v>
      </c>
      <c r="O16" s="26" t="e">
        <f ca="1">IF($A16&lt;&gt;"",
IF(COLUMN(貼り付け用!O16)&gt;MATCH("おやつ",貼り付け用!$3:$3,0),"",
IF(VLOOKUP($A16,貼り付け用!$A$1:$BA$300,COLUMN(),FALSE)=0,"",VLOOKUP($A16,貼り付け用!$A$1:$BA$300,COLUMN(),FALSE))),"")</f>
        <v>#N/A</v>
      </c>
      <c r="P16" s="26" t="e">
        <f ca="1">IF($A16&lt;&gt;"",
IF(COLUMN(貼り付け用!P16)&gt;MATCH("おやつ",貼り付け用!$3:$3,0),"",
IF(VLOOKUP($A16,貼り付け用!$A$1:$BA$300,COLUMN(),FALSE)=0,"",VLOOKUP($A16,貼り付け用!$A$1:$BA$300,COLUMN(),FALSE))),"")</f>
        <v>#N/A</v>
      </c>
      <c r="Q16" s="26" t="e">
        <f ca="1">IF($A16&lt;&gt;"",
IF(COLUMN(貼り付け用!Q16)&gt;MATCH("おやつ",貼り付け用!$3:$3,0),"",
IF(VLOOKUP($A16,貼り付け用!$A$1:$BA$300,COLUMN(),FALSE)=0,"",VLOOKUP($A16,貼り付け用!$A$1:$BA$300,COLUMN(),FALSE))),"")</f>
        <v>#N/A</v>
      </c>
      <c r="R16" s="26" t="e">
        <f ca="1">IF($A16&lt;&gt;"",
IF(COLUMN(貼り付け用!R16)&gt;MATCH("おやつ",貼り付け用!$3:$3,0),"",
IF(VLOOKUP($A16,貼り付け用!$A$1:$BA$300,COLUMN(),FALSE)=0,"",VLOOKUP($A16,貼り付け用!$A$1:$BA$300,COLUMN(),FALSE))),"")</f>
        <v>#N/A</v>
      </c>
      <c r="S16" s="26" t="e">
        <f ca="1">IF($A16&lt;&gt;"",
IF(COLUMN(貼り付け用!S16)&gt;MATCH("おやつ",貼り付け用!$3:$3,0),"",
IF(VLOOKUP($A16,貼り付け用!$A$1:$BA$300,COLUMN(),FALSE)=0,"",VLOOKUP($A16,貼り付け用!$A$1:$BA$300,COLUMN(),FALSE))),"")</f>
        <v>#N/A</v>
      </c>
      <c r="T16" s="26" t="e">
        <f>IF(COLUMN(貼り付け用!T16)&gt;MATCH("おやつ",貼り付け用!$3:$3,0),"",
IF(VLOOKUP($A16,貼り付け用!$A$1:$BA$300,COLUMN(),FALSE)=0,"",VLOOKUP($A16,貼り付け用!$A$1:$BA$300,COLUMN(),FALSE)))</f>
        <v>#N/A</v>
      </c>
      <c r="U16" s="29"/>
      <c r="V16" s="27" t="e">
        <f ca="1">IF(A16&lt;&gt;"",
IF(VLOOKUP($A16,貼り付け用!$A$1:$BA$300,MATCH("おやつ",貼り付け用!$3:$3,0)+1,FALSE)=0,"",VLOOKUP($A16,貼り付け用!$A$1:$BA$300,MATCH("おやつ",貼り付け用!$3:$3,0)+1,FALSE)),"")</f>
        <v>#N/A</v>
      </c>
      <c r="W16" s="26" t="e">
        <f ca="1">IF(A16&lt;&gt;"",
IF(VLOOKUP($A16,貼り付け用!$A$1:$BA$300,MATCH("おやつ",貼り付け用!$3:$3,0)+2,FALSE)=0,"",VLOOKUP($A16,貼り付け用!$A$1:$BA$300,MATCH("おやつ",貼り付け用!$3:$3,0)+2,FALSE)),"")</f>
        <v>#N/A</v>
      </c>
    </row>
    <row r="17" spans="1:23" x14ac:dyDescent="0.45">
      <c r="A17" s="28" t="e">
        <f t="array" aca="1" ref="A17" ca="1">IF(OR(COUNTIF(A15,"*1000*"),COUNTIF(A15,"")),"",INDEX(貼り付け用!$A:$A,MATCH(A15,貼り付け用!$A:$A,0)+2,0))</f>
        <v>#N/A</v>
      </c>
      <c r="B17" s="24" t="e">
        <f ca="1">IF($A17&lt;&gt;"",IF(VLOOKUP($A17,貼り付け用!$A$1:$BA$300,COLUMN(),FALSE)=0,"",VLOOKUP($A17,貼り付け用!$A$1:$BA$300,COLUMN(),FALSE)),"")</f>
        <v>#N/A</v>
      </c>
      <c r="C17" s="24" t="e">
        <f ca="1">IF($A17&lt;&gt;"",IF(VLOOKUP($A17,貼り付け用!$A$1:$BA$300,COLUMN(),FALSE)=0,"",VLOOKUP($A17,貼り付け用!$A$1:$BA$300,COLUMN(),FALSE)),"")</f>
        <v>#N/A</v>
      </c>
      <c r="D17" s="24" t="e">
        <f ca="1">IF($A17&lt;&gt;"",IF(VLOOKUP($A17,貼り付け用!$A$1:$BA$300,COLUMN(),FALSE)=0,"",VLOOKUP($A17,貼り付け用!$A$1:$BA$300,COLUMN(),FALSE)),"")</f>
        <v>#N/A</v>
      </c>
      <c r="E17" s="24" t="e">
        <f ca="1">IF($A17&lt;&gt;"",IF(VLOOKUP($A17,貼り付け用!$A$1:$BA$300,COLUMN(),FALSE)=0,"",VLOOKUP($A17,貼り付け用!$A$1:$BA$300,COLUMN(),FALSE)),"")</f>
        <v>#N/A</v>
      </c>
      <c r="F17" s="24" t="e">
        <f ca="1">IF($A17&lt;&gt;"",IF(VLOOKUP($A17,貼り付け用!$A$1:$BA$300,COLUMN(),FALSE)=0,"",VLOOKUP($A17,貼り付け用!$A$1:$BA$300,COLUMN(),FALSE)),"")</f>
        <v>#N/A</v>
      </c>
      <c r="G17" s="24" t="e">
        <f ca="1">IF($A17&lt;&gt;"",IF(VLOOKUP($A17,貼り付け用!$A$1:$BA$300,COLUMN(),FALSE)=0,"",VLOOKUP($A17,貼り付け用!$A$1:$BA$300,COLUMN(),FALSE)),"")</f>
        <v>#N/A</v>
      </c>
      <c r="H17" s="24" t="e">
        <f ca="1">IF($A17&lt;&gt;"",IF(VLOOKUP($A17,貼り付け用!$A$1:$BA$300,COLUMN(),FALSE)=0,"",VLOOKUP($A17,貼り付け用!$A$1:$BA$300,COLUMN(),FALSE)),"")</f>
        <v>#N/A</v>
      </c>
      <c r="I17" s="24" t="e">
        <f ca="1">IF($A17&lt;&gt;"",IF(VLOOKUP($A17,貼り付け用!$A$1:$BA$300,COLUMN(),FALSE)=0,"",VLOOKUP($A17,貼り付け用!$A$1:$BA$300,COLUMN(),FALSE)),"")</f>
        <v>#N/A</v>
      </c>
      <c r="J17" s="24" t="e">
        <f ca="1">IF($A17&lt;&gt;"",IF(VLOOKUP($A17,貼り付け用!$A$1:$BA$300,COLUMN(),FALSE)=0,"",VLOOKUP($A17,貼り付け用!$A$1:$BA$300,COLUMN(),FALSE)),"")</f>
        <v>#N/A</v>
      </c>
      <c r="K17" s="24" t="e">
        <f ca="1">IF($A17&lt;&gt;"",IF(VLOOKUP($A17,貼り付け用!$A$1:$BA$300,COLUMN(),FALSE)=0,"",VLOOKUP($A17,貼り付け用!$A$1:$BA$300,COLUMN(),FALSE)),"")</f>
        <v>#N/A</v>
      </c>
      <c r="L17" s="24" t="e">
        <f ca="1">IF($A17&lt;&gt;"",
IF(COLUMN(貼り付け用!L17)&gt;MATCH("おやつ",貼り付け用!$3:$3,0),"",
IF(VLOOKUP($A17,貼り付け用!$A$1:$BA$300,COLUMN(),FALSE)=0,"",VLOOKUP($A17,貼り付け用!$A$1:$BA$300,COLUMN(),FALSE))),"")</f>
        <v>#N/A</v>
      </c>
      <c r="M17" s="24" t="e">
        <f ca="1">IF($A17&lt;&gt;"",
IF(COLUMN(貼り付け用!M17)&gt;MATCH("おやつ",貼り付け用!$3:$3,0),"",
IF(VLOOKUP($A17,貼り付け用!$A$1:$BA$300,COLUMN(),FALSE)=0,"",VLOOKUP($A17,貼り付け用!$A$1:$BA$300,COLUMN(),FALSE))),"")</f>
        <v>#N/A</v>
      </c>
      <c r="N17" s="24" t="e">
        <f ca="1">IF($A17&lt;&gt;"",
IF(COLUMN(貼り付け用!N17)&gt;MATCH("おやつ",貼り付け用!$3:$3,0),"",
IF(VLOOKUP($A17,貼り付け用!$A$1:$BA$300,COLUMN(),FALSE)=0,"",VLOOKUP($A17,貼り付け用!$A$1:$BA$300,COLUMN(),FALSE))),"")</f>
        <v>#N/A</v>
      </c>
      <c r="O17" s="24" t="e">
        <f ca="1">IF($A17&lt;&gt;"",
IF(COLUMN(貼り付け用!O17)&gt;MATCH("おやつ",貼り付け用!$3:$3,0),"",
IF(VLOOKUP($A17,貼り付け用!$A$1:$BA$300,COLUMN(),FALSE)=0,"",VLOOKUP($A17,貼り付け用!$A$1:$BA$300,COLUMN(),FALSE))),"")</f>
        <v>#N/A</v>
      </c>
      <c r="P17" s="24" t="e">
        <f ca="1">IF($A17&lt;&gt;"",
IF(COLUMN(貼り付け用!P17)&gt;MATCH("おやつ",貼り付け用!$3:$3,0),"",
IF(VLOOKUP($A17,貼り付け用!$A$1:$BA$300,COLUMN(),FALSE)=0,"",VLOOKUP($A17,貼り付け用!$A$1:$BA$300,COLUMN(),FALSE))),"")</f>
        <v>#N/A</v>
      </c>
      <c r="Q17" s="24" t="e">
        <f ca="1">IF($A17&lt;&gt;"",
IF(COLUMN(貼り付け用!Q17)&gt;MATCH("おやつ",貼り付け用!$3:$3,0),"",
IF(VLOOKUP($A17,貼り付け用!$A$1:$BA$300,COLUMN(),FALSE)=0,"",VLOOKUP($A17,貼り付け用!$A$1:$BA$300,COLUMN(),FALSE))),"")</f>
        <v>#N/A</v>
      </c>
      <c r="R17" s="24" t="e">
        <f ca="1">IF($A17&lt;&gt;"",
IF(COLUMN(貼り付け用!R17)&gt;MATCH("おやつ",貼り付け用!$3:$3,0),"",
IF(VLOOKUP($A17,貼り付け用!$A$1:$BA$300,COLUMN(),FALSE)=0,"",VLOOKUP($A17,貼り付け用!$A$1:$BA$300,COLUMN(),FALSE))),"")</f>
        <v>#N/A</v>
      </c>
      <c r="S17" s="24" t="e">
        <f ca="1">IF($A17&lt;&gt;"",
IF(COLUMN(貼り付け用!S17)&gt;MATCH("おやつ",貼り付け用!$3:$3,0),"",
IF(VLOOKUP($A17,貼り付け用!$A$1:$BA$300,COLUMN(),FALSE)=0,"",VLOOKUP($A17,貼り付け用!$A$1:$BA$300,COLUMN(),FALSE))),"")</f>
        <v>#N/A</v>
      </c>
      <c r="T17" s="24" t="e">
        <f>IF(COLUMN(貼り付け用!T17)&gt;MATCH("おやつ",貼り付け用!$3:$3,0),"",
IF(VLOOKUP($A17,貼り付け用!$A$1:$BA$300,COLUMN(),FALSE)=0,"",VLOOKUP($A17,貼り付け用!$A$1:$BA$300,COLUMN(),FALSE)))</f>
        <v>#N/A</v>
      </c>
      <c r="U17" s="30"/>
      <c r="V17" s="27" t="e">
        <f ca="1">IF(A17&lt;&gt;"",
IF(VLOOKUP($A17,貼り付け用!$A$1:$BA$300,MATCH("おやつ",貼り付け用!$3:$3,0)+1,FALSE)=0,"",VLOOKUP($A17,貼り付け用!$A$1:$BA$300,MATCH("おやつ",貼り付け用!$3:$3,0)+1,FALSE)),"")</f>
        <v>#N/A</v>
      </c>
      <c r="W17" s="26" t="e">
        <f ca="1">IF(A17&lt;&gt;"",
IF(VLOOKUP($A17,貼り付け用!$A$1:$BA$300,MATCH("おやつ",貼り付け用!$3:$3,0)+2,FALSE)=0,"",VLOOKUP($A17,貼り付け用!$A$1:$BA$300,MATCH("おやつ",貼り付け用!$3:$3,0)+2,FALSE)),"")</f>
        <v>#N/A</v>
      </c>
    </row>
    <row r="18" spans="1:23" x14ac:dyDescent="0.45">
      <c r="A18" s="10" t="e">
        <f t="array" aca="1" ref="A18" ca="1">IF(OR(COUNTIF(A16,"*合計*"),COUNTIF(A16,"")),"",INDEX(貼り付け用!$A:$A,MATCH(A16,貼り付け用!$A:$A,0)+2,0))</f>
        <v>#N/A</v>
      </c>
      <c r="B18" s="26" t="e">
        <f ca="1">IF($A18&lt;&gt;"",IF(VLOOKUP($A18,貼り付け用!$A$1:$BA$300,COLUMN(),FALSE)=0,"",VLOOKUP($A18,貼り付け用!$A$1:$BA$300,COLUMN(),FALSE)),"")</f>
        <v>#N/A</v>
      </c>
      <c r="C18" s="26" t="e">
        <f ca="1">IF($A18&lt;&gt;"",IF(VLOOKUP($A18,貼り付け用!$A$1:$BA$300,COLUMN(),FALSE)=0,"",VLOOKUP($A18,貼り付け用!$A$1:$BA$300,COLUMN(),FALSE)),"")</f>
        <v>#N/A</v>
      </c>
      <c r="D18" s="26" t="e">
        <f ca="1">IF($A18&lt;&gt;"",IF(VLOOKUP($A18,貼り付け用!$A$1:$BA$300,COLUMN(),FALSE)=0,"",VLOOKUP($A18,貼り付け用!$A$1:$BA$300,COLUMN(),FALSE)),"")</f>
        <v>#N/A</v>
      </c>
      <c r="E18" s="26" t="e">
        <f ca="1">IF($A18&lt;&gt;"",IF(VLOOKUP($A18,貼り付け用!$A$1:$BA$300,COLUMN(),FALSE)=0,"",VLOOKUP($A18,貼り付け用!$A$1:$BA$300,COLUMN(),FALSE)),"")</f>
        <v>#N/A</v>
      </c>
      <c r="F18" s="26" t="e">
        <f ca="1">IF($A18&lt;&gt;"",IF(VLOOKUP($A18,貼り付け用!$A$1:$BA$300,COLUMN(),FALSE)=0,"",VLOOKUP($A18,貼り付け用!$A$1:$BA$300,COLUMN(),FALSE)),"")</f>
        <v>#N/A</v>
      </c>
      <c r="G18" s="26" t="e">
        <f ca="1">IF($A18&lt;&gt;"",IF(VLOOKUP($A18,貼り付け用!$A$1:$BA$300,COLUMN(),FALSE)=0,"",VLOOKUP($A18,貼り付け用!$A$1:$BA$300,COLUMN(),FALSE)),"")</f>
        <v>#N/A</v>
      </c>
      <c r="H18" s="26" t="e">
        <f ca="1">IF($A18&lt;&gt;"",IF(VLOOKUP($A18,貼り付け用!$A$1:$BA$300,COLUMN(),FALSE)=0,"",VLOOKUP($A18,貼り付け用!$A$1:$BA$300,COLUMN(),FALSE)),"")</f>
        <v>#N/A</v>
      </c>
      <c r="I18" s="26" t="e">
        <f ca="1">IF($A18&lt;&gt;"",IF(VLOOKUP($A18,貼り付け用!$A$1:$BA$300,COLUMN(),FALSE)=0,"",VLOOKUP($A18,貼り付け用!$A$1:$BA$300,COLUMN(),FALSE)),"")</f>
        <v>#N/A</v>
      </c>
      <c r="J18" s="26" t="e">
        <f ca="1">IF($A18&lt;&gt;"",IF(VLOOKUP($A18,貼り付け用!$A$1:$BA$300,COLUMN(),FALSE)=0,"",VLOOKUP($A18,貼り付け用!$A$1:$BA$300,COLUMN(),FALSE)),"")</f>
        <v>#N/A</v>
      </c>
      <c r="K18" s="26" t="e">
        <f ca="1">IF($A18&lt;&gt;"",IF(VLOOKUP($A18,貼り付け用!$A$1:$BA$300,COLUMN(),FALSE)=0,"",VLOOKUP($A18,貼り付け用!$A$1:$BA$300,COLUMN(),FALSE)),"")</f>
        <v>#N/A</v>
      </c>
      <c r="L18" s="26" t="e">
        <f ca="1">IF($A18&lt;&gt;"",
IF(COLUMN(貼り付け用!L18)&gt;MATCH("おやつ",貼り付け用!$3:$3,0),"",
IF(VLOOKUP($A18,貼り付け用!$A$1:$BA$300,COLUMN(),FALSE)=0,"",VLOOKUP($A18,貼り付け用!$A$1:$BA$300,COLUMN(),FALSE))),"")</f>
        <v>#N/A</v>
      </c>
      <c r="M18" s="26" t="e">
        <f ca="1">IF($A18&lt;&gt;"",
IF(COLUMN(貼り付け用!M18)&gt;MATCH("おやつ",貼り付け用!$3:$3,0),"",
IF(VLOOKUP($A18,貼り付け用!$A$1:$BA$300,COLUMN(),FALSE)=0,"",VLOOKUP($A18,貼り付け用!$A$1:$BA$300,COLUMN(),FALSE))),"")</f>
        <v>#N/A</v>
      </c>
      <c r="N18" s="26" t="e">
        <f ca="1">IF($A18&lt;&gt;"",
IF(COLUMN(貼り付け用!N18)&gt;MATCH("おやつ",貼り付け用!$3:$3,0),"",
IF(VLOOKUP($A18,貼り付け用!$A$1:$BA$300,COLUMN(),FALSE)=0,"",VLOOKUP($A18,貼り付け用!$A$1:$BA$300,COLUMN(),FALSE))),"")</f>
        <v>#N/A</v>
      </c>
      <c r="O18" s="26" t="e">
        <f ca="1">IF($A18&lt;&gt;"",
IF(COLUMN(貼り付け用!O18)&gt;MATCH("おやつ",貼り付け用!$3:$3,0),"",
IF(VLOOKUP($A18,貼り付け用!$A$1:$BA$300,COLUMN(),FALSE)=0,"",VLOOKUP($A18,貼り付け用!$A$1:$BA$300,COLUMN(),FALSE))),"")</f>
        <v>#N/A</v>
      </c>
      <c r="P18" s="26" t="e">
        <f ca="1">IF($A18&lt;&gt;"",
IF(COLUMN(貼り付け用!P18)&gt;MATCH("おやつ",貼り付け用!$3:$3,0),"",
IF(VLOOKUP($A18,貼り付け用!$A$1:$BA$300,COLUMN(),FALSE)=0,"",VLOOKUP($A18,貼り付け用!$A$1:$BA$300,COLUMN(),FALSE))),"")</f>
        <v>#N/A</v>
      </c>
      <c r="Q18" s="26" t="e">
        <f ca="1">IF($A18&lt;&gt;"",
IF(COLUMN(貼り付け用!Q18)&gt;MATCH("おやつ",貼り付け用!$3:$3,0),"",
IF(VLOOKUP($A18,貼り付け用!$A$1:$BA$300,COLUMN(),FALSE)=0,"",VLOOKUP($A18,貼り付け用!$A$1:$BA$300,COLUMN(),FALSE))),"")</f>
        <v>#N/A</v>
      </c>
      <c r="R18" s="26" t="e">
        <f ca="1">IF($A18&lt;&gt;"",
IF(COLUMN(貼り付け用!R18)&gt;MATCH("おやつ",貼り付け用!$3:$3,0),"",
IF(VLOOKUP($A18,貼り付け用!$A$1:$BA$300,COLUMN(),FALSE)=0,"",VLOOKUP($A18,貼り付け用!$A$1:$BA$300,COLUMN(),FALSE))),"")</f>
        <v>#N/A</v>
      </c>
      <c r="S18" s="26" t="e">
        <f ca="1">IF($A18&lt;&gt;"",
IF(COLUMN(貼り付け用!S18)&gt;MATCH("おやつ",貼り付け用!$3:$3,0),"",
IF(VLOOKUP($A18,貼り付け用!$A$1:$BA$300,COLUMN(),FALSE)=0,"",VLOOKUP($A18,貼り付け用!$A$1:$BA$300,COLUMN(),FALSE))),"")</f>
        <v>#N/A</v>
      </c>
      <c r="T18" s="26" t="e">
        <f>IF(COLUMN(貼り付け用!T18)&gt;MATCH("おやつ",貼り付け用!$3:$3,0),"",
IF(VLOOKUP($A18,貼り付け用!$A$1:$BA$300,COLUMN(),FALSE)=0,"",VLOOKUP($A18,貼り付け用!$A$1:$BA$300,COLUMN(),FALSE)))</f>
        <v>#N/A</v>
      </c>
      <c r="U18" s="29"/>
      <c r="V18" s="27" t="e">
        <f ca="1">IF(A18&lt;&gt;"",
IF(VLOOKUP($A18,貼り付け用!$A$1:$BA$300,MATCH("おやつ",貼り付け用!$3:$3,0)+1,FALSE)=0,"",VLOOKUP($A18,貼り付け用!$A$1:$BA$300,MATCH("おやつ",貼り付け用!$3:$3,0)+1,FALSE)),"")</f>
        <v>#N/A</v>
      </c>
      <c r="W18" s="26" t="e">
        <f ca="1">IF(A18&lt;&gt;"",
IF(VLOOKUP($A18,貼り付け用!$A$1:$BA$300,MATCH("おやつ",貼り付け用!$3:$3,0)+2,FALSE)=0,"",VLOOKUP($A18,貼り付け用!$A$1:$BA$300,MATCH("おやつ",貼り付け用!$3:$3,0)+2,FALSE)),"")</f>
        <v>#N/A</v>
      </c>
    </row>
    <row r="19" spans="1:23" x14ac:dyDescent="0.45">
      <c r="A19" s="28" t="e">
        <f t="array" aca="1" ref="A19" ca="1">IF(OR(COUNTIF(A17,"*1000*"),COUNTIF(A17,"")),"",INDEX(貼り付け用!$A:$A,MATCH(A17,貼り付け用!$A:$A,0)+2,0))</f>
        <v>#N/A</v>
      </c>
      <c r="B19" s="24" t="e">
        <f ca="1">IF($A19&lt;&gt;"",IF(VLOOKUP($A19,貼り付け用!$A$1:$BA$300,COLUMN(),FALSE)=0,"",VLOOKUP($A19,貼り付け用!$A$1:$BA$300,COLUMN(),FALSE)),"")</f>
        <v>#N/A</v>
      </c>
      <c r="C19" s="24" t="e">
        <f ca="1">IF($A19&lt;&gt;"",IF(VLOOKUP($A19,貼り付け用!$A$1:$BA$300,COLUMN(),FALSE)=0,"",VLOOKUP($A19,貼り付け用!$A$1:$BA$300,COLUMN(),FALSE)),"")</f>
        <v>#N/A</v>
      </c>
      <c r="D19" s="24" t="e">
        <f ca="1">IF($A19&lt;&gt;"",IF(VLOOKUP($A19,貼り付け用!$A$1:$BA$300,COLUMN(),FALSE)=0,"",VLOOKUP($A19,貼り付け用!$A$1:$BA$300,COLUMN(),FALSE)),"")</f>
        <v>#N/A</v>
      </c>
      <c r="E19" s="24" t="e">
        <f ca="1">IF($A19&lt;&gt;"",IF(VLOOKUP($A19,貼り付け用!$A$1:$BA$300,COLUMN(),FALSE)=0,"",VLOOKUP($A19,貼り付け用!$A$1:$BA$300,COLUMN(),FALSE)),"")</f>
        <v>#N/A</v>
      </c>
      <c r="F19" s="24" t="e">
        <f ca="1">IF($A19&lt;&gt;"",IF(VLOOKUP($A19,貼り付け用!$A$1:$BA$300,COLUMN(),FALSE)=0,"",VLOOKUP($A19,貼り付け用!$A$1:$BA$300,COLUMN(),FALSE)),"")</f>
        <v>#N/A</v>
      </c>
      <c r="G19" s="24" t="e">
        <f ca="1">IF($A19&lt;&gt;"",IF(VLOOKUP($A19,貼り付け用!$A$1:$BA$300,COLUMN(),FALSE)=0,"",VLOOKUP($A19,貼り付け用!$A$1:$BA$300,COLUMN(),FALSE)),"")</f>
        <v>#N/A</v>
      </c>
      <c r="H19" s="24" t="e">
        <f ca="1">IF($A19&lt;&gt;"",IF(VLOOKUP($A19,貼り付け用!$A$1:$BA$300,COLUMN(),FALSE)=0,"",VLOOKUP($A19,貼り付け用!$A$1:$BA$300,COLUMN(),FALSE)),"")</f>
        <v>#N/A</v>
      </c>
      <c r="I19" s="24" t="e">
        <f ca="1">IF($A19&lt;&gt;"",IF(VLOOKUP($A19,貼り付け用!$A$1:$BA$300,COLUMN(),FALSE)=0,"",VLOOKUP($A19,貼り付け用!$A$1:$BA$300,COLUMN(),FALSE)),"")</f>
        <v>#N/A</v>
      </c>
      <c r="J19" s="24" t="e">
        <f ca="1">IF($A19&lt;&gt;"",IF(VLOOKUP($A19,貼り付け用!$A$1:$BA$300,COLUMN(),FALSE)=0,"",VLOOKUP($A19,貼り付け用!$A$1:$BA$300,COLUMN(),FALSE)),"")</f>
        <v>#N/A</v>
      </c>
      <c r="K19" s="24" t="e">
        <f ca="1">IF($A19&lt;&gt;"",IF(VLOOKUP($A19,貼り付け用!$A$1:$BA$300,COLUMN(),FALSE)=0,"",VLOOKUP($A19,貼り付け用!$A$1:$BA$300,COLUMN(),FALSE)),"")</f>
        <v>#N/A</v>
      </c>
      <c r="L19" s="24" t="e">
        <f ca="1">IF($A19&lt;&gt;"",
IF(COLUMN(貼り付け用!L19)&gt;MATCH("おやつ",貼り付け用!$3:$3,0),"",
IF(VLOOKUP($A19,貼り付け用!$A$1:$BA$300,COLUMN(),FALSE)=0,"",VLOOKUP($A19,貼り付け用!$A$1:$BA$300,COLUMN(),FALSE))),"")</f>
        <v>#N/A</v>
      </c>
      <c r="M19" s="24" t="e">
        <f ca="1">IF($A19&lt;&gt;"",
IF(COLUMN(貼り付け用!M19)&gt;MATCH("おやつ",貼り付け用!$3:$3,0),"",
IF(VLOOKUP($A19,貼り付け用!$A$1:$BA$300,COLUMN(),FALSE)=0,"",VLOOKUP($A19,貼り付け用!$A$1:$BA$300,COLUMN(),FALSE))),"")</f>
        <v>#N/A</v>
      </c>
      <c r="N19" s="24" t="e">
        <f ca="1">IF($A19&lt;&gt;"",
IF(COLUMN(貼り付け用!N19)&gt;MATCH("おやつ",貼り付け用!$3:$3,0),"",
IF(VLOOKUP($A19,貼り付け用!$A$1:$BA$300,COLUMN(),FALSE)=0,"",VLOOKUP($A19,貼り付け用!$A$1:$BA$300,COLUMN(),FALSE))),"")</f>
        <v>#N/A</v>
      </c>
      <c r="O19" s="24" t="e">
        <f ca="1">IF($A19&lt;&gt;"",
IF(COLUMN(貼り付け用!O19)&gt;MATCH("おやつ",貼り付け用!$3:$3,0),"",
IF(VLOOKUP($A19,貼り付け用!$A$1:$BA$300,COLUMN(),FALSE)=0,"",VLOOKUP($A19,貼り付け用!$A$1:$BA$300,COLUMN(),FALSE))),"")</f>
        <v>#N/A</v>
      </c>
      <c r="P19" s="24" t="e">
        <f ca="1">IF($A19&lt;&gt;"",
IF(COLUMN(貼り付け用!P19)&gt;MATCH("おやつ",貼り付け用!$3:$3,0),"",
IF(VLOOKUP($A19,貼り付け用!$A$1:$BA$300,COLUMN(),FALSE)=0,"",VLOOKUP($A19,貼り付け用!$A$1:$BA$300,COLUMN(),FALSE))),"")</f>
        <v>#N/A</v>
      </c>
      <c r="Q19" s="24" t="e">
        <f ca="1">IF($A19&lt;&gt;"",
IF(COLUMN(貼り付け用!Q19)&gt;MATCH("おやつ",貼り付け用!$3:$3,0),"",
IF(VLOOKUP($A19,貼り付け用!$A$1:$BA$300,COLUMN(),FALSE)=0,"",VLOOKUP($A19,貼り付け用!$A$1:$BA$300,COLUMN(),FALSE))),"")</f>
        <v>#N/A</v>
      </c>
      <c r="R19" s="24" t="e">
        <f ca="1">IF($A19&lt;&gt;"",
IF(COLUMN(貼り付け用!R19)&gt;MATCH("おやつ",貼り付け用!$3:$3,0),"",
IF(VLOOKUP($A19,貼り付け用!$A$1:$BA$300,COLUMN(),FALSE)=0,"",VLOOKUP($A19,貼り付け用!$A$1:$BA$300,COLUMN(),FALSE))),"")</f>
        <v>#N/A</v>
      </c>
      <c r="S19" s="24" t="e">
        <f ca="1">IF($A19&lt;&gt;"",
IF(COLUMN(貼り付け用!S19)&gt;MATCH("おやつ",貼り付け用!$3:$3,0),"",
IF(VLOOKUP($A19,貼り付け用!$A$1:$BA$300,COLUMN(),FALSE)=0,"",VLOOKUP($A19,貼り付け用!$A$1:$BA$300,COLUMN(),FALSE))),"")</f>
        <v>#N/A</v>
      </c>
      <c r="T19" s="24" t="e">
        <f>IF(COLUMN(貼り付け用!T19)&gt;MATCH("おやつ",貼り付け用!$3:$3,0),"",
IF(VLOOKUP($A19,貼り付け用!$A$1:$BA$300,COLUMN(),FALSE)=0,"",VLOOKUP($A19,貼り付け用!$A$1:$BA$300,COLUMN(),FALSE)))</f>
        <v>#N/A</v>
      </c>
      <c r="U19" s="30"/>
      <c r="V19" s="27" t="e">
        <f ca="1">IF(A19&lt;&gt;"",
IF(VLOOKUP($A19,貼り付け用!$A$1:$BA$300,MATCH("おやつ",貼り付け用!$3:$3,0)+1,FALSE)=0,"",VLOOKUP($A19,貼り付け用!$A$1:$BA$300,MATCH("おやつ",貼り付け用!$3:$3,0)+1,FALSE)),"")</f>
        <v>#N/A</v>
      </c>
      <c r="W19" s="26" t="e">
        <f ca="1">IF(A19&lt;&gt;"",
IF(VLOOKUP($A19,貼り付け用!$A$1:$BA$300,MATCH("おやつ",貼り付け用!$3:$3,0)+2,FALSE)=0,"",VLOOKUP($A19,貼り付け用!$A$1:$BA$300,MATCH("おやつ",貼り付け用!$3:$3,0)+2,FALSE)),"")</f>
        <v>#N/A</v>
      </c>
    </row>
    <row r="20" spans="1:23" x14ac:dyDescent="0.45">
      <c r="A20" s="10" t="e">
        <f t="array" aca="1" ref="A20" ca="1">IF(OR(COUNTIF(A18,"*合計*"),COUNTIF(A18,"")),"",INDEX(貼り付け用!$A:$A,MATCH(A18,貼り付け用!$A:$A,0)+2,0))</f>
        <v>#N/A</v>
      </c>
      <c r="B20" s="26" t="e">
        <f ca="1">IF($A20&lt;&gt;"",IF(VLOOKUP($A20,貼り付け用!$A$1:$BA$300,COLUMN(),FALSE)=0,"",VLOOKUP($A20,貼り付け用!$A$1:$BA$300,COLUMN(),FALSE)),"")</f>
        <v>#N/A</v>
      </c>
      <c r="C20" s="26" t="e">
        <f ca="1">IF($A20&lt;&gt;"",IF(VLOOKUP($A20,貼り付け用!$A$1:$BA$300,COLUMN(),FALSE)=0,"",VLOOKUP($A20,貼り付け用!$A$1:$BA$300,COLUMN(),FALSE)),"")</f>
        <v>#N/A</v>
      </c>
      <c r="D20" s="26" t="e">
        <f ca="1">IF($A20&lt;&gt;"",IF(VLOOKUP($A20,貼り付け用!$A$1:$BA$300,COLUMN(),FALSE)=0,"",VLOOKUP($A20,貼り付け用!$A$1:$BA$300,COLUMN(),FALSE)),"")</f>
        <v>#N/A</v>
      </c>
      <c r="E20" s="26" t="e">
        <f ca="1">IF($A20&lt;&gt;"",IF(VLOOKUP($A20,貼り付け用!$A$1:$BA$300,COLUMN(),FALSE)=0,"",VLOOKUP($A20,貼り付け用!$A$1:$BA$300,COLUMN(),FALSE)),"")</f>
        <v>#N/A</v>
      </c>
      <c r="F20" s="26" t="e">
        <f ca="1">IF($A20&lt;&gt;"",IF(VLOOKUP($A20,貼り付け用!$A$1:$BA$300,COLUMN(),FALSE)=0,"",VLOOKUP($A20,貼り付け用!$A$1:$BA$300,COLUMN(),FALSE)),"")</f>
        <v>#N/A</v>
      </c>
      <c r="G20" s="26" t="e">
        <f ca="1">IF($A20&lt;&gt;"",IF(VLOOKUP($A20,貼り付け用!$A$1:$BA$300,COLUMN(),FALSE)=0,"",VLOOKUP($A20,貼り付け用!$A$1:$BA$300,COLUMN(),FALSE)),"")</f>
        <v>#N/A</v>
      </c>
      <c r="H20" s="26" t="e">
        <f ca="1">IF($A20&lt;&gt;"",IF(VLOOKUP($A20,貼り付け用!$A$1:$BA$300,COLUMN(),FALSE)=0,"",VLOOKUP($A20,貼り付け用!$A$1:$BA$300,COLUMN(),FALSE)),"")</f>
        <v>#N/A</v>
      </c>
      <c r="I20" s="26" t="e">
        <f ca="1">IF($A20&lt;&gt;"",IF(VLOOKUP($A20,貼り付け用!$A$1:$BA$300,COLUMN(),FALSE)=0,"",VLOOKUP($A20,貼り付け用!$A$1:$BA$300,COLUMN(),FALSE)),"")</f>
        <v>#N/A</v>
      </c>
      <c r="J20" s="26" t="e">
        <f ca="1">IF($A20&lt;&gt;"",IF(VLOOKUP($A20,貼り付け用!$A$1:$BA$300,COLUMN(),FALSE)=0,"",VLOOKUP($A20,貼り付け用!$A$1:$BA$300,COLUMN(),FALSE)),"")</f>
        <v>#N/A</v>
      </c>
      <c r="K20" s="26" t="e">
        <f ca="1">IF($A20&lt;&gt;"",IF(VLOOKUP($A20,貼り付け用!$A$1:$BA$300,COLUMN(),FALSE)=0,"",VLOOKUP($A20,貼り付け用!$A$1:$BA$300,COLUMN(),FALSE)),"")</f>
        <v>#N/A</v>
      </c>
      <c r="L20" s="26" t="e">
        <f ca="1">IF($A20&lt;&gt;"",
IF(COLUMN(貼り付け用!L20)&gt;MATCH("おやつ",貼り付け用!$3:$3,0),"",
IF(VLOOKUP($A20,貼り付け用!$A$1:$BA$300,COLUMN(),FALSE)=0,"",VLOOKUP($A20,貼り付け用!$A$1:$BA$300,COLUMN(),FALSE))),"")</f>
        <v>#N/A</v>
      </c>
      <c r="M20" s="26" t="e">
        <f ca="1">IF($A20&lt;&gt;"",
IF(COLUMN(貼り付け用!M20)&gt;MATCH("おやつ",貼り付け用!$3:$3,0),"",
IF(VLOOKUP($A20,貼り付け用!$A$1:$BA$300,COLUMN(),FALSE)=0,"",VLOOKUP($A20,貼り付け用!$A$1:$BA$300,COLUMN(),FALSE))),"")</f>
        <v>#N/A</v>
      </c>
      <c r="N20" s="26" t="e">
        <f ca="1">IF($A20&lt;&gt;"",
IF(COLUMN(貼り付け用!N20)&gt;MATCH("おやつ",貼り付け用!$3:$3,0),"",
IF(VLOOKUP($A20,貼り付け用!$A$1:$BA$300,COLUMN(),FALSE)=0,"",VLOOKUP($A20,貼り付け用!$A$1:$BA$300,COLUMN(),FALSE))),"")</f>
        <v>#N/A</v>
      </c>
      <c r="O20" s="26" t="e">
        <f ca="1">IF($A20&lt;&gt;"",
IF(COLUMN(貼り付け用!O20)&gt;MATCH("おやつ",貼り付け用!$3:$3,0),"",
IF(VLOOKUP($A20,貼り付け用!$A$1:$BA$300,COLUMN(),FALSE)=0,"",VLOOKUP($A20,貼り付け用!$A$1:$BA$300,COLUMN(),FALSE))),"")</f>
        <v>#N/A</v>
      </c>
      <c r="P20" s="26" t="e">
        <f ca="1">IF($A20&lt;&gt;"",
IF(COLUMN(貼り付け用!P20)&gt;MATCH("おやつ",貼り付け用!$3:$3,0),"",
IF(VLOOKUP($A20,貼り付け用!$A$1:$BA$300,COLUMN(),FALSE)=0,"",VLOOKUP($A20,貼り付け用!$A$1:$BA$300,COLUMN(),FALSE))),"")</f>
        <v>#N/A</v>
      </c>
      <c r="Q20" s="26" t="e">
        <f ca="1">IF($A20&lt;&gt;"",
IF(COLUMN(貼り付け用!Q20)&gt;MATCH("おやつ",貼り付け用!$3:$3,0),"",
IF(VLOOKUP($A20,貼り付け用!$A$1:$BA$300,COLUMN(),FALSE)=0,"",VLOOKUP($A20,貼り付け用!$A$1:$BA$300,COLUMN(),FALSE))),"")</f>
        <v>#N/A</v>
      </c>
      <c r="R20" s="26" t="e">
        <f ca="1">IF($A20&lt;&gt;"",
IF(COLUMN(貼り付け用!R20)&gt;MATCH("おやつ",貼り付け用!$3:$3,0),"",
IF(VLOOKUP($A20,貼り付け用!$A$1:$BA$300,COLUMN(),FALSE)=0,"",VLOOKUP($A20,貼り付け用!$A$1:$BA$300,COLUMN(),FALSE))),"")</f>
        <v>#N/A</v>
      </c>
      <c r="S20" s="26" t="e">
        <f ca="1">IF($A20&lt;&gt;"",
IF(COLUMN(貼り付け用!S20)&gt;MATCH("おやつ",貼り付け用!$3:$3,0),"",
IF(VLOOKUP($A20,貼り付け用!$A$1:$BA$300,COLUMN(),FALSE)=0,"",VLOOKUP($A20,貼り付け用!$A$1:$BA$300,COLUMN(),FALSE))),"")</f>
        <v>#N/A</v>
      </c>
      <c r="T20" s="26" t="e">
        <f>IF(COLUMN(貼り付け用!T20)&gt;MATCH("おやつ",貼り付け用!$3:$3,0),"",
IF(VLOOKUP($A20,貼り付け用!$A$1:$BA$300,COLUMN(),FALSE)=0,"",VLOOKUP($A20,貼り付け用!$A$1:$BA$300,COLUMN(),FALSE)))</f>
        <v>#N/A</v>
      </c>
      <c r="U20" s="29"/>
      <c r="V20" s="27" t="e">
        <f ca="1">IF(A20&lt;&gt;"",
IF(VLOOKUP($A20,貼り付け用!$A$1:$BA$300,MATCH("おやつ",貼り付け用!$3:$3,0)+1,FALSE)=0,"",VLOOKUP($A20,貼り付け用!$A$1:$BA$300,MATCH("おやつ",貼り付け用!$3:$3,0)+1,FALSE)),"")</f>
        <v>#N/A</v>
      </c>
      <c r="W20" s="26" t="e">
        <f ca="1">IF(A20&lt;&gt;"",
IF(VLOOKUP($A20,貼り付け用!$A$1:$BA$300,MATCH("おやつ",貼り付け用!$3:$3,0)+2,FALSE)=0,"",VLOOKUP($A20,貼り付け用!$A$1:$BA$300,MATCH("おやつ",貼り付け用!$3:$3,0)+2,FALSE)),"")</f>
        <v>#N/A</v>
      </c>
    </row>
    <row r="21" spans="1:23" x14ac:dyDescent="0.45">
      <c r="A21" s="28" t="e">
        <f t="array" aca="1" ref="A21" ca="1">IF(OR(COUNTIF(A19,"*1000*"),COUNTIF(A19,"")),"",INDEX(貼り付け用!$A:$A,MATCH(A19,貼り付け用!$A:$A,0)+2,0))</f>
        <v>#N/A</v>
      </c>
      <c r="B21" s="24" t="e">
        <f ca="1">IF($A21&lt;&gt;"",IF(VLOOKUP($A21,貼り付け用!$A$1:$BA$300,COLUMN(),FALSE)=0,"",VLOOKUP($A21,貼り付け用!$A$1:$BA$300,COLUMN(),FALSE)),"")</f>
        <v>#N/A</v>
      </c>
      <c r="C21" s="24" t="e">
        <f ca="1">IF($A21&lt;&gt;"",IF(VLOOKUP($A21,貼り付け用!$A$1:$BA$300,COLUMN(),FALSE)=0,"",VLOOKUP($A21,貼り付け用!$A$1:$BA$300,COLUMN(),FALSE)),"")</f>
        <v>#N/A</v>
      </c>
      <c r="D21" s="24" t="e">
        <f ca="1">IF($A21&lt;&gt;"",IF(VLOOKUP($A21,貼り付け用!$A$1:$BA$300,COLUMN(),FALSE)=0,"",VLOOKUP($A21,貼り付け用!$A$1:$BA$300,COLUMN(),FALSE)),"")</f>
        <v>#N/A</v>
      </c>
      <c r="E21" s="24" t="e">
        <f ca="1">IF($A21&lt;&gt;"",IF(VLOOKUP($A21,貼り付け用!$A$1:$BA$300,COLUMN(),FALSE)=0,"",VLOOKUP($A21,貼り付け用!$A$1:$BA$300,COLUMN(),FALSE)),"")</f>
        <v>#N/A</v>
      </c>
      <c r="F21" s="24" t="e">
        <f ca="1">IF($A21&lt;&gt;"",IF(VLOOKUP($A21,貼り付け用!$A$1:$BA$300,COLUMN(),FALSE)=0,"",VLOOKUP($A21,貼り付け用!$A$1:$BA$300,COLUMN(),FALSE)),"")</f>
        <v>#N/A</v>
      </c>
      <c r="G21" s="24" t="e">
        <f ca="1">IF($A21&lt;&gt;"",IF(VLOOKUP($A21,貼り付け用!$A$1:$BA$300,COLUMN(),FALSE)=0,"",VLOOKUP($A21,貼り付け用!$A$1:$BA$300,COLUMN(),FALSE)),"")</f>
        <v>#N/A</v>
      </c>
      <c r="H21" s="24" t="e">
        <f ca="1">IF($A21&lt;&gt;"",IF(VLOOKUP($A21,貼り付け用!$A$1:$BA$300,COLUMN(),FALSE)=0,"",VLOOKUP($A21,貼り付け用!$A$1:$BA$300,COLUMN(),FALSE)),"")</f>
        <v>#N/A</v>
      </c>
      <c r="I21" s="24" t="e">
        <f ca="1">IF($A21&lt;&gt;"",IF(VLOOKUP($A21,貼り付け用!$A$1:$BA$300,COLUMN(),FALSE)=0,"",VLOOKUP($A21,貼り付け用!$A$1:$BA$300,COLUMN(),FALSE)),"")</f>
        <v>#N/A</v>
      </c>
      <c r="J21" s="24" t="e">
        <f ca="1">IF($A21&lt;&gt;"",IF(VLOOKUP($A21,貼り付け用!$A$1:$BA$300,COLUMN(),FALSE)=0,"",VLOOKUP($A21,貼り付け用!$A$1:$BA$300,COLUMN(),FALSE)),"")</f>
        <v>#N/A</v>
      </c>
      <c r="K21" s="24" t="e">
        <f ca="1">IF($A21&lt;&gt;"",IF(VLOOKUP($A21,貼り付け用!$A$1:$BA$300,COLUMN(),FALSE)=0,"",VLOOKUP($A21,貼り付け用!$A$1:$BA$300,COLUMN(),FALSE)),"")</f>
        <v>#N/A</v>
      </c>
      <c r="L21" s="24" t="e">
        <f ca="1">IF($A21&lt;&gt;"",
IF(COLUMN(貼り付け用!L21)&gt;MATCH("おやつ",貼り付け用!$3:$3,0),"",
IF(VLOOKUP($A21,貼り付け用!$A$1:$BA$300,COLUMN(),FALSE)=0,"",VLOOKUP($A21,貼り付け用!$A$1:$BA$300,COLUMN(),FALSE))),"")</f>
        <v>#N/A</v>
      </c>
      <c r="M21" s="24" t="e">
        <f ca="1">IF($A21&lt;&gt;"",
IF(COLUMN(貼り付け用!M21)&gt;MATCH("おやつ",貼り付け用!$3:$3,0),"",
IF(VLOOKUP($A21,貼り付け用!$A$1:$BA$300,COLUMN(),FALSE)=0,"",VLOOKUP($A21,貼り付け用!$A$1:$BA$300,COLUMN(),FALSE))),"")</f>
        <v>#N/A</v>
      </c>
      <c r="N21" s="24" t="e">
        <f ca="1">IF($A21&lt;&gt;"",
IF(COLUMN(貼り付け用!N21)&gt;MATCH("おやつ",貼り付け用!$3:$3,0),"",
IF(VLOOKUP($A21,貼り付け用!$A$1:$BA$300,COLUMN(),FALSE)=0,"",VLOOKUP($A21,貼り付け用!$A$1:$BA$300,COLUMN(),FALSE))),"")</f>
        <v>#N/A</v>
      </c>
      <c r="O21" s="24" t="e">
        <f ca="1">IF($A21&lt;&gt;"",
IF(COLUMN(貼り付け用!O21)&gt;MATCH("おやつ",貼り付け用!$3:$3,0),"",
IF(VLOOKUP($A21,貼り付け用!$A$1:$BA$300,COLUMN(),FALSE)=0,"",VLOOKUP($A21,貼り付け用!$A$1:$BA$300,COLUMN(),FALSE))),"")</f>
        <v>#N/A</v>
      </c>
      <c r="P21" s="24" t="e">
        <f ca="1">IF($A21&lt;&gt;"",
IF(COLUMN(貼り付け用!P21)&gt;MATCH("おやつ",貼り付け用!$3:$3,0),"",
IF(VLOOKUP($A21,貼り付け用!$A$1:$BA$300,COLUMN(),FALSE)=0,"",VLOOKUP($A21,貼り付け用!$A$1:$BA$300,COLUMN(),FALSE))),"")</f>
        <v>#N/A</v>
      </c>
      <c r="Q21" s="24" t="e">
        <f ca="1">IF($A21&lt;&gt;"",
IF(COLUMN(貼り付け用!Q21)&gt;MATCH("おやつ",貼り付け用!$3:$3,0),"",
IF(VLOOKUP($A21,貼り付け用!$A$1:$BA$300,COLUMN(),FALSE)=0,"",VLOOKUP($A21,貼り付け用!$A$1:$BA$300,COLUMN(),FALSE))),"")</f>
        <v>#N/A</v>
      </c>
      <c r="R21" s="24" t="e">
        <f ca="1">IF($A21&lt;&gt;"",
IF(COLUMN(貼り付け用!R21)&gt;MATCH("おやつ",貼り付け用!$3:$3,0),"",
IF(VLOOKUP($A21,貼り付け用!$A$1:$BA$300,COLUMN(),FALSE)=0,"",VLOOKUP($A21,貼り付け用!$A$1:$BA$300,COLUMN(),FALSE))),"")</f>
        <v>#N/A</v>
      </c>
      <c r="S21" s="24" t="e">
        <f ca="1">IF($A21&lt;&gt;"",
IF(COLUMN(貼り付け用!S21)&gt;MATCH("おやつ",貼り付け用!$3:$3,0),"",
IF(VLOOKUP($A21,貼り付け用!$A$1:$BA$300,COLUMN(),FALSE)=0,"",VLOOKUP($A21,貼り付け用!$A$1:$BA$300,COLUMN(),FALSE))),"")</f>
        <v>#N/A</v>
      </c>
      <c r="T21" s="24" t="e">
        <f>IF(COLUMN(貼り付け用!T21)&gt;MATCH("おやつ",貼り付け用!$3:$3,0),"",
IF(VLOOKUP($A21,貼り付け用!$A$1:$BA$300,COLUMN(),FALSE)=0,"",VLOOKUP($A21,貼り付け用!$A$1:$BA$300,COLUMN(),FALSE)))</f>
        <v>#N/A</v>
      </c>
      <c r="U21" s="30"/>
      <c r="V21" s="27" t="e">
        <f ca="1">IF(A21&lt;&gt;"",
IF(VLOOKUP($A21,貼り付け用!$A$1:$BA$300,MATCH("おやつ",貼り付け用!$3:$3,0)+1,FALSE)=0,"",VLOOKUP($A21,貼り付け用!$A$1:$BA$300,MATCH("おやつ",貼り付け用!$3:$3,0)+1,FALSE)),"")</f>
        <v>#N/A</v>
      </c>
      <c r="W21" s="26" t="e">
        <f ca="1">IF(A21&lt;&gt;"",
IF(VLOOKUP($A21,貼り付け用!$A$1:$BA$300,MATCH("おやつ",貼り付け用!$3:$3,0)+2,FALSE)=0,"",VLOOKUP($A21,貼り付け用!$A$1:$BA$300,MATCH("おやつ",貼り付け用!$3:$3,0)+2,FALSE)),"")</f>
        <v>#N/A</v>
      </c>
    </row>
    <row r="22" spans="1:23" x14ac:dyDescent="0.45">
      <c r="A22" s="10" t="e">
        <f t="array" aca="1" ref="A22" ca="1">IF(OR(COUNTIF(A20,"*合計*"),COUNTIF(A20,"")),"",INDEX(貼り付け用!$A:$A,MATCH(A20,貼り付け用!$A:$A,0)+2,0))</f>
        <v>#N/A</v>
      </c>
      <c r="B22" s="26" t="e">
        <f ca="1">IF($A22&lt;&gt;"",IF(VLOOKUP($A22,貼り付け用!$A$1:$BA$300,COLUMN(),FALSE)=0,"",VLOOKUP($A22,貼り付け用!$A$1:$BA$300,COLUMN(),FALSE)),"")</f>
        <v>#N/A</v>
      </c>
      <c r="C22" s="26" t="e">
        <f ca="1">IF($A22&lt;&gt;"",IF(VLOOKUP($A22,貼り付け用!$A$1:$BA$300,COLUMN(),FALSE)=0,"",VLOOKUP($A22,貼り付け用!$A$1:$BA$300,COLUMN(),FALSE)),"")</f>
        <v>#N/A</v>
      </c>
      <c r="D22" s="26" t="e">
        <f ca="1">IF($A22&lt;&gt;"",IF(VLOOKUP($A22,貼り付け用!$A$1:$BA$300,COLUMN(),FALSE)=0,"",VLOOKUP($A22,貼り付け用!$A$1:$BA$300,COLUMN(),FALSE)),"")</f>
        <v>#N/A</v>
      </c>
      <c r="E22" s="26" t="e">
        <f ca="1">IF($A22&lt;&gt;"",IF(VLOOKUP($A22,貼り付け用!$A$1:$BA$300,COLUMN(),FALSE)=0,"",VLOOKUP($A22,貼り付け用!$A$1:$BA$300,COLUMN(),FALSE)),"")</f>
        <v>#N/A</v>
      </c>
      <c r="F22" s="26" t="e">
        <f ca="1">IF($A22&lt;&gt;"",IF(VLOOKUP($A22,貼り付け用!$A$1:$BA$300,COLUMN(),FALSE)=0,"",VLOOKUP($A22,貼り付け用!$A$1:$BA$300,COLUMN(),FALSE)),"")</f>
        <v>#N/A</v>
      </c>
      <c r="G22" s="26" t="e">
        <f ca="1">IF($A22&lt;&gt;"",IF(VLOOKUP($A22,貼り付け用!$A$1:$BA$300,COLUMN(),FALSE)=0,"",VLOOKUP($A22,貼り付け用!$A$1:$BA$300,COLUMN(),FALSE)),"")</f>
        <v>#N/A</v>
      </c>
      <c r="H22" s="26" t="e">
        <f ca="1">IF($A22&lt;&gt;"",IF(VLOOKUP($A22,貼り付け用!$A$1:$BA$300,COLUMN(),FALSE)=0,"",VLOOKUP($A22,貼り付け用!$A$1:$BA$300,COLUMN(),FALSE)),"")</f>
        <v>#N/A</v>
      </c>
      <c r="I22" s="26" t="e">
        <f ca="1">IF($A22&lt;&gt;"",IF(VLOOKUP($A22,貼り付け用!$A$1:$BA$300,COLUMN(),FALSE)=0,"",VLOOKUP($A22,貼り付け用!$A$1:$BA$300,COLUMN(),FALSE)),"")</f>
        <v>#N/A</v>
      </c>
      <c r="J22" s="26" t="e">
        <f ca="1">IF($A22&lt;&gt;"",IF(VLOOKUP($A22,貼り付け用!$A$1:$BA$300,COLUMN(),FALSE)=0,"",VLOOKUP($A22,貼り付け用!$A$1:$BA$300,COLUMN(),FALSE)),"")</f>
        <v>#N/A</v>
      </c>
      <c r="K22" s="26" t="e">
        <f ca="1">IF($A22&lt;&gt;"",IF(VLOOKUP($A22,貼り付け用!$A$1:$BA$300,COLUMN(),FALSE)=0,"",VLOOKUP($A22,貼り付け用!$A$1:$BA$300,COLUMN(),FALSE)),"")</f>
        <v>#N/A</v>
      </c>
      <c r="L22" s="26" t="e">
        <f ca="1">IF($A22&lt;&gt;"",
IF(COLUMN(貼り付け用!L22)&gt;MATCH("おやつ",貼り付け用!$3:$3,0),"",
IF(VLOOKUP($A22,貼り付け用!$A$1:$BA$300,COLUMN(),FALSE)=0,"",VLOOKUP($A22,貼り付け用!$A$1:$BA$300,COLUMN(),FALSE))),"")</f>
        <v>#N/A</v>
      </c>
      <c r="M22" s="26" t="e">
        <f ca="1">IF($A22&lt;&gt;"",
IF(COLUMN(貼り付け用!M22)&gt;MATCH("おやつ",貼り付け用!$3:$3,0),"",
IF(VLOOKUP($A22,貼り付け用!$A$1:$BA$300,COLUMN(),FALSE)=0,"",VLOOKUP($A22,貼り付け用!$A$1:$BA$300,COLUMN(),FALSE))),"")</f>
        <v>#N/A</v>
      </c>
      <c r="N22" s="26" t="e">
        <f ca="1">IF($A22&lt;&gt;"",
IF(COLUMN(貼り付け用!N22)&gt;MATCH("おやつ",貼り付け用!$3:$3,0),"",
IF(VLOOKUP($A22,貼り付け用!$A$1:$BA$300,COLUMN(),FALSE)=0,"",VLOOKUP($A22,貼り付け用!$A$1:$BA$300,COLUMN(),FALSE))),"")</f>
        <v>#N/A</v>
      </c>
      <c r="O22" s="26" t="e">
        <f ca="1">IF($A22&lt;&gt;"",
IF(COLUMN(貼り付け用!O22)&gt;MATCH("おやつ",貼り付け用!$3:$3,0),"",
IF(VLOOKUP($A22,貼り付け用!$A$1:$BA$300,COLUMN(),FALSE)=0,"",VLOOKUP($A22,貼り付け用!$A$1:$BA$300,COLUMN(),FALSE))),"")</f>
        <v>#N/A</v>
      </c>
      <c r="P22" s="26" t="e">
        <f ca="1">IF($A22&lt;&gt;"",
IF(COLUMN(貼り付け用!P22)&gt;MATCH("おやつ",貼り付け用!$3:$3,0),"",
IF(VLOOKUP($A22,貼り付け用!$A$1:$BA$300,COLUMN(),FALSE)=0,"",VLOOKUP($A22,貼り付け用!$A$1:$BA$300,COLUMN(),FALSE))),"")</f>
        <v>#N/A</v>
      </c>
      <c r="Q22" s="26" t="e">
        <f ca="1">IF($A22&lt;&gt;"",
IF(COLUMN(貼り付け用!Q22)&gt;MATCH("おやつ",貼り付け用!$3:$3,0),"",
IF(VLOOKUP($A22,貼り付け用!$A$1:$BA$300,COLUMN(),FALSE)=0,"",VLOOKUP($A22,貼り付け用!$A$1:$BA$300,COLUMN(),FALSE))),"")</f>
        <v>#N/A</v>
      </c>
      <c r="R22" s="26" t="e">
        <f ca="1">IF($A22&lt;&gt;"",
IF(COLUMN(貼り付け用!R22)&gt;MATCH("おやつ",貼り付け用!$3:$3,0),"",
IF(VLOOKUP($A22,貼り付け用!$A$1:$BA$300,COLUMN(),FALSE)=0,"",VLOOKUP($A22,貼り付け用!$A$1:$BA$300,COLUMN(),FALSE))),"")</f>
        <v>#N/A</v>
      </c>
      <c r="S22" s="26" t="e">
        <f ca="1">IF($A22&lt;&gt;"",
IF(COLUMN(貼り付け用!S22)&gt;MATCH("おやつ",貼り付け用!$3:$3,0),"",
IF(VLOOKUP($A22,貼り付け用!$A$1:$BA$300,COLUMN(),FALSE)=0,"",VLOOKUP($A22,貼り付け用!$A$1:$BA$300,COLUMN(),FALSE))),"")</f>
        <v>#N/A</v>
      </c>
      <c r="T22" s="26" t="e">
        <f>IF(COLUMN(貼り付け用!T22)&gt;MATCH("おやつ",貼り付け用!$3:$3,0),"",
IF(VLOOKUP($A22,貼り付け用!$A$1:$BA$300,COLUMN(),FALSE)=0,"",VLOOKUP($A22,貼り付け用!$A$1:$BA$300,COLUMN(),FALSE)))</f>
        <v>#N/A</v>
      </c>
      <c r="U22" s="29"/>
      <c r="V22" s="27" t="e">
        <f ca="1">IF(A22&lt;&gt;"",
IF(VLOOKUP($A22,貼り付け用!$A$1:$BA$300,MATCH("おやつ",貼り付け用!$3:$3,0)+1,FALSE)=0,"",VLOOKUP($A22,貼り付け用!$A$1:$BA$300,MATCH("おやつ",貼り付け用!$3:$3,0)+1,FALSE)),"")</f>
        <v>#N/A</v>
      </c>
      <c r="W22" s="26" t="e">
        <f ca="1">IF(A22&lt;&gt;"",
IF(VLOOKUP($A22,貼り付け用!$A$1:$BA$300,MATCH("おやつ",貼り付け用!$3:$3,0)+2,FALSE)=0,"",VLOOKUP($A22,貼り付け用!$A$1:$BA$300,MATCH("おやつ",貼り付け用!$3:$3,0)+2,FALSE)),"")</f>
        <v>#N/A</v>
      </c>
    </row>
    <row r="23" spans="1:23" x14ac:dyDescent="0.45">
      <c r="A23" s="28" t="e">
        <f t="array" aca="1" ref="A23" ca="1">IF(OR(COUNTIF(A21,"*1000*"),COUNTIF(A21,"")),"",INDEX(貼り付け用!$A:$A,MATCH(A21,貼り付け用!$A:$A,0)+2,0))</f>
        <v>#N/A</v>
      </c>
      <c r="B23" s="24" t="e">
        <f ca="1">IF($A23&lt;&gt;"",IF(VLOOKUP($A23,貼り付け用!$A$1:$BA$300,COLUMN(),FALSE)=0,"",VLOOKUP($A23,貼り付け用!$A$1:$BA$300,COLUMN(),FALSE)),"")</f>
        <v>#N/A</v>
      </c>
      <c r="C23" s="24" t="e">
        <f ca="1">IF($A23&lt;&gt;"",IF(VLOOKUP($A23,貼り付け用!$A$1:$BA$300,COLUMN(),FALSE)=0,"",VLOOKUP($A23,貼り付け用!$A$1:$BA$300,COLUMN(),FALSE)),"")</f>
        <v>#N/A</v>
      </c>
      <c r="D23" s="24" t="e">
        <f ca="1">IF($A23&lt;&gt;"",IF(VLOOKUP($A23,貼り付け用!$A$1:$BA$300,COLUMN(),FALSE)=0,"",VLOOKUP($A23,貼り付け用!$A$1:$BA$300,COLUMN(),FALSE)),"")</f>
        <v>#N/A</v>
      </c>
      <c r="E23" s="24" t="e">
        <f ca="1">IF($A23&lt;&gt;"",IF(VLOOKUP($A23,貼り付け用!$A$1:$BA$300,COLUMN(),FALSE)=0,"",VLOOKUP($A23,貼り付け用!$A$1:$BA$300,COLUMN(),FALSE)),"")</f>
        <v>#N/A</v>
      </c>
      <c r="F23" s="24" t="e">
        <f ca="1">IF($A23&lt;&gt;"",IF(VLOOKUP($A23,貼り付け用!$A$1:$BA$300,COLUMN(),FALSE)=0,"",VLOOKUP($A23,貼り付け用!$A$1:$BA$300,COLUMN(),FALSE)),"")</f>
        <v>#N/A</v>
      </c>
      <c r="G23" s="24" t="e">
        <f ca="1">IF($A23&lt;&gt;"",IF(VLOOKUP($A23,貼り付け用!$A$1:$BA$300,COLUMN(),FALSE)=0,"",VLOOKUP($A23,貼り付け用!$A$1:$BA$300,COLUMN(),FALSE)),"")</f>
        <v>#N/A</v>
      </c>
      <c r="H23" s="24" t="e">
        <f ca="1">IF($A23&lt;&gt;"",IF(VLOOKUP($A23,貼り付け用!$A$1:$BA$300,COLUMN(),FALSE)=0,"",VLOOKUP($A23,貼り付け用!$A$1:$BA$300,COLUMN(),FALSE)),"")</f>
        <v>#N/A</v>
      </c>
      <c r="I23" s="24" t="e">
        <f ca="1">IF($A23&lt;&gt;"",IF(VLOOKUP($A23,貼り付け用!$A$1:$BA$300,COLUMN(),FALSE)=0,"",VLOOKUP($A23,貼り付け用!$A$1:$BA$300,COLUMN(),FALSE)),"")</f>
        <v>#N/A</v>
      </c>
      <c r="J23" s="24" t="e">
        <f ca="1">IF($A23&lt;&gt;"",IF(VLOOKUP($A23,貼り付け用!$A$1:$BA$300,COLUMN(),FALSE)=0,"",VLOOKUP($A23,貼り付け用!$A$1:$BA$300,COLUMN(),FALSE)),"")</f>
        <v>#N/A</v>
      </c>
      <c r="K23" s="24" t="e">
        <f ca="1">IF($A23&lt;&gt;"",IF(VLOOKUP($A23,貼り付け用!$A$1:$BA$300,COLUMN(),FALSE)=0,"",VLOOKUP($A23,貼り付け用!$A$1:$BA$300,COLUMN(),FALSE)),"")</f>
        <v>#N/A</v>
      </c>
      <c r="L23" s="24" t="e">
        <f ca="1">IF($A23&lt;&gt;"",
IF(COLUMN(貼り付け用!L23)&gt;MATCH("おやつ",貼り付け用!$3:$3,0),"",
IF(VLOOKUP($A23,貼り付け用!$A$1:$BA$300,COLUMN(),FALSE)=0,"",VLOOKUP($A23,貼り付け用!$A$1:$BA$300,COLUMN(),FALSE))),"")</f>
        <v>#N/A</v>
      </c>
      <c r="M23" s="24" t="e">
        <f ca="1">IF($A23&lt;&gt;"",
IF(COLUMN(貼り付け用!M23)&gt;MATCH("おやつ",貼り付け用!$3:$3,0),"",
IF(VLOOKUP($A23,貼り付け用!$A$1:$BA$300,COLUMN(),FALSE)=0,"",VLOOKUP($A23,貼り付け用!$A$1:$BA$300,COLUMN(),FALSE))),"")</f>
        <v>#N/A</v>
      </c>
      <c r="N23" s="24" t="e">
        <f ca="1">IF($A23&lt;&gt;"",
IF(COLUMN(貼り付け用!N23)&gt;MATCH("おやつ",貼り付け用!$3:$3,0),"",
IF(VLOOKUP($A23,貼り付け用!$A$1:$BA$300,COLUMN(),FALSE)=0,"",VLOOKUP($A23,貼り付け用!$A$1:$BA$300,COLUMN(),FALSE))),"")</f>
        <v>#N/A</v>
      </c>
      <c r="O23" s="24" t="e">
        <f ca="1">IF($A23&lt;&gt;"",
IF(COLUMN(貼り付け用!O23)&gt;MATCH("おやつ",貼り付け用!$3:$3,0),"",
IF(VLOOKUP($A23,貼り付け用!$A$1:$BA$300,COLUMN(),FALSE)=0,"",VLOOKUP($A23,貼り付け用!$A$1:$BA$300,COLUMN(),FALSE))),"")</f>
        <v>#N/A</v>
      </c>
      <c r="P23" s="24" t="e">
        <f ca="1">IF($A23&lt;&gt;"",
IF(COLUMN(貼り付け用!P23)&gt;MATCH("おやつ",貼り付け用!$3:$3,0),"",
IF(VLOOKUP($A23,貼り付け用!$A$1:$BA$300,COLUMN(),FALSE)=0,"",VLOOKUP($A23,貼り付け用!$A$1:$BA$300,COLUMN(),FALSE))),"")</f>
        <v>#N/A</v>
      </c>
      <c r="Q23" s="24" t="e">
        <f ca="1">IF($A23&lt;&gt;"",
IF(COLUMN(貼り付け用!Q23)&gt;MATCH("おやつ",貼り付け用!$3:$3,0),"",
IF(VLOOKUP($A23,貼り付け用!$A$1:$BA$300,COLUMN(),FALSE)=0,"",VLOOKUP($A23,貼り付け用!$A$1:$BA$300,COLUMN(),FALSE))),"")</f>
        <v>#N/A</v>
      </c>
      <c r="R23" s="24" t="e">
        <f ca="1">IF($A23&lt;&gt;"",
IF(COLUMN(貼り付け用!R23)&gt;MATCH("おやつ",貼り付け用!$3:$3,0),"",
IF(VLOOKUP($A23,貼り付け用!$A$1:$BA$300,COLUMN(),FALSE)=0,"",VLOOKUP($A23,貼り付け用!$A$1:$BA$300,COLUMN(),FALSE))),"")</f>
        <v>#N/A</v>
      </c>
      <c r="S23" s="24" t="e">
        <f ca="1">IF($A23&lt;&gt;"",
IF(COLUMN(貼り付け用!S23)&gt;MATCH("おやつ",貼り付け用!$3:$3,0),"",
IF(VLOOKUP($A23,貼り付け用!$A$1:$BA$300,COLUMN(),FALSE)=0,"",VLOOKUP($A23,貼り付け用!$A$1:$BA$300,COLUMN(),FALSE))),"")</f>
        <v>#N/A</v>
      </c>
      <c r="T23" s="24" t="e">
        <f>IF(COLUMN(貼り付け用!T23)&gt;MATCH("おやつ",貼り付け用!$3:$3,0),"",
IF(VLOOKUP($A23,貼り付け用!$A$1:$BA$300,COLUMN(),FALSE)=0,"",VLOOKUP($A23,貼り付け用!$A$1:$BA$300,COLUMN(),FALSE)))</f>
        <v>#N/A</v>
      </c>
      <c r="U23" s="30"/>
      <c r="V23" s="27" t="e">
        <f ca="1">IF(A23&lt;&gt;"",
IF(VLOOKUP($A23,貼り付け用!$A$1:$BA$300,MATCH("おやつ",貼り付け用!$3:$3,0)+1,FALSE)=0,"",VLOOKUP($A23,貼り付け用!$A$1:$BA$300,MATCH("おやつ",貼り付け用!$3:$3,0)+1,FALSE)),"")</f>
        <v>#N/A</v>
      </c>
      <c r="W23" s="26" t="e">
        <f ca="1">IF(A23&lt;&gt;"",
IF(VLOOKUP($A23,貼り付け用!$A$1:$BA$300,MATCH("おやつ",貼り付け用!$3:$3,0)+2,FALSE)=0,"",VLOOKUP($A23,貼り付け用!$A$1:$BA$300,MATCH("おやつ",貼り付け用!$3:$3,0)+2,FALSE)),"")</f>
        <v>#N/A</v>
      </c>
    </row>
    <row r="24" spans="1:23" x14ac:dyDescent="0.45">
      <c r="A24" s="10" t="e">
        <f t="array" aca="1" ref="A24" ca="1">IF(OR(COUNTIF(A22,"*合計*"),COUNTIF(A22,"")),"",INDEX(貼り付け用!$A:$A,MATCH(A22,貼り付け用!$A:$A,0)+2,0))</f>
        <v>#N/A</v>
      </c>
      <c r="B24" s="26" t="e">
        <f ca="1">IF($A24&lt;&gt;"",IF(VLOOKUP($A24,貼り付け用!$A$1:$BA$300,COLUMN(),FALSE)=0,"",VLOOKUP($A24,貼り付け用!$A$1:$BA$300,COLUMN(),FALSE)),"")</f>
        <v>#N/A</v>
      </c>
      <c r="C24" s="26" t="e">
        <f ca="1">IF($A24&lt;&gt;"",IF(VLOOKUP($A24,貼り付け用!$A$1:$BA$300,COLUMN(),FALSE)=0,"",VLOOKUP($A24,貼り付け用!$A$1:$BA$300,COLUMN(),FALSE)),"")</f>
        <v>#N/A</v>
      </c>
      <c r="D24" s="26" t="e">
        <f ca="1">IF($A24&lt;&gt;"",IF(VLOOKUP($A24,貼り付け用!$A$1:$BA$300,COLUMN(),FALSE)=0,"",VLOOKUP($A24,貼り付け用!$A$1:$BA$300,COLUMN(),FALSE)),"")</f>
        <v>#N/A</v>
      </c>
      <c r="E24" s="26" t="e">
        <f ca="1">IF($A24&lt;&gt;"",IF(VLOOKUP($A24,貼り付け用!$A$1:$BA$300,COLUMN(),FALSE)=0,"",VLOOKUP($A24,貼り付け用!$A$1:$BA$300,COLUMN(),FALSE)),"")</f>
        <v>#N/A</v>
      </c>
      <c r="F24" s="26" t="e">
        <f ca="1">IF($A24&lt;&gt;"",IF(VLOOKUP($A24,貼り付け用!$A$1:$BA$300,COLUMN(),FALSE)=0,"",VLOOKUP($A24,貼り付け用!$A$1:$BA$300,COLUMN(),FALSE)),"")</f>
        <v>#N/A</v>
      </c>
      <c r="G24" s="26" t="e">
        <f ca="1">IF($A24&lt;&gt;"",IF(VLOOKUP($A24,貼り付け用!$A$1:$BA$300,COLUMN(),FALSE)=0,"",VLOOKUP($A24,貼り付け用!$A$1:$BA$300,COLUMN(),FALSE)),"")</f>
        <v>#N/A</v>
      </c>
      <c r="H24" s="26" t="e">
        <f ca="1">IF($A24&lt;&gt;"",IF(VLOOKUP($A24,貼り付け用!$A$1:$BA$300,COLUMN(),FALSE)=0,"",VLOOKUP($A24,貼り付け用!$A$1:$BA$300,COLUMN(),FALSE)),"")</f>
        <v>#N/A</v>
      </c>
      <c r="I24" s="26" t="e">
        <f ca="1">IF($A24&lt;&gt;"",IF(VLOOKUP($A24,貼り付け用!$A$1:$BA$300,COLUMN(),FALSE)=0,"",VLOOKUP($A24,貼り付け用!$A$1:$BA$300,COLUMN(),FALSE)),"")</f>
        <v>#N/A</v>
      </c>
      <c r="J24" s="26" t="e">
        <f ca="1">IF($A24&lt;&gt;"",IF(VLOOKUP($A24,貼り付け用!$A$1:$BA$300,COLUMN(),FALSE)=0,"",VLOOKUP($A24,貼り付け用!$A$1:$BA$300,COLUMN(),FALSE)),"")</f>
        <v>#N/A</v>
      </c>
      <c r="K24" s="26" t="e">
        <f ca="1">IF($A24&lt;&gt;"",IF(VLOOKUP($A24,貼り付け用!$A$1:$BA$300,COLUMN(),FALSE)=0,"",VLOOKUP($A24,貼り付け用!$A$1:$BA$300,COLUMN(),FALSE)),"")</f>
        <v>#N/A</v>
      </c>
      <c r="L24" s="26" t="e">
        <f ca="1">IF($A24&lt;&gt;"",
IF(COLUMN(貼り付け用!L24)&gt;MATCH("おやつ",貼り付け用!$3:$3,0),"",
IF(VLOOKUP($A24,貼り付け用!$A$1:$BA$300,COLUMN(),FALSE)=0,"",VLOOKUP($A24,貼り付け用!$A$1:$BA$300,COLUMN(),FALSE))),"")</f>
        <v>#N/A</v>
      </c>
      <c r="M24" s="26" t="e">
        <f ca="1">IF($A24&lt;&gt;"",
IF(COLUMN(貼り付け用!M24)&gt;MATCH("おやつ",貼り付け用!$3:$3,0),"",
IF(VLOOKUP($A24,貼り付け用!$A$1:$BA$300,COLUMN(),FALSE)=0,"",VLOOKUP($A24,貼り付け用!$A$1:$BA$300,COLUMN(),FALSE))),"")</f>
        <v>#N/A</v>
      </c>
      <c r="N24" s="26" t="e">
        <f ca="1">IF($A24&lt;&gt;"",
IF(COLUMN(貼り付け用!N24)&gt;MATCH("おやつ",貼り付け用!$3:$3,0),"",
IF(VLOOKUP($A24,貼り付け用!$A$1:$BA$300,COLUMN(),FALSE)=0,"",VLOOKUP($A24,貼り付け用!$A$1:$BA$300,COLUMN(),FALSE))),"")</f>
        <v>#N/A</v>
      </c>
      <c r="O24" s="26" t="e">
        <f ca="1">IF($A24&lt;&gt;"",
IF(COLUMN(貼り付け用!O24)&gt;MATCH("おやつ",貼り付け用!$3:$3,0),"",
IF(VLOOKUP($A24,貼り付け用!$A$1:$BA$300,COLUMN(),FALSE)=0,"",VLOOKUP($A24,貼り付け用!$A$1:$BA$300,COLUMN(),FALSE))),"")</f>
        <v>#N/A</v>
      </c>
      <c r="P24" s="26" t="e">
        <f ca="1">IF($A24&lt;&gt;"",
IF(COLUMN(貼り付け用!P24)&gt;MATCH("おやつ",貼り付け用!$3:$3,0),"",
IF(VLOOKUP($A24,貼り付け用!$A$1:$BA$300,COLUMN(),FALSE)=0,"",VLOOKUP($A24,貼り付け用!$A$1:$BA$300,COLUMN(),FALSE))),"")</f>
        <v>#N/A</v>
      </c>
      <c r="Q24" s="26" t="e">
        <f ca="1">IF($A24&lt;&gt;"",
IF(COLUMN(貼り付け用!Q24)&gt;MATCH("おやつ",貼り付け用!$3:$3,0),"",
IF(VLOOKUP($A24,貼り付け用!$A$1:$BA$300,COLUMN(),FALSE)=0,"",VLOOKUP($A24,貼り付け用!$A$1:$BA$300,COLUMN(),FALSE))),"")</f>
        <v>#N/A</v>
      </c>
      <c r="R24" s="26" t="e">
        <f ca="1">IF($A24&lt;&gt;"",
IF(COLUMN(貼り付け用!R24)&gt;MATCH("おやつ",貼り付け用!$3:$3,0),"",
IF(VLOOKUP($A24,貼り付け用!$A$1:$BA$300,COLUMN(),FALSE)=0,"",VLOOKUP($A24,貼り付け用!$A$1:$BA$300,COLUMN(),FALSE))),"")</f>
        <v>#N/A</v>
      </c>
      <c r="S24" s="26" t="e">
        <f ca="1">IF($A24&lt;&gt;"",
IF(COLUMN(貼り付け用!S24)&gt;MATCH("おやつ",貼り付け用!$3:$3,0),"",
IF(VLOOKUP($A24,貼り付け用!$A$1:$BA$300,COLUMN(),FALSE)=0,"",VLOOKUP($A24,貼り付け用!$A$1:$BA$300,COLUMN(),FALSE))),"")</f>
        <v>#N/A</v>
      </c>
      <c r="T24" s="26" t="e">
        <f>IF(COLUMN(貼り付け用!T24)&gt;MATCH("おやつ",貼り付け用!$3:$3,0),"",
IF(VLOOKUP($A24,貼り付け用!$A$1:$BA$300,COLUMN(),FALSE)=0,"",VLOOKUP($A24,貼り付け用!$A$1:$BA$300,COLUMN(),FALSE)))</f>
        <v>#N/A</v>
      </c>
      <c r="U24" s="29"/>
      <c r="V24" s="27" t="e">
        <f ca="1">IF(A24&lt;&gt;"",
IF(VLOOKUP($A24,貼り付け用!$A$1:$BA$300,MATCH("おやつ",貼り付け用!$3:$3,0)+1,FALSE)=0,"",VLOOKUP($A24,貼り付け用!$A$1:$BA$300,MATCH("おやつ",貼り付け用!$3:$3,0)+1,FALSE)),"")</f>
        <v>#N/A</v>
      </c>
      <c r="W24" s="26" t="e">
        <f ca="1">IF(A24&lt;&gt;"",
IF(VLOOKUP($A24,貼り付け用!$A$1:$BA$300,MATCH("おやつ",貼り付け用!$3:$3,0)+2,FALSE)=0,"",VLOOKUP($A24,貼り付け用!$A$1:$BA$300,MATCH("おやつ",貼り付け用!$3:$3,0)+2,FALSE)),"")</f>
        <v>#N/A</v>
      </c>
    </row>
    <row r="25" spans="1:23" x14ac:dyDescent="0.45">
      <c r="A25" s="28" t="e">
        <f t="array" aca="1" ref="A25" ca="1">IF(OR(COUNTIF(A23,"*1000*"),COUNTIF(A23,"")),"",INDEX(貼り付け用!$A:$A,MATCH(A23,貼り付け用!$A:$A,0)+2,0))</f>
        <v>#N/A</v>
      </c>
      <c r="B25" s="24" t="e">
        <f ca="1">IF($A25&lt;&gt;"",IF(VLOOKUP($A25,貼り付け用!$A$1:$BA$300,COLUMN(),FALSE)=0,"",VLOOKUP($A25,貼り付け用!$A$1:$BA$300,COLUMN(),FALSE)),"")</f>
        <v>#N/A</v>
      </c>
      <c r="C25" s="24" t="e">
        <f ca="1">IF($A25&lt;&gt;"",IF(VLOOKUP($A25,貼り付け用!$A$1:$BA$300,COLUMN(),FALSE)=0,"",VLOOKUP($A25,貼り付け用!$A$1:$BA$300,COLUMN(),FALSE)),"")</f>
        <v>#N/A</v>
      </c>
      <c r="D25" s="24" t="e">
        <f ca="1">IF($A25&lt;&gt;"",IF(VLOOKUP($A25,貼り付け用!$A$1:$BA$300,COLUMN(),FALSE)=0,"",VLOOKUP($A25,貼り付け用!$A$1:$BA$300,COLUMN(),FALSE)),"")</f>
        <v>#N/A</v>
      </c>
      <c r="E25" s="24" t="e">
        <f ca="1">IF($A25&lt;&gt;"",IF(VLOOKUP($A25,貼り付け用!$A$1:$BA$300,COLUMN(),FALSE)=0,"",VLOOKUP($A25,貼り付け用!$A$1:$BA$300,COLUMN(),FALSE)),"")</f>
        <v>#N/A</v>
      </c>
      <c r="F25" s="24" t="e">
        <f ca="1">IF($A25&lt;&gt;"",IF(VLOOKUP($A25,貼り付け用!$A$1:$BA$300,COLUMN(),FALSE)=0,"",VLOOKUP($A25,貼り付け用!$A$1:$BA$300,COLUMN(),FALSE)),"")</f>
        <v>#N/A</v>
      </c>
      <c r="G25" s="24" t="e">
        <f ca="1">IF($A25&lt;&gt;"",IF(VLOOKUP($A25,貼り付け用!$A$1:$BA$300,COLUMN(),FALSE)=0,"",VLOOKUP($A25,貼り付け用!$A$1:$BA$300,COLUMN(),FALSE)),"")</f>
        <v>#N/A</v>
      </c>
      <c r="H25" s="24" t="e">
        <f ca="1">IF($A25&lt;&gt;"",IF(VLOOKUP($A25,貼り付け用!$A$1:$BA$300,COLUMN(),FALSE)=0,"",VLOOKUP($A25,貼り付け用!$A$1:$BA$300,COLUMN(),FALSE)),"")</f>
        <v>#N/A</v>
      </c>
      <c r="I25" s="24" t="e">
        <f ca="1">IF($A25&lt;&gt;"",IF(VLOOKUP($A25,貼り付け用!$A$1:$BA$300,COLUMN(),FALSE)=0,"",VLOOKUP($A25,貼り付け用!$A$1:$BA$300,COLUMN(),FALSE)),"")</f>
        <v>#N/A</v>
      </c>
      <c r="J25" s="24" t="e">
        <f ca="1">IF($A25&lt;&gt;"",IF(VLOOKUP($A25,貼り付け用!$A$1:$BA$300,COLUMN(),FALSE)=0,"",VLOOKUP($A25,貼り付け用!$A$1:$BA$300,COLUMN(),FALSE)),"")</f>
        <v>#N/A</v>
      </c>
      <c r="K25" s="24" t="e">
        <f ca="1">IF($A25&lt;&gt;"",IF(VLOOKUP($A25,貼り付け用!$A$1:$BA$300,COLUMN(),FALSE)=0,"",VLOOKUP($A25,貼り付け用!$A$1:$BA$300,COLUMN(),FALSE)),"")</f>
        <v>#N/A</v>
      </c>
      <c r="L25" s="24" t="e">
        <f ca="1">IF($A25&lt;&gt;"",
IF(COLUMN(貼り付け用!L25)&gt;MATCH("おやつ",貼り付け用!$3:$3,0),"",
IF(VLOOKUP($A25,貼り付け用!$A$1:$BA$300,COLUMN(),FALSE)=0,"",VLOOKUP($A25,貼り付け用!$A$1:$BA$300,COLUMN(),FALSE))),"")</f>
        <v>#N/A</v>
      </c>
      <c r="M25" s="24" t="e">
        <f ca="1">IF($A25&lt;&gt;"",
IF(COLUMN(貼り付け用!M25)&gt;MATCH("おやつ",貼り付け用!$3:$3,0),"",
IF(VLOOKUP($A25,貼り付け用!$A$1:$BA$300,COLUMN(),FALSE)=0,"",VLOOKUP($A25,貼り付け用!$A$1:$BA$300,COLUMN(),FALSE))),"")</f>
        <v>#N/A</v>
      </c>
      <c r="N25" s="24" t="e">
        <f ca="1">IF($A25&lt;&gt;"",
IF(COLUMN(貼り付け用!N25)&gt;MATCH("おやつ",貼り付け用!$3:$3,0),"",
IF(VLOOKUP($A25,貼り付け用!$A$1:$BA$300,COLUMN(),FALSE)=0,"",VLOOKUP($A25,貼り付け用!$A$1:$BA$300,COLUMN(),FALSE))),"")</f>
        <v>#N/A</v>
      </c>
      <c r="O25" s="24" t="e">
        <f ca="1">IF($A25&lt;&gt;"",
IF(COLUMN(貼り付け用!O25)&gt;MATCH("おやつ",貼り付け用!$3:$3,0),"",
IF(VLOOKUP($A25,貼り付け用!$A$1:$BA$300,COLUMN(),FALSE)=0,"",VLOOKUP($A25,貼り付け用!$A$1:$BA$300,COLUMN(),FALSE))),"")</f>
        <v>#N/A</v>
      </c>
      <c r="P25" s="24" t="e">
        <f ca="1">IF($A25&lt;&gt;"",
IF(COLUMN(貼り付け用!P25)&gt;MATCH("おやつ",貼り付け用!$3:$3,0),"",
IF(VLOOKUP($A25,貼り付け用!$A$1:$BA$300,COLUMN(),FALSE)=0,"",VLOOKUP($A25,貼り付け用!$A$1:$BA$300,COLUMN(),FALSE))),"")</f>
        <v>#N/A</v>
      </c>
      <c r="Q25" s="24" t="e">
        <f ca="1">IF($A25&lt;&gt;"",
IF(COLUMN(貼り付け用!Q25)&gt;MATCH("おやつ",貼り付け用!$3:$3,0),"",
IF(VLOOKUP($A25,貼り付け用!$A$1:$BA$300,COLUMN(),FALSE)=0,"",VLOOKUP($A25,貼り付け用!$A$1:$BA$300,COLUMN(),FALSE))),"")</f>
        <v>#N/A</v>
      </c>
      <c r="R25" s="24" t="e">
        <f ca="1">IF($A25&lt;&gt;"",
IF(COLUMN(貼り付け用!R25)&gt;MATCH("おやつ",貼り付け用!$3:$3,0),"",
IF(VLOOKUP($A25,貼り付け用!$A$1:$BA$300,COLUMN(),FALSE)=0,"",VLOOKUP($A25,貼り付け用!$A$1:$BA$300,COLUMN(),FALSE))),"")</f>
        <v>#N/A</v>
      </c>
      <c r="S25" s="24" t="e">
        <f ca="1">IF($A25&lt;&gt;"",
IF(COLUMN(貼り付け用!S25)&gt;MATCH("おやつ",貼り付け用!$3:$3,0),"",
IF(VLOOKUP($A25,貼り付け用!$A$1:$BA$300,COLUMN(),FALSE)=0,"",VLOOKUP($A25,貼り付け用!$A$1:$BA$300,COLUMN(),FALSE))),"")</f>
        <v>#N/A</v>
      </c>
      <c r="T25" s="24" t="e">
        <f>IF(COLUMN(貼り付け用!T25)&gt;MATCH("おやつ",貼り付け用!$3:$3,0),"",
IF(VLOOKUP($A25,貼り付け用!$A$1:$BA$300,COLUMN(),FALSE)=0,"",VLOOKUP($A25,貼り付け用!$A$1:$BA$300,COLUMN(),FALSE)))</f>
        <v>#N/A</v>
      </c>
      <c r="U25" s="30"/>
      <c r="V25" s="27" t="e">
        <f ca="1">IF(A25&lt;&gt;"",
IF(VLOOKUP($A25,貼り付け用!$A$1:$BA$300,MATCH("おやつ",貼り付け用!$3:$3,0)+1,FALSE)=0,"",VLOOKUP($A25,貼り付け用!$A$1:$BA$300,MATCH("おやつ",貼り付け用!$3:$3,0)+1,FALSE)),"")</f>
        <v>#N/A</v>
      </c>
      <c r="W25" s="26" t="e">
        <f ca="1">IF(A25&lt;&gt;"",
IF(VLOOKUP($A25,貼り付け用!$A$1:$BA$300,MATCH("おやつ",貼り付け用!$3:$3,0)+2,FALSE)=0,"",VLOOKUP($A25,貼り付け用!$A$1:$BA$300,MATCH("おやつ",貼り付け用!$3:$3,0)+2,FALSE)),"")</f>
        <v>#N/A</v>
      </c>
    </row>
    <row r="26" spans="1:23" x14ac:dyDescent="0.45">
      <c r="A26" s="10" t="e">
        <f t="array" aca="1" ref="A26" ca="1">IF(OR(COUNTIF(A24,"*合計*"),COUNTIF(A24,"")),"",INDEX(貼り付け用!$A:$A,MATCH(A24,貼り付け用!$A:$A,0)+2,0))</f>
        <v>#N/A</v>
      </c>
      <c r="B26" s="26" t="e">
        <f ca="1">IF($A26&lt;&gt;"",IF(VLOOKUP($A26,貼り付け用!$A$1:$BA$300,COLUMN(),FALSE)=0,"",VLOOKUP($A26,貼り付け用!$A$1:$BA$300,COLUMN(),FALSE)),"")</f>
        <v>#N/A</v>
      </c>
      <c r="C26" s="26" t="e">
        <f ca="1">IF($A26&lt;&gt;"",IF(VLOOKUP($A26,貼り付け用!$A$1:$BA$300,COLUMN(),FALSE)=0,"",VLOOKUP($A26,貼り付け用!$A$1:$BA$300,COLUMN(),FALSE)),"")</f>
        <v>#N/A</v>
      </c>
      <c r="D26" s="26" t="e">
        <f ca="1">IF($A26&lt;&gt;"",IF(VLOOKUP($A26,貼り付け用!$A$1:$BA$300,COLUMN(),FALSE)=0,"",VLOOKUP($A26,貼り付け用!$A$1:$BA$300,COLUMN(),FALSE)),"")</f>
        <v>#N/A</v>
      </c>
      <c r="E26" s="26" t="e">
        <f ca="1">IF($A26&lt;&gt;"",IF(VLOOKUP($A26,貼り付け用!$A$1:$BA$300,COLUMN(),FALSE)=0,"",VLOOKUP($A26,貼り付け用!$A$1:$BA$300,COLUMN(),FALSE)),"")</f>
        <v>#N/A</v>
      </c>
      <c r="F26" s="26" t="e">
        <f ca="1">IF($A26&lt;&gt;"",IF(VLOOKUP($A26,貼り付け用!$A$1:$BA$300,COLUMN(),FALSE)=0,"",VLOOKUP($A26,貼り付け用!$A$1:$BA$300,COLUMN(),FALSE)),"")</f>
        <v>#N/A</v>
      </c>
      <c r="G26" s="26" t="e">
        <f ca="1">IF($A26&lt;&gt;"",IF(VLOOKUP($A26,貼り付け用!$A$1:$BA$300,COLUMN(),FALSE)=0,"",VLOOKUP($A26,貼り付け用!$A$1:$BA$300,COLUMN(),FALSE)),"")</f>
        <v>#N/A</v>
      </c>
      <c r="H26" s="26" t="e">
        <f ca="1">IF($A26&lt;&gt;"",IF(VLOOKUP($A26,貼り付け用!$A$1:$BA$300,COLUMN(),FALSE)=0,"",VLOOKUP($A26,貼り付け用!$A$1:$BA$300,COLUMN(),FALSE)),"")</f>
        <v>#N/A</v>
      </c>
      <c r="I26" s="26" t="e">
        <f ca="1">IF($A26&lt;&gt;"",IF(VLOOKUP($A26,貼り付け用!$A$1:$BA$300,COLUMN(),FALSE)=0,"",VLOOKUP($A26,貼り付け用!$A$1:$BA$300,COLUMN(),FALSE)),"")</f>
        <v>#N/A</v>
      </c>
      <c r="J26" s="26" t="e">
        <f ca="1">IF($A26&lt;&gt;"",IF(VLOOKUP($A26,貼り付け用!$A$1:$BA$300,COLUMN(),FALSE)=0,"",VLOOKUP($A26,貼り付け用!$A$1:$BA$300,COLUMN(),FALSE)),"")</f>
        <v>#N/A</v>
      </c>
      <c r="K26" s="26" t="e">
        <f ca="1">IF($A26&lt;&gt;"",IF(VLOOKUP($A26,貼り付け用!$A$1:$BA$300,COLUMN(),FALSE)=0,"",VLOOKUP($A26,貼り付け用!$A$1:$BA$300,COLUMN(),FALSE)),"")</f>
        <v>#N/A</v>
      </c>
      <c r="L26" s="26" t="e">
        <f ca="1">IF($A26&lt;&gt;"",
IF(COLUMN(貼り付け用!L26)&gt;MATCH("おやつ",貼り付け用!$3:$3,0),"",
IF(VLOOKUP($A26,貼り付け用!$A$1:$BA$300,COLUMN(),FALSE)=0,"",VLOOKUP($A26,貼り付け用!$A$1:$BA$300,COLUMN(),FALSE))),"")</f>
        <v>#N/A</v>
      </c>
      <c r="M26" s="26" t="e">
        <f ca="1">IF($A26&lt;&gt;"",
IF(COLUMN(貼り付け用!M26)&gt;MATCH("おやつ",貼り付け用!$3:$3,0),"",
IF(VLOOKUP($A26,貼り付け用!$A$1:$BA$300,COLUMN(),FALSE)=0,"",VLOOKUP($A26,貼り付け用!$A$1:$BA$300,COLUMN(),FALSE))),"")</f>
        <v>#N/A</v>
      </c>
      <c r="N26" s="26" t="e">
        <f ca="1">IF($A26&lt;&gt;"",
IF(COLUMN(貼り付け用!N26)&gt;MATCH("おやつ",貼り付け用!$3:$3,0),"",
IF(VLOOKUP($A26,貼り付け用!$A$1:$BA$300,COLUMN(),FALSE)=0,"",VLOOKUP($A26,貼り付け用!$A$1:$BA$300,COLUMN(),FALSE))),"")</f>
        <v>#N/A</v>
      </c>
      <c r="O26" s="26" t="e">
        <f ca="1">IF($A26&lt;&gt;"",
IF(COLUMN(貼り付け用!O26)&gt;MATCH("おやつ",貼り付け用!$3:$3,0),"",
IF(VLOOKUP($A26,貼り付け用!$A$1:$BA$300,COLUMN(),FALSE)=0,"",VLOOKUP($A26,貼り付け用!$A$1:$BA$300,COLUMN(),FALSE))),"")</f>
        <v>#N/A</v>
      </c>
      <c r="P26" s="26" t="e">
        <f ca="1">IF($A26&lt;&gt;"",
IF(COLUMN(貼り付け用!P26)&gt;MATCH("おやつ",貼り付け用!$3:$3,0),"",
IF(VLOOKUP($A26,貼り付け用!$A$1:$BA$300,COLUMN(),FALSE)=0,"",VLOOKUP($A26,貼り付け用!$A$1:$BA$300,COLUMN(),FALSE))),"")</f>
        <v>#N/A</v>
      </c>
      <c r="Q26" s="26" t="e">
        <f ca="1">IF($A26&lt;&gt;"",
IF(COLUMN(貼り付け用!Q26)&gt;MATCH("おやつ",貼り付け用!$3:$3,0),"",
IF(VLOOKUP($A26,貼り付け用!$A$1:$BA$300,COLUMN(),FALSE)=0,"",VLOOKUP($A26,貼り付け用!$A$1:$BA$300,COLUMN(),FALSE))),"")</f>
        <v>#N/A</v>
      </c>
      <c r="R26" s="26" t="e">
        <f ca="1">IF($A26&lt;&gt;"",
IF(COLUMN(貼り付け用!R26)&gt;MATCH("おやつ",貼り付け用!$3:$3,0),"",
IF(VLOOKUP($A26,貼り付け用!$A$1:$BA$300,COLUMN(),FALSE)=0,"",VLOOKUP($A26,貼り付け用!$A$1:$BA$300,COLUMN(),FALSE))),"")</f>
        <v>#N/A</v>
      </c>
      <c r="S26" s="26" t="e">
        <f ca="1">IF($A26&lt;&gt;"",
IF(COLUMN(貼り付け用!S26)&gt;MATCH("おやつ",貼り付け用!$3:$3,0),"",
IF(VLOOKUP($A26,貼り付け用!$A$1:$BA$300,COLUMN(),FALSE)=0,"",VLOOKUP($A26,貼り付け用!$A$1:$BA$300,COLUMN(),FALSE))),"")</f>
        <v>#N/A</v>
      </c>
      <c r="T26" s="26" t="e">
        <f>IF(COLUMN(貼り付け用!T26)&gt;MATCH("おやつ",貼り付け用!$3:$3,0),"",
IF(VLOOKUP($A26,貼り付け用!$A$1:$BA$300,COLUMN(),FALSE)=0,"",VLOOKUP($A26,貼り付け用!$A$1:$BA$300,COLUMN(),FALSE)))</f>
        <v>#N/A</v>
      </c>
      <c r="U26" s="29"/>
      <c r="V26" s="27" t="e">
        <f ca="1">IF(A26&lt;&gt;"",
IF(VLOOKUP($A26,貼り付け用!$A$1:$BA$300,MATCH("おやつ",貼り付け用!$3:$3,0)+1,FALSE)=0,"",VLOOKUP($A26,貼り付け用!$A$1:$BA$300,MATCH("おやつ",貼り付け用!$3:$3,0)+1,FALSE)),"")</f>
        <v>#N/A</v>
      </c>
      <c r="W26" s="26" t="e">
        <f ca="1">IF(A26&lt;&gt;"",
IF(VLOOKUP($A26,貼り付け用!$A$1:$BA$300,MATCH("おやつ",貼り付け用!$3:$3,0)+2,FALSE)=0,"",VLOOKUP($A26,貼り付け用!$A$1:$BA$300,MATCH("おやつ",貼り付け用!$3:$3,0)+2,FALSE)),"")</f>
        <v>#N/A</v>
      </c>
    </row>
    <row r="27" spans="1:23" x14ac:dyDescent="0.45">
      <c r="A27" s="28" t="e">
        <f t="array" aca="1" ref="A27" ca="1">IF(OR(COUNTIF(A25,"*1000*"),COUNTIF(A25,"")),"",INDEX(貼り付け用!$A:$A,MATCH(A25,貼り付け用!$A:$A,0)+2,0))</f>
        <v>#N/A</v>
      </c>
      <c r="B27" s="24" t="e">
        <f ca="1">IF($A27&lt;&gt;"",IF(VLOOKUP($A27,貼り付け用!$A$1:$BA$300,COLUMN(),FALSE)=0,"",VLOOKUP($A27,貼り付け用!$A$1:$BA$300,COLUMN(),FALSE)),"")</f>
        <v>#N/A</v>
      </c>
      <c r="C27" s="24" t="e">
        <f ca="1">IF($A27&lt;&gt;"",IF(VLOOKUP($A27,貼り付け用!$A$1:$BA$300,COLUMN(),FALSE)=0,"",VLOOKUP($A27,貼り付け用!$A$1:$BA$300,COLUMN(),FALSE)),"")</f>
        <v>#N/A</v>
      </c>
      <c r="D27" s="24" t="e">
        <f ca="1">IF($A27&lt;&gt;"",IF(VLOOKUP($A27,貼り付け用!$A$1:$BA$300,COLUMN(),FALSE)=0,"",VLOOKUP($A27,貼り付け用!$A$1:$BA$300,COLUMN(),FALSE)),"")</f>
        <v>#N/A</v>
      </c>
      <c r="E27" s="24" t="e">
        <f ca="1">IF($A27&lt;&gt;"",IF(VLOOKUP($A27,貼り付け用!$A$1:$BA$300,COLUMN(),FALSE)=0,"",VLOOKUP($A27,貼り付け用!$A$1:$BA$300,COLUMN(),FALSE)),"")</f>
        <v>#N/A</v>
      </c>
      <c r="F27" s="24" t="e">
        <f ca="1">IF($A27&lt;&gt;"",IF(VLOOKUP($A27,貼り付け用!$A$1:$BA$300,COLUMN(),FALSE)=0,"",VLOOKUP($A27,貼り付け用!$A$1:$BA$300,COLUMN(),FALSE)),"")</f>
        <v>#N/A</v>
      </c>
      <c r="G27" s="24" t="e">
        <f ca="1">IF($A27&lt;&gt;"",IF(VLOOKUP($A27,貼り付け用!$A$1:$BA$300,COLUMN(),FALSE)=0,"",VLOOKUP($A27,貼り付け用!$A$1:$BA$300,COLUMN(),FALSE)),"")</f>
        <v>#N/A</v>
      </c>
      <c r="H27" s="24" t="e">
        <f ca="1">IF($A27&lt;&gt;"",IF(VLOOKUP($A27,貼り付け用!$A$1:$BA$300,COLUMN(),FALSE)=0,"",VLOOKUP($A27,貼り付け用!$A$1:$BA$300,COLUMN(),FALSE)),"")</f>
        <v>#N/A</v>
      </c>
      <c r="I27" s="24" t="e">
        <f ca="1">IF($A27&lt;&gt;"",IF(VLOOKUP($A27,貼り付け用!$A$1:$BA$300,COLUMN(),FALSE)=0,"",VLOOKUP($A27,貼り付け用!$A$1:$BA$300,COLUMN(),FALSE)),"")</f>
        <v>#N/A</v>
      </c>
      <c r="J27" s="24" t="e">
        <f ca="1">IF($A27&lt;&gt;"",IF(VLOOKUP($A27,貼り付け用!$A$1:$BA$300,COLUMN(),FALSE)=0,"",VLOOKUP($A27,貼り付け用!$A$1:$BA$300,COLUMN(),FALSE)),"")</f>
        <v>#N/A</v>
      </c>
      <c r="K27" s="24" t="e">
        <f ca="1">IF($A27&lt;&gt;"",IF(VLOOKUP($A27,貼り付け用!$A$1:$BA$300,COLUMN(),FALSE)=0,"",VLOOKUP($A27,貼り付け用!$A$1:$BA$300,COLUMN(),FALSE)),"")</f>
        <v>#N/A</v>
      </c>
      <c r="L27" s="24" t="e">
        <f ca="1">IF($A27&lt;&gt;"",
IF(COLUMN(貼り付け用!L27)&gt;MATCH("おやつ",貼り付け用!$3:$3,0),"",
IF(VLOOKUP($A27,貼り付け用!$A$1:$BA$300,COLUMN(),FALSE)=0,"",VLOOKUP($A27,貼り付け用!$A$1:$BA$300,COLUMN(),FALSE))),"")</f>
        <v>#N/A</v>
      </c>
      <c r="M27" s="24" t="e">
        <f ca="1">IF($A27&lt;&gt;"",
IF(COLUMN(貼り付け用!M27)&gt;MATCH("おやつ",貼り付け用!$3:$3,0),"",
IF(VLOOKUP($A27,貼り付け用!$A$1:$BA$300,COLUMN(),FALSE)=0,"",VLOOKUP($A27,貼り付け用!$A$1:$BA$300,COLUMN(),FALSE))),"")</f>
        <v>#N/A</v>
      </c>
      <c r="N27" s="24" t="e">
        <f ca="1">IF($A27&lt;&gt;"",
IF(COLUMN(貼り付け用!N27)&gt;MATCH("おやつ",貼り付け用!$3:$3,0),"",
IF(VLOOKUP($A27,貼り付け用!$A$1:$BA$300,COLUMN(),FALSE)=0,"",VLOOKUP($A27,貼り付け用!$A$1:$BA$300,COLUMN(),FALSE))),"")</f>
        <v>#N/A</v>
      </c>
      <c r="O27" s="24" t="e">
        <f ca="1">IF($A27&lt;&gt;"",
IF(COLUMN(貼り付け用!O27)&gt;MATCH("おやつ",貼り付け用!$3:$3,0),"",
IF(VLOOKUP($A27,貼り付け用!$A$1:$BA$300,COLUMN(),FALSE)=0,"",VLOOKUP($A27,貼り付け用!$A$1:$BA$300,COLUMN(),FALSE))),"")</f>
        <v>#N/A</v>
      </c>
      <c r="P27" s="24" t="e">
        <f ca="1">IF($A27&lt;&gt;"",
IF(COLUMN(貼り付け用!P27)&gt;MATCH("おやつ",貼り付け用!$3:$3,0),"",
IF(VLOOKUP($A27,貼り付け用!$A$1:$BA$300,COLUMN(),FALSE)=0,"",VLOOKUP($A27,貼り付け用!$A$1:$BA$300,COLUMN(),FALSE))),"")</f>
        <v>#N/A</v>
      </c>
      <c r="Q27" s="24" t="e">
        <f ca="1">IF($A27&lt;&gt;"",
IF(COLUMN(貼り付け用!Q27)&gt;MATCH("おやつ",貼り付け用!$3:$3,0),"",
IF(VLOOKUP($A27,貼り付け用!$A$1:$BA$300,COLUMN(),FALSE)=0,"",VLOOKUP($A27,貼り付け用!$A$1:$BA$300,COLUMN(),FALSE))),"")</f>
        <v>#N/A</v>
      </c>
      <c r="R27" s="24" t="e">
        <f ca="1">IF($A27&lt;&gt;"",
IF(COLUMN(貼り付け用!R27)&gt;MATCH("おやつ",貼り付け用!$3:$3,0),"",
IF(VLOOKUP($A27,貼り付け用!$A$1:$BA$300,COLUMN(),FALSE)=0,"",VLOOKUP($A27,貼り付け用!$A$1:$BA$300,COLUMN(),FALSE))),"")</f>
        <v>#N/A</v>
      </c>
      <c r="S27" s="24" t="e">
        <f ca="1">IF($A27&lt;&gt;"",
IF(COLUMN(貼り付け用!S27)&gt;MATCH("おやつ",貼り付け用!$3:$3,0),"",
IF(VLOOKUP($A27,貼り付け用!$A$1:$BA$300,COLUMN(),FALSE)=0,"",VLOOKUP($A27,貼り付け用!$A$1:$BA$300,COLUMN(),FALSE))),"")</f>
        <v>#N/A</v>
      </c>
      <c r="T27" s="24" t="e">
        <f>IF(COLUMN(貼り付け用!T27)&gt;MATCH("おやつ",貼り付け用!$3:$3,0),"",
IF(VLOOKUP($A27,貼り付け用!$A$1:$BA$300,COLUMN(),FALSE)=0,"",VLOOKUP($A27,貼り付け用!$A$1:$BA$300,COLUMN(),FALSE)))</f>
        <v>#N/A</v>
      </c>
      <c r="U27" s="30"/>
      <c r="V27" s="27" t="e">
        <f ca="1">IF(A27&lt;&gt;"",
IF(VLOOKUP($A27,貼り付け用!$A$1:$BA$300,MATCH("おやつ",貼り付け用!$3:$3,0)+1,FALSE)=0,"",VLOOKUP($A27,貼り付け用!$A$1:$BA$300,MATCH("おやつ",貼り付け用!$3:$3,0)+1,FALSE)),"")</f>
        <v>#N/A</v>
      </c>
      <c r="W27" s="26" t="e">
        <f ca="1">IF(A27&lt;&gt;"",
IF(VLOOKUP($A27,貼り付け用!$A$1:$BA$300,MATCH("おやつ",貼り付け用!$3:$3,0)+2,FALSE)=0,"",VLOOKUP($A27,貼り付け用!$A$1:$BA$300,MATCH("おやつ",貼り付け用!$3:$3,0)+2,FALSE)),"")</f>
        <v>#N/A</v>
      </c>
    </row>
    <row r="28" spans="1:23" x14ac:dyDescent="0.45">
      <c r="A28" s="10" t="e">
        <f t="array" aca="1" ref="A28" ca="1">IF(OR(COUNTIF(A26,"*合計*"),COUNTIF(A26,"")),"",INDEX(貼り付け用!$A:$A,MATCH(A26,貼り付け用!$A:$A,0)+2,0))</f>
        <v>#N/A</v>
      </c>
      <c r="B28" s="26" t="e">
        <f ca="1">IF($A28&lt;&gt;"",IF(VLOOKUP($A28,貼り付け用!$A$1:$BA$300,COLUMN(),FALSE)=0,"",VLOOKUP($A28,貼り付け用!$A$1:$BA$300,COLUMN(),FALSE)),"")</f>
        <v>#N/A</v>
      </c>
      <c r="C28" s="26" t="e">
        <f ca="1">IF($A28&lt;&gt;"",IF(VLOOKUP($A28,貼り付け用!$A$1:$BA$300,COLUMN(),FALSE)=0,"",VLOOKUP($A28,貼り付け用!$A$1:$BA$300,COLUMN(),FALSE)),"")</f>
        <v>#N/A</v>
      </c>
      <c r="D28" s="26" t="e">
        <f ca="1">IF($A28&lt;&gt;"",IF(VLOOKUP($A28,貼り付け用!$A$1:$BA$300,COLUMN(),FALSE)=0,"",VLOOKUP($A28,貼り付け用!$A$1:$BA$300,COLUMN(),FALSE)),"")</f>
        <v>#N/A</v>
      </c>
      <c r="E28" s="26" t="e">
        <f ca="1">IF($A28&lt;&gt;"",IF(VLOOKUP($A28,貼り付け用!$A$1:$BA$300,COLUMN(),FALSE)=0,"",VLOOKUP($A28,貼り付け用!$A$1:$BA$300,COLUMN(),FALSE)),"")</f>
        <v>#N/A</v>
      </c>
      <c r="F28" s="26" t="e">
        <f ca="1">IF($A28&lt;&gt;"",IF(VLOOKUP($A28,貼り付け用!$A$1:$BA$300,COLUMN(),FALSE)=0,"",VLOOKUP($A28,貼り付け用!$A$1:$BA$300,COLUMN(),FALSE)),"")</f>
        <v>#N/A</v>
      </c>
      <c r="G28" s="26" t="e">
        <f ca="1">IF($A28&lt;&gt;"",IF(VLOOKUP($A28,貼り付け用!$A$1:$BA$300,COLUMN(),FALSE)=0,"",VLOOKUP($A28,貼り付け用!$A$1:$BA$300,COLUMN(),FALSE)),"")</f>
        <v>#N/A</v>
      </c>
      <c r="H28" s="26" t="e">
        <f ca="1">IF($A28&lt;&gt;"",IF(VLOOKUP($A28,貼り付け用!$A$1:$BA$300,COLUMN(),FALSE)=0,"",VLOOKUP($A28,貼り付け用!$A$1:$BA$300,COLUMN(),FALSE)),"")</f>
        <v>#N/A</v>
      </c>
      <c r="I28" s="26" t="e">
        <f ca="1">IF($A28&lt;&gt;"",IF(VLOOKUP($A28,貼り付け用!$A$1:$BA$300,COLUMN(),FALSE)=0,"",VLOOKUP($A28,貼り付け用!$A$1:$BA$300,COLUMN(),FALSE)),"")</f>
        <v>#N/A</v>
      </c>
      <c r="J28" s="26" t="e">
        <f ca="1">IF($A28&lt;&gt;"",IF(VLOOKUP($A28,貼り付け用!$A$1:$BA$300,COLUMN(),FALSE)=0,"",VLOOKUP($A28,貼り付け用!$A$1:$BA$300,COLUMN(),FALSE)),"")</f>
        <v>#N/A</v>
      </c>
      <c r="K28" s="26" t="e">
        <f ca="1">IF($A28&lt;&gt;"",IF(VLOOKUP($A28,貼り付け用!$A$1:$BA$300,COLUMN(),FALSE)=0,"",VLOOKUP($A28,貼り付け用!$A$1:$BA$300,COLUMN(),FALSE)),"")</f>
        <v>#N/A</v>
      </c>
      <c r="L28" s="26" t="e">
        <f ca="1">IF($A28&lt;&gt;"",
IF(COLUMN(貼り付け用!L28)&gt;MATCH("おやつ",貼り付け用!$3:$3,0),"",
IF(VLOOKUP($A28,貼り付け用!$A$1:$BA$300,COLUMN(),FALSE)=0,"",VLOOKUP($A28,貼り付け用!$A$1:$BA$300,COLUMN(),FALSE))),"")</f>
        <v>#N/A</v>
      </c>
      <c r="M28" s="26" t="e">
        <f ca="1">IF($A28&lt;&gt;"",
IF(COLUMN(貼り付け用!M28)&gt;MATCH("おやつ",貼り付け用!$3:$3,0),"",
IF(VLOOKUP($A28,貼り付け用!$A$1:$BA$300,COLUMN(),FALSE)=0,"",VLOOKUP($A28,貼り付け用!$A$1:$BA$300,COLUMN(),FALSE))),"")</f>
        <v>#N/A</v>
      </c>
      <c r="N28" s="26" t="e">
        <f ca="1">IF($A28&lt;&gt;"",
IF(COLUMN(貼り付け用!N28)&gt;MATCH("おやつ",貼り付け用!$3:$3,0),"",
IF(VLOOKUP($A28,貼り付け用!$A$1:$BA$300,COLUMN(),FALSE)=0,"",VLOOKUP($A28,貼り付け用!$A$1:$BA$300,COLUMN(),FALSE))),"")</f>
        <v>#N/A</v>
      </c>
      <c r="O28" s="26" t="e">
        <f ca="1">IF($A28&lt;&gt;"",
IF(COLUMN(貼り付け用!O28)&gt;MATCH("おやつ",貼り付け用!$3:$3,0),"",
IF(VLOOKUP($A28,貼り付け用!$A$1:$BA$300,COLUMN(),FALSE)=0,"",VLOOKUP($A28,貼り付け用!$A$1:$BA$300,COLUMN(),FALSE))),"")</f>
        <v>#N/A</v>
      </c>
      <c r="P28" s="26" t="e">
        <f ca="1">IF($A28&lt;&gt;"",
IF(COLUMN(貼り付け用!P28)&gt;MATCH("おやつ",貼り付け用!$3:$3,0),"",
IF(VLOOKUP($A28,貼り付け用!$A$1:$BA$300,COLUMN(),FALSE)=0,"",VLOOKUP($A28,貼り付け用!$A$1:$BA$300,COLUMN(),FALSE))),"")</f>
        <v>#N/A</v>
      </c>
      <c r="Q28" s="26" t="e">
        <f ca="1">IF($A28&lt;&gt;"",
IF(COLUMN(貼り付け用!Q28)&gt;MATCH("おやつ",貼り付け用!$3:$3,0),"",
IF(VLOOKUP($A28,貼り付け用!$A$1:$BA$300,COLUMN(),FALSE)=0,"",VLOOKUP($A28,貼り付け用!$A$1:$BA$300,COLUMN(),FALSE))),"")</f>
        <v>#N/A</v>
      </c>
      <c r="R28" s="26" t="e">
        <f ca="1">IF($A28&lt;&gt;"",
IF(COLUMN(貼り付け用!R28)&gt;MATCH("おやつ",貼り付け用!$3:$3,0),"",
IF(VLOOKUP($A28,貼り付け用!$A$1:$BA$300,COLUMN(),FALSE)=0,"",VLOOKUP($A28,貼り付け用!$A$1:$BA$300,COLUMN(),FALSE))),"")</f>
        <v>#N/A</v>
      </c>
      <c r="S28" s="26" t="e">
        <f ca="1">IF($A28&lt;&gt;"",
IF(COLUMN(貼り付け用!S28)&gt;MATCH("おやつ",貼り付け用!$3:$3,0),"",
IF(VLOOKUP($A28,貼り付け用!$A$1:$BA$300,COLUMN(),FALSE)=0,"",VLOOKUP($A28,貼り付け用!$A$1:$BA$300,COLUMN(),FALSE))),"")</f>
        <v>#N/A</v>
      </c>
      <c r="T28" s="26" t="e">
        <f>IF(COLUMN(貼り付け用!T28)&gt;MATCH("おやつ",貼り付け用!$3:$3,0),"",
IF(VLOOKUP($A28,貼り付け用!$A$1:$BA$300,COLUMN(),FALSE)=0,"",VLOOKUP($A28,貼り付け用!$A$1:$BA$300,COLUMN(),FALSE)))</f>
        <v>#N/A</v>
      </c>
      <c r="U28" s="29"/>
      <c r="V28" s="27" t="e">
        <f ca="1">IF(A28&lt;&gt;"",
IF(VLOOKUP($A28,貼り付け用!$A$1:$BA$300,MATCH("おやつ",貼り付け用!$3:$3,0)+1,FALSE)=0,"",VLOOKUP($A28,貼り付け用!$A$1:$BA$300,MATCH("おやつ",貼り付け用!$3:$3,0)+1,FALSE)),"")</f>
        <v>#N/A</v>
      </c>
      <c r="W28" s="26" t="e">
        <f ca="1">IF(A28&lt;&gt;"",
IF(VLOOKUP($A28,貼り付け用!$A$1:$BA$300,MATCH("おやつ",貼り付け用!$3:$3,0)+2,FALSE)=0,"",VLOOKUP($A28,貼り付け用!$A$1:$BA$300,MATCH("おやつ",貼り付け用!$3:$3,0)+2,FALSE)),"")</f>
        <v>#N/A</v>
      </c>
    </row>
    <row r="29" spans="1:23" x14ac:dyDescent="0.45">
      <c r="A29" s="28" t="e">
        <f t="array" aca="1" ref="A29" ca="1">IF(OR(COUNTIF(A27,"*1000*"),COUNTIF(A27,"")),"",INDEX(貼り付け用!$A:$A,MATCH(A27,貼り付け用!$A:$A,0)+2,0))</f>
        <v>#N/A</v>
      </c>
      <c r="B29" s="24" t="e">
        <f ca="1">IF($A29&lt;&gt;"",IF(VLOOKUP($A29,貼り付け用!$A$1:$BA$300,COLUMN(),FALSE)=0,"",VLOOKUP($A29,貼り付け用!$A$1:$BA$300,COLUMN(),FALSE)),"")</f>
        <v>#N/A</v>
      </c>
      <c r="C29" s="24" t="e">
        <f ca="1">IF($A29&lt;&gt;"",IF(VLOOKUP($A29,貼り付け用!$A$1:$BA$300,COLUMN(),FALSE)=0,"",VLOOKUP($A29,貼り付け用!$A$1:$BA$300,COLUMN(),FALSE)),"")</f>
        <v>#N/A</v>
      </c>
      <c r="D29" s="24" t="e">
        <f ca="1">IF($A29&lt;&gt;"",IF(VLOOKUP($A29,貼り付け用!$A$1:$BA$300,COLUMN(),FALSE)=0,"",VLOOKUP($A29,貼り付け用!$A$1:$BA$300,COLUMN(),FALSE)),"")</f>
        <v>#N/A</v>
      </c>
      <c r="E29" s="24" t="e">
        <f ca="1">IF($A29&lt;&gt;"",IF(VLOOKUP($A29,貼り付け用!$A$1:$BA$300,COLUMN(),FALSE)=0,"",VLOOKUP($A29,貼り付け用!$A$1:$BA$300,COLUMN(),FALSE)),"")</f>
        <v>#N/A</v>
      </c>
      <c r="F29" s="24" t="e">
        <f ca="1">IF($A29&lt;&gt;"",IF(VLOOKUP($A29,貼り付け用!$A$1:$BA$300,COLUMN(),FALSE)=0,"",VLOOKUP($A29,貼り付け用!$A$1:$BA$300,COLUMN(),FALSE)),"")</f>
        <v>#N/A</v>
      </c>
      <c r="G29" s="24" t="e">
        <f ca="1">IF($A29&lt;&gt;"",IF(VLOOKUP($A29,貼り付け用!$A$1:$BA$300,COLUMN(),FALSE)=0,"",VLOOKUP($A29,貼り付け用!$A$1:$BA$300,COLUMN(),FALSE)),"")</f>
        <v>#N/A</v>
      </c>
      <c r="H29" s="24" t="e">
        <f ca="1">IF($A29&lt;&gt;"",IF(VLOOKUP($A29,貼り付け用!$A$1:$BA$300,COLUMN(),FALSE)=0,"",VLOOKUP($A29,貼り付け用!$A$1:$BA$300,COLUMN(),FALSE)),"")</f>
        <v>#N/A</v>
      </c>
      <c r="I29" s="24" t="e">
        <f ca="1">IF($A29&lt;&gt;"",IF(VLOOKUP($A29,貼り付け用!$A$1:$BA$300,COLUMN(),FALSE)=0,"",VLOOKUP($A29,貼り付け用!$A$1:$BA$300,COLUMN(),FALSE)),"")</f>
        <v>#N/A</v>
      </c>
      <c r="J29" s="24" t="e">
        <f ca="1">IF($A29&lt;&gt;"",IF(VLOOKUP($A29,貼り付け用!$A$1:$BA$300,COLUMN(),FALSE)=0,"",VLOOKUP($A29,貼り付け用!$A$1:$BA$300,COLUMN(),FALSE)),"")</f>
        <v>#N/A</v>
      </c>
      <c r="K29" s="24" t="e">
        <f ca="1">IF($A29&lt;&gt;"",IF(VLOOKUP($A29,貼り付け用!$A$1:$BA$300,COLUMN(),FALSE)=0,"",VLOOKUP($A29,貼り付け用!$A$1:$BA$300,COLUMN(),FALSE)),"")</f>
        <v>#N/A</v>
      </c>
      <c r="L29" s="24" t="e">
        <f ca="1">IF($A29&lt;&gt;"",
IF(COLUMN(貼り付け用!L29)&gt;MATCH("おやつ",貼り付け用!$3:$3,0),"",
IF(VLOOKUP($A29,貼り付け用!$A$1:$BA$300,COLUMN(),FALSE)=0,"",VLOOKUP($A29,貼り付け用!$A$1:$BA$300,COLUMN(),FALSE))),"")</f>
        <v>#N/A</v>
      </c>
      <c r="M29" s="24" t="e">
        <f ca="1">IF($A29&lt;&gt;"",
IF(COLUMN(貼り付け用!M29)&gt;MATCH("おやつ",貼り付け用!$3:$3,0),"",
IF(VLOOKUP($A29,貼り付け用!$A$1:$BA$300,COLUMN(),FALSE)=0,"",VLOOKUP($A29,貼り付け用!$A$1:$BA$300,COLUMN(),FALSE))),"")</f>
        <v>#N/A</v>
      </c>
      <c r="N29" s="24" t="e">
        <f ca="1">IF($A29&lt;&gt;"",
IF(COLUMN(貼り付け用!N29)&gt;MATCH("おやつ",貼り付け用!$3:$3,0),"",
IF(VLOOKUP($A29,貼り付け用!$A$1:$BA$300,COLUMN(),FALSE)=0,"",VLOOKUP($A29,貼り付け用!$A$1:$BA$300,COLUMN(),FALSE))),"")</f>
        <v>#N/A</v>
      </c>
      <c r="O29" s="24" t="e">
        <f ca="1">IF($A29&lt;&gt;"",
IF(COLUMN(貼り付け用!O29)&gt;MATCH("おやつ",貼り付け用!$3:$3,0),"",
IF(VLOOKUP($A29,貼り付け用!$A$1:$BA$300,COLUMN(),FALSE)=0,"",VLOOKUP($A29,貼り付け用!$A$1:$BA$300,COLUMN(),FALSE))),"")</f>
        <v>#N/A</v>
      </c>
      <c r="P29" s="24" t="e">
        <f ca="1">IF($A29&lt;&gt;"",
IF(COLUMN(貼り付け用!P29)&gt;MATCH("おやつ",貼り付け用!$3:$3,0),"",
IF(VLOOKUP($A29,貼り付け用!$A$1:$BA$300,COLUMN(),FALSE)=0,"",VLOOKUP($A29,貼り付け用!$A$1:$BA$300,COLUMN(),FALSE))),"")</f>
        <v>#N/A</v>
      </c>
      <c r="Q29" s="24" t="e">
        <f ca="1">IF($A29&lt;&gt;"",
IF(COLUMN(貼り付け用!Q29)&gt;MATCH("おやつ",貼り付け用!$3:$3,0),"",
IF(VLOOKUP($A29,貼り付け用!$A$1:$BA$300,COLUMN(),FALSE)=0,"",VLOOKUP($A29,貼り付け用!$A$1:$BA$300,COLUMN(),FALSE))),"")</f>
        <v>#N/A</v>
      </c>
      <c r="R29" s="24" t="e">
        <f ca="1">IF($A29&lt;&gt;"",
IF(COLUMN(貼り付け用!R29)&gt;MATCH("おやつ",貼り付け用!$3:$3,0),"",
IF(VLOOKUP($A29,貼り付け用!$A$1:$BA$300,COLUMN(),FALSE)=0,"",VLOOKUP($A29,貼り付け用!$A$1:$BA$300,COLUMN(),FALSE))),"")</f>
        <v>#N/A</v>
      </c>
      <c r="S29" s="24" t="e">
        <f ca="1">IF($A29&lt;&gt;"",
IF(COLUMN(貼り付け用!S29)&gt;MATCH("おやつ",貼り付け用!$3:$3,0),"",
IF(VLOOKUP($A29,貼り付け用!$A$1:$BA$300,COLUMN(),FALSE)=0,"",VLOOKUP($A29,貼り付け用!$A$1:$BA$300,COLUMN(),FALSE))),"")</f>
        <v>#N/A</v>
      </c>
      <c r="T29" s="24" t="e">
        <f>IF(COLUMN(貼り付け用!T29)&gt;MATCH("おやつ",貼り付け用!$3:$3,0),"",
IF(VLOOKUP($A29,貼り付け用!$A$1:$BA$300,COLUMN(),FALSE)=0,"",VLOOKUP($A29,貼り付け用!$A$1:$BA$300,COLUMN(),FALSE)))</f>
        <v>#N/A</v>
      </c>
      <c r="U29" s="30"/>
      <c r="V29" s="27" t="e">
        <f ca="1">IF(A29&lt;&gt;"",
IF(VLOOKUP($A29,貼り付け用!$A$1:$BA$300,MATCH("おやつ",貼り付け用!$3:$3,0)+1,FALSE)=0,"",VLOOKUP($A29,貼り付け用!$A$1:$BA$300,MATCH("おやつ",貼り付け用!$3:$3,0)+1,FALSE)),"")</f>
        <v>#N/A</v>
      </c>
      <c r="W29" s="26" t="e">
        <f ca="1">IF(A29&lt;&gt;"",
IF(VLOOKUP($A29,貼り付け用!$A$1:$BA$300,MATCH("おやつ",貼り付け用!$3:$3,0)+2,FALSE)=0,"",VLOOKUP($A29,貼り付け用!$A$1:$BA$300,MATCH("おやつ",貼り付け用!$3:$3,0)+2,FALSE)),"")</f>
        <v>#N/A</v>
      </c>
    </row>
    <row r="30" spans="1:23" x14ac:dyDescent="0.45">
      <c r="A30" s="10" t="e">
        <f t="array" aca="1" ref="A30" ca="1">IF(OR(COUNTIF(A28,"*合計*"),COUNTIF(A28,"")),"",INDEX(貼り付け用!$A:$A,MATCH(A28,貼り付け用!$A:$A,0)+2,0))</f>
        <v>#N/A</v>
      </c>
      <c r="B30" s="26" t="e">
        <f ca="1">IF($A30&lt;&gt;"",IF(VLOOKUP($A30,貼り付け用!$A$1:$BA$300,COLUMN(),FALSE)=0,"",VLOOKUP($A30,貼り付け用!$A$1:$BA$300,COLUMN(),FALSE)),"")</f>
        <v>#N/A</v>
      </c>
      <c r="C30" s="26" t="e">
        <f ca="1">IF($A30&lt;&gt;"",IF(VLOOKUP($A30,貼り付け用!$A$1:$BA$300,COLUMN(),FALSE)=0,"",VLOOKUP($A30,貼り付け用!$A$1:$BA$300,COLUMN(),FALSE)),"")</f>
        <v>#N/A</v>
      </c>
      <c r="D30" s="26" t="e">
        <f ca="1">IF($A30&lt;&gt;"",IF(VLOOKUP($A30,貼り付け用!$A$1:$BA$300,COLUMN(),FALSE)=0,"",VLOOKUP($A30,貼り付け用!$A$1:$BA$300,COLUMN(),FALSE)),"")</f>
        <v>#N/A</v>
      </c>
      <c r="E30" s="26" t="e">
        <f ca="1">IF($A30&lt;&gt;"",IF(VLOOKUP($A30,貼り付け用!$A$1:$BA$300,COLUMN(),FALSE)=0,"",VLOOKUP($A30,貼り付け用!$A$1:$BA$300,COLUMN(),FALSE)),"")</f>
        <v>#N/A</v>
      </c>
      <c r="F30" s="26" t="e">
        <f ca="1">IF($A30&lt;&gt;"",IF(VLOOKUP($A30,貼り付け用!$A$1:$BA$300,COLUMN(),FALSE)=0,"",VLOOKUP($A30,貼り付け用!$A$1:$BA$300,COLUMN(),FALSE)),"")</f>
        <v>#N/A</v>
      </c>
      <c r="G30" s="26" t="e">
        <f ca="1">IF($A30&lt;&gt;"",IF(VLOOKUP($A30,貼り付け用!$A$1:$BA$300,COLUMN(),FALSE)=0,"",VLOOKUP($A30,貼り付け用!$A$1:$BA$300,COLUMN(),FALSE)),"")</f>
        <v>#N/A</v>
      </c>
      <c r="H30" s="26" t="e">
        <f ca="1">IF($A30&lt;&gt;"",IF(VLOOKUP($A30,貼り付け用!$A$1:$BA$300,COLUMN(),FALSE)=0,"",VLOOKUP($A30,貼り付け用!$A$1:$BA$300,COLUMN(),FALSE)),"")</f>
        <v>#N/A</v>
      </c>
      <c r="I30" s="26" t="e">
        <f ca="1">IF($A30&lt;&gt;"",IF(VLOOKUP($A30,貼り付け用!$A$1:$BA$300,COLUMN(),FALSE)=0,"",VLOOKUP($A30,貼り付け用!$A$1:$BA$300,COLUMN(),FALSE)),"")</f>
        <v>#N/A</v>
      </c>
      <c r="J30" s="26" t="e">
        <f ca="1">IF($A30&lt;&gt;"",IF(VLOOKUP($A30,貼り付け用!$A$1:$BA$300,COLUMN(),FALSE)=0,"",VLOOKUP($A30,貼り付け用!$A$1:$BA$300,COLUMN(),FALSE)),"")</f>
        <v>#N/A</v>
      </c>
      <c r="K30" s="26" t="e">
        <f ca="1">IF($A30&lt;&gt;"",IF(VLOOKUP($A30,貼り付け用!$A$1:$BA$300,COLUMN(),FALSE)=0,"",VLOOKUP($A30,貼り付け用!$A$1:$BA$300,COLUMN(),FALSE)),"")</f>
        <v>#N/A</v>
      </c>
      <c r="L30" s="26" t="e">
        <f ca="1">IF($A30&lt;&gt;"",
IF(COLUMN(貼り付け用!L30)&gt;MATCH("おやつ",貼り付け用!$3:$3,0),"",
IF(VLOOKUP($A30,貼り付け用!$A$1:$BA$300,COLUMN(),FALSE)=0,"",VLOOKUP($A30,貼り付け用!$A$1:$BA$300,COLUMN(),FALSE))),"")</f>
        <v>#N/A</v>
      </c>
      <c r="M30" s="26" t="e">
        <f ca="1">IF($A30&lt;&gt;"",
IF(COLUMN(貼り付け用!M30)&gt;MATCH("おやつ",貼り付け用!$3:$3,0),"",
IF(VLOOKUP($A30,貼り付け用!$A$1:$BA$300,COLUMN(),FALSE)=0,"",VLOOKUP($A30,貼り付け用!$A$1:$BA$300,COLUMN(),FALSE))),"")</f>
        <v>#N/A</v>
      </c>
      <c r="N30" s="26" t="e">
        <f ca="1">IF($A30&lt;&gt;"",
IF(COLUMN(貼り付け用!N30)&gt;MATCH("おやつ",貼り付け用!$3:$3,0),"",
IF(VLOOKUP($A30,貼り付け用!$A$1:$BA$300,COLUMN(),FALSE)=0,"",VLOOKUP($A30,貼り付け用!$A$1:$BA$300,COLUMN(),FALSE))),"")</f>
        <v>#N/A</v>
      </c>
      <c r="O30" s="26" t="e">
        <f ca="1">IF($A30&lt;&gt;"",
IF(COLUMN(貼り付け用!O30)&gt;MATCH("おやつ",貼り付け用!$3:$3,0),"",
IF(VLOOKUP($A30,貼り付け用!$A$1:$BA$300,COLUMN(),FALSE)=0,"",VLOOKUP($A30,貼り付け用!$A$1:$BA$300,COLUMN(),FALSE))),"")</f>
        <v>#N/A</v>
      </c>
      <c r="P30" s="26" t="e">
        <f ca="1">IF($A30&lt;&gt;"",
IF(COLUMN(貼り付け用!P30)&gt;MATCH("おやつ",貼り付け用!$3:$3,0),"",
IF(VLOOKUP($A30,貼り付け用!$A$1:$BA$300,COLUMN(),FALSE)=0,"",VLOOKUP($A30,貼り付け用!$A$1:$BA$300,COLUMN(),FALSE))),"")</f>
        <v>#N/A</v>
      </c>
      <c r="Q30" s="26" t="e">
        <f ca="1">IF($A30&lt;&gt;"",
IF(COLUMN(貼り付け用!Q30)&gt;MATCH("おやつ",貼り付け用!$3:$3,0),"",
IF(VLOOKUP($A30,貼り付け用!$A$1:$BA$300,COLUMN(),FALSE)=0,"",VLOOKUP($A30,貼り付け用!$A$1:$BA$300,COLUMN(),FALSE))),"")</f>
        <v>#N/A</v>
      </c>
      <c r="R30" s="26" t="e">
        <f ca="1">IF($A30&lt;&gt;"",
IF(COLUMN(貼り付け用!R30)&gt;MATCH("おやつ",貼り付け用!$3:$3,0),"",
IF(VLOOKUP($A30,貼り付け用!$A$1:$BA$300,COLUMN(),FALSE)=0,"",VLOOKUP($A30,貼り付け用!$A$1:$BA$300,COLUMN(),FALSE))),"")</f>
        <v>#N/A</v>
      </c>
      <c r="S30" s="26" t="e">
        <f ca="1">IF($A30&lt;&gt;"",
IF(COLUMN(貼り付け用!S30)&gt;MATCH("おやつ",貼り付け用!$3:$3,0),"",
IF(VLOOKUP($A30,貼り付け用!$A$1:$BA$300,COLUMN(),FALSE)=0,"",VLOOKUP($A30,貼り付け用!$A$1:$BA$300,COLUMN(),FALSE))),"")</f>
        <v>#N/A</v>
      </c>
      <c r="T30" s="26" t="e">
        <f>IF(COLUMN(貼り付け用!T30)&gt;MATCH("おやつ",貼り付け用!$3:$3,0),"",
IF(VLOOKUP($A30,貼り付け用!$A$1:$BA$300,COLUMN(),FALSE)=0,"",VLOOKUP($A30,貼り付け用!$A$1:$BA$300,COLUMN(),FALSE)))</f>
        <v>#N/A</v>
      </c>
      <c r="U30" s="29"/>
      <c r="V30" s="27" t="e">
        <f ca="1">IF(A30&lt;&gt;"",
IF(VLOOKUP($A30,貼り付け用!$A$1:$BA$300,MATCH("おやつ",貼り付け用!$3:$3,0)+1,FALSE)=0,"",VLOOKUP($A30,貼り付け用!$A$1:$BA$300,MATCH("おやつ",貼り付け用!$3:$3,0)+1,FALSE)),"")</f>
        <v>#N/A</v>
      </c>
      <c r="W30" s="26" t="e">
        <f ca="1">IF(A30&lt;&gt;"",
IF(VLOOKUP($A30,貼り付け用!$A$1:$BA$300,MATCH("おやつ",貼り付け用!$3:$3,0)+2,FALSE)=0,"",VLOOKUP($A30,貼り付け用!$A$1:$BA$300,MATCH("おやつ",貼り付け用!$3:$3,0)+2,FALSE)),"")</f>
        <v>#N/A</v>
      </c>
    </row>
    <row r="31" spans="1:23" x14ac:dyDescent="0.45">
      <c r="A31" s="28" t="e">
        <f t="array" aca="1" ref="A31" ca="1">IF(OR(COUNTIF(A29,"*1000*"),COUNTIF(A29,"")),"",INDEX(貼り付け用!$A:$A,MATCH(A29,貼り付け用!$A:$A,0)+2,0))</f>
        <v>#N/A</v>
      </c>
      <c r="B31" s="24" t="e">
        <f ca="1">IF($A31&lt;&gt;"",IF(VLOOKUP($A31,貼り付け用!$A$1:$BA$300,COLUMN(),FALSE)=0,"",VLOOKUP($A31,貼り付け用!$A$1:$BA$300,COLUMN(),FALSE)),"")</f>
        <v>#N/A</v>
      </c>
      <c r="C31" s="24" t="e">
        <f ca="1">IF($A31&lt;&gt;"",IF(VLOOKUP($A31,貼り付け用!$A$1:$BA$300,COLUMN(),FALSE)=0,"",VLOOKUP($A31,貼り付け用!$A$1:$BA$300,COLUMN(),FALSE)),"")</f>
        <v>#N/A</v>
      </c>
      <c r="D31" s="24" t="e">
        <f ca="1">IF($A31&lt;&gt;"",IF(VLOOKUP($A31,貼り付け用!$A$1:$BA$300,COLUMN(),FALSE)=0,"",VLOOKUP($A31,貼り付け用!$A$1:$BA$300,COLUMN(),FALSE)),"")</f>
        <v>#N/A</v>
      </c>
      <c r="E31" s="24" t="e">
        <f ca="1">IF($A31&lt;&gt;"",IF(VLOOKUP($A31,貼り付け用!$A$1:$BA$300,COLUMN(),FALSE)=0,"",VLOOKUP($A31,貼り付け用!$A$1:$BA$300,COLUMN(),FALSE)),"")</f>
        <v>#N/A</v>
      </c>
      <c r="F31" s="24" t="e">
        <f ca="1">IF($A31&lt;&gt;"",IF(VLOOKUP($A31,貼り付け用!$A$1:$BA$300,COLUMN(),FALSE)=0,"",VLOOKUP($A31,貼り付け用!$A$1:$BA$300,COLUMN(),FALSE)),"")</f>
        <v>#N/A</v>
      </c>
      <c r="G31" s="24" t="e">
        <f ca="1">IF($A31&lt;&gt;"",IF(VLOOKUP($A31,貼り付け用!$A$1:$BA$300,COLUMN(),FALSE)=0,"",VLOOKUP($A31,貼り付け用!$A$1:$BA$300,COLUMN(),FALSE)),"")</f>
        <v>#N/A</v>
      </c>
      <c r="H31" s="24" t="e">
        <f ca="1">IF($A31&lt;&gt;"",IF(VLOOKUP($A31,貼り付け用!$A$1:$BA$300,COLUMN(),FALSE)=0,"",VLOOKUP($A31,貼り付け用!$A$1:$BA$300,COLUMN(),FALSE)),"")</f>
        <v>#N/A</v>
      </c>
      <c r="I31" s="24" t="e">
        <f ca="1">IF($A31&lt;&gt;"",IF(VLOOKUP($A31,貼り付け用!$A$1:$BA$300,COLUMN(),FALSE)=0,"",VLOOKUP($A31,貼り付け用!$A$1:$BA$300,COLUMN(),FALSE)),"")</f>
        <v>#N/A</v>
      </c>
      <c r="J31" s="24" t="e">
        <f ca="1">IF($A31&lt;&gt;"",IF(VLOOKUP($A31,貼り付け用!$A$1:$BA$300,COLUMN(),FALSE)=0,"",VLOOKUP($A31,貼り付け用!$A$1:$BA$300,COLUMN(),FALSE)),"")</f>
        <v>#N/A</v>
      </c>
      <c r="K31" s="24" t="e">
        <f ca="1">IF($A31&lt;&gt;"",IF(VLOOKUP($A31,貼り付け用!$A$1:$BA$300,COLUMN(),FALSE)=0,"",VLOOKUP($A31,貼り付け用!$A$1:$BA$300,COLUMN(),FALSE)),"")</f>
        <v>#N/A</v>
      </c>
      <c r="L31" s="24" t="e">
        <f ca="1">IF($A31&lt;&gt;"",
IF(COLUMN(貼り付け用!L31)&gt;MATCH("おやつ",貼り付け用!$3:$3,0),"",
IF(VLOOKUP($A31,貼り付け用!$A$1:$BA$300,COLUMN(),FALSE)=0,"",VLOOKUP($A31,貼り付け用!$A$1:$BA$300,COLUMN(),FALSE))),"")</f>
        <v>#N/A</v>
      </c>
      <c r="M31" s="24" t="e">
        <f ca="1">IF($A31&lt;&gt;"",
IF(COLUMN(貼り付け用!M31)&gt;MATCH("おやつ",貼り付け用!$3:$3,0),"",
IF(VLOOKUP($A31,貼り付け用!$A$1:$BA$300,COLUMN(),FALSE)=0,"",VLOOKUP($A31,貼り付け用!$A$1:$BA$300,COLUMN(),FALSE))),"")</f>
        <v>#N/A</v>
      </c>
      <c r="N31" s="24" t="e">
        <f ca="1">IF($A31&lt;&gt;"",
IF(COLUMN(貼り付け用!N31)&gt;MATCH("おやつ",貼り付け用!$3:$3,0),"",
IF(VLOOKUP($A31,貼り付け用!$A$1:$BA$300,COLUMN(),FALSE)=0,"",VLOOKUP($A31,貼り付け用!$A$1:$BA$300,COLUMN(),FALSE))),"")</f>
        <v>#N/A</v>
      </c>
      <c r="O31" s="24" t="e">
        <f ca="1">IF($A31&lt;&gt;"",
IF(COLUMN(貼り付け用!O31)&gt;MATCH("おやつ",貼り付け用!$3:$3,0),"",
IF(VLOOKUP($A31,貼り付け用!$A$1:$BA$300,COLUMN(),FALSE)=0,"",VLOOKUP($A31,貼り付け用!$A$1:$BA$300,COLUMN(),FALSE))),"")</f>
        <v>#N/A</v>
      </c>
      <c r="P31" s="24" t="e">
        <f ca="1">IF($A31&lt;&gt;"",
IF(COLUMN(貼り付け用!P31)&gt;MATCH("おやつ",貼り付け用!$3:$3,0),"",
IF(VLOOKUP($A31,貼り付け用!$A$1:$BA$300,COLUMN(),FALSE)=0,"",VLOOKUP($A31,貼り付け用!$A$1:$BA$300,COLUMN(),FALSE))),"")</f>
        <v>#N/A</v>
      </c>
      <c r="Q31" s="24" t="e">
        <f ca="1">IF($A31&lt;&gt;"",
IF(COLUMN(貼り付け用!Q31)&gt;MATCH("おやつ",貼り付け用!$3:$3,0),"",
IF(VLOOKUP($A31,貼り付け用!$A$1:$BA$300,COLUMN(),FALSE)=0,"",VLOOKUP($A31,貼り付け用!$A$1:$BA$300,COLUMN(),FALSE))),"")</f>
        <v>#N/A</v>
      </c>
      <c r="R31" s="24" t="e">
        <f ca="1">IF($A31&lt;&gt;"",
IF(COLUMN(貼り付け用!R31)&gt;MATCH("おやつ",貼り付け用!$3:$3,0),"",
IF(VLOOKUP($A31,貼り付け用!$A$1:$BA$300,COLUMN(),FALSE)=0,"",VLOOKUP($A31,貼り付け用!$A$1:$BA$300,COLUMN(),FALSE))),"")</f>
        <v>#N/A</v>
      </c>
      <c r="S31" s="24" t="e">
        <f ca="1">IF($A31&lt;&gt;"",
IF(COLUMN(貼り付け用!S31)&gt;MATCH("おやつ",貼り付け用!$3:$3,0),"",
IF(VLOOKUP($A31,貼り付け用!$A$1:$BA$300,COLUMN(),FALSE)=0,"",VLOOKUP($A31,貼り付け用!$A$1:$BA$300,COLUMN(),FALSE))),"")</f>
        <v>#N/A</v>
      </c>
      <c r="T31" s="24" t="e">
        <f>IF(COLUMN(貼り付け用!T31)&gt;MATCH("おやつ",貼り付け用!$3:$3,0),"",
IF(VLOOKUP($A31,貼り付け用!$A$1:$BA$300,COLUMN(),FALSE)=0,"",VLOOKUP($A31,貼り付け用!$A$1:$BA$300,COLUMN(),FALSE)))</f>
        <v>#N/A</v>
      </c>
      <c r="U31" s="30"/>
      <c r="V31" s="27" t="e">
        <f ca="1">IF(A31&lt;&gt;"",
IF(VLOOKUP($A31,貼り付け用!$A$1:$BA$300,MATCH("おやつ",貼り付け用!$3:$3,0)+1,FALSE)=0,"",VLOOKUP($A31,貼り付け用!$A$1:$BA$300,MATCH("おやつ",貼り付け用!$3:$3,0)+1,FALSE)),"")</f>
        <v>#N/A</v>
      </c>
      <c r="W31" s="26" t="e">
        <f ca="1">IF(A31&lt;&gt;"",
IF(VLOOKUP($A31,貼り付け用!$A$1:$BA$300,MATCH("おやつ",貼り付け用!$3:$3,0)+2,FALSE)=0,"",VLOOKUP($A31,貼り付け用!$A$1:$BA$300,MATCH("おやつ",貼り付け用!$3:$3,0)+2,FALSE)),"")</f>
        <v>#N/A</v>
      </c>
    </row>
    <row r="32" spans="1:23" x14ac:dyDescent="0.45">
      <c r="A32" s="10" t="e">
        <f t="array" aca="1" ref="A32" ca="1">IF(OR(COUNTIF(A30,"*合計*"),COUNTIF(A30,"")),"",INDEX(貼り付け用!$A:$A,MATCH(A30,貼り付け用!$A:$A,0)+2,0))</f>
        <v>#N/A</v>
      </c>
      <c r="B32" s="26" t="e">
        <f ca="1">IF($A32&lt;&gt;"",IF(VLOOKUP($A32,貼り付け用!$A$1:$BA$300,COLUMN(),FALSE)=0,"",VLOOKUP($A32,貼り付け用!$A$1:$BA$300,COLUMN(),FALSE)),"")</f>
        <v>#N/A</v>
      </c>
      <c r="C32" s="26" t="e">
        <f ca="1">IF($A32&lt;&gt;"",IF(VLOOKUP($A32,貼り付け用!$A$1:$BA$300,COLUMN(),FALSE)=0,"",VLOOKUP($A32,貼り付け用!$A$1:$BA$300,COLUMN(),FALSE)),"")</f>
        <v>#N/A</v>
      </c>
      <c r="D32" s="26" t="e">
        <f ca="1">IF($A32&lt;&gt;"",IF(VLOOKUP($A32,貼り付け用!$A$1:$BA$300,COLUMN(),FALSE)=0,"",VLOOKUP($A32,貼り付け用!$A$1:$BA$300,COLUMN(),FALSE)),"")</f>
        <v>#N/A</v>
      </c>
      <c r="E32" s="26" t="e">
        <f ca="1">IF($A32&lt;&gt;"",IF(VLOOKUP($A32,貼り付け用!$A$1:$BA$300,COLUMN(),FALSE)=0,"",VLOOKUP($A32,貼り付け用!$A$1:$BA$300,COLUMN(),FALSE)),"")</f>
        <v>#N/A</v>
      </c>
      <c r="F32" s="26" t="e">
        <f ca="1">IF($A32&lt;&gt;"",IF(VLOOKUP($A32,貼り付け用!$A$1:$BA$300,COLUMN(),FALSE)=0,"",VLOOKUP($A32,貼り付け用!$A$1:$BA$300,COLUMN(),FALSE)),"")</f>
        <v>#N/A</v>
      </c>
      <c r="G32" s="26" t="e">
        <f ca="1">IF($A32&lt;&gt;"",IF(VLOOKUP($A32,貼り付け用!$A$1:$BA$300,COLUMN(),FALSE)=0,"",VLOOKUP($A32,貼り付け用!$A$1:$BA$300,COLUMN(),FALSE)),"")</f>
        <v>#N/A</v>
      </c>
      <c r="H32" s="26" t="e">
        <f ca="1">IF($A32&lt;&gt;"",IF(VLOOKUP($A32,貼り付け用!$A$1:$BA$300,COLUMN(),FALSE)=0,"",VLOOKUP($A32,貼り付け用!$A$1:$BA$300,COLUMN(),FALSE)),"")</f>
        <v>#N/A</v>
      </c>
      <c r="I32" s="26" t="e">
        <f ca="1">IF($A32&lt;&gt;"",IF(VLOOKUP($A32,貼り付け用!$A$1:$BA$300,COLUMN(),FALSE)=0,"",VLOOKUP($A32,貼り付け用!$A$1:$BA$300,COLUMN(),FALSE)),"")</f>
        <v>#N/A</v>
      </c>
      <c r="J32" s="26" t="e">
        <f ca="1">IF($A32&lt;&gt;"",IF(VLOOKUP($A32,貼り付け用!$A$1:$BA$300,COLUMN(),FALSE)=0,"",VLOOKUP($A32,貼り付け用!$A$1:$BA$300,COLUMN(),FALSE)),"")</f>
        <v>#N/A</v>
      </c>
      <c r="K32" s="26" t="e">
        <f ca="1">IF($A32&lt;&gt;"",IF(VLOOKUP($A32,貼り付け用!$A$1:$BA$300,COLUMN(),FALSE)=0,"",VLOOKUP($A32,貼り付け用!$A$1:$BA$300,COLUMN(),FALSE)),"")</f>
        <v>#N/A</v>
      </c>
      <c r="L32" s="26" t="e">
        <f ca="1">IF($A32&lt;&gt;"",
IF(COLUMN(貼り付け用!L32)&gt;MATCH("おやつ",貼り付け用!$3:$3,0),"",
IF(VLOOKUP($A32,貼り付け用!$A$1:$BA$300,COLUMN(),FALSE)=0,"",VLOOKUP($A32,貼り付け用!$A$1:$BA$300,COLUMN(),FALSE))),"")</f>
        <v>#N/A</v>
      </c>
      <c r="M32" s="26" t="e">
        <f ca="1">IF($A32&lt;&gt;"",
IF(COLUMN(貼り付け用!M32)&gt;MATCH("おやつ",貼り付け用!$3:$3,0),"",
IF(VLOOKUP($A32,貼り付け用!$A$1:$BA$300,COLUMN(),FALSE)=0,"",VLOOKUP($A32,貼り付け用!$A$1:$BA$300,COLUMN(),FALSE))),"")</f>
        <v>#N/A</v>
      </c>
      <c r="N32" s="26" t="e">
        <f ca="1">IF($A32&lt;&gt;"",
IF(COLUMN(貼り付け用!N32)&gt;MATCH("おやつ",貼り付け用!$3:$3,0),"",
IF(VLOOKUP($A32,貼り付け用!$A$1:$BA$300,COLUMN(),FALSE)=0,"",VLOOKUP($A32,貼り付け用!$A$1:$BA$300,COLUMN(),FALSE))),"")</f>
        <v>#N/A</v>
      </c>
      <c r="O32" s="26" t="e">
        <f ca="1">IF($A32&lt;&gt;"",
IF(COLUMN(貼り付け用!O32)&gt;MATCH("おやつ",貼り付け用!$3:$3,0),"",
IF(VLOOKUP($A32,貼り付け用!$A$1:$BA$300,COLUMN(),FALSE)=0,"",VLOOKUP($A32,貼り付け用!$A$1:$BA$300,COLUMN(),FALSE))),"")</f>
        <v>#N/A</v>
      </c>
      <c r="P32" s="26" t="e">
        <f ca="1">IF($A32&lt;&gt;"",
IF(COLUMN(貼り付け用!P32)&gt;MATCH("おやつ",貼り付け用!$3:$3,0),"",
IF(VLOOKUP($A32,貼り付け用!$A$1:$BA$300,COLUMN(),FALSE)=0,"",VLOOKUP($A32,貼り付け用!$A$1:$BA$300,COLUMN(),FALSE))),"")</f>
        <v>#N/A</v>
      </c>
      <c r="Q32" s="26" t="e">
        <f ca="1">IF($A32&lt;&gt;"",
IF(COLUMN(貼り付け用!Q32)&gt;MATCH("おやつ",貼り付け用!$3:$3,0),"",
IF(VLOOKUP($A32,貼り付け用!$A$1:$BA$300,COLUMN(),FALSE)=0,"",VLOOKUP($A32,貼り付け用!$A$1:$BA$300,COLUMN(),FALSE))),"")</f>
        <v>#N/A</v>
      </c>
      <c r="R32" s="26" t="e">
        <f ca="1">IF($A32&lt;&gt;"",
IF(COLUMN(貼り付け用!R32)&gt;MATCH("おやつ",貼り付け用!$3:$3,0),"",
IF(VLOOKUP($A32,貼り付け用!$A$1:$BA$300,COLUMN(),FALSE)=0,"",VLOOKUP($A32,貼り付け用!$A$1:$BA$300,COLUMN(),FALSE))),"")</f>
        <v>#N/A</v>
      </c>
      <c r="S32" s="26" t="e">
        <f ca="1">IF($A32&lt;&gt;"",
IF(COLUMN(貼り付け用!S32)&gt;MATCH("おやつ",貼り付け用!$3:$3,0),"",
IF(VLOOKUP($A32,貼り付け用!$A$1:$BA$300,COLUMN(),FALSE)=0,"",VLOOKUP($A32,貼り付け用!$A$1:$BA$300,COLUMN(),FALSE))),"")</f>
        <v>#N/A</v>
      </c>
      <c r="T32" s="26" t="e">
        <f>IF(COLUMN(貼り付け用!T32)&gt;MATCH("おやつ",貼り付け用!$3:$3,0),"",
IF(VLOOKUP($A32,貼り付け用!$A$1:$BA$300,COLUMN(),FALSE)=0,"",VLOOKUP($A32,貼り付け用!$A$1:$BA$300,COLUMN(),FALSE)))</f>
        <v>#N/A</v>
      </c>
      <c r="U32" s="29"/>
      <c r="V32" s="27" t="e">
        <f ca="1">IF(A32&lt;&gt;"",
IF(VLOOKUP($A32,貼り付け用!$A$1:$BA$300,MATCH("おやつ",貼り付け用!$3:$3,0)+1,FALSE)=0,"",VLOOKUP($A32,貼り付け用!$A$1:$BA$300,MATCH("おやつ",貼り付け用!$3:$3,0)+1,FALSE)),"")</f>
        <v>#N/A</v>
      </c>
      <c r="W32" s="26" t="e">
        <f ca="1">IF(A32&lt;&gt;"",
IF(VLOOKUP($A32,貼り付け用!$A$1:$BA$300,MATCH("おやつ",貼り付け用!$3:$3,0)+2,FALSE)=0,"",VLOOKUP($A32,貼り付け用!$A$1:$BA$300,MATCH("おやつ",貼り付け用!$3:$3,0)+2,FALSE)),"")</f>
        <v>#N/A</v>
      </c>
    </row>
    <row r="33" spans="1:23" x14ac:dyDescent="0.45">
      <c r="A33" s="28" t="e">
        <f t="array" aca="1" ref="A33" ca="1">IF(OR(COUNTIF(A31,"*1000*"),COUNTIF(A31,"")),"",INDEX(貼り付け用!$A:$A,MATCH(A31,貼り付け用!$A:$A,0)+2,0))</f>
        <v>#N/A</v>
      </c>
      <c r="B33" s="24" t="e">
        <f ca="1">IF($A33&lt;&gt;"",IF(VLOOKUP($A33,貼り付け用!$A$1:$BA$300,COLUMN(),FALSE)=0,"",VLOOKUP($A33,貼り付け用!$A$1:$BA$300,COLUMN(),FALSE)),"")</f>
        <v>#N/A</v>
      </c>
      <c r="C33" s="24" t="e">
        <f ca="1">IF($A33&lt;&gt;"",IF(VLOOKUP($A33,貼り付け用!$A$1:$BA$300,COLUMN(),FALSE)=0,"",VLOOKUP($A33,貼り付け用!$A$1:$BA$300,COLUMN(),FALSE)),"")</f>
        <v>#N/A</v>
      </c>
      <c r="D33" s="24" t="e">
        <f ca="1">IF($A33&lt;&gt;"",IF(VLOOKUP($A33,貼り付け用!$A$1:$BA$300,COLUMN(),FALSE)=0,"",VLOOKUP($A33,貼り付け用!$A$1:$BA$300,COLUMN(),FALSE)),"")</f>
        <v>#N/A</v>
      </c>
      <c r="E33" s="24" t="e">
        <f ca="1">IF($A33&lt;&gt;"",IF(VLOOKUP($A33,貼り付け用!$A$1:$BA$300,COLUMN(),FALSE)=0,"",VLOOKUP($A33,貼り付け用!$A$1:$BA$300,COLUMN(),FALSE)),"")</f>
        <v>#N/A</v>
      </c>
      <c r="F33" s="24" t="e">
        <f ca="1">IF($A33&lt;&gt;"",IF(VLOOKUP($A33,貼り付け用!$A$1:$BA$300,COLUMN(),FALSE)=0,"",VLOOKUP($A33,貼り付け用!$A$1:$BA$300,COLUMN(),FALSE)),"")</f>
        <v>#N/A</v>
      </c>
      <c r="G33" s="24" t="e">
        <f ca="1">IF($A33&lt;&gt;"",IF(VLOOKUP($A33,貼り付け用!$A$1:$BA$300,COLUMN(),FALSE)=0,"",VLOOKUP($A33,貼り付け用!$A$1:$BA$300,COLUMN(),FALSE)),"")</f>
        <v>#N/A</v>
      </c>
      <c r="H33" s="24" t="e">
        <f ca="1">IF($A33&lt;&gt;"",IF(VLOOKUP($A33,貼り付け用!$A$1:$BA$300,COLUMN(),FALSE)=0,"",VLOOKUP($A33,貼り付け用!$A$1:$BA$300,COLUMN(),FALSE)),"")</f>
        <v>#N/A</v>
      </c>
      <c r="I33" s="24" t="e">
        <f ca="1">IF($A33&lt;&gt;"",IF(VLOOKUP($A33,貼り付け用!$A$1:$BA$300,COLUMN(),FALSE)=0,"",VLOOKUP($A33,貼り付け用!$A$1:$BA$300,COLUMN(),FALSE)),"")</f>
        <v>#N/A</v>
      </c>
      <c r="J33" s="24" t="e">
        <f ca="1">IF($A33&lt;&gt;"",IF(VLOOKUP($A33,貼り付け用!$A$1:$BA$300,COLUMN(),FALSE)=0,"",VLOOKUP($A33,貼り付け用!$A$1:$BA$300,COLUMN(),FALSE)),"")</f>
        <v>#N/A</v>
      </c>
      <c r="K33" s="24" t="e">
        <f ca="1">IF($A33&lt;&gt;"",IF(VLOOKUP($A33,貼り付け用!$A$1:$BA$300,COLUMN(),FALSE)=0,"",VLOOKUP($A33,貼り付け用!$A$1:$BA$300,COLUMN(),FALSE)),"")</f>
        <v>#N/A</v>
      </c>
      <c r="L33" s="24" t="e">
        <f ca="1">IF($A33&lt;&gt;"",
IF(COLUMN(貼り付け用!L33)&gt;MATCH("おやつ",貼り付け用!$3:$3,0),"",
IF(VLOOKUP($A33,貼り付け用!$A$1:$BA$300,COLUMN(),FALSE)=0,"",VLOOKUP($A33,貼り付け用!$A$1:$BA$300,COLUMN(),FALSE))),"")</f>
        <v>#N/A</v>
      </c>
      <c r="M33" s="24" t="e">
        <f ca="1">IF($A33&lt;&gt;"",
IF(COLUMN(貼り付け用!M33)&gt;MATCH("おやつ",貼り付け用!$3:$3,0),"",
IF(VLOOKUP($A33,貼り付け用!$A$1:$BA$300,COLUMN(),FALSE)=0,"",VLOOKUP($A33,貼り付け用!$A$1:$BA$300,COLUMN(),FALSE))),"")</f>
        <v>#N/A</v>
      </c>
      <c r="N33" s="24" t="e">
        <f ca="1">IF($A33&lt;&gt;"",
IF(COLUMN(貼り付け用!N33)&gt;MATCH("おやつ",貼り付け用!$3:$3,0),"",
IF(VLOOKUP($A33,貼り付け用!$A$1:$BA$300,COLUMN(),FALSE)=0,"",VLOOKUP($A33,貼り付け用!$A$1:$BA$300,COLUMN(),FALSE))),"")</f>
        <v>#N/A</v>
      </c>
      <c r="O33" s="24" t="e">
        <f ca="1">IF($A33&lt;&gt;"",
IF(COLUMN(貼り付け用!O33)&gt;MATCH("おやつ",貼り付け用!$3:$3,0),"",
IF(VLOOKUP($A33,貼り付け用!$A$1:$BA$300,COLUMN(),FALSE)=0,"",VLOOKUP($A33,貼り付け用!$A$1:$BA$300,COLUMN(),FALSE))),"")</f>
        <v>#N/A</v>
      </c>
      <c r="P33" s="24" t="e">
        <f ca="1">IF($A33&lt;&gt;"",
IF(COLUMN(貼り付け用!P33)&gt;MATCH("おやつ",貼り付け用!$3:$3,0),"",
IF(VLOOKUP($A33,貼り付け用!$A$1:$BA$300,COLUMN(),FALSE)=0,"",VLOOKUP($A33,貼り付け用!$A$1:$BA$300,COLUMN(),FALSE))),"")</f>
        <v>#N/A</v>
      </c>
      <c r="Q33" s="24" t="e">
        <f ca="1">IF($A33&lt;&gt;"",
IF(COLUMN(貼り付け用!Q33)&gt;MATCH("おやつ",貼り付け用!$3:$3,0),"",
IF(VLOOKUP($A33,貼り付け用!$A$1:$BA$300,COLUMN(),FALSE)=0,"",VLOOKUP($A33,貼り付け用!$A$1:$BA$300,COLUMN(),FALSE))),"")</f>
        <v>#N/A</v>
      </c>
      <c r="R33" s="24" t="e">
        <f ca="1">IF($A33&lt;&gt;"",
IF(COLUMN(貼り付け用!R33)&gt;MATCH("おやつ",貼り付け用!$3:$3,0),"",
IF(VLOOKUP($A33,貼り付け用!$A$1:$BA$300,COLUMN(),FALSE)=0,"",VLOOKUP($A33,貼り付け用!$A$1:$BA$300,COLUMN(),FALSE))),"")</f>
        <v>#N/A</v>
      </c>
      <c r="S33" s="24" t="e">
        <f ca="1">IF($A33&lt;&gt;"",
IF(COLUMN(貼り付け用!S33)&gt;MATCH("おやつ",貼り付け用!$3:$3,0),"",
IF(VLOOKUP($A33,貼り付け用!$A$1:$BA$300,COLUMN(),FALSE)=0,"",VLOOKUP($A33,貼り付け用!$A$1:$BA$300,COLUMN(),FALSE))),"")</f>
        <v>#N/A</v>
      </c>
      <c r="T33" s="24" t="e">
        <f>IF(COLUMN(貼り付け用!T33)&gt;MATCH("おやつ",貼り付け用!$3:$3,0),"",
IF(VLOOKUP($A33,貼り付け用!$A$1:$BA$300,COLUMN(),FALSE)=0,"",VLOOKUP($A33,貼り付け用!$A$1:$BA$300,COLUMN(),FALSE)))</f>
        <v>#N/A</v>
      </c>
      <c r="U33" s="30"/>
      <c r="V33" s="27" t="e">
        <f ca="1">IF(A33&lt;&gt;"",
IF(VLOOKUP($A33,貼り付け用!$A$1:$BA$300,MATCH("おやつ",貼り付け用!$3:$3,0)+1,FALSE)=0,"",VLOOKUP($A33,貼り付け用!$A$1:$BA$300,MATCH("おやつ",貼り付け用!$3:$3,0)+1,FALSE)),"")</f>
        <v>#N/A</v>
      </c>
      <c r="W33" s="26" t="e">
        <f ca="1">IF(A33&lt;&gt;"",
IF(VLOOKUP($A33,貼り付け用!$A$1:$BA$300,MATCH("おやつ",貼り付け用!$3:$3,0)+2,FALSE)=0,"",VLOOKUP($A33,貼り付け用!$A$1:$BA$300,MATCH("おやつ",貼り付け用!$3:$3,0)+2,FALSE)),"")</f>
        <v>#N/A</v>
      </c>
    </row>
    <row r="34" spans="1:23" x14ac:dyDescent="0.45">
      <c r="A34" s="10" t="e">
        <f t="array" aca="1" ref="A34" ca="1">IF(OR(COUNTIF(A32,"*合計*"),COUNTIF(A32,"")),"",INDEX(貼り付け用!$A:$A,MATCH(A32,貼り付け用!$A:$A,0)+2,0))</f>
        <v>#N/A</v>
      </c>
      <c r="B34" s="26" t="e">
        <f ca="1">IF($A34&lt;&gt;"",IF(VLOOKUP($A34,貼り付け用!$A$1:$BA$300,COLUMN(),FALSE)=0,"",VLOOKUP($A34,貼り付け用!$A$1:$BA$300,COLUMN(),FALSE)),"")</f>
        <v>#N/A</v>
      </c>
      <c r="C34" s="26" t="e">
        <f ca="1">IF($A34&lt;&gt;"",IF(VLOOKUP($A34,貼り付け用!$A$1:$BA$300,COLUMN(),FALSE)=0,"",VLOOKUP($A34,貼り付け用!$A$1:$BA$300,COLUMN(),FALSE)),"")</f>
        <v>#N/A</v>
      </c>
      <c r="D34" s="26" t="e">
        <f ca="1">IF($A34&lt;&gt;"",IF(VLOOKUP($A34,貼り付け用!$A$1:$BA$300,COLUMN(),FALSE)=0,"",VLOOKUP($A34,貼り付け用!$A$1:$BA$300,COLUMN(),FALSE)),"")</f>
        <v>#N/A</v>
      </c>
      <c r="E34" s="26" t="e">
        <f ca="1">IF($A34&lt;&gt;"",IF(VLOOKUP($A34,貼り付け用!$A$1:$BA$300,COLUMN(),FALSE)=0,"",VLOOKUP($A34,貼り付け用!$A$1:$BA$300,COLUMN(),FALSE)),"")</f>
        <v>#N/A</v>
      </c>
      <c r="F34" s="26" t="e">
        <f ca="1">IF($A34&lt;&gt;"",IF(VLOOKUP($A34,貼り付け用!$A$1:$BA$300,COLUMN(),FALSE)=0,"",VLOOKUP($A34,貼り付け用!$A$1:$BA$300,COLUMN(),FALSE)),"")</f>
        <v>#N/A</v>
      </c>
      <c r="G34" s="26" t="e">
        <f ca="1">IF($A34&lt;&gt;"",IF(VLOOKUP($A34,貼り付け用!$A$1:$BA$300,COLUMN(),FALSE)=0,"",VLOOKUP($A34,貼り付け用!$A$1:$BA$300,COLUMN(),FALSE)),"")</f>
        <v>#N/A</v>
      </c>
      <c r="H34" s="26" t="e">
        <f ca="1">IF($A34&lt;&gt;"",IF(VLOOKUP($A34,貼り付け用!$A$1:$BA$300,COLUMN(),FALSE)=0,"",VLOOKUP($A34,貼り付け用!$A$1:$BA$300,COLUMN(),FALSE)),"")</f>
        <v>#N/A</v>
      </c>
      <c r="I34" s="26" t="e">
        <f ca="1">IF($A34&lt;&gt;"",IF(VLOOKUP($A34,貼り付け用!$A$1:$BA$300,COLUMN(),FALSE)=0,"",VLOOKUP($A34,貼り付け用!$A$1:$BA$300,COLUMN(),FALSE)),"")</f>
        <v>#N/A</v>
      </c>
      <c r="J34" s="26" t="e">
        <f ca="1">IF($A34&lt;&gt;"",IF(VLOOKUP($A34,貼り付け用!$A$1:$BA$300,COLUMN(),FALSE)=0,"",VLOOKUP($A34,貼り付け用!$A$1:$BA$300,COLUMN(),FALSE)),"")</f>
        <v>#N/A</v>
      </c>
      <c r="K34" s="26" t="e">
        <f ca="1">IF($A34&lt;&gt;"",IF(VLOOKUP($A34,貼り付け用!$A$1:$BA$300,COLUMN(),FALSE)=0,"",VLOOKUP($A34,貼り付け用!$A$1:$BA$300,COLUMN(),FALSE)),"")</f>
        <v>#N/A</v>
      </c>
      <c r="L34" s="26" t="e">
        <f ca="1">IF($A34&lt;&gt;"",
IF(COLUMN(貼り付け用!L34)&gt;MATCH("おやつ",貼り付け用!$3:$3,0),"",
IF(VLOOKUP($A34,貼り付け用!$A$1:$BA$300,COLUMN(),FALSE)=0,"",VLOOKUP($A34,貼り付け用!$A$1:$BA$300,COLUMN(),FALSE))),"")</f>
        <v>#N/A</v>
      </c>
      <c r="M34" s="26" t="e">
        <f ca="1">IF($A34&lt;&gt;"",
IF(COLUMN(貼り付け用!M34)&gt;MATCH("おやつ",貼り付け用!$3:$3,0),"",
IF(VLOOKUP($A34,貼り付け用!$A$1:$BA$300,COLUMN(),FALSE)=0,"",VLOOKUP($A34,貼り付け用!$A$1:$BA$300,COLUMN(),FALSE))),"")</f>
        <v>#N/A</v>
      </c>
      <c r="N34" s="26" t="e">
        <f ca="1">IF($A34&lt;&gt;"",
IF(COLUMN(貼り付け用!N34)&gt;MATCH("おやつ",貼り付け用!$3:$3,0),"",
IF(VLOOKUP($A34,貼り付け用!$A$1:$BA$300,COLUMN(),FALSE)=0,"",VLOOKUP($A34,貼り付け用!$A$1:$BA$300,COLUMN(),FALSE))),"")</f>
        <v>#N/A</v>
      </c>
      <c r="O34" s="26" t="e">
        <f ca="1">IF($A34&lt;&gt;"",
IF(COLUMN(貼り付け用!O34)&gt;MATCH("おやつ",貼り付け用!$3:$3,0),"",
IF(VLOOKUP($A34,貼り付け用!$A$1:$BA$300,COLUMN(),FALSE)=0,"",VLOOKUP($A34,貼り付け用!$A$1:$BA$300,COLUMN(),FALSE))),"")</f>
        <v>#N/A</v>
      </c>
      <c r="P34" s="26" t="e">
        <f ca="1">IF($A34&lt;&gt;"",
IF(COLUMN(貼り付け用!P34)&gt;MATCH("おやつ",貼り付け用!$3:$3,0),"",
IF(VLOOKUP($A34,貼り付け用!$A$1:$BA$300,COLUMN(),FALSE)=0,"",VLOOKUP($A34,貼り付け用!$A$1:$BA$300,COLUMN(),FALSE))),"")</f>
        <v>#N/A</v>
      </c>
      <c r="Q34" s="26" t="e">
        <f ca="1">IF($A34&lt;&gt;"",
IF(COLUMN(貼り付け用!Q34)&gt;MATCH("おやつ",貼り付け用!$3:$3,0),"",
IF(VLOOKUP($A34,貼り付け用!$A$1:$BA$300,COLUMN(),FALSE)=0,"",VLOOKUP($A34,貼り付け用!$A$1:$BA$300,COLUMN(),FALSE))),"")</f>
        <v>#N/A</v>
      </c>
      <c r="R34" s="26" t="e">
        <f ca="1">IF($A34&lt;&gt;"",
IF(COLUMN(貼り付け用!R34)&gt;MATCH("おやつ",貼り付け用!$3:$3,0),"",
IF(VLOOKUP($A34,貼り付け用!$A$1:$BA$300,COLUMN(),FALSE)=0,"",VLOOKUP($A34,貼り付け用!$A$1:$BA$300,COLUMN(),FALSE))),"")</f>
        <v>#N/A</v>
      </c>
      <c r="S34" s="26" t="e">
        <f ca="1">IF($A34&lt;&gt;"",
IF(COLUMN(貼り付け用!S34)&gt;MATCH("おやつ",貼り付け用!$3:$3,0),"",
IF(VLOOKUP($A34,貼り付け用!$A$1:$BA$300,COLUMN(),FALSE)=0,"",VLOOKUP($A34,貼り付け用!$A$1:$BA$300,COLUMN(),FALSE))),"")</f>
        <v>#N/A</v>
      </c>
      <c r="T34" s="26" t="e">
        <f>IF(COLUMN(貼り付け用!T34)&gt;MATCH("おやつ",貼り付け用!$3:$3,0),"",
IF(VLOOKUP($A34,貼り付け用!$A$1:$BA$300,COLUMN(),FALSE)=0,"",VLOOKUP($A34,貼り付け用!$A$1:$BA$300,COLUMN(),FALSE)))</f>
        <v>#N/A</v>
      </c>
      <c r="U34" s="29"/>
      <c r="V34" s="27" t="e">
        <f ca="1">IF(A34&lt;&gt;"",
IF(VLOOKUP($A34,貼り付け用!$A$1:$BA$300,MATCH("おやつ",貼り付け用!$3:$3,0)+1,FALSE)=0,"",VLOOKUP($A34,貼り付け用!$A$1:$BA$300,MATCH("おやつ",貼り付け用!$3:$3,0)+1,FALSE)),"")</f>
        <v>#N/A</v>
      </c>
      <c r="W34" s="26" t="e">
        <f ca="1">IF(A34&lt;&gt;"",
IF(VLOOKUP($A34,貼り付け用!$A$1:$BA$300,MATCH("おやつ",貼り付け用!$3:$3,0)+2,FALSE)=0,"",VLOOKUP($A34,貼り付け用!$A$1:$BA$300,MATCH("おやつ",貼り付け用!$3:$3,0)+2,FALSE)),"")</f>
        <v>#N/A</v>
      </c>
    </row>
    <row r="35" spans="1:23" x14ac:dyDescent="0.45">
      <c r="A35" s="28" t="e">
        <f t="array" aca="1" ref="A35" ca="1">IF(OR(COUNTIF(A33,"*1000*"),COUNTIF(A33,"")),"",INDEX(貼り付け用!$A:$A,MATCH(A33,貼り付け用!$A:$A,0)+2,0))</f>
        <v>#N/A</v>
      </c>
      <c r="B35" s="24" t="e">
        <f ca="1">IF($A35&lt;&gt;"",IF(VLOOKUP($A35,貼り付け用!$A$1:$BA$300,COLUMN(),FALSE)=0,"",VLOOKUP($A35,貼り付け用!$A$1:$BA$300,COLUMN(),FALSE)),"")</f>
        <v>#N/A</v>
      </c>
      <c r="C35" s="24" t="e">
        <f ca="1">IF($A35&lt;&gt;"",IF(VLOOKUP($A35,貼り付け用!$A$1:$BA$300,COLUMN(),FALSE)=0,"",VLOOKUP($A35,貼り付け用!$A$1:$BA$300,COLUMN(),FALSE)),"")</f>
        <v>#N/A</v>
      </c>
      <c r="D35" s="24" t="e">
        <f ca="1">IF($A35&lt;&gt;"",IF(VLOOKUP($A35,貼り付け用!$A$1:$BA$300,COLUMN(),FALSE)=0,"",VLOOKUP($A35,貼り付け用!$A$1:$BA$300,COLUMN(),FALSE)),"")</f>
        <v>#N/A</v>
      </c>
      <c r="E35" s="24" t="e">
        <f ca="1">IF($A35&lt;&gt;"",IF(VLOOKUP($A35,貼り付け用!$A$1:$BA$300,COLUMN(),FALSE)=0,"",VLOOKUP($A35,貼り付け用!$A$1:$BA$300,COLUMN(),FALSE)),"")</f>
        <v>#N/A</v>
      </c>
      <c r="F35" s="24" t="e">
        <f ca="1">IF($A35&lt;&gt;"",IF(VLOOKUP($A35,貼り付け用!$A$1:$BA$300,COLUMN(),FALSE)=0,"",VLOOKUP($A35,貼り付け用!$A$1:$BA$300,COLUMN(),FALSE)),"")</f>
        <v>#N/A</v>
      </c>
      <c r="G35" s="24" t="e">
        <f ca="1">IF($A35&lt;&gt;"",IF(VLOOKUP($A35,貼り付け用!$A$1:$BA$300,COLUMN(),FALSE)=0,"",VLOOKUP($A35,貼り付け用!$A$1:$BA$300,COLUMN(),FALSE)),"")</f>
        <v>#N/A</v>
      </c>
      <c r="H35" s="24" t="e">
        <f ca="1">IF($A35&lt;&gt;"",IF(VLOOKUP($A35,貼り付け用!$A$1:$BA$300,COLUMN(),FALSE)=0,"",VLOOKUP($A35,貼り付け用!$A$1:$BA$300,COLUMN(),FALSE)),"")</f>
        <v>#N/A</v>
      </c>
      <c r="I35" s="24" t="e">
        <f ca="1">IF($A35&lt;&gt;"",IF(VLOOKUP($A35,貼り付け用!$A$1:$BA$300,COLUMN(),FALSE)=0,"",VLOOKUP($A35,貼り付け用!$A$1:$BA$300,COLUMN(),FALSE)),"")</f>
        <v>#N/A</v>
      </c>
      <c r="J35" s="24" t="e">
        <f ca="1">IF($A35&lt;&gt;"",IF(VLOOKUP($A35,貼り付け用!$A$1:$BA$300,COLUMN(),FALSE)=0,"",VLOOKUP($A35,貼り付け用!$A$1:$BA$300,COLUMN(),FALSE)),"")</f>
        <v>#N/A</v>
      </c>
      <c r="K35" s="24" t="e">
        <f ca="1">IF($A35&lt;&gt;"",IF(VLOOKUP($A35,貼り付け用!$A$1:$BA$300,COLUMN(),FALSE)=0,"",VLOOKUP($A35,貼り付け用!$A$1:$BA$300,COLUMN(),FALSE)),"")</f>
        <v>#N/A</v>
      </c>
      <c r="L35" s="24" t="e">
        <f ca="1">IF($A35&lt;&gt;"",
IF(COLUMN(貼り付け用!L35)&gt;MATCH("おやつ",貼り付け用!$3:$3,0),"",
IF(VLOOKUP($A35,貼り付け用!$A$1:$BA$300,COLUMN(),FALSE)=0,"",VLOOKUP($A35,貼り付け用!$A$1:$BA$300,COLUMN(),FALSE))),"")</f>
        <v>#N/A</v>
      </c>
      <c r="M35" s="24" t="e">
        <f ca="1">IF($A35&lt;&gt;"",
IF(COLUMN(貼り付け用!M35)&gt;MATCH("おやつ",貼り付け用!$3:$3,0),"",
IF(VLOOKUP($A35,貼り付け用!$A$1:$BA$300,COLUMN(),FALSE)=0,"",VLOOKUP($A35,貼り付け用!$A$1:$BA$300,COLUMN(),FALSE))),"")</f>
        <v>#N/A</v>
      </c>
      <c r="N35" s="24" t="e">
        <f ca="1">IF($A35&lt;&gt;"",
IF(COLUMN(貼り付け用!N35)&gt;MATCH("おやつ",貼り付け用!$3:$3,0),"",
IF(VLOOKUP($A35,貼り付け用!$A$1:$BA$300,COLUMN(),FALSE)=0,"",VLOOKUP($A35,貼り付け用!$A$1:$BA$300,COLUMN(),FALSE))),"")</f>
        <v>#N/A</v>
      </c>
      <c r="O35" s="24" t="e">
        <f ca="1">IF($A35&lt;&gt;"",
IF(COLUMN(貼り付け用!O35)&gt;MATCH("おやつ",貼り付け用!$3:$3,0),"",
IF(VLOOKUP($A35,貼り付け用!$A$1:$BA$300,COLUMN(),FALSE)=0,"",VLOOKUP($A35,貼り付け用!$A$1:$BA$300,COLUMN(),FALSE))),"")</f>
        <v>#N/A</v>
      </c>
      <c r="P35" s="24" t="e">
        <f ca="1">IF($A35&lt;&gt;"",
IF(COLUMN(貼り付け用!P35)&gt;MATCH("おやつ",貼り付け用!$3:$3,0),"",
IF(VLOOKUP($A35,貼り付け用!$A$1:$BA$300,COLUMN(),FALSE)=0,"",VLOOKUP($A35,貼り付け用!$A$1:$BA$300,COLUMN(),FALSE))),"")</f>
        <v>#N/A</v>
      </c>
      <c r="Q35" s="24" t="e">
        <f ca="1">IF($A35&lt;&gt;"",
IF(COLUMN(貼り付け用!Q35)&gt;MATCH("おやつ",貼り付け用!$3:$3,0),"",
IF(VLOOKUP($A35,貼り付け用!$A$1:$BA$300,COLUMN(),FALSE)=0,"",VLOOKUP($A35,貼り付け用!$A$1:$BA$300,COLUMN(),FALSE))),"")</f>
        <v>#N/A</v>
      </c>
      <c r="R35" s="24" t="e">
        <f ca="1">IF($A35&lt;&gt;"",
IF(COLUMN(貼り付け用!R35)&gt;MATCH("おやつ",貼り付け用!$3:$3,0),"",
IF(VLOOKUP($A35,貼り付け用!$A$1:$BA$300,COLUMN(),FALSE)=0,"",VLOOKUP($A35,貼り付け用!$A$1:$BA$300,COLUMN(),FALSE))),"")</f>
        <v>#N/A</v>
      </c>
      <c r="S35" s="24" t="e">
        <f ca="1">IF($A35&lt;&gt;"",
IF(COLUMN(貼り付け用!S35)&gt;MATCH("おやつ",貼り付け用!$3:$3,0),"",
IF(VLOOKUP($A35,貼り付け用!$A$1:$BA$300,COLUMN(),FALSE)=0,"",VLOOKUP($A35,貼り付け用!$A$1:$BA$300,COLUMN(),FALSE))),"")</f>
        <v>#N/A</v>
      </c>
      <c r="T35" s="24" t="e">
        <f>IF(COLUMN(貼り付け用!T35)&gt;MATCH("おやつ",貼り付け用!$3:$3,0),"",
IF(VLOOKUP($A35,貼り付け用!$A$1:$BA$300,COLUMN(),FALSE)=0,"",VLOOKUP($A35,貼り付け用!$A$1:$BA$300,COLUMN(),FALSE)))</f>
        <v>#N/A</v>
      </c>
      <c r="U35" s="30"/>
      <c r="V35" s="27" t="e">
        <f ca="1">IF(A35&lt;&gt;"",
IF(VLOOKUP($A35,貼り付け用!$A$1:$BA$300,MATCH("おやつ",貼り付け用!$3:$3,0)+1,FALSE)=0,"",VLOOKUP($A35,貼り付け用!$A$1:$BA$300,MATCH("おやつ",貼り付け用!$3:$3,0)+1,FALSE)),"")</f>
        <v>#N/A</v>
      </c>
      <c r="W35" s="26" t="e">
        <f ca="1">IF(A35&lt;&gt;"",
IF(VLOOKUP($A35,貼り付け用!$A$1:$BA$300,MATCH("おやつ",貼り付け用!$3:$3,0)+2,FALSE)=0,"",VLOOKUP($A35,貼り付け用!$A$1:$BA$300,MATCH("おやつ",貼り付け用!$3:$3,0)+2,FALSE)),"")</f>
        <v>#N/A</v>
      </c>
    </row>
    <row r="36" spans="1:23" x14ac:dyDescent="0.45">
      <c r="A36" s="10" t="e">
        <f t="array" aca="1" ref="A36" ca="1">IF(OR(COUNTIF(A34,"*合計*"),COUNTIF(A34,"")),"",INDEX(貼り付け用!$A:$A,MATCH(A34,貼り付け用!$A:$A,0)+2,0))</f>
        <v>#N/A</v>
      </c>
      <c r="B36" s="26" t="e">
        <f ca="1">IF($A36&lt;&gt;"",IF(VLOOKUP($A36,貼り付け用!$A$1:$BA$300,COLUMN(),FALSE)=0,"",VLOOKUP($A36,貼り付け用!$A$1:$BA$300,COLUMN(),FALSE)),"")</f>
        <v>#N/A</v>
      </c>
      <c r="C36" s="26" t="e">
        <f ca="1">IF($A36&lt;&gt;"",IF(VLOOKUP($A36,貼り付け用!$A$1:$BA$300,COLUMN(),FALSE)=0,"",VLOOKUP($A36,貼り付け用!$A$1:$BA$300,COLUMN(),FALSE)),"")</f>
        <v>#N/A</v>
      </c>
      <c r="D36" s="26" t="e">
        <f ca="1">IF($A36&lt;&gt;"",IF(VLOOKUP($A36,貼り付け用!$A$1:$BA$300,COLUMN(),FALSE)=0,"",VLOOKUP($A36,貼り付け用!$A$1:$BA$300,COLUMN(),FALSE)),"")</f>
        <v>#N/A</v>
      </c>
      <c r="E36" s="26" t="e">
        <f ca="1">IF($A36&lt;&gt;"",IF(VLOOKUP($A36,貼り付け用!$A$1:$BA$300,COLUMN(),FALSE)=0,"",VLOOKUP($A36,貼り付け用!$A$1:$BA$300,COLUMN(),FALSE)),"")</f>
        <v>#N/A</v>
      </c>
      <c r="F36" s="26" t="e">
        <f ca="1">IF($A36&lt;&gt;"",IF(VLOOKUP($A36,貼り付け用!$A$1:$BA$300,COLUMN(),FALSE)=0,"",VLOOKUP($A36,貼り付け用!$A$1:$BA$300,COLUMN(),FALSE)),"")</f>
        <v>#N/A</v>
      </c>
      <c r="G36" s="26" t="e">
        <f ca="1">IF($A36&lt;&gt;"",IF(VLOOKUP($A36,貼り付け用!$A$1:$BA$300,COLUMN(),FALSE)=0,"",VLOOKUP($A36,貼り付け用!$A$1:$BA$300,COLUMN(),FALSE)),"")</f>
        <v>#N/A</v>
      </c>
      <c r="H36" s="26" t="e">
        <f ca="1">IF($A36&lt;&gt;"",IF(VLOOKUP($A36,貼り付け用!$A$1:$BA$300,COLUMN(),FALSE)=0,"",VLOOKUP($A36,貼り付け用!$A$1:$BA$300,COLUMN(),FALSE)),"")</f>
        <v>#N/A</v>
      </c>
      <c r="I36" s="26" t="e">
        <f ca="1">IF($A36&lt;&gt;"",IF(VLOOKUP($A36,貼り付け用!$A$1:$BA$300,COLUMN(),FALSE)=0,"",VLOOKUP($A36,貼り付け用!$A$1:$BA$300,COLUMN(),FALSE)),"")</f>
        <v>#N/A</v>
      </c>
      <c r="J36" s="26" t="e">
        <f ca="1">IF($A36&lt;&gt;"",IF(VLOOKUP($A36,貼り付け用!$A$1:$BA$300,COLUMN(),FALSE)=0,"",VLOOKUP($A36,貼り付け用!$A$1:$BA$300,COLUMN(),FALSE)),"")</f>
        <v>#N/A</v>
      </c>
      <c r="K36" s="26" t="e">
        <f ca="1">IF($A36&lt;&gt;"",IF(VLOOKUP($A36,貼り付け用!$A$1:$BA$300,COLUMN(),FALSE)=0,"",VLOOKUP($A36,貼り付け用!$A$1:$BA$300,COLUMN(),FALSE)),"")</f>
        <v>#N/A</v>
      </c>
      <c r="L36" s="26" t="e">
        <f ca="1">IF($A36&lt;&gt;"",
IF(COLUMN(貼り付け用!L36)&gt;MATCH("おやつ",貼り付け用!$3:$3,0),"",
IF(VLOOKUP($A36,貼り付け用!$A$1:$BA$300,COLUMN(),FALSE)=0,"",VLOOKUP($A36,貼り付け用!$A$1:$BA$300,COLUMN(),FALSE))),"")</f>
        <v>#N/A</v>
      </c>
      <c r="M36" s="26" t="e">
        <f ca="1">IF($A36&lt;&gt;"",
IF(COLUMN(貼り付け用!M36)&gt;MATCH("おやつ",貼り付け用!$3:$3,0),"",
IF(VLOOKUP($A36,貼り付け用!$A$1:$BA$300,COLUMN(),FALSE)=0,"",VLOOKUP($A36,貼り付け用!$A$1:$BA$300,COLUMN(),FALSE))),"")</f>
        <v>#N/A</v>
      </c>
      <c r="N36" s="26" t="e">
        <f ca="1">IF($A36&lt;&gt;"",
IF(COLUMN(貼り付け用!N36)&gt;MATCH("おやつ",貼り付け用!$3:$3,0),"",
IF(VLOOKUP($A36,貼り付け用!$A$1:$BA$300,COLUMN(),FALSE)=0,"",VLOOKUP($A36,貼り付け用!$A$1:$BA$300,COLUMN(),FALSE))),"")</f>
        <v>#N/A</v>
      </c>
      <c r="O36" s="26" t="e">
        <f ca="1">IF($A36&lt;&gt;"",
IF(COLUMN(貼り付け用!O36)&gt;MATCH("おやつ",貼り付け用!$3:$3,0),"",
IF(VLOOKUP($A36,貼り付け用!$A$1:$BA$300,COLUMN(),FALSE)=0,"",VLOOKUP($A36,貼り付け用!$A$1:$BA$300,COLUMN(),FALSE))),"")</f>
        <v>#N/A</v>
      </c>
      <c r="P36" s="26" t="e">
        <f ca="1">IF($A36&lt;&gt;"",
IF(COLUMN(貼り付け用!P36)&gt;MATCH("おやつ",貼り付け用!$3:$3,0),"",
IF(VLOOKUP($A36,貼り付け用!$A$1:$BA$300,COLUMN(),FALSE)=0,"",VLOOKUP($A36,貼り付け用!$A$1:$BA$300,COLUMN(),FALSE))),"")</f>
        <v>#N/A</v>
      </c>
      <c r="Q36" s="26" t="e">
        <f ca="1">IF($A36&lt;&gt;"",
IF(COLUMN(貼り付け用!Q36)&gt;MATCH("おやつ",貼り付け用!$3:$3,0),"",
IF(VLOOKUP($A36,貼り付け用!$A$1:$BA$300,COLUMN(),FALSE)=0,"",VLOOKUP($A36,貼り付け用!$A$1:$BA$300,COLUMN(),FALSE))),"")</f>
        <v>#N/A</v>
      </c>
      <c r="R36" s="26" t="e">
        <f ca="1">IF($A36&lt;&gt;"",
IF(COLUMN(貼り付け用!R36)&gt;MATCH("おやつ",貼り付け用!$3:$3,0),"",
IF(VLOOKUP($A36,貼り付け用!$A$1:$BA$300,COLUMN(),FALSE)=0,"",VLOOKUP($A36,貼り付け用!$A$1:$BA$300,COLUMN(),FALSE))),"")</f>
        <v>#N/A</v>
      </c>
      <c r="S36" s="26" t="e">
        <f ca="1">IF($A36&lt;&gt;"",
IF(COLUMN(貼り付け用!S36)&gt;MATCH("おやつ",貼り付け用!$3:$3,0),"",
IF(VLOOKUP($A36,貼り付け用!$A$1:$BA$300,COLUMN(),FALSE)=0,"",VLOOKUP($A36,貼り付け用!$A$1:$BA$300,COLUMN(),FALSE))),"")</f>
        <v>#N/A</v>
      </c>
      <c r="T36" s="26" t="e">
        <f>IF(COLUMN(貼り付け用!T36)&gt;MATCH("おやつ",貼り付け用!$3:$3,0),"",
IF(VLOOKUP($A36,貼り付け用!$A$1:$BA$300,COLUMN(),FALSE)=0,"",VLOOKUP($A36,貼り付け用!$A$1:$BA$300,COLUMN(),FALSE)))</f>
        <v>#N/A</v>
      </c>
      <c r="U36" s="29"/>
      <c r="V36" s="27" t="e">
        <f ca="1">IF(A36&lt;&gt;"",
IF(VLOOKUP($A36,貼り付け用!$A$1:$BA$300,MATCH("おやつ",貼り付け用!$3:$3,0)+1,FALSE)=0,"",VLOOKUP($A36,貼り付け用!$A$1:$BA$300,MATCH("おやつ",貼り付け用!$3:$3,0)+1,FALSE)),"")</f>
        <v>#N/A</v>
      </c>
      <c r="W36" s="26" t="e">
        <f ca="1">IF(A36&lt;&gt;"",
IF(VLOOKUP($A36,貼り付け用!$A$1:$BA$300,MATCH("おやつ",貼り付け用!$3:$3,0)+2,FALSE)=0,"",VLOOKUP($A36,貼り付け用!$A$1:$BA$300,MATCH("おやつ",貼り付け用!$3:$3,0)+2,FALSE)),"")</f>
        <v>#N/A</v>
      </c>
    </row>
    <row r="37" spans="1:23" x14ac:dyDescent="0.45">
      <c r="A37" s="28" t="e">
        <f t="array" aca="1" ref="A37" ca="1">IF(OR(COUNTIF(A35,"*1000*"),COUNTIF(A35,"")),"",INDEX(貼り付け用!$A:$A,MATCH(A35,貼り付け用!$A:$A,0)+2,0))</f>
        <v>#N/A</v>
      </c>
      <c r="B37" s="24" t="e">
        <f ca="1">IF($A37&lt;&gt;"",IF(VLOOKUP($A37,貼り付け用!$A$1:$BA$300,COLUMN(),FALSE)=0,"",VLOOKUP($A37,貼り付け用!$A$1:$BA$300,COLUMN(),FALSE)),"")</f>
        <v>#N/A</v>
      </c>
      <c r="C37" s="24" t="e">
        <f ca="1">IF($A37&lt;&gt;"",IF(VLOOKUP($A37,貼り付け用!$A$1:$BA$300,COLUMN(),FALSE)=0,"",VLOOKUP($A37,貼り付け用!$A$1:$BA$300,COLUMN(),FALSE)),"")</f>
        <v>#N/A</v>
      </c>
      <c r="D37" s="24" t="e">
        <f ca="1">IF($A37&lt;&gt;"",IF(VLOOKUP($A37,貼り付け用!$A$1:$BA$300,COLUMN(),FALSE)=0,"",VLOOKUP($A37,貼り付け用!$A$1:$BA$300,COLUMN(),FALSE)),"")</f>
        <v>#N/A</v>
      </c>
      <c r="E37" s="24" t="e">
        <f ca="1">IF($A37&lt;&gt;"",IF(VLOOKUP($A37,貼り付け用!$A$1:$BA$300,COLUMN(),FALSE)=0,"",VLOOKUP($A37,貼り付け用!$A$1:$BA$300,COLUMN(),FALSE)),"")</f>
        <v>#N/A</v>
      </c>
      <c r="F37" s="24" t="e">
        <f ca="1">IF($A37&lt;&gt;"",IF(VLOOKUP($A37,貼り付け用!$A$1:$BA$300,COLUMN(),FALSE)=0,"",VLOOKUP($A37,貼り付け用!$A$1:$BA$300,COLUMN(),FALSE)),"")</f>
        <v>#N/A</v>
      </c>
      <c r="G37" s="24" t="e">
        <f ca="1">IF($A37&lt;&gt;"",IF(VLOOKUP($A37,貼り付け用!$A$1:$BA$300,COLUMN(),FALSE)=0,"",VLOOKUP($A37,貼り付け用!$A$1:$BA$300,COLUMN(),FALSE)),"")</f>
        <v>#N/A</v>
      </c>
      <c r="H37" s="24" t="e">
        <f ca="1">IF($A37&lt;&gt;"",IF(VLOOKUP($A37,貼り付け用!$A$1:$BA$300,COLUMN(),FALSE)=0,"",VLOOKUP($A37,貼り付け用!$A$1:$BA$300,COLUMN(),FALSE)),"")</f>
        <v>#N/A</v>
      </c>
      <c r="I37" s="24" t="e">
        <f ca="1">IF($A37&lt;&gt;"",IF(VLOOKUP($A37,貼り付け用!$A$1:$BA$300,COLUMN(),FALSE)=0,"",VLOOKUP($A37,貼り付け用!$A$1:$BA$300,COLUMN(),FALSE)),"")</f>
        <v>#N/A</v>
      </c>
      <c r="J37" s="24" t="e">
        <f ca="1">IF($A37&lt;&gt;"",IF(VLOOKUP($A37,貼り付け用!$A$1:$BA$300,COLUMN(),FALSE)=0,"",VLOOKUP($A37,貼り付け用!$A$1:$BA$300,COLUMN(),FALSE)),"")</f>
        <v>#N/A</v>
      </c>
      <c r="K37" s="24" t="e">
        <f ca="1">IF($A37&lt;&gt;"",IF(VLOOKUP($A37,貼り付け用!$A$1:$BA$300,COLUMN(),FALSE)=0,"",VLOOKUP($A37,貼り付け用!$A$1:$BA$300,COLUMN(),FALSE)),"")</f>
        <v>#N/A</v>
      </c>
      <c r="L37" s="24" t="e">
        <f ca="1">IF($A37&lt;&gt;"",
IF(COLUMN(貼り付け用!L37)&gt;MATCH("おやつ",貼り付け用!$3:$3,0),"",
IF(VLOOKUP($A37,貼り付け用!$A$1:$BA$300,COLUMN(),FALSE)=0,"",VLOOKUP($A37,貼り付け用!$A$1:$BA$300,COLUMN(),FALSE))),"")</f>
        <v>#N/A</v>
      </c>
      <c r="M37" s="24" t="e">
        <f ca="1">IF($A37&lt;&gt;"",
IF(COLUMN(貼り付け用!M37)&gt;MATCH("おやつ",貼り付け用!$3:$3,0),"",
IF(VLOOKUP($A37,貼り付け用!$A$1:$BA$300,COLUMN(),FALSE)=0,"",VLOOKUP($A37,貼り付け用!$A$1:$BA$300,COLUMN(),FALSE))),"")</f>
        <v>#N/A</v>
      </c>
      <c r="N37" s="24" t="e">
        <f ca="1">IF($A37&lt;&gt;"",
IF(COLUMN(貼り付け用!N37)&gt;MATCH("おやつ",貼り付け用!$3:$3,0),"",
IF(VLOOKUP($A37,貼り付け用!$A$1:$BA$300,COLUMN(),FALSE)=0,"",VLOOKUP($A37,貼り付け用!$A$1:$BA$300,COLUMN(),FALSE))),"")</f>
        <v>#N/A</v>
      </c>
      <c r="O37" s="24" t="e">
        <f ca="1">IF($A37&lt;&gt;"",
IF(COLUMN(貼り付け用!O37)&gt;MATCH("おやつ",貼り付け用!$3:$3,0),"",
IF(VLOOKUP($A37,貼り付け用!$A$1:$BA$300,COLUMN(),FALSE)=0,"",VLOOKUP($A37,貼り付け用!$A$1:$BA$300,COLUMN(),FALSE))),"")</f>
        <v>#N/A</v>
      </c>
      <c r="P37" s="24" t="e">
        <f ca="1">IF($A37&lt;&gt;"",
IF(COLUMN(貼り付け用!P37)&gt;MATCH("おやつ",貼り付け用!$3:$3,0),"",
IF(VLOOKUP($A37,貼り付け用!$A$1:$BA$300,COLUMN(),FALSE)=0,"",VLOOKUP($A37,貼り付け用!$A$1:$BA$300,COLUMN(),FALSE))),"")</f>
        <v>#N/A</v>
      </c>
      <c r="Q37" s="24" t="e">
        <f ca="1">IF($A37&lt;&gt;"",
IF(COLUMN(貼り付け用!Q37)&gt;MATCH("おやつ",貼り付け用!$3:$3,0),"",
IF(VLOOKUP($A37,貼り付け用!$A$1:$BA$300,COLUMN(),FALSE)=0,"",VLOOKUP($A37,貼り付け用!$A$1:$BA$300,COLUMN(),FALSE))),"")</f>
        <v>#N/A</v>
      </c>
      <c r="R37" s="24" t="e">
        <f ca="1">IF($A37&lt;&gt;"",
IF(COLUMN(貼り付け用!R37)&gt;MATCH("おやつ",貼り付け用!$3:$3,0),"",
IF(VLOOKUP($A37,貼り付け用!$A$1:$BA$300,COLUMN(),FALSE)=0,"",VLOOKUP($A37,貼り付け用!$A$1:$BA$300,COLUMN(),FALSE))),"")</f>
        <v>#N/A</v>
      </c>
      <c r="S37" s="24" t="e">
        <f ca="1">IF($A37&lt;&gt;"",
IF(COLUMN(貼り付け用!S37)&gt;MATCH("おやつ",貼り付け用!$3:$3,0),"",
IF(VLOOKUP($A37,貼り付け用!$A$1:$BA$300,COLUMN(),FALSE)=0,"",VLOOKUP($A37,貼り付け用!$A$1:$BA$300,COLUMN(),FALSE))),"")</f>
        <v>#N/A</v>
      </c>
      <c r="T37" s="24" t="e">
        <f>IF(COLUMN(貼り付け用!T37)&gt;MATCH("おやつ",貼り付け用!$3:$3,0),"",
IF(VLOOKUP($A37,貼り付け用!$A$1:$BA$300,COLUMN(),FALSE)=0,"",VLOOKUP($A37,貼り付け用!$A$1:$BA$300,COLUMN(),FALSE)))</f>
        <v>#N/A</v>
      </c>
      <c r="U37" s="30"/>
      <c r="V37" s="27" t="e">
        <f ca="1">IF(A37&lt;&gt;"",
IF(VLOOKUP($A37,貼り付け用!$A$1:$BA$300,MATCH("おやつ",貼り付け用!$3:$3,0)+1,FALSE)=0,"",VLOOKUP($A37,貼り付け用!$A$1:$BA$300,MATCH("おやつ",貼り付け用!$3:$3,0)+1,FALSE)),"")</f>
        <v>#N/A</v>
      </c>
      <c r="W37" s="26" t="e">
        <f ca="1">IF(A37&lt;&gt;"",
IF(VLOOKUP($A37,貼り付け用!$A$1:$BA$300,MATCH("おやつ",貼り付け用!$3:$3,0)+2,FALSE)=0,"",VLOOKUP($A37,貼り付け用!$A$1:$BA$300,MATCH("おやつ",貼り付け用!$3:$3,0)+2,FALSE)),"")</f>
        <v>#N/A</v>
      </c>
    </row>
    <row r="38" spans="1:23" x14ac:dyDescent="0.45">
      <c r="A38" s="10" t="e">
        <f t="array" aca="1" ref="A38" ca="1">IF(OR(COUNTIF(A36,"*合計*"),COUNTIF(A36,"")),"",INDEX(貼り付け用!$A:$A,MATCH(A36,貼り付け用!$A:$A,0)+2,0))</f>
        <v>#N/A</v>
      </c>
      <c r="B38" s="26" t="e">
        <f ca="1">IF($A38&lt;&gt;"",IF(VLOOKUP($A38,貼り付け用!$A$1:$BA$300,COLUMN(),FALSE)=0,"",VLOOKUP($A38,貼り付け用!$A$1:$BA$300,COLUMN(),FALSE)),"")</f>
        <v>#N/A</v>
      </c>
      <c r="C38" s="26" t="e">
        <f ca="1">IF($A38&lt;&gt;"",IF(VLOOKUP($A38,貼り付け用!$A$1:$BA$300,COLUMN(),FALSE)=0,"",VLOOKUP($A38,貼り付け用!$A$1:$BA$300,COLUMN(),FALSE)),"")</f>
        <v>#N/A</v>
      </c>
      <c r="D38" s="26" t="e">
        <f ca="1">IF($A38&lt;&gt;"",IF(VLOOKUP($A38,貼り付け用!$A$1:$BA$300,COLUMN(),FALSE)=0,"",VLOOKUP($A38,貼り付け用!$A$1:$BA$300,COLUMN(),FALSE)),"")</f>
        <v>#N/A</v>
      </c>
      <c r="E38" s="26" t="e">
        <f ca="1">IF($A38&lt;&gt;"",IF(VLOOKUP($A38,貼り付け用!$A$1:$BA$300,COLUMN(),FALSE)=0,"",VLOOKUP($A38,貼り付け用!$A$1:$BA$300,COLUMN(),FALSE)),"")</f>
        <v>#N/A</v>
      </c>
      <c r="F38" s="26" t="e">
        <f ca="1">IF($A38&lt;&gt;"",IF(VLOOKUP($A38,貼り付け用!$A$1:$BA$300,COLUMN(),FALSE)=0,"",VLOOKUP($A38,貼り付け用!$A$1:$BA$300,COLUMN(),FALSE)),"")</f>
        <v>#N/A</v>
      </c>
      <c r="G38" s="26" t="e">
        <f ca="1">IF($A38&lt;&gt;"",IF(VLOOKUP($A38,貼り付け用!$A$1:$BA$300,COLUMN(),FALSE)=0,"",VLOOKUP($A38,貼り付け用!$A$1:$BA$300,COLUMN(),FALSE)),"")</f>
        <v>#N/A</v>
      </c>
      <c r="H38" s="26" t="e">
        <f ca="1">IF($A38&lt;&gt;"",IF(VLOOKUP($A38,貼り付け用!$A$1:$BA$300,COLUMN(),FALSE)=0,"",VLOOKUP($A38,貼り付け用!$A$1:$BA$300,COLUMN(),FALSE)),"")</f>
        <v>#N/A</v>
      </c>
      <c r="I38" s="26" t="e">
        <f ca="1">IF($A38&lt;&gt;"",IF(VLOOKUP($A38,貼り付け用!$A$1:$BA$300,COLUMN(),FALSE)=0,"",VLOOKUP($A38,貼り付け用!$A$1:$BA$300,COLUMN(),FALSE)),"")</f>
        <v>#N/A</v>
      </c>
      <c r="J38" s="26" t="e">
        <f ca="1">IF($A38&lt;&gt;"",IF(VLOOKUP($A38,貼り付け用!$A$1:$BA$300,COLUMN(),FALSE)=0,"",VLOOKUP($A38,貼り付け用!$A$1:$BA$300,COLUMN(),FALSE)),"")</f>
        <v>#N/A</v>
      </c>
      <c r="K38" s="26" t="e">
        <f ca="1">IF($A38&lt;&gt;"",IF(VLOOKUP($A38,貼り付け用!$A$1:$BA$300,COLUMN(),FALSE)=0,"",VLOOKUP($A38,貼り付け用!$A$1:$BA$300,COLUMN(),FALSE)),"")</f>
        <v>#N/A</v>
      </c>
      <c r="L38" s="26" t="e">
        <f ca="1">IF($A38&lt;&gt;"",
IF(COLUMN(貼り付け用!L38)&gt;MATCH("おやつ",貼り付け用!$3:$3,0),"",
IF(VLOOKUP($A38,貼り付け用!$A$1:$BA$300,COLUMN(),FALSE)=0,"",VLOOKUP($A38,貼り付け用!$A$1:$BA$300,COLUMN(),FALSE))),"")</f>
        <v>#N/A</v>
      </c>
      <c r="M38" s="26" t="e">
        <f ca="1">IF($A38&lt;&gt;"",
IF(COLUMN(貼り付け用!M38)&gt;MATCH("おやつ",貼り付け用!$3:$3,0),"",
IF(VLOOKUP($A38,貼り付け用!$A$1:$BA$300,COLUMN(),FALSE)=0,"",VLOOKUP($A38,貼り付け用!$A$1:$BA$300,COLUMN(),FALSE))),"")</f>
        <v>#N/A</v>
      </c>
      <c r="N38" s="26" t="e">
        <f ca="1">IF($A38&lt;&gt;"",
IF(COLUMN(貼り付け用!N38)&gt;MATCH("おやつ",貼り付け用!$3:$3,0),"",
IF(VLOOKUP($A38,貼り付け用!$A$1:$BA$300,COLUMN(),FALSE)=0,"",VLOOKUP($A38,貼り付け用!$A$1:$BA$300,COLUMN(),FALSE))),"")</f>
        <v>#N/A</v>
      </c>
      <c r="O38" s="26" t="e">
        <f ca="1">IF($A38&lt;&gt;"",
IF(COLUMN(貼り付け用!O38)&gt;MATCH("おやつ",貼り付け用!$3:$3,0),"",
IF(VLOOKUP($A38,貼り付け用!$A$1:$BA$300,COLUMN(),FALSE)=0,"",VLOOKUP($A38,貼り付け用!$A$1:$BA$300,COLUMN(),FALSE))),"")</f>
        <v>#N/A</v>
      </c>
      <c r="P38" s="26" t="e">
        <f ca="1">IF($A38&lt;&gt;"",
IF(COLUMN(貼り付け用!P38)&gt;MATCH("おやつ",貼り付け用!$3:$3,0),"",
IF(VLOOKUP($A38,貼り付け用!$A$1:$BA$300,COLUMN(),FALSE)=0,"",VLOOKUP($A38,貼り付け用!$A$1:$BA$300,COLUMN(),FALSE))),"")</f>
        <v>#N/A</v>
      </c>
      <c r="Q38" s="26" t="e">
        <f ca="1">IF($A38&lt;&gt;"",
IF(COLUMN(貼り付け用!Q38)&gt;MATCH("おやつ",貼り付け用!$3:$3,0),"",
IF(VLOOKUP($A38,貼り付け用!$A$1:$BA$300,COLUMN(),FALSE)=0,"",VLOOKUP($A38,貼り付け用!$A$1:$BA$300,COLUMN(),FALSE))),"")</f>
        <v>#N/A</v>
      </c>
      <c r="R38" s="26" t="e">
        <f ca="1">IF($A38&lt;&gt;"",
IF(COLUMN(貼り付け用!R38)&gt;MATCH("おやつ",貼り付け用!$3:$3,0),"",
IF(VLOOKUP($A38,貼り付け用!$A$1:$BA$300,COLUMN(),FALSE)=0,"",VLOOKUP($A38,貼り付け用!$A$1:$BA$300,COLUMN(),FALSE))),"")</f>
        <v>#N/A</v>
      </c>
      <c r="S38" s="26" t="e">
        <f ca="1">IF($A38&lt;&gt;"",
IF(COLUMN(貼り付け用!S38)&gt;MATCH("おやつ",貼り付け用!$3:$3,0),"",
IF(VLOOKUP($A38,貼り付け用!$A$1:$BA$300,COLUMN(),FALSE)=0,"",VLOOKUP($A38,貼り付け用!$A$1:$BA$300,COLUMN(),FALSE))),"")</f>
        <v>#N/A</v>
      </c>
      <c r="T38" s="26" t="e">
        <f>IF(COLUMN(貼り付け用!T38)&gt;MATCH("おやつ",貼り付け用!$3:$3,0),"",
IF(VLOOKUP($A38,貼り付け用!$A$1:$BA$300,COLUMN(),FALSE)=0,"",VLOOKUP($A38,貼り付け用!$A$1:$BA$300,COLUMN(),FALSE)))</f>
        <v>#N/A</v>
      </c>
      <c r="U38" s="29"/>
      <c r="V38" s="27" t="e">
        <f ca="1">IF(A38&lt;&gt;"",
IF(VLOOKUP($A38,貼り付け用!$A$1:$BA$300,MATCH("おやつ",貼り付け用!$3:$3,0)+1,FALSE)=0,"",VLOOKUP($A38,貼り付け用!$A$1:$BA$300,MATCH("おやつ",貼り付け用!$3:$3,0)+1,FALSE)),"")</f>
        <v>#N/A</v>
      </c>
      <c r="W38" s="26" t="e">
        <f ca="1">IF(A38&lt;&gt;"",
IF(VLOOKUP($A38,貼り付け用!$A$1:$BA$300,MATCH("おやつ",貼り付け用!$3:$3,0)+2,FALSE)=0,"",VLOOKUP($A38,貼り付け用!$A$1:$BA$300,MATCH("おやつ",貼り付け用!$3:$3,0)+2,FALSE)),"")</f>
        <v>#N/A</v>
      </c>
    </row>
    <row r="39" spans="1:23" x14ac:dyDescent="0.45">
      <c r="A39" s="28" t="e">
        <f t="array" aca="1" ref="A39" ca="1">IF(OR(COUNTIF(A37,"*1000*"),COUNTIF(A37,"")),"",INDEX(貼り付け用!$A:$A,MATCH(A37,貼り付け用!$A:$A,0)+2,0))</f>
        <v>#N/A</v>
      </c>
      <c r="B39" s="24" t="e">
        <f ca="1">IF($A39&lt;&gt;"",IF(VLOOKUP($A39,貼り付け用!$A$1:$BA$300,COLUMN(),FALSE)=0,"",VLOOKUP($A39,貼り付け用!$A$1:$BA$300,COLUMN(),FALSE)),"")</f>
        <v>#N/A</v>
      </c>
      <c r="C39" s="24" t="e">
        <f ca="1">IF($A39&lt;&gt;"",IF(VLOOKUP($A39,貼り付け用!$A$1:$BA$300,COLUMN(),FALSE)=0,"",VLOOKUP($A39,貼り付け用!$A$1:$BA$300,COLUMN(),FALSE)),"")</f>
        <v>#N/A</v>
      </c>
      <c r="D39" s="24" t="e">
        <f ca="1">IF($A39&lt;&gt;"",IF(VLOOKUP($A39,貼り付け用!$A$1:$BA$300,COLUMN(),FALSE)=0,"",VLOOKUP($A39,貼り付け用!$A$1:$BA$300,COLUMN(),FALSE)),"")</f>
        <v>#N/A</v>
      </c>
      <c r="E39" s="24" t="e">
        <f ca="1">IF($A39&lt;&gt;"",IF(VLOOKUP($A39,貼り付け用!$A$1:$BA$300,COLUMN(),FALSE)=0,"",VLOOKUP($A39,貼り付け用!$A$1:$BA$300,COLUMN(),FALSE)),"")</f>
        <v>#N/A</v>
      </c>
      <c r="F39" s="24" t="e">
        <f ca="1">IF($A39&lt;&gt;"",IF(VLOOKUP($A39,貼り付け用!$A$1:$BA$300,COLUMN(),FALSE)=0,"",VLOOKUP($A39,貼り付け用!$A$1:$BA$300,COLUMN(),FALSE)),"")</f>
        <v>#N/A</v>
      </c>
      <c r="G39" s="24" t="e">
        <f ca="1">IF($A39&lt;&gt;"",IF(VLOOKUP($A39,貼り付け用!$A$1:$BA$300,COLUMN(),FALSE)=0,"",VLOOKUP($A39,貼り付け用!$A$1:$BA$300,COLUMN(),FALSE)),"")</f>
        <v>#N/A</v>
      </c>
      <c r="H39" s="24" t="e">
        <f ca="1">IF($A39&lt;&gt;"",IF(VLOOKUP($A39,貼り付け用!$A$1:$BA$300,COLUMN(),FALSE)=0,"",VLOOKUP($A39,貼り付け用!$A$1:$BA$300,COLUMN(),FALSE)),"")</f>
        <v>#N/A</v>
      </c>
      <c r="I39" s="24" t="e">
        <f ca="1">IF($A39&lt;&gt;"",IF(VLOOKUP($A39,貼り付け用!$A$1:$BA$300,COLUMN(),FALSE)=0,"",VLOOKUP($A39,貼り付け用!$A$1:$BA$300,COLUMN(),FALSE)),"")</f>
        <v>#N/A</v>
      </c>
      <c r="J39" s="24" t="e">
        <f ca="1">IF($A39&lt;&gt;"",IF(VLOOKUP($A39,貼り付け用!$A$1:$BA$300,COLUMN(),FALSE)=0,"",VLOOKUP($A39,貼り付け用!$A$1:$BA$300,COLUMN(),FALSE)),"")</f>
        <v>#N/A</v>
      </c>
      <c r="K39" s="24" t="e">
        <f ca="1">IF($A39&lt;&gt;"",IF(VLOOKUP($A39,貼り付け用!$A$1:$BA$300,COLUMN(),FALSE)=0,"",VLOOKUP($A39,貼り付け用!$A$1:$BA$300,COLUMN(),FALSE)),"")</f>
        <v>#N/A</v>
      </c>
      <c r="L39" s="24" t="e">
        <f ca="1">IF($A39&lt;&gt;"",
IF(COLUMN(貼り付け用!L39)&gt;MATCH("おやつ",貼り付け用!$3:$3,0),"",
IF(VLOOKUP($A39,貼り付け用!$A$1:$BA$300,COLUMN(),FALSE)=0,"",VLOOKUP($A39,貼り付け用!$A$1:$BA$300,COLUMN(),FALSE))),"")</f>
        <v>#N/A</v>
      </c>
      <c r="M39" s="24" t="e">
        <f ca="1">IF($A39&lt;&gt;"",
IF(COLUMN(貼り付け用!M39)&gt;MATCH("おやつ",貼り付け用!$3:$3,0),"",
IF(VLOOKUP($A39,貼り付け用!$A$1:$BA$300,COLUMN(),FALSE)=0,"",VLOOKUP($A39,貼り付け用!$A$1:$BA$300,COLUMN(),FALSE))),"")</f>
        <v>#N/A</v>
      </c>
      <c r="N39" s="24" t="e">
        <f ca="1">IF($A39&lt;&gt;"",
IF(COLUMN(貼り付け用!N39)&gt;MATCH("おやつ",貼り付け用!$3:$3,0),"",
IF(VLOOKUP($A39,貼り付け用!$A$1:$BA$300,COLUMN(),FALSE)=0,"",VLOOKUP($A39,貼り付け用!$A$1:$BA$300,COLUMN(),FALSE))),"")</f>
        <v>#N/A</v>
      </c>
      <c r="O39" s="24" t="e">
        <f ca="1">IF($A39&lt;&gt;"",
IF(COLUMN(貼り付け用!O39)&gt;MATCH("おやつ",貼り付け用!$3:$3,0),"",
IF(VLOOKUP($A39,貼り付け用!$A$1:$BA$300,COLUMN(),FALSE)=0,"",VLOOKUP($A39,貼り付け用!$A$1:$BA$300,COLUMN(),FALSE))),"")</f>
        <v>#N/A</v>
      </c>
      <c r="P39" s="24" t="e">
        <f ca="1">IF($A39&lt;&gt;"",
IF(COLUMN(貼り付け用!P39)&gt;MATCH("おやつ",貼り付け用!$3:$3,0),"",
IF(VLOOKUP($A39,貼り付け用!$A$1:$BA$300,COLUMN(),FALSE)=0,"",VLOOKUP($A39,貼り付け用!$A$1:$BA$300,COLUMN(),FALSE))),"")</f>
        <v>#N/A</v>
      </c>
      <c r="Q39" s="24" t="e">
        <f ca="1">IF($A39&lt;&gt;"",
IF(COLUMN(貼り付け用!Q39)&gt;MATCH("おやつ",貼り付け用!$3:$3,0),"",
IF(VLOOKUP($A39,貼り付け用!$A$1:$BA$300,COLUMN(),FALSE)=0,"",VLOOKUP($A39,貼り付け用!$A$1:$BA$300,COLUMN(),FALSE))),"")</f>
        <v>#N/A</v>
      </c>
      <c r="R39" s="24" t="e">
        <f ca="1">IF($A39&lt;&gt;"",
IF(COLUMN(貼り付け用!R39)&gt;MATCH("おやつ",貼り付け用!$3:$3,0),"",
IF(VLOOKUP($A39,貼り付け用!$A$1:$BA$300,COLUMN(),FALSE)=0,"",VLOOKUP($A39,貼り付け用!$A$1:$BA$300,COLUMN(),FALSE))),"")</f>
        <v>#N/A</v>
      </c>
      <c r="S39" s="24" t="e">
        <f ca="1">IF($A39&lt;&gt;"",
IF(COLUMN(貼り付け用!S39)&gt;MATCH("おやつ",貼り付け用!$3:$3,0),"",
IF(VLOOKUP($A39,貼り付け用!$A$1:$BA$300,COLUMN(),FALSE)=0,"",VLOOKUP($A39,貼り付け用!$A$1:$BA$300,COLUMN(),FALSE))),"")</f>
        <v>#N/A</v>
      </c>
      <c r="T39" s="24" t="e">
        <f>IF(COLUMN(貼り付け用!T39)&gt;MATCH("おやつ",貼り付け用!$3:$3,0),"",
IF(VLOOKUP($A39,貼り付け用!$A$1:$BA$300,COLUMN(),FALSE)=0,"",VLOOKUP($A39,貼り付け用!$A$1:$BA$300,COLUMN(),FALSE)))</f>
        <v>#N/A</v>
      </c>
      <c r="U39" s="30"/>
      <c r="V39" s="27" t="e">
        <f ca="1">IF(A39&lt;&gt;"",
IF(VLOOKUP($A39,貼り付け用!$A$1:$BA$300,MATCH("おやつ",貼り付け用!$3:$3,0)+1,FALSE)=0,"",VLOOKUP($A39,貼り付け用!$A$1:$BA$300,MATCH("おやつ",貼り付け用!$3:$3,0)+1,FALSE)),"")</f>
        <v>#N/A</v>
      </c>
      <c r="W39" s="26" t="e">
        <f ca="1">IF(A39&lt;&gt;"",
IF(VLOOKUP($A39,貼り付け用!$A$1:$BA$300,MATCH("おやつ",貼り付け用!$3:$3,0)+2,FALSE)=0,"",VLOOKUP($A39,貼り付け用!$A$1:$BA$300,MATCH("おやつ",貼り付け用!$3:$3,0)+2,FALSE)),"")</f>
        <v>#N/A</v>
      </c>
    </row>
    <row r="40" spans="1:23" x14ac:dyDescent="0.45">
      <c r="A40" s="10" t="e">
        <f>IF(貼り付け用!$A$6&lt;&gt;"",
IF(ROW(A39)+1&gt;=MATCH("*10000*", 貼り付け用!$A:$A, 0),
IF(COUNTIF(A38,"*10000*"),"10001",
IF(COUNTIF(A38,"*10001*"),"10002",
IF(COUNTIF(A38,"*10002*"),"",
IF(COUNTIF(A38,""),"","10000")))),
IF(貼り付け用!A40&lt;&gt;"",貼り付け用!A40,"")),
IF(ROW(A40)+1&gt;=MATCH("*10000*", 貼り付け用!$A:$A, 0),
IF(COUNTIF(A38,"*10000*"),"10001",
IF(COUNTIF(A38,"*10001*"),"10002",
IF(COUNTIF(A38,"*10002*"),"",
IF(COUNTIF(A38,""),"","10000")))),
IF(貼り付け用!A41&lt;&gt;"",貼り付け用!A41,"")))</f>
        <v>#N/A</v>
      </c>
      <c r="B40" s="26" t="e">
        <f>IF($A40&lt;&gt;"",IF(VLOOKUP($A40,貼り付け用!$A$1:$BA$300,COLUMN(),FALSE)=0,"",VLOOKUP($A40,貼り付け用!$A$1:$BA$300,COLUMN(),FALSE)),"")</f>
        <v>#N/A</v>
      </c>
      <c r="C40" s="26" t="e">
        <f>IF($A40&lt;&gt;"",IF(VLOOKUP($A40,貼り付け用!$A$1:$BA$300,COLUMN(),FALSE)=0,"",VLOOKUP($A40,貼り付け用!$A$1:$BA$300,COLUMN(),FALSE)),"")</f>
        <v>#N/A</v>
      </c>
      <c r="D40" s="26" t="e">
        <f>IF($A40&lt;&gt;"",IF(VLOOKUP($A40,貼り付け用!$A$1:$BA$300,COLUMN(),FALSE)=0,"",VLOOKUP($A40,貼り付け用!$A$1:$BA$300,COLUMN(),FALSE)),"")</f>
        <v>#N/A</v>
      </c>
      <c r="E40" s="26" t="e">
        <f>IF($A40&lt;&gt;"",IF(VLOOKUP($A40,貼り付け用!$A$1:$BA$300,COLUMN(),FALSE)=0,"",VLOOKUP($A40,貼り付け用!$A$1:$BA$300,COLUMN(),FALSE)),"")</f>
        <v>#N/A</v>
      </c>
      <c r="F40" s="26" t="e">
        <f>IF($A40&lt;&gt;"",IF(VLOOKUP($A40,貼り付け用!$A$1:$BA$300,COLUMN(),FALSE)=0,"",VLOOKUP($A40,貼り付け用!$A$1:$BA$300,COLUMN(),FALSE)),"")</f>
        <v>#N/A</v>
      </c>
      <c r="G40" s="26" t="e">
        <f>IF($A40&lt;&gt;"",IF(VLOOKUP($A40,貼り付け用!$A$1:$BA$300,COLUMN(),FALSE)=0,"",VLOOKUP($A40,貼り付け用!$A$1:$BA$300,COLUMN(),FALSE)),"")</f>
        <v>#N/A</v>
      </c>
      <c r="H40" s="26" t="e">
        <f>IF($A40&lt;&gt;"",IF(VLOOKUP($A40,貼り付け用!$A$1:$BA$300,COLUMN(),FALSE)=0,"",VLOOKUP($A40,貼り付け用!$A$1:$BA$300,COLUMN(),FALSE)),"")</f>
        <v>#N/A</v>
      </c>
      <c r="I40" s="26" t="e">
        <f>IF($A40&lt;&gt;"",IF(VLOOKUP($A40,貼り付け用!$A$1:$BA$300,COLUMN(),FALSE)=0,"",VLOOKUP($A40,貼り付け用!$A$1:$BA$300,COLUMN(),FALSE)),"")</f>
        <v>#N/A</v>
      </c>
      <c r="J40" s="26" t="e">
        <f>IF($A40&lt;&gt;"",IF(VLOOKUP($A40,貼り付け用!$A$1:$BA$300,COLUMN(),FALSE)=0,"",VLOOKUP($A40,貼り付け用!$A$1:$BA$300,COLUMN(),FALSE)),"")</f>
        <v>#N/A</v>
      </c>
      <c r="K40" s="26" t="e">
        <f>IF($A40&lt;&gt;"",IF(VLOOKUP($A40,貼り付け用!$A$1:$BA$300,COLUMN(),FALSE)=0,"",VLOOKUP($A40,貼り付け用!$A$1:$BA$300,COLUMN(),FALSE)),"")</f>
        <v>#N/A</v>
      </c>
      <c r="L40" s="26" t="e">
        <f>IF($A40&lt;&gt;"",
IF(COLUMN(貼り付け用!L40)&gt;MATCH("おやつ",貼り付け用!$3:$3,0),"",
IF(VLOOKUP($A40,貼り付け用!$A$1:$BA$300,COLUMN(),FALSE)=0,"",VLOOKUP($A40,貼り付け用!$A$1:$BA$300,COLUMN(),FALSE))),"")</f>
        <v>#N/A</v>
      </c>
      <c r="M40" s="26" t="e">
        <f>IF($A40&lt;&gt;"",
IF(COLUMN(貼り付け用!M40)&gt;MATCH("おやつ",貼り付け用!$3:$3,0),"",
IF(VLOOKUP($A40,貼り付け用!$A$1:$BA$300,COLUMN(),FALSE)=0,"",VLOOKUP($A40,貼り付け用!$A$1:$BA$300,COLUMN(),FALSE))),"")</f>
        <v>#N/A</v>
      </c>
      <c r="N40" s="26" t="e">
        <f>IF($A40&lt;&gt;"",
IF(COLUMN(貼り付け用!N40)&gt;MATCH("おやつ",貼り付け用!$3:$3,0),"",
IF(VLOOKUP($A40,貼り付け用!$A$1:$BA$300,COLUMN(),FALSE)=0,"",VLOOKUP($A40,貼り付け用!$A$1:$BA$300,COLUMN(),FALSE))),"")</f>
        <v>#N/A</v>
      </c>
      <c r="O40" s="26" t="e">
        <f>IF($A40&lt;&gt;"",
IF(COLUMN(貼り付け用!O40)&gt;MATCH("おやつ",貼り付け用!$3:$3,0),"",
IF(VLOOKUP($A40,貼り付け用!$A$1:$BA$300,COLUMN(),FALSE)=0,"",VLOOKUP($A40,貼り付け用!$A$1:$BA$300,COLUMN(),FALSE))),"")</f>
        <v>#N/A</v>
      </c>
      <c r="P40" s="26" t="e">
        <f>IF($A40&lt;&gt;"",
IF(COLUMN(貼り付け用!P40)&gt;MATCH("おやつ",貼り付け用!$3:$3,0),"",
IF(VLOOKUP($A40,貼り付け用!$A$1:$BA$300,COLUMN(),FALSE)=0,"",VLOOKUP($A40,貼り付け用!$A$1:$BA$300,COLUMN(),FALSE))),"")</f>
        <v>#N/A</v>
      </c>
      <c r="Q40" s="26" t="e">
        <f>IF($A40&lt;&gt;"",
IF(COLUMN(貼り付け用!Q40)&gt;MATCH("おやつ",貼り付け用!$3:$3,0),"",
IF(VLOOKUP($A40,貼り付け用!$A$1:$BA$300,COLUMN(),FALSE)=0,"",VLOOKUP($A40,貼り付け用!$A$1:$BA$300,COLUMN(),FALSE))),"")</f>
        <v>#N/A</v>
      </c>
      <c r="R40" s="26" t="e">
        <f>IF($A40&lt;&gt;"",
IF(COLUMN(貼り付け用!R40)&gt;MATCH("おやつ",貼り付け用!$3:$3,0),"",
IF(VLOOKUP($A40,貼り付け用!$A$1:$BA$300,COLUMN(),FALSE)=0,"",VLOOKUP($A40,貼り付け用!$A$1:$BA$300,COLUMN(),FALSE))),"")</f>
        <v>#N/A</v>
      </c>
      <c r="S40" s="26" t="e">
        <f>IF($A40&lt;&gt;"",
IF(COLUMN(貼り付け用!S40)&gt;MATCH("おやつ",貼り付け用!$3:$3,0),"",
IF(VLOOKUP($A40,貼り付け用!$A$1:$BA$300,COLUMN(),FALSE)=0,"",VLOOKUP($A40,貼り付け用!$A$1:$BA$300,COLUMN(),FALSE))),"")</f>
        <v>#N/A</v>
      </c>
      <c r="T40" s="26" t="e">
        <f>IF(COLUMN(貼り付け用!T40)&gt;MATCH("おやつ",貼り付け用!$3:$3,0),"",
IF(VLOOKUP($A40,貼り付け用!$A$1:$BA$300,COLUMN(),FALSE)=0,"",VLOOKUP($A40,貼り付け用!$A$1:$BA$300,COLUMN(),FALSE)))</f>
        <v>#N/A</v>
      </c>
      <c r="U40" s="29"/>
      <c r="V40" s="27" t="e">
        <f>IF(A40&lt;&gt;"",
IF(VLOOKUP($A40,貼り付け用!$A$1:$BA$300,MATCH("おやつ",貼り付け用!$3:$3,0)+1,FALSE)=0,"",VLOOKUP($A40,貼り付け用!$A$1:$BA$300,MATCH("おやつ",貼り付け用!$3:$3,0)+1,FALSE)),"")</f>
        <v>#N/A</v>
      </c>
      <c r="W40" s="26" t="e">
        <f>IF(A40&lt;&gt;"",
IF(VLOOKUP($A40,貼り付け用!$A$1:$BA$300,MATCH("おやつ",貼り付け用!$3:$3,0)+2,FALSE)=0,"",VLOOKUP($A40,貼り付け用!$A$1:$BA$300,MATCH("おやつ",貼り付け用!$3:$3,0)+2,FALSE)),"")</f>
        <v>#N/A</v>
      </c>
    </row>
    <row r="41" spans="1:23" x14ac:dyDescent="0.45">
      <c r="A41" s="28" t="e">
        <f>IF(貼り付け用!$A$6&lt;&gt;"",
IF(ROW(A40)+1&gt;=MATCH("*10000*", 貼り付け用!$A:$A, 0),"",
IF(貼り付け用!A41&lt;&gt;"",貼り付け用!A41,"")),
IF(ROW(A41)+1&gt;=MATCH("*10000*", 貼り付け用!$A:$A, 0),"",
IF(貼り付け用!A42&lt;&gt;"",貼り付け用!A42,"")))</f>
        <v>#N/A</v>
      </c>
      <c r="B41" s="24" t="e">
        <f>IF($A41&lt;&gt;"",IF(VLOOKUP($A41,貼り付け用!$A$1:$BA$300,COLUMN(),FALSE)=0,"",VLOOKUP($A41,貼り付け用!$A$1:$BA$300,COLUMN(),FALSE)),"")</f>
        <v>#N/A</v>
      </c>
      <c r="C41" s="24" t="e">
        <f>IF($A41&lt;&gt;"",IF(VLOOKUP($A41,貼り付け用!$A$1:$BA$300,COLUMN(),FALSE)=0,"",VLOOKUP($A41,貼り付け用!$A$1:$BA$300,COLUMN(),FALSE)),"")</f>
        <v>#N/A</v>
      </c>
      <c r="D41" s="24" t="e">
        <f>IF($A41&lt;&gt;"",IF(VLOOKUP($A41,貼り付け用!$A$1:$BA$300,COLUMN(),FALSE)=0,"",VLOOKUP($A41,貼り付け用!$A$1:$BA$300,COLUMN(),FALSE)),"")</f>
        <v>#N/A</v>
      </c>
      <c r="E41" s="24" t="e">
        <f>IF($A41&lt;&gt;"",IF(VLOOKUP($A41,貼り付け用!$A$1:$BA$300,COLUMN(),FALSE)=0,"",VLOOKUP($A41,貼り付け用!$A$1:$BA$300,COLUMN(),FALSE)),"")</f>
        <v>#N/A</v>
      </c>
      <c r="F41" s="24" t="e">
        <f>IF($A41&lt;&gt;"",IF(VLOOKUP($A41,貼り付け用!$A$1:$BA$300,COLUMN(),FALSE)=0,"",VLOOKUP($A41,貼り付け用!$A$1:$BA$300,COLUMN(),FALSE)),"")</f>
        <v>#N/A</v>
      </c>
      <c r="G41" s="24" t="e">
        <f>IF($A41&lt;&gt;"",IF(VLOOKUP($A41,貼り付け用!$A$1:$BA$300,COLUMN(),FALSE)=0,"",VLOOKUP($A41,貼り付け用!$A$1:$BA$300,COLUMN(),FALSE)),"")</f>
        <v>#N/A</v>
      </c>
      <c r="H41" s="24" t="e">
        <f>IF($A41&lt;&gt;"",IF(VLOOKUP($A41,貼り付け用!$A$1:$BA$300,COLUMN(),FALSE)=0,"",VLOOKUP($A41,貼り付け用!$A$1:$BA$300,COLUMN(),FALSE)),"")</f>
        <v>#N/A</v>
      </c>
      <c r="I41" s="24" t="e">
        <f>IF($A41&lt;&gt;"",IF(VLOOKUP($A41,貼り付け用!$A$1:$BA$300,COLUMN(),FALSE)=0,"",VLOOKUP($A41,貼り付け用!$A$1:$BA$300,COLUMN(),FALSE)),"")</f>
        <v>#N/A</v>
      </c>
      <c r="J41" s="24" t="e">
        <f>IF($A41&lt;&gt;"",IF(VLOOKUP($A41,貼り付け用!$A$1:$BA$300,COLUMN(),FALSE)=0,"",VLOOKUP($A41,貼り付け用!$A$1:$BA$300,COLUMN(),FALSE)),"")</f>
        <v>#N/A</v>
      </c>
      <c r="K41" s="24" t="e">
        <f>IF($A41&lt;&gt;"",IF(VLOOKUP($A41,貼り付け用!$A$1:$BA$300,COLUMN(),FALSE)=0,"",VLOOKUP($A41,貼り付け用!$A$1:$BA$300,COLUMN(),FALSE)),"")</f>
        <v>#N/A</v>
      </c>
      <c r="L41" s="24" t="e">
        <f>IF($A41&lt;&gt;"",
IF(COLUMN(貼り付け用!L41)&gt;MATCH("おやつ",貼り付け用!$3:$3,0),"",
IF(VLOOKUP($A41,貼り付け用!$A$1:$BA$300,COLUMN(),FALSE)=0,"",VLOOKUP($A41,貼り付け用!$A$1:$BA$300,COLUMN(),FALSE))),"")</f>
        <v>#N/A</v>
      </c>
      <c r="M41" s="24" t="e">
        <f>IF($A41&lt;&gt;"",
IF(COLUMN(貼り付け用!M41)&gt;MATCH("おやつ",貼り付け用!$3:$3,0),"",
IF(VLOOKUP($A41,貼り付け用!$A$1:$BA$300,COLUMN(),FALSE)=0,"",VLOOKUP($A41,貼り付け用!$A$1:$BA$300,COLUMN(),FALSE))),"")</f>
        <v>#N/A</v>
      </c>
      <c r="N41" s="24" t="e">
        <f>IF($A41&lt;&gt;"",
IF(COLUMN(貼り付け用!N41)&gt;MATCH("おやつ",貼り付け用!$3:$3,0),"",
IF(VLOOKUP($A41,貼り付け用!$A$1:$BA$300,COLUMN(),FALSE)=0,"",VLOOKUP($A41,貼り付け用!$A$1:$BA$300,COLUMN(),FALSE))),"")</f>
        <v>#N/A</v>
      </c>
      <c r="O41" s="24" t="e">
        <f>IF($A41&lt;&gt;"",
IF(COLUMN(貼り付け用!O41)&gt;MATCH("おやつ",貼り付け用!$3:$3,0),"",
IF(VLOOKUP($A41,貼り付け用!$A$1:$BA$300,COLUMN(),FALSE)=0,"",VLOOKUP($A41,貼り付け用!$A$1:$BA$300,COLUMN(),FALSE))),"")</f>
        <v>#N/A</v>
      </c>
      <c r="P41" s="24" t="e">
        <f>IF($A41&lt;&gt;"",
IF(COLUMN(貼り付け用!P41)&gt;MATCH("おやつ",貼り付け用!$3:$3,0),"",
IF(VLOOKUP($A41,貼り付け用!$A$1:$BA$300,COLUMN(),FALSE)=0,"",VLOOKUP($A41,貼り付け用!$A$1:$BA$300,COLUMN(),FALSE))),"")</f>
        <v>#N/A</v>
      </c>
      <c r="Q41" s="24" t="e">
        <f>IF($A41&lt;&gt;"",
IF(COLUMN(貼り付け用!Q41)&gt;MATCH("おやつ",貼り付け用!$3:$3,0),"",
IF(VLOOKUP($A41,貼り付け用!$A$1:$BA$300,COLUMN(),FALSE)=0,"",VLOOKUP($A41,貼り付け用!$A$1:$BA$300,COLUMN(),FALSE))),"")</f>
        <v>#N/A</v>
      </c>
      <c r="R41" s="24" t="e">
        <f>IF($A41&lt;&gt;"",
IF(COLUMN(貼り付け用!R41)&gt;MATCH("おやつ",貼り付け用!$3:$3,0),"",
IF(VLOOKUP($A41,貼り付け用!$A$1:$BA$300,COLUMN(),FALSE)=0,"",VLOOKUP($A41,貼り付け用!$A$1:$BA$300,COLUMN(),FALSE))),"")</f>
        <v>#N/A</v>
      </c>
      <c r="S41" s="24" t="e">
        <f>IF($A41&lt;&gt;"",
IF(COLUMN(貼り付け用!S41)&gt;MATCH("おやつ",貼り付け用!$3:$3,0),"",
IF(VLOOKUP($A41,貼り付け用!$A$1:$BA$300,COLUMN(),FALSE)=0,"",VLOOKUP($A41,貼り付け用!$A$1:$BA$300,COLUMN(),FALSE))),"")</f>
        <v>#N/A</v>
      </c>
      <c r="T41" s="24" t="e">
        <f>IF(COLUMN(貼り付け用!T41)&gt;MATCH("おやつ",貼り付け用!$3:$3,0),"",
IF(VLOOKUP($A41,貼り付け用!$A$1:$BA$300,COLUMN(),FALSE)=0,"",VLOOKUP($A41,貼り付け用!$A$1:$BA$300,COLUMN(),FALSE)))</f>
        <v>#N/A</v>
      </c>
      <c r="U41" s="30"/>
      <c r="V41" s="27" t="e">
        <f>IF(A41&lt;&gt;"",
IF(VLOOKUP($A41,貼り付け用!$A$1:$BA$300,MATCH("おやつ",貼り付け用!$3:$3,0)+1,FALSE)=0,"",VLOOKUP($A41,貼り付け用!$A$1:$BA$300,MATCH("おやつ",貼り付け用!$3:$3,0)+1,FALSE)),"")</f>
        <v>#N/A</v>
      </c>
      <c r="W41" s="26" t="e">
        <f>IF(A41&lt;&gt;"",
IF(VLOOKUP($A41,貼り付け用!$A$1:$BA$300,MATCH("おやつ",貼り付け用!$3:$3,0)+2,FALSE)=0,"",VLOOKUP($A41,貼り付け用!$A$1:$BA$300,MATCH("おやつ",貼り付け用!$3:$3,0)+2,FALSE)),"")</f>
        <v>#N/A</v>
      </c>
    </row>
    <row r="42" spans="1:23" x14ac:dyDescent="0.45">
      <c r="A42" s="10" t="e">
        <f>IF(貼り付け用!$A$6&lt;&gt;"",
IF(ROW(A41)+1&gt;=MATCH("*10000*", 貼り付け用!$A:$A, 0),
IF(COUNTIF(A40,"*10000*"),"10001",
IF(COUNTIF(A40,"*10001*"),"10002",
IF(COUNTIF(A40,"*10002*"),"",
IF(COUNTIF(A40,""),"","10000")))),
IF(貼り付け用!A42&lt;&gt;"",貼り付け用!A42,"")),
IF(ROW(A42)+1&gt;=MATCH("*10000*", 貼り付け用!$A:$A, 0),
IF(COUNTIF(A40,"*10000*"),"10001",
IF(COUNTIF(A40,"*10001*"),"10002",
IF(COUNTIF(A40,"*10002*"),"",
IF(COUNTIF(A40,""),"","10000")))),
IF(貼り付け用!A43&lt;&gt;"",貼り付け用!A43,"")))</f>
        <v>#N/A</v>
      </c>
      <c r="B42" s="26" t="e">
        <f>IF($A42&lt;&gt;"",IF(VLOOKUP($A42,貼り付け用!$A$1:$BA$300,COLUMN(),FALSE)=0,"",VLOOKUP($A42,貼り付け用!$A$1:$BA$300,COLUMN(),FALSE)),"")</f>
        <v>#N/A</v>
      </c>
      <c r="C42" s="26" t="e">
        <f>IF($A42&lt;&gt;"",IF(VLOOKUP($A42,貼り付け用!$A$1:$BA$300,COLUMN(),FALSE)=0,"",VLOOKUP($A42,貼り付け用!$A$1:$BA$300,COLUMN(),FALSE)),"")</f>
        <v>#N/A</v>
      </c>
      <c r="D42" s="26" t="e">
        <f>IF($A42&lt;&gt;"",IF(VLOOKUP($A42,貼り付け用!$A$1:$BA$300,COLUMN(),FALSE)=0,"",VLOOKUP($A42,貼り付け用!$A$1:$BA$300,COLUMN(),FALSE)),"")</f>
        <v>#N/A</v>
      </c>
      <c r="E42" s="26" t="e">
        <f>IF($A42&lt;&gt;"",IF(VLOOKUP($A42,貼り付け用!$A$1:$BA$300,COLUMN(),FALSE)=0,"",VLOOKUP($A42,貼り付け用!$A$1:$BA$300,COLUMN(),FALSE)),"")</f>
        <v>#N/A</v>
      </c>
      <c r="F42" s="26" t="e">
        <f>IF($A42&lt;&gt;"",IF(VLOOKUP($A42,貼り付け用!$A$1:$BA$300,COLUMN(),FALSE)=0,"",VLOOKUP($A42,貼り付け用!$A$1:$BA$300,COLUMN(),FALSE)),"")</f>
        <v>#N/A</v>
      </c>
      <c r="G42" s="26" t="e">
        <f>IF($A42&lt;&gt;"",IF(VLOOKUP($A42,貼り付け用!$A$1:$BA$300,COLUMN(),FALSE)=0,"",VLOOKUP($A42,貼り付け用!$A$1:$BA$300,COLUMN(),FALSE)),"")</f>
        <v>#N/A</v>
      </c>
      <c r="H42" s="26" t="e">
        <f>IF($A42&lt;&gt;"",IF(VLOOKUP($A42,貼り付け用!$A$1:$BA$300,COLUMN(),FALSE)=0,"",VLOOKUP($A42,貼り付け用!$A$1:$BA$300,COLUMN(),FALSE)),"")</f>
        <v>#N/A</v>
      </c>
      <c r="I42" s="26" t="e">
        <f>IF($A42&lt;&gt;"",IF(VLOOKUP($A42,貼り付け用!$A$1:$BA$300,COLUMN(),FALSE)=0,"",VLOOKUP($A42,貼り付け用!$A$1:$BA$300,COLUMN(),FALSE)),"")</f>
        <v>#N/A</v>
      </c>
      <c r="J42" s="26" t="e">
        <f>IF($A42&lt;&gt;"",IF(VLOOKUP($A42,貼り付け用!$A$1:$BA$300,COLUMN(),FALSE)=0,"",VLOOKUP($A42,貼り付け用!$A$1:$BA$300,COLUMN(),FALSE)),"")</f>
        <v>#N/A</v>
      </c>
      <c r="K42" s="26" t="e">
        <f>IF($A42&lt;&gt;"",IF(VLOOKUP($A42,貼り付け用!$A$1:$BA$300,COLUMN(),FALSE)=0,"",VLOOKUP($A42,貼り付け用!$A$1:$BA$300,COLUMN(),FALSE)),"")</f>
        <v>#N/A</v>
      </c>
      <c r="L42" s="26" t="e">
        <f>IF($A42&lt;&gt;"",
IF(COLUMN(貼り付け用!L42)&gt;MATCH("おやつ",貼り付け用!$3:$3,0),"",
IF(VLOOKUP($A42,貼り付け用!$A$1:$BA$300,COLUMN(),FALSE)=0,"",VLOOKUP($A42,貼り付け用!$A$1:$BA$300,COLUMN(),FALSE))),"")</f>
        <v>#N/A</v>
      </c>
      <c r="M42" s="26" t="e">
        <f>IF($A42&lt;&gt;"",
IF(COLUMN(貼り付け用!M42)&gt;MATCH("おやつ",貼り付け用!$3:$3,0),"",
IF(VLOOKUP($A42,貼り付け用!$A$1:$BA$300,COLUMN(),FALSE)=0,"",VLOOKUP($A42,貼り付け用!$A$1:$BA$300,COLUMN(),FALSE))),"")</f>
        <v>#N/A</v>
      </c>
      <c r="N42" s="26" t="e">
        <f>IF($A42&lt;&gt;"",
IF(COLUMN(貼り付け用!N42)&gt;MATCH("おやつ",貼り付け用!$3:$3,0),"",
IF(VLOOKUP($A42,貼り付け用!$A$1:$BA$300,COLUMN(),FALSE)=0,"",VLOOKUP($A42,貼り付け用!$A$1:$BA$300,COLUMN(),FALSE))),"")</f>
        <v>#N/A</v>
      </c>
      <c r="O42" s="26" t="e">
        <f>IF($A42&lt;&gt;"",
IF(COLUMN(貼り付け用!O42)&gt;MATCH("おやつ",貼り付け用!$3:$3,0),"",
IF(VLOOKUP($A42,貼り付け用!$A$1:$BA$300,COLUMN(),FALSE)=0,"",VLOOKUP($A42,貼り付け用!$A$1:$BA$300,COLUMN(),FALSE))),"")</f>
        <v>#N/A</v>
      </c>
      <c r="P42" s="26" t="e">
        <f>IF($A42&lt;&gt;"",
IF(COLUMN(貼り付け用!P42)&gt;MATCH("おやつ",貼り付け用!$3:$3,0),"",
IF(VLOOKUP($A42,貼り付け用!$A$1:$BA$300,COLUMN(),FALSE)=0,"",VLOOKUP($A42,貼り付け用!$A$1:$BA$300,COLUMN(),FALSE))),"")</f>
        <v>#N/A</v>
      </c>
      <c r="Q42" s="26" t="e">
        <f>IF($A42&lt;&gt;"",
IF(COLUMN(貼り付け用!Q42)&gt;MATCH("おやつ",貼り付け用!$3:$3,0),"",
IF(VLOOKUP($A42,貼り付け用!$A$1:$BA$300,COLUMN(),FALSE)=0,"",VLOOKUP($A42,貼り付け用!$A$1:$BA$300,COLUMN(),FALSE))),"")</f>
        <v>#N/A</v>
      </c>
      <c r="R42" s="26" t="e">
        <f>IF($A42&lt;&gt;"",
IF(COLUMN(貼り付け用!R42)&gt;MATCH("おやつ",貼り付け用!$3:$3,0),"",
IF(VLOOKUP($A42,貼り付け用!$A$1:$BA$300,COLUMN(),FALSE)=0,"",VLOOKUP($A42,貼り付け用!$A$1:$BA$300,COLUMN(),FALSE))),"")</f>
        <v>#N/A</v>
      </c>
      <c r="S42" s="26" t="e">
        <f>IF($A42&lt;&gt;"",
IF(COLUMN(貼り付け用!S42)&gt;MATCH("おやつ",貼り付け用!$3:$3,0),"",
IF(VLOOKUP($A42,貼り付け用!$A$1:$BA$300,COLUMN(),FALSE)=0,"",VLOOKUP($A42,貼り付け用!$A$1:$BA$300,COLUMN(),FALSE))),"")</f>
        <v>#N/A</v>
      </c>
      <c r="T42" s="26" t="e">
        <f>IF(COLUMN(貼り付け用!T42)&gt;MATCH("おやつ",貼り付け用!$3:$3,0),"",
IF(VLOOKUP($A42,貼り付け用!$A$1:$BA$300,COLUMN(),FALSE)=0,"",VLOOKUP($A42,貼り付け用!$A$1:$BA$300,COLUMN(),FALSE)))</f>
        <v>#N/A</v>
      </c>
      <c r="U42" s="29"/>
      <c r="V42" s="27" t="e">
        <f>IF(A42&lt;&gt;"",
IF(VLOOKUP($A42,貼り付け用!$A$1:$BA$300,MATCH("おやつ",貼り付け用!$3:$3,0)+1,FALSE)=0,"",VLOOKUP($A42,貼り付け用!$A$1:$BA$300,MATCH("おやつ",貼り付け用!$3:$3,0)+1,FALSE)),"")</f>
        <v>#N/A</v>
      </c>
      <c r="W42" s="26" t="e">
        <f>IF(A42&lt;&gt;"",
IF(VLOOKUP($A42,貼り付け用!$A$1:$BA$300,MATCH("おやつ",貼り付け用!$3:$3,0)+2,FALSE)=0,"",VLOOKUP($A42,貼り付け用!$A$1:$BA$300,MATCH("おやつ",貼り付け用!$3:$3,0)+2,FALSE)),"")</f>
        <v>#N/A</v>
      </c>
    </row>
    <row r="43" spans="1:23" x14ac:dyDescent="0.45">
      <c r="A43" s="28" t="e">
        <f>IF(貼り付け用!$A$6&lt;&gt;"",
IF(ROW(A42)+1&gt;=MATCH("*10000*", 貼り付け用!$A:$A, 0),"",
IF(貼り付け用!A43&lt;&gt;"",貼り付け用!A43,"")),
IF(ROW(A43)+1&gt;=MATCH("*10000*", 貼り付け用!$A:$A, 0),"",
IF(貼り付け用!A44&lt;&gt;"",貼り付け用!A44,"")))</f>
        <v>#N/A</v>
      </c>
      <c r="B43" s="24" t="e">
        <f>IF($A43&lt;&gt;"",IF(VLOOKUP($A43,貼り付け用!$A$1:$BA$300,COLUMN(),FALSE)=0,"",VLOOKUP($A43,貼り付け用!$A$1:$BA$300,COLUMN(),FALSE)),"")</f>
        <v>#N/A</v>
      </c>
      <c r="C43" s="24" t="e">
        <f>IF($A43&lt;&gt;"",IF(VLOOKUP($A43,貼り付け用!$A$1:$BA$300,COLUMN(),FALSE)=0,"",VLOOKUP($A43,貼り付け用!$A$1:$BA$300,COLUMN(),FALSE)),"")</f>
        <v>#N/A</v>
      </c>
      <c r="D43" s="24" t="e">
        <f>IF($A43&lt;&gt;"",IF(VLOOKUP($A43,貼り付け用!$A$1:$BA$300,COLUMN(),FALSE)=0,"",VLOOKUP($A43,貼り付け用!$A$1:$BA$300,COLUMN(),FALSE)),"")</f>
        <v>#N/A</v>
      </c>
      <c r="E43" s="24" t="e">
        <f>IF($A43&lt;&gt;"",IF(VLOOKUP($A43,貼り付け用!$A$1:$BA$300,COLUMN(),FALSE)=0,"",VLOOKUP($A43,貼り付け用!$A$1:$BA$300,COLUMN(),FALSE)),"")</f>
        <v>#N/A</v>
      </c>
      <c r="F43" s="24" t="e">
        <f>IF($A43&lt;&gt;"",IF(VLOOKUP($A43,貼り付け用!$A$1:$BA$300,COLUMN(),FALSE)=0,"",VLOOKUP($A43,貼り付け用!$A$1:$BA$300,COLUMN(),FALSE)),"")</f>
        <v>#N/A</v>
      </c>
      <c r="G43" s="24" t="e">
        <f>IF($A43&lt;&gt;"",IF(VLOOKUP($A43,貼り付け用!$A$1:$BA$300,COLUMN(),FALSE)=0,"",VLOOKUP($A43,貼り付け用!$A$1:$BA$300,COLUMN(),FALSE)),"")</f>
        <v>#N/A</v>
      </c>
      <c r="H43" s="24" t="e">
        <f>IF($A43&lt;&gt;"",IF(VLOOKUP($A43,貼り付け用!$A$1:$BA$300,COLUMN(),FALSE)=0,"",VLOOKUP($A43,貼り付け用!$A$1:$BA$300,COLUMN(),FALSE)),"")</f>
        <v>#N/A</v>
      </c>
      <c r="I43" s="24" t="e">
        <f>IF($A43&lt;&gt;"",IF(VLOOKUP($A43,貼り付け用!$A$1:$BA$300,COLUMN(),FALSE)=0,"",VLOOKUP($A43,貼り付け用!$A$1:$BA$300,COLUMN(),FALSE)),"")</f>
        <v>#N/A</v>
      </c>
      <c r="J43" s="24" t="e">
        <f>IF($A43&lt;&gt;"",IF(VLOOKUP($A43,貼り付け用!$A$1:$BA$300,COLUMN(),FALSE)=0,"",VLOOKUP($A43,貼り付け用!$A$1:$BA$300,COLUMN(),FALSE)),"")</f>
        <v>#N/A</v>
      </c>
      <c r="K43" s="24" t="e">
        <f>IF($A43&lt;&gt;"",IF(VLOOKUP($A43,貼り付け用!$A$1:$BA$300,COLUMN(),FALSE)=0,"",VLOOKUP($A43,貼り付け用!$A$1:$BA$300,COLUMN(),FALSE)),"")</f>
        <v>#N/A</v>
      </c>
      <c r="L43" s="24" t="e">
        <f>IF($A43&lt;&gt;"",
IF(COLUMN(貼り付け用!L43)&gt;MATCH("おやつ",貼り付け用!$3:$3,0),"",
IF(VLOOKUP($A43,貼り付け用!$A$1:$BA$300,COLUMN(),FALSE)=0,"",VLOOKUP($A43,貼り付け用!$A$1:$BA$300,COLUMN(),FALSE))),"")</f>
        <v>#N/A</v>
      </c>
      <c r="M43" s="24" t="e">
        <f>IF($A43&lt;&gt;"",
IF(COLUMN(貼り付け用!M43)&gt;MATCH("おやつ",貼り付け用!$3:$3,0),"",
IF(VLOOKUP($A43,貼り付け用!$A$1:$BA$300,COLUMN(),FALSE)=0,"",VLOOKUP($A43,貼り付け用!$A$1:$BA$300,COLUMN(),FALSE))),"")</f>
        <v>#N/A</v>
      </c>
      <c r="N43" s="24" t="e">
        <f>IF($A43&lt;&gt;"",
IF(COLUMN(貼り付け用!N43)&gt;MATCH("おやつ",貼り付け用!$3:$3,0),"",
IF(VLOOKUP($A43,貼り付け用!$A$1:$BA$300,COLUMN(),FALSE)=0,"",VLOOKUP($A43,貼り付け用!$A$1:$BA$300,COLUMN(),FALSE))),"")</f>
        <v>#N/A</v>
      </c>
      <c r="O43" s="24" t="e">
        <f>IF($A43&lt;&gt;"",
IF(COLUMN(貼り付け用!O43)&gt;MATCH("おやつ",貼り付け用!$3:$3,0),"",
IF(VLOOKUP($A43,貼り付け用!$A$1:$BA$300,COLUMN(),FALSE)=0,"",VLOOKUP($A43,貼り付け用!$A$1:$BA$300,COLUMN(),FALSE))),"")</f>
        <v>#N/A</v>
      </c>
      <c r="P43" s="24" t="e">
        <f>IF($A43&lt;&gt;"",
IF(COLUMN(貼り付け用!P43)&gt;MATCH("おやつ",貼り付け用!$3:$3,0),"",
IF(VLOOKUP($A43,貼り付け用!$A$1:$BA$300,COLUMN(),FALSE)=0,"",VLOOKUP($A43,貼り付け用!$A$1:$BA$300,COLUMN(),FALSE))),"")</f>
        <v>#N/A</v>
      </c>
      <c r="Q43" s="24" t="e">
        <f>IF($A43&lt;&gt;"",
IF(COLUMN(貼り付け用!Q43)&gt;MATCH("おやつ",貼り付け用!$3:$3,0),"",
IF(VLOOKUP($A43,貼り付け用!$A$1:$BA$300,COLUMN(),FALSE)=0,"",VLOOKUP($A43,貼り付け用!$A$1:$BA$300,COLUMN(),FALSE))),"")</f>
        <v>#N/A</v>
      </c>
      <c r="R43" s="24" t="e">
        <f>IF($A43&lt;&gt;"",
IF(COLUMN(貼り付け用!R43)&gt;MATCH("おやつ",貼り付け用!$3:$3,0),"",
IF(VLOOKUP($A43,貼り付け用!$A$1:$BA$300,COLUMN(),FALSE)=0,"",VLOOKUP($A43,貼り付け用!$A$1:$BA$300,COLUMN(),FALSE))),"")</f>
        <v>#N/A</v>
      </c>
      <c r="S43" s="24" t="e">
        <f>IF($A43&lt;&gt;"",
IF(COLUMN(貼り付け用!S43)&gt;MATCH("おやつ",貼り付け用!$3:$3,0),"",
IF(VLOOKUP($A43,貼り付け用!$A$1:$BA$300,COLUMN(),FALSE)=0,"",VLOOKUP($A43,貼り付け用!$A$1:$BA$300,COLUMN(),FALSE))),"")</f>
        <v>#N/A</v>
      </c>
      <c r="T43" s="24" t="e">
        <f>IF(COLUMN(貼り付け用!T43)&gt;MATCH("おやつ",貼り付け用!$3:$3,0),"",
IF(VLOOKUP($A43,貼り付け用!$A$1:$BA$300,COLUMN(),FALSE)=0,"",VLOOKUP($A43,貼り付け用!$A$1:$BA$300,COLUMN(),FALSE)))</f>
        <v>#N/A</v>
      </c>
      <c r="U43" s="30"/>
      <c r="V43" s="27" t="e">
        <f>IF(A43&lt;&gt;"",
IF(VLOOKUP($A43,貼り付け用!$A$1:$BA$300,MATCH("おやつ",貼り付け用!$3:$3,0)+1,FALSE)=0,"",VLOOKUP($A43,貼り付け用!$A$1:$BA$300,MATCH("おやつ",貼り付け用!$3:$3,0)+1,FALSE)),"")</f>
        <v>#N/A</v>
      </c>
      <c r="W43" s="26" t="e">
        <f>IF(A43&lt;&gt;"",
IF(VLOOKUP($A43,貼り付け用!$A$1:$BA$300,MATCH("おやつ",貼り付け用!$3:$3,0)+2,FALSE)=0,"",VLOOKUP($A43,貼り付け用!$A$1:$BA$300,MATCH("おやつ",貼り付け用!$3:$3,0)+2,FALSE)),"")</f>
        <v>#N/A</v>
      </c>
    </row>
    <row r="44" spans="1:23" x14ac:dyDescent="0.45">
      <c r="A44" s="10" t="e">
        <f>IF(貼り付け用!$A$6&lt;&gt;"",
IF(ROW(A43)+1&gt;=MATCH("*10000*", 貼り付け用!$A:$A, 0),
IF(COUNTIF(A42,"*10000*"),"10001",
IF(COUNTIF(A42,"*10001*"),"10002",
IF(COUNTIF(A42,"*10002*"),"",
IF(COUNTIF(A42,""),"","10000")))),
IF(貼り付け用!A44&lt;&gt;"",貼り付け用!A44,"")),
IF(ROW(A44)+1&gt;=MATCH("*10000*", 貼り付け用!$A:$A, 0),
IF(COUNTIF(A42,"*10000*"),"10001",
IF(COUNTIF(A42,"*10001*"),"10002",
IF(COUNTIF(A42,"*10002*"),"",
IF(COUNTIF(A42,""),"","10000")))),
IF(貼り付け用!A45&lt;&gt;"",貼り付け用!A45,"")))</f>
        <v>#N/A</v>
      </c>
      <c r="B44" s="26" t="e">
        <f>IF($A44&lt;&gt;"",IF(VLOOKUP($A44,貼り付け用!$A$1:$BA$300,COLUMN(),FALSE)=0,"",VLOOKUP($A44,貼り付け用!$A$1:$BA$300,COLUMN(),FALSE)),"")</f>
        <v>#N/A</v>
      </c>
      <c r="C44" s="26" t="e">
        <f>IF($A44&lt;&gt;"",IF(VLOOKUP($A44,貼り付け用!$A$1:$BA$300,COLUMN(),FALSE)=0,"",VLOOKUP($A44,貼り付け用!$A$1:$BA$300,COLUMN(),FALSE)),"")</f>
        <v>#N/A</v>
      </c>
      <c r="D44" s="26" t="e">
        <f>IF($A44&lt;&gt;"",IF(VLOOKUP($A44,貼り付け用!$A$1:$BA$300,COLUMN(),FALSE)=0,"",VLOOKUP($A44,貼り付け用!$A$1:$BA$300,COLUMN(),FALSE)),"")</f>
        <v>#N/A</v>
      </c>
      <c r="E44" s="26" t="e">
        <f>IF($A44&lt;&gt;"",IF(VLOOKUP($A44,貼り付け用!$A$1:$BA$300,COLUMN(),FALSE)=0,"",VLOOKUP($A44,貼り付け用!$A$1:$BA$300,COLUMN(),FALSE)),"")</f>
        <v>#N/A</v>
      </c>
      <c r="F44" s="26" t="e">
        <f>IF($A44&lt;&gt;"",IF(VLOOKUP($A44,貼り付け用!$A$1:$BA$300,COLUMN(),FALSE)=0,"",VLOOKUP($A44,貼り付け用!$A$1:$BA$300,COLUMN(),FALSE)),"")</f>
        <v>#N/A</v>
      </c>
      <c r="G44" s="26" t="e">
        <f>IF($A44&lt;&gt;"",IF(VLOOKUP($A44,貼り付け用!$A$1:$BA$300,COLUMN(),FALSE)=0,"",VLOOKUP($A44,貼り付け用!$A$1:$BA$300,COLUMN(),FALSE)),"")</f>
        <v>#N/A</v>
      </c>
      <c r="H44" s="26" t="e">
        <f>IF($A44&lt;&gt;"",IF(VLOOKUP($A44,貼り付け用!$A$1:$BA$300,COLUMN(),FALSE)=0,"",VLOOKUP($A44,貼り付け用!$A$1:$BA$300,COLUMN(),FALSE)),"")</f>
        <v>#N/A</v>
      </c>
      <c r="I44" s="26" t="e">
        <f>IF($A44&lt;&gt;"",IF(VLOOKUP($A44,貼り付け用!$A$1:$BA$300,COLUMN(),FALSE)=0,"",VLOOKUP($A44,貼り付け用!$A$1:$BA$300,COLUMN(),FALSE)),"")</f>
        <v>#N/A</v>
      </c>
      <c r="J44" s="26" t="e">
        <f>IF($A44&lt;&gt;"",IF(VLOOKUP($A44,貼り付け用!$A$1:$BA$300,COLUMN(),FALSE)=0,"",VLOOKUP($A44,貼り付け用!$A$1:$BA$300,COLUMN(),FALSE)),"")</f>
        <v>#N/A</v>
      </c>
      <c r="K44" s="26" t="e">
        <f>IF($A44&lt;&gt;"",IF(VLOOKUP($A44,貼り付け用!$A$1:$BA$300,COLUMN(),FALSE)=0,"",VLOOKUP($A44,貼り付け用!$A$1:$BA$300,COLUMN(),FALSE)),"")</f>
        <v>#N/A</v>
      </c>
      <c r="L44" s="26" t="e">
        <f>IF($A44&lt;&gt;"",
IF(COLUMN(貼り付け用!L44)&gt;MATCH("おやつ",貼り付け用!$3:$3,0),"",
IF(VLOOKUP($A44,貼り付け用!$A$1:$BA$300,COLUMN(),FALSE)=0,"",VLOOKUP($A44,貼り付け用!$A$1:$BA$300,COLUMN(),FALSE))),"")</f>
        <v>#N/A</v>
      </c>
      <c r="M44" s="26" t="e">
        <f>IF($A44&lt;&gt;"",
IF(COLUMN(貼り付け用!M44)&gt;MATCH("おやつ",貼り付け用!$3:$3,0),"",
IF(VLOOKUP($A44,貼り付け用!$A$1:$BA$300,COLUMN(),FALSE)=0,"",VLOOKUP($A44,貼り付け用!$A$1:$BA$300,COLUMN(),FALSE))),"")</f>
        <v>#N/A</v>
      </c>
      <c r="N44" s="26" t="e">
        <f>IF($A44&lt;&gt;"",
IF(COLUMN(貼り付け用!N44)&gt;MATCH("おやつ",貼り付け用!$3:$3,0),"",
IF(VLOOKUP($A44,貼り付け用!$A$1:$BA$300,COLUMN(),FALSE)=0,"",VLOOKUP($A44,貼り付け用!$A$1:$BA$300,COLUMN(),FALSE))),"")</f>
        <v>#N/A</v>
      </c>
      <c r="O44" s="26" t="e">
        <f>IF($A44&lt;&gt;"",
IF(COLUMN(貼り付け用!O44)&gt;MATCH("おやつ",貼り付け用!$3:$3,0),"",
IF(VLOOKUP($A44,貼り付け用!$A$1:$BA$300,COLUMN(),FALSE)=0,"",VLOOKUP($A44,貼り付け用!$A$1:$BA$300,COLUMN(),FALSE))),"")</f>
        <v>#N/A</v>
      </c>
      <c r="P44" s="26" t="e">
        <f>IF($A44&lt;&gt;"",
IF(COLUMN(貼り付け用!P44)&gt;MATCH("おやつ",貼り付け用!$3:$3,0),"",
IF(VLOOKUP($A44,貼り付け用!$A$1:$BA$300,COLUMN(),FALSE)=0,"",VLOOKUP($A44,貼り付け用!$A$1:$BA$300,COLUMN(),FALSE))),"")</f>
        <v>#N/A</v>
      </c>
      <c r="Q44" s="26" t="e">
        <f>IF($A44&lt;&gt;"",
IF(COLUMN(貼り付け用!Q44)&gt;MATCH("おやつ",貼り付け用!$3:$3,0),"",
IF(VLOOKUP($A44,貼り付け用!$A$1:$BA$300,COLUMN(),FALSE)=0,"",VLOOKUP($A44,貼り付け用!$A$1:$BA$300,COLUMN(),FALSE))),"")</f>
        <v>#N/A</v>
      </c>
      <c r="R44" s="26" t="e">
        <f>IF($A44&lt;&gt;"",
IF(COLUMN(貼り付け用!R44)&gt;MATCH("おやつ",貼り付け用!$3:$3,0),"",
IF(VLOOKUP($A44,貼り付け用!$A$1:$BA$300,COLUMN(),FALSE)=0,"",VLOOKUP($A44,貼り付け用!$A$1:$BA$300,COLUMN(),FALSE))),"")</f>
        <v>#N/A</v>
      </c>
      <c r="S44" s="26" t="e">
        <f>IF($A44&lt;&gt;"",
IF(COLUMN(貼り付け用!S44)&gt;MATCH("おやつ",貼り付け用!$3:$3,0),"",
IF(VLOOKUP($A44,貼り付け用!$A$1:$BA$300,COLUMN(),FALSE)=0,"",VLOOKUP($A44,貼り付け用!$A$1:$BA$300,COLUMN(),FALSE))),"")</f>
        <v>#N/A</v>
      </c>
      <c r="T44" s="26" t="e">
        <f>IF(COLUMN(貼り付け用!T44)&gt;MATCH("おやつ",貼り付け用!$3:$3,0),"",
IF(VLOOKUP($A44,貼り付け用!$A$1:$BA$300,COLUMN(),FALSE)=0,"",VLOOKUP($A44,貼り付け用!$A$1:$BA$300,COLUMN(),FALSE)))</f>
        <v>#N/A</v>
      </c>
      <c r="U44" s="29"/>
      <c r="V44" s="27" t="e">
        <f>IF(A44&lt;&gt;"",
IF(VLOOKUP($A44,貼り付け用!$A$1:$BA$300,MATCH("おやつ",貼り付け用!$3:$3,0)+1,FALSE)=0,"",VLOOKUP($A44,貼り付け用!$A$1:$BA$300,MATCH("おやつ",貼り付け用!$3:$3,0)+1,FALSE)),"")</f>
        <v>#N/A</v>
      </c>
      <c r="W44" s="26" t="e">
        <f>IF(A44&lt;&gt;"",
IF(VLOOKUP($A44,貼り付け用!$A$1:$BA$300,MATCH("おやつ",貼り付け用!$3:$3,0)+2,FALSE)=0,"",VLOOKUP($A44,貼り付け用!$A$1:$BA$300,MATCH("おやつ",貼り付け用!$3:$3,0)+2,FALSE)),"")</f>
        <v>#N/A</v>
      </c>
    </row>
    <row r="45" spans="1:23" x14ac:dyDescent="0.45">
      <c r="A45" s="28" t="e">
        <f>IF(貼り付け用!$A$6&lt;&gt;"",
IF(ROW(A44)+1&gt;=MATCH("*10000*", 貼り付け用!$A:$A, 0),"",
IF(貼り付け用!A45&lt;&gt;"",貼り付け用!A45,"")),
IF(ROW(A45)+1&gt;=MATCH("*10000*", 貼り付け用!$A:$A, 0),"",
IF(貼り付け用!A46&lt;&gt;"",貼り付け用!A46,"")))</f>
        <v>#N/A</v>
      </c>
      <c r="B45" s="24" t="e">
        <f>IF($A45&lt;&gt;"",IF(VLOOKUP($A45,貼り付け用!$A$1:$BA$300,COLUMN(),FALSE)=0,"",VLOOKUP($A45,貼り付け用!$A$1:$BA$300,COLUMN(),FALSE)),"")</f>
        <v>#N/A</v>
      </c>
      <c r="C45" s="24" t="e">
        <f>IF($A45&lt;&gt;"",IF(VLOOKUP($A45,貼り付け用!$A$1:$BA$300,COLUMN(),FALSE)=0,"",VLOOKUP($A45,貼り付け用!$A$1:$BA$300,COLUMN(),FALSE)),"")</f>
        <v>#N/A</v>
      </c>
      <c r="D45" s="24" t="e">
        <f>IF($A45&lt;&gt;"",IF(VLOOKUP($A45,貼り付け用!$A$1:$BA$300,COLUMN(),FALSE)=0,"",VLOOKUP($A45,貼り付け用!$A$1:$BA$300,COLUMN(),FALSE)),"")</f>
        <v>#N/A</v>
      </c>
      <c r="E45" s="24" t="e">
        <f>IF($A45&lt;&gt;"",IF(VLOOKUP($A45,貼り付け用!$A$1:$BA$300,COLUMN(),FALSE)=0,"",VLOOKUP($A45,貼り付け用!$A$1:$BA$300,COLUMN(),FALSE)),"")</f>
        <v>#N/A</v>
      </c>
      <c r="F45" s="24" t="e">
        <f>IF($A45&lt;&gt;"",IF(VLOOKUP($A45,貼り付け用!$A$1:$BA$300,COLUMN(),FALSE)=0,"",VLOOKUP($A45,貼り付け用!$A$1:$BA$300,COLUMN(),FALSE)),"")</f>
        <v>#N/A</v>
      </c>
      <c r="G45" s="24" t="e">
        <f>IF($A45&lt;&gt;"",IF(VLOOKUP($A45,貼り付け用!$A$1:$BA$300,COLUMN(),FALSE)=0,"",VLOOKUP($A45,貼り付け用!$A$1:$BA$300,COLUMN(),FALSE)),"")</f>
        <v>#N/A</v>
      </c>
      <c r="H45" s="24" t="e">
        <f>IF($A45&lt;&gt;"",IF(VLOOKUP($A45,貼り付け用!$A$1:$BA$300,COLUMN(),FALSE)=0,"",VLOOKUP($A45,貼り付け用!$A$1:$BA$300,COLUMN(),FALSE)),"")</f>
        <v>#N/A</v>
      </c>
      <c r="I45" s="24" t="e">
        <f>IF($A45&lt;&gt;"",IF(VLOOKUP($A45,貼り付け用!$A$1:$BA$300,COLUMN(),FALSE)=0,"",VLOOKUP($A45,貼り付け用!$A$1:$BA$300,COLUMN(),FALSE)),"")</f>
        <v>#N/A</v>
      </c>
      <c r="J45" s="24" t="e">
        <f>IF($A45&lt;&gt;"",IF(VLOOKUP($A45,貼り付け用!$A$1:$BA$300,COLUMN(),FALSE)=0,"",VLOOKUP($A45,貼り付け用!$A$1:$BA$300,COLUMN(),FALSE)),"")</f>
        <v>#N/A</v>
      </c>
      <c r="K45" s="24" t="e">
        <f>IF($A45&lt;&gt;"",IF(VLOOKUP($A45,貼り付け用!$A$1:$BA$300,COLUMN(),FALSE)=0,"",VLOOKUP($A45,貼り付け用!$A$1:$BA$300,COLUMN(),FALSE)),"")</f>
        <v>#N/A</v>
      </c>
      <c r="L45" s="24" t="e">
        <f>IF($A45&lt;&gt;"",
IF(COLUMN(貼り付け用!L45)&gt;MATCH("おやつ",貼り付け用!$3:$3,0),"",
IF(VLOOKUP($A45,貼り付け用!$A$1:$BA$300,COLUMN(),FALSE)=0,"",VLOOKUP($A45,貼り付け用!$A$1:$BA$300,COLUMN(),FALSE))),"")</f>
        <v>#N/A</v>
      </c>
      <c r="M45" s="24" t="e">
        <f>IF($A45&lt;&gt;"",
IF(COLUMN(貼り付け用!M45)&gt;MATCH("おやつ",貼り付け用!$3:$3,0),"",
IF(VLOOKUP($A45,貼り付け用!$A$1:$BA$300,COLUMN(),FALSE)=0,"",VLOOKUP($A45,貼り付け用!$A$1:$BA$300,COLUMN(),FALSE))),"")</f>
        <v>#N/A</v>
      </c>
      <c r="N45" s="24" t="e">
        <f>IF($A45&lt;&gt;"",
IF(COLUMN(貼り付け用!N45)&gt;MATCH("おやつ",貼り付け用!$3:$3,0),"",
IF(VLOOKUP($A45,貼り付け用!$A$1:$BA$300,COLUMN(),FALSE)=0,"",VLOOKUP($A45,貼り付け用!$A$1:$BA$300,COLUMN(),FALSE))),"")</f>
        <v>#N/A</v>
      </c>
      <c r="O45" s="24" t="e">
        <f>IF($A45&lt;&gt;"",
IF(COLUMN(貼り付け用!O45)&gt;MATCH("おやつ",貼り付け用!$3:$3,0),"",
IF(VLOOKUP($A45,貼り付け用!$A$1:$BA$300,COLUMN(),FALSE)=0,"",VLOOKUP($A45,貼り付け用!$A$1:$BA$300,COLUMN(),FALSE))),"")</f>
        <v>#N/A</v>
      </c>
      <c r="P45" s="24" t="e">
        <f>IF($A45&lt;&gt;"",
IF(COLUMN(貼り付け用!P45)&gt;MATCH("おやつ",貼り付け用!$3:$3,0),"",
IF(VLOOKUP($A45,貼り付け用!$A$1:$BA$300,COLUMN(),FALSE)=0,"",VLOOKUP($A45,貼り付け用!$A$1:$BA$300,COLUMN(),FALSE))),"")</f>
        <v>#N/A</v>
      </c>
      <c r="Q45" s="24" t="e">
        <f>IF($A45&lt;&gt;"",
IF(COLUMN(貼り付け用!Q45)&gt;MATCH("おやつ",貼り付け用!$3:$3,0),"",
IF(VLOOKUP($A45,貼り付け用!$A$1:$BA$300,COLUMN(),FALSE)=0,"",VLOOKUP($A45,貼り付け用!$A$1:$BA$300,COLUMN(),FALSE))),"")</f>
        <v>#N/A</v>
      </c>
      <c r="R45" s="24" t="e">
        <f>IF($A45&lt;&gt;"",
IF(COLUMN(貼り付け用!R45)&gt;MATCH("おやつ",貼り付け用!$3:$3,0),"",
IF(VLOOKUP($A45,貼り付け用!$A$1:$BA$300,COLUMN(),FALSE)=0,"",VLOOKUP($A45,貼り付け用!$A$1:$BA$300,COLUMN(),FALSE))),"")</f>
        <v>#N/A</v>
      </c>
      <c r="S45" s="24" t="e">
        <f>IF($A45&lt;&gt;"",
IF(COLUMN(貼り付け用!S45)&gt;MATCH("おやつ",貼り付け用!$3:$3,0),"",
IF(VLOOKUP($A45,貼り付け用!$A$1:$BA$300,COLUMN(),FALSE)=0,"",VLOOKUP($A45,貼り付け用!$A$1:$BA$300,COLUMN(),FALSE))),"")</f>
        <v>#N/A</v>
      </c>
      <c r="T45" s="24" t="e">
        <f>IF(COLUMN(貼り付け用!T45)&gt;MATCH("おやつ",貼り付け用!$3:$3,0),"",
IF(VLOOKUP($A45,貼り付け用!$A$1:$BA$300,COLUMN(),FALSE)=0,"",VLOOKUP($A45,貼り付け用!$A$1:$BA$300,COLUMN(),FALSE)))</f>
        <v>#N/A</v>
      </c>
      <c r="U45" s="30"/>
      <c r="V45" s="27" t="e">
        <f>IF(A45&lt;&gt;"",
IF(VLOOKUP($A45,貼り付け用!$A$1:$BA$300,MATCH("おやつ",貼り付け用!$3:$3,0)+1,FALSE)=0,"",VLOOKUP($A45,貼り付け用!$A$1:$BA$300,MATCH("おやつ",貼り付け用!$3:$3,0)+1,FALSE)),"")</f>
        <v>#N/A</v>
      </c>
      <c r="W45" s="26" t="e">
        <f>IF(A45&lt;&gt;"",
IF(VLOOKUP($A45,貼り付け用!$A$1:$BA$300,MATCH("おやつ",貼り付け用!$3:$3,0)+2,FALSE)=0,"",VLOOKUP($A45,貼り付け用!$A$1:$BA$300,MATCH("おやつ",貼り付け用!$3:$3,0)+2,FALSE)),"")</f>
        <v>#N/A</v>
      </c>
    </row>
    <row r="46" spans="1:23" x14ac:dyDescent="0.45">
      <c r="A46" s="10" t="e">
        <f>IF(貼り付け用!$A$6&lt;&gt;"",
IF(ROW(A45)+1&gt;=MATCH("*10000*", 貼り付け用!$A:$A, 0),
IF(COUNTIF(A44,"*10000*"),"10001",
IF(COUNTIF(A44,"*10001*"),"10002",
IF(COUNTIF(A44,"*10002*"),"",
IF(COUNTIF(A44,""),"","10000")))),
IF(貼り付け用!A46&lt;&gt;"",貼り付け用!A46,"")),
IF(ROW(A46)+1&gt;=MATCH("*10000*", 貼り付け用!$A:$A, 0),
IF(COUNTIF(A44,"*10000*"),"10001",
IF(COUNTIF(A44,"*10001*"),"10002",
IF(COUNTIF(A44,"*10002*"),"",
IF(COUNTIF(A44,""),"","10000")))),
IF(貼り付け用!A47&lt;&gt;"",貼り付け用!A47,"")))</f>
        <v>#N/A</v>
      </c>
      <c r="B46" s="26" t="e">
        <f>IF($A46&lt;&gt;"",IF(VLOOKUP($A46,貼り付け用!$A$1:$BA$300,COLUMN(),FALSE)=0,"",VLOOKUP($A46,貼り付け用!$A$1:$BA$300,COLUMN(),FALSE)),"")</f>
        <v>#N/A</v>
      </c>
      <c r="C46" s="26" t="e">
        <f>IF($A46&lt;&gt;"",IF(VLOOKUP($A46,貼り付け用!$A$1:$BA$300,COLUMN(),FALSE)=0,"",VLOOKUP($A46,貼り付け用!$A$1:$BA$300,COLUMN(),FALSE)),"")</f>
        <v>#N/A</v>
      </c>
      <c r="D46" s="26" t="e">
        <f>IF($A46&lt;&gt;"",IF(VLOOKUP($A46,貼り付け用!$A$1:$BA$300,COLUMN(),FALSE)=0,"",VLOOKUP($A46,貼り付け用!$A$1:$BA$300,COLUMN(),FALSE)),"")</f>
        <v>#N/A</v>
      </c>
      <c r="E46" s="26" t="e">
        <f>IF($A46&lt;&gt;"",IF(VLOOKUP($A46,貼り付け用!$A$1:$BA$300,COLUMN(),FALSE)=0,"",VLOOKUP($A46,貼り付け用!$A$1:$BA$300,COLUMN(),FALSE)),"")</f>
        <v>#N/A</v>
      </c>
      <c r="F46" s="26" t="e">
        <f>IF($A46&lt;&gt;"",IF(VLOOKUP($A46,貼り付け用!$A$1:$BA$300,COLUMN(),FALSE)=0,"",VLOOKUP($A46,貼り付け用!$A$1:$BA$300,COLUMN(),FALSE)),"")</f>
        <v>#N/A</v>
      </c>
      <c r="G46" s="26" t="e">
        <f>IF($A46&lt;&gt;"",IF(VLOOKUP($A46,貼り付け用!$A$1:$BA$300,COLUMN(),FALSE)=0,"",VLOOKUP($A46,貼り付け用!$A$1:$BA$300,COLUMN(),FALSE)),"")</f>
        <v>#N/A</v>
      </c>
      <c r="H46" s="26" t="e">
        <f>IF($A46&lt;&gt;"",IF(VLOOKUP($A46,貼り付け用!$A$1:$BA$300,COLUMN(),FALSE)=0,"",VLOOKUP($A46,貼り付け用!$A$1:$BA$300,COLUMN(),FALSE)),"")</f>
        <v>#N/A</v>
      </c>
      <c r="I46" s="26" t="e">
        <f>IF($A46&lt;&gt;"",IF(VLOOKUP($A46,貼り付け用!$A$1:$BA$300,COLUMN(),FALSE)=0,"",VLOOKUP($A46,貼り付け用!$A$1:$BA$300,COLUMN(),FALSE)),"")</f>
        <v>#N/A</v>
      </c>
      <c r="J46" s="26" t="e">
        <f>IF($A46&lt;&gt;"",IF(VLOOKUP($A46,貼り付け用!$A$1:$BA$300,COLUMN(),FALSE)=0,"",VLOOKUP($A46,貼り付け用!$A$1:$BA$300,COLUMN(),FALSE)),"")</f>
        <v>#N/A</v>
      </c>
      <c r="K46" s="26" t="e">
        <f>IF($A46&lt;&gt;"",IF(VLOOKUP($A46,貼り付け用!$A$1:$BA$300,COLUMN(),FALSE)=0,"",VLOOKUP($A46,貼り付け用!$A$1:$BA$300,COLUMN(),FALSE)),"")</f>
        <v>#N/A</v>
      </c>
      <c r="L46" s="26" t="e">
        <f>IF($A46&lt;&gt;"",
IF(COLUMN(貼り付け用!L46)&gt;MATCH("おやつ",貼り付け用!$3:$3,0),"",
IF(VLOOKUP($A46,貼り付け用!$A$1:$BA$300,COLUMN(),FALSE)=0,"",VLOOKUP($A46,貼り付け用!$A$1:$BA$300,COLUMN(),FALSE))),"")</f>
        <v>#N/A</v>
      </c>
      <c r="M46" s="26" t="e">
        <f>IF($A46&lt;&gt;"",
IF(COLUMN(貼り付け用!M46)&gt;MATCH("おやつ",貼り付け用!$3:$3,0),"",
IF(VLOOKUP($A46,貼り付け用!$A$1:$BA$300,COLUMN(),FALSE)=0,"",VLOOKUP($A46,貼り付け用!$A$1:$BA$300,COLUMN(),FALSE))),"")</f>
        <v>#N/A</v>
      </c>
      <c r="N46" s="26" t="e">
        <f>IF($A46&lt;&gt;"",
IF(COLUMN(貼り付け用!N46)&gt;MATCH("おやつ",貼り付け用!$3:$3,0),"",
IF(VLOOKUP($A46,貼り付け用!$A$1:$BA$300,COLUMN(),FALSE)=0,"",VLOOKUP($A46,貼り付け用!$A$1:$BA$300,COLUMN(),FALSE))),"")</f>
        <v>#N/A</v>
      </c>
      <c r="O46" s="26" t="e">
        <f>IF($A46&lt;&gt;"",
IF(COLUMN(貼り付け用!O46)&gt;MATCH("おやつ",貼り付け用!$3:$3,0),"",
IF(VLOOKUP($A46,貼り付け用!$A$1:$BA$300,COLUMN(),FALSE)=0,"",VLOOKUP($A46,貼り付け用!$A$1:$BA$300,COLUMN(),FALSE))),"")</f>
        <v>#N/A</v>
      </c>
      <c r="P46" s="26" t="e">
        <f>IF($A46&lt;&gt;"",
IF(COLUMN(貼り付け用!P46)&gt;MATCH("おやつ",貼り付け用!$3:$3,0),"",
IF(VLOOKUP($A46,貼り付け用!$A$1:$BA$300,COLUMN(),FALSE)=0,"",VLOOKUP($A46,貼り付け用!$A$1:$BA$300,COLUMN(),FALSE))),"")</f>
        <v>#N/A</v>
      </c>
      <c r="Q46" s="26" t="e">
        <f>IF($A46&lt;&gt;"",
IF(COLUMN(貼り付け用!Q46)&gt;MATCH("おやつ",貼り付け用!$3:$3,0),"",
IF(VLOOKUP($A46,貼り付け用!$A$1:$BA$300,COLUMN(),FALSE)=0,"",VLOOKUP($A46,貼り付け用!$A$1:$BA$300,COLUMN(),FALSE))),"")</f>
        <v>#N/A</v>
      </c>
      <c r="R46" s="26" t="e">
        <f>IF($A46&lt;&gt;"",
IF(COLUMN(貼り付け用!R46)&gt;MATCH("おやつ",貼り付け用!$3:$3,0),"",
IF(VLOOKUP($A46,貼り付け用!$A$1:$BA$300,COLUMN(),FALSE)=0,"",VLOOKUP($A46,貼り付け用!$A$1:$BA$300,COLUMN(),FALSE))),"")</f>
        <v>#N/A</v>
      </c>
      <c r="S46" s="26" t="e">
        <f>IF($A46&lt;&gt;"",
IF(COLUMN(貼り付け用!S46)&gt;MATCH("おやつ",貼り付け用!$3:$3,0),"",
IF(VLOOKUP($A46,貼り付け用!$A$1:$BA$300,COLUMN(),FALSE)=0,"",VLOOKUP($A46,貼り付け用!$A$1:$BA$300,COLUMN(),FALSE))),"")</f>
        <v>#N/A</v>
      </c>
      <c r="T46" s="26" t="e">
        <f>IF(COLUMN(貼り付け用!T46)&gt;MATCH("おやつ",貼り付け用!$3:$3,0),"",
IF(VLOOKUP($A46,貼り付け用!$A$1:$BA$300,COLUMN(),FALSE)=0,"",VLOOKUP($A46,貼り付け用!$A$1:$BA$300,COLUMN(),FALSE)))</f>
        <v>#N/A</v>
      </c>
      <c r="U46" s="29"/>
      <c r="V46" s="27" t="e">
        <f>IF(A46&lt;&gt;"",
IF(VLOOKUP($A46,貼り付け用!$A$1:$BA$300,MATCH("おやつ",貼り付け用!$3:$3,0)+1,FALSE)=0,"",VLOOKUP($A46,貼り付け用!$A$1:$BA$300,MATCH("おやつ",貼り付け用!$3:$3,0)+1,FALSE)),"")</f>
        <v>#N/A</v>
      </c>
      <c r="W46" s="26" t="e">
        <f>IF(A46&lt;&gt;"",
IF(VLOOKUP($A46,貼り付け用!$A$1:$BA$300,MATCH("おやつ",貼り付け用!$3:$3,0)+2,FALSE)=0,"",VLOOKUP($A46,貼り付け用!$A$1:$BA$300,MATCH("おやつ",貼り付け用!$3:$3,0)+2,FALSE)),"")</f>
        <v>#N/A</v>
      </c>
    </row>
    <row r="47" spans="1:23" x14ac:dyDescent="0.45">
      <c r="A47" s="28" t="e">
        <f>IF(貼り付け用!$A$6&lt;&gt;"",
IF(ROW(A46)+1&gt;=MATCH("*10000*", 貼り付け用!$A:$A, 0),"",
IF(貼り付け用!A47&lt;&gt;"",貼り付け用!A47,"")),
IF(ROW(A47)+1&gt;=MATCH("*10000*", 貼り付け用!$A:$A, 0),"",
IF(貼り付け用!A48&lt;&gt;"",貼り付け用!A48,"")))</f>
        <v>#N/A</v>
      </c>
      <c r="B47" s="24" t="e">
        <f>IF($A47&lt;&gt;"",IF(VLOOKUP($A47,貼り付け用!$A$1:$BA$300,COLUMN(),FALSE)=0,"",VLOOKUP($A47,貼り付け用!$A$1:$BA$300,COLUMN(),FALSE)),"")</f>
        <v>#N/A</v>
      </c>
      <c r="C47" s="24" t="e">
        <f>IF($A47&lt;&gt;"",IF(VLOOKUP($A47,貼り付け用!$A$1:$BA$300,COLUMN(),FALSE)=0,"",VLOOKUP($A47,貼り付け用!$A$1:$BA$300,COLUMN(),FALSE)),"")</f>
        <v>#N/A</v>
      </c>
      <c r="D47" s="24" t="e">
        <f>IF($A47&lt;&gt;"",IF(VLOOKUP($A47,貼り付け用!$A$1:$BA$300,COLUMN(),FALSE)=0,"",VLOOKUP($A47,貼り付け用!$A$1:$BA$300,COLUMN(),FALSE)),"")</f>
        <v>#N/A</v>
      </c>
      <c r="E47" s="24" t="e">
        <f>IF($A47&lt;&gt;"",IF(VLOOKUP($A47,貼り付け用!$A$1:$BA$300,COLUMN(),FALSE)=0,"",VLOOKUP($A47,貼り付け用!$A$1:$BA$300,COLUMN(),FALSE)),"")</f>
        <v>#N/A</v>
      </c>
      <c r="F47" s="24" t="e">
        <f>IF($A47&lt;&gt;"",IF(VLOOKUP($A47,貼り付け用!$A$1:$BA$300,COLUMN(),FALSE)=0,"",VLOOKUP($A47,貼り付け用!$A$1:$BA$300,COLUMN(),FALSE)),"")</f>
        <v>#N/A</v>
      </c>
      <c r="G47" s="24" t="e">
        <f>IF($A47&lt;&gt;"",IF(VLOOKUP($A47,貼り付け用!$A$1:$BA$300,COLUMN(),FALSE)=0,"",VLOOKUP($A47,貼り付け用!$A$1:$BA$300,COLUMN(),FALSE)),"")</f>
        <v>#N/A</v>
      </c>
      <c r="H47" s="24" t="e">
        <f>IF($A47&lt;&gt;"",IF(VLOOKUP($A47,貼り付け用!$A$1:$BA$300,COLUMN(),FALSE)=0,"",VLOOKUP($A47,貼り付け用!$A$1:$BA$300,COLUMN(),FALSE)),"")</f>
        <v>#N/A</v>
      </c>
      <c r="I47" s="24" t="e">
        <f>IF($A47&lt;&gt;"",IF(VLOOKUP($A47,貼り付け用!$A$1:$BA$300,COLUMN(),FALSE)=0,"",VLOOKUP($A47,貼り付け用!$A$1:$BA$300,COLUMN(),FALSE)),"")</f>
        <v>#N/A</v>
      </c>
      <c r="J47" s="24" t="e">
        <f>IF($A47&lt;&gt;"",IF(VLOOKUP($A47,貼り付け用!$A$1:$BA$300,COLUMN(),FALSE)=0,"",VLOOKUP($A47,貼り付け用!$A$1:$BA$300,COLUMN(),FALSE)),"")</f>
        <v>#N/A</v>
      </c>
      <c r="K47" s="24" t="e">
        <f>IF($A47&lt;&gt;"",IF(VLOOKUP($A47,貼り付け用!$A$1:$BA$300,COLUMN(),FALSE)=0,"",VLOOKUP($A47,貼り付け用!$A$1:$BA$300,COLUMN(),FALSE)),"")</f>
        <v>#N/A</v>
      </c>
      <c r="L47" s="24" t="e">
        <f>IF($A47&lt;&gt;"",
IF(COLUMN(貼り付け用!L47)&gt;MATCH("おやつ",貼り付け用!$3:$3,0),"",
IF(VLOOKUP($A47,貼り付け用!$A$1:$BA$300,COLUMN(),FALSE)=0,"",VLOOKUP($A47,貼り付け用!$A$1:$BA$300,COLUMN(),FALSE))),"")</f>
        <v>#N/A</v>
      </c>
      <c r="M47" s="24" t="e">
        <f>IF($A47&lt;&gt;"",
IF(COLUMN(貼り付け用!M47)&gt;MATCH("おやつ",貼り付け用!$3:$3,0),"",
IF(VLOOKUP($A47,貼り付け用!$A$1:$BA$300,COLUMN(),FALSE)=0,"",VLOOKUP($A47,貼り付け用!$A$1:$BA$300,COLUMN(),FALSE))),"")</f>
        <v>#N/A</v>
      </c>
      <c r="N47" s="24" t="e">
        <f>IF($A47&lt;&gt;"",
IF(COLUMN(貼り付け用!N47)&gt;MATCH("おやつ",貼り付け用!$3:$3,0),"",
IF(VLOOKUP($A47,貼り付け用!$A$1:$BA$300,COLUMN(),FALSE)=0,"",VLOOKUP($A47,貼り付け用!$A$1:$BA$300,COLUMN(),FALSE))),"")</f>
        <v>#N/A</v>
      </c>
      <c r="O47" s="24" t="e">
        <f>IF($A47&lt;&gt;"",
IF(COLUMN(貼り付け用!O47)&gt;MATCH("おやつ",貼り付け用!$3:$3,0),"",
IF(VLOOKUP($A47,貼り付け用!$A$1:$BA$300,COLUMN(),FALSE)=0,"",VLOOKUP($A47,貼り付け用!$A$1:$BA$300,COLUMN(),FALSE))),"")</f>
        <v>#N/A</v>
      </c>
      <c r="P47" s="24" t="e">
        <f>IF($A47&lt;&gt;"",
IF(COLUMN(貼り付け用!P47)&gt;MATCH("おやつ",貼り付け用!$3:$3,0),"",
IF(VLOOKUP($A47,貼り付け用!$A$1:$BA$300,COLUMN(),FALSE)=0,"",VLOOKUP($A47,貼り付け用!$A$1:$BA$300,COLUMN(),FALSE))),"")</f>
        <v>#N/A</v>
      </c>
      <c r="Q47" s="24" t="e">
        <f>IF($A47&lt;&gt;"",
IF(COLUMN(貼り付け用!Q47)&gt;MATCH("おやつ",貼り付け用!$3:$3,0),"",
IF(VLOOKUP($A47,貼り付け用!$A$1:$BA$300,COLUMN(),FALSE)=0,"",VLOOKUP($A47,貼り付け用!$A$1:$BA$300,COLUMN(),FALSE))),"")</f>
        <v>#N/A</v>
      </c>
      <c r="R47" s="24" t="e">
        <f>IF($A47&lt;&gt;"",
IF(COLUMN(貼り付け用!R47)&gt;MATCH("おやつ",貼り付け用!$3:$3,0),"",
IF(VLOOKUP($A47,貼り付け用!$A$1:$BA$300,COLUMN(),FALSE)=0,"",VLOOKUP($A47,貼り付け用!$A$1:$BA$300,COLUMN(),FALSE))),"")</f>
        <v>#N/A</v>
      </c>
      <c r="S47" s="24" t="e">
        <f>IF($A47&lt;&gt;"",
IF(COLUMN(貼り付け用!S47)&gt;MATCH("おやつ",貼り付け用!$3:$3,0),"",
IF(VLOOKUP($A47,貼り付け用!$A$1:$BA$300,COLUMN(),FALSE)=0,"",VLOOKUP($A47,貼り付け用!$A$1:$BA$300,COLUMN(),FALSE))),"")</f>
        <v>#N/A</v>
      </c>
      <c r="T47" s="24" t="e">
        <f>IF(COLUMN(貼り付け用!T47)&gt;MATCH("おやつ",貼り付け用!$3:$3,0),"",
IF(VLOOKUP($A47,貼り付け用!$A$1:$BA$300,COLUMN(),FALSE)=0,"",VLOOKUP($A47,貼り付け用!$A$1:$BA$300,COLUMN(),FALSE)))</f>
        <v>#N/A</v>
      </c>
      <c r="U47" s="30"/>
      <c r="V47" s="27" t="e">
        <f>IF(A47&lt;&gt;"",
IF(VLOOKUP($A47,貼り付け用!$A$1:$BA$300,MATCH("おやつ",貼り付け用!$3:$3,0)+1,FALSE)=0,"",VLOOKUP($A47,貼り付け用!$A$1:$BA$300,MATCH("おやつ",貼り付け用!$3:$3,0)+1,FALSE)),"")</f>
        <v>#N/A</v>
      </c>
      <c r="W47" s="26" t="e">
        <f>IF(A47&lt;&gt;"",
IF(VLOOKUP($A47,貼り付け用!$A$1:$BA$300,MATCH("おやつ",貼り付け用!$3:$3,0)+2,FALSE)=0,"",VLOOKUP($A47,貼り付け用!$A$1:$BA$300,MATCH("おやつ",貼り付け用!$3:$3,0)+2,FALSE)),"")</f>
        <v>#N/A</v>
      </c>
    </row>
    <row r="48" spans="1:23" x14ac:dyDescent="0.45">
      <c r="A48" s="10" t="e">
        <f>IF(貼り付け用!$A$6&lt;&gt;"",
IF(ROW(A47)+1&gt;=MATCH("*10000*", 貼り付け用!$A:$A, 0),
IF(COUNTIF(A46,"*10000*"),"10001",
IF(COUNTIF(A46,"*10001*"),"10002",
IF(COUNTIF(A46,"*10002*"),"",
IF(COUNTIF(A46,""),"","10000")))),
IF(貼り付け用!A48&lt;&gt;"",貼り付け用!A48,"")),
IF(ROW(A48)+1&gt;=MATCH("*10000*", 貼り付け用!$A:$A, 0),
IF(COUNTIF(A46,"*10000*"),"10001",
IF(COUNTIF(A46,"*10001*"),"10002",
IF(COUNTIF(A46,"*10002*"),"",
IF(COUNTIF(A46,""),"","10000")))),
IF(貼り付け用!A49&lt;&gt;"",貼り付け用!A49,"")))</f>
        <v>#N/A</v>
      </c>
      <c r="B48" s="26" t="e">
        <f>IF($A48&lt;&gt;"",IF(VLOOKUP($A48,貼り付け用!$A$1:$BA$300,COLUMN(),FALSE)=0,"",VLOOKUP($A48,貼り付け用!$A$1:$BA$300,COLUMN(),FALSE)),"")</f>
        <v>#N/A</v>
      </c>
      <c r="C48" s="26" t="e">
        <f>IF($A48&lt;&gt;"",IF(VLOOKUP($A48,貼り付け用!$A$1:$BA$300,COLUMN(),FALSE)=0,"",VLOOKUP($A48,貼り付け用!$A$1:$BA$300,COLUMN(),FALSE)),"")</f>
        <v>#N/A</v>
      </c>
      <c r="D48" s="26" t="e">
        <f>IF($A48&lt;&gt;"",IF(VLOOKUP($A48,貼り付け用!$A$1:$BA$300,COLUMN(),FALSE)=0,"",VLOOKUP($A48,貼り付け用!$A$1:$BA$300,COLUMN(),FALSE)),"")</f>
        <v>#N/A</v>
      </c>
      <c r="E48" s="26" t="e">
        <f>IF($A48&lt;&gt;"",IF(VLOOKUP($A48,貼り付け用!$A$1:$BA$300,COLUMN(),FALSE)=0,"",VLOOKUP($A48,貼り付け用!$A$1:$BA$300,COLUMN(),FALSE)),"")</f>
        <v>#N/A</v>
      </c>
      <c r="F48" s="26" t="e">
        <f>IF($A48&lt;&gt;"",IF(VLOOKUP($A48,貼り付け用!$A$1:$BA$300,COLUMN(),FALSE)=0,"",VLOOKUP($A48,貼り付け用!$A$1:$BA$300,COLUMN(),FALSE)),"")</f>
        <v>#N/A</v>
      </c>
      <c r="G48" s="26" t="e">
        <f>IF($A48&lt;&gt;"",IF(VLOOKUP($A48,貼り付け用!$A$1:$BA$300,COLUMN(),FALSE)=0,"",VLOOKUP($A48,貼り付け用!$A$1:$BA$300,COLUMN(),FALSE)),"")</f>
        <v>#N/A</v>
      </c>
      <c r="H48" s="26" t="e">
        <f>IF($A48&lt;&gt;"",IF(VLOOKUP($A48,貼り付け用!$A$1:$BA$300,COLUMN(),FALSE)=0,"",VLOOKUP($A48,貼り付け用!$A$1:$BA$300,COLUMN(),FALSE)),"")</f>
        <v>#N/A</v>
      </c>
      <c r="I48" s="26" t="e">
        <f>IF($A48&lt;&gt;"",IF(VLOOKUP($A48,貼り付け用!$A$1:$BA$300,COLUMN(),FALSE)=0,"",VLOOKUP($A48,貼り付け用!$A$1:$BA$300,COLUMN(),FALSE)),"")</f>
        <v>#N/A</v>
      </c>
      <c r="J48" s="26" t="e">
        <f>IF($A48&lt;&gt;"",IF(VLOOKUP($A48,貼り付け用!$A$1:$BA$300,COLUMN(),FALSE)=0,"",VLOOKUP($A48,貼り付け用!$A$1:$BA$300,COLUMN(),FALSE)),"")</f>
        <v>#N/A</v>
      </c>
      <c r="K48" s="26" t="e">
        <f>IF($A48&lt;&gt;"",IF(VLOOKUP($A48,貼り付け用!$A$1:$BA$300,COLUMN(),FALSE)=0,"",VLOOKUP($A48,貼り付け用!$A$1:$BA$300,COLUMN(),FALSE)),"")</f>
        <v>#N/A</v>
      </c>
      <c r="L48" s="26" t="e">
        <f>IF($A48&lt;&gt;"",
IF(COLUMN(貼り付け用!L48)&gt;MATCH("おやつ",貼り付け用!$3:$3,0),"",
IF(VLOOKUP($A48,貼り付け用!$A$1:$BA$300,COLUMN(),FALSE)=0,"",VLOOKUP($A48,貼り付け用!$A$1:$BA$300,COLUMN(),FALSE))),"")</f>
        <v>#N/A</v>
      </c>
      <c r="M48" s="26" t="e">
        <f>IF($A48&lt;&gt;"",
IF(COLUMN(貼り付け用!M48)&gt;MATCH("おやつ",貼り付け用!$3:$3,0),"",
IF(VLOOKUP($A48,貼り付け用!$A$1:$BA$300,COLUMN(),FALSE)=0,"",VLOOKUP($A48,貼り付け用!$A$1:$BA$300,COLUMN(),FALSE))),"")</f>
        <v>#N/A</v>
      </c>
      <c r="N48" s="26" t="e">
        <f>IF($A48&lt;&gt;"",
IF(COLUMN(貼り付け用!N48)&gt;MATCH("おやつ",貼り付け用!$3:$3,0),"",
IF(VLOOKUP($A48,貼り付け用!$A$1:$BA$300,COLUMN(),FALSE)=0,"",VLOOKUP($A48,貼り付け用!$A$1:$BA$300,COLUMN(),FALSE))),"")</f>
        <v>#N/A</v>
      </c>
      <c r="O48" s="26" t="e">
        <f>IF($A48&lt;&gt;"",
IF(COLUMN(貼り付け用!O48)&gt;MATCH("おやつ",貼り付け用!$3:$3,0),"",
IF(VLOOKUP($A48,貼り付け用!$A$1:$BA$300,COLUMN(),FALSE)=0,"",VLOOKUP($A48,貼り付け用!$A$1:$BA$300,COLUMN(),FALSE))),"")</f>
        <v>#N/A</v>
      </c>
      <c r="P48" s="26" t="e">
        <f>IF($A48&lt;&gt;"",
IF(COLUMN(貼り付け用!P48)&gt;MATCH("おやつ",貼り付け用!$3:$3,0),"",
IF(VLOOKUP($A48,貼り付け用!$A$1:$BA$300,COLUMN(),FALSE)=0,"",VLOOKUP($A48,貼り付け用!$A$1:$BA$300,COLUMN(),FALSE))),"")</f>
        <v>#N/A</v>
      </c>
      <c r="Q48" s="26" t="e">
        <f>IF($A48&lt;&gt;"",
IF(COLUMN(貼り付け用!Q48)&gt;MATCH("おやつ",貼り付け用!$3:$3,0),"",
IF(VLOOKUP($A48,貼り付け用!$A$1:$BA$300,COLUMN(),FALSE)=0,"",VLOOKUP($A48,貼り付け用!$A$1:$BA$300,COLUMN(),FALSE))),"")</f>
        <v>#N/A</v>
      </c>
      <c r="R48" s="26" t="e">
        <f>IF($A48&lt;&gt;"",
IF(COLUMN(貼り付け用!R48)&gt;MATCH("おやつ",貼り付け用!$3:$3,0),"",
IF(VLOOKUP($A48,貼り付け用!$A$1:$BA$300,COLUMN(),FALSE)=0,"",VLOOKUP($A48,貼り付け用!$A$1:$BA$300,COLUMN(),FALSE))),"")</f>
        <v>#N/A</v>
      </c>
      <c r="S48" s="26" t="e">
        <f>IF($A48&lt;&gt;"",
IF(COLUMN(貼り付け用!S48)&gt;MATCH("おやつ",貼り付け用!$3:$3,0),"",
IF(VLOOKUP($A48,貼り付け用!$A$1:$BA$300,COLUMN(),FALSE)=0,"",VLOOKUP($A48,貼り付け用!$A$1:$BA$300,COLUMN(),FALSE))),"")</f>
        <v>#N/A</v>
      </c>
      <c r="T48" s="26" t="e">
        <f>IF(COLUMN(貼り付け用!T48)&gt;MATCH("おやつ",貼り付け用!$3:$3,0),"",
IF(VLOOKUP($A48,貼り付け用!$A$1:$BA$300,COLUMN(),FALSE)=0,"",VLOOKUP($A48,貼り付け用!$A$1:$BA$300,COLUMN(),FALSE)))</f>
        <v>#N/A</v>
      </c>
      <c r="U48" s="29"/>
      <c r="V48" s="27" t="e">
        <f>IF(A48&lt;&gt;"",
IF(VLOOKUP($A48,貼り付け用!$A$1:$BA$300,MATCH("おやつ",貼り付け用!$3:$3,0)+1,FALSE)=0,"",VLOOKUP($A48,貼り付け用!$A$1:$BA$300,MATCH("おやつ",貼り付け用!$3:$3,0)+1,FALSE)),"")</f>
        <v>#N/A</v>
      </c>
      <c r="W48" s="26" t="e">
        <f>IF(A48&lt;&gt;"",
IF(VLOOKUP($A48,貼り付け用!$A$1:$BA$300,MATCH("おやつ",貼り付け用!$3:$3,0)+2,FALSE)=0,"",VLOOKUP($A48,貼り付け用!$A$1:$BA$300,MATCH("おやつ",貼り付け用!$3:$3,0)+2,FALSE)),"")</f>
        <v>#N/A</v>
      </c>
    </row>
    <row r="49" spans="1:23" x14ac:dyDescent="0.45">
      <c r="A49" s="28" t="e">
        <f>IF(貼り付け用!$A$6&lt;&gt;"",
IF(ROW(A48)+1&gt;=MATCH("*10000*", 貼り付け用!$A:$A, 0),"",
IF(貼り付け用!A49&lt;&gt;"",貼り付け用!A49,"")),
IF(ROW(A49)+1&gt;=MATCH("*10000*", 貼り付け用!$A:$A, 0),"",
IF(貼り付け用!A50&lt;&gt;"",貼り付け用!A50,"")))</f>
        <v>#N/A</v>
      </c>
      <c r="B49" s="24" t="e">
        <f>IF($A49&lt;&gt;"",IF(VLOOKUP($A49,貼り付け用!$A$1:$BA$300,COLUMN(),FALSE)=0,"",VLOOKUP($A49,貼り付け用!$A$1:$BA$300,COLUMN(),FALSE)),"")</f>
        <v>#N/A</v>
      </c>
      <c r="C49" s="24" t="e">
        <f>IF($A49&lt;&gt;"",IF(VLOOKUP($A49,貼り付け用!$A$1:$BA$300,COLUMN(),FALSE)=0,"",VLOOKUP($A49,貼り付け用!$A$1:$BA$300,COLUMN(),FALSE)),"")</f>
        <v>#N/A</v>
      </c>
      <c r="D49" s="24" t="e">
        <f>IF($A49&lt;&gt;"",IF(VLOOKUP($A49,貼り付け用!$A$1:$BA$300,COLUMN(),FALSE)=0,"",VLOOKUP($A49,貼り付け用!$A$1:$BA$300,COLUMN(),FALSE)),"")</f>
        <v>#N/A</v>
      </c>
      <c r="E49" s="24" t="e">
        <f>IF($A49&lt;&gt;"",IF(VLOOKUP($A49,貼り付け用!$A$1:$BA$300,COLUMN(),FALSE)=0,"",VLOOKUP($A49,貼り付け用!$A$1:$BA$300,COLUMN(),FALSE)),"")</f>
        <v>#N/A</v>
      </c>
      <c r="F49" s="24" t="e">
        <f>IF($A49&lt;&gt;"",IF(VLOOKUP($A49,貼り付け用!$A$1:$BA$300,COLUMN(),FALSE)=0,"",VLOOKUP($A49,貼り付け用!$A$1:$BA$300,COLUMN(),FALSE)),"")</f>
        <v>#N/A</v>
      </c>
      <c r="G49" s="24" t="e">
        <f>IF($A49&lt;&gt;"",IF(VLOOKUP($A49,貼り付け用!$A$1:$BA$300,COLUMN(),FALSE)=0,"",VLOOKUP($A49,貼り付け用!$A$1:$BA$300,COLUMN(),FALSE)),"")</f>
        <v>#N/A</v>
      </c>
      <c r="H49" s="24" t="e">
        <f>IF($A49&lt;&gt;"",IF(VLOOKUP($A49,貼り付け用!$A$1:$BA$300,COLUMN(),FALSE)=0,"",VLOOKUP($A49,貼り付け用!$A$1:$BA$300,COLUMN(),FALSE)),"")</f>
        <v>#N/A</v>
      </c>
      <c r="I49" s="24" t="e">
        <f>IF($A49&lt;&gt;"",IF(VLOOKUP($A49,貼り付け用!$A$1:$BA$300,COLUMN(),FALSE)=0,"",VLOOKUP($A49,貼り付け用!$A$1:$BA$300,COLUMN(),FALSE)),"")</f>
        <v>#N/A</v>
      </c>
      <c r="J49" s="24" t="e">
        <f>IF($A49&lt;&gt;"",IF(VLOOKUP($A49,貼り付け用!$A$1:$BA$300,COLUMN(),FALSE)=0,"",VLOOKUP($A49,貼り付け用!$A$1:$BA$300,COLUMN(),FALSE)),"")</f>
        <v>#N/A</v>
      </c>
      <c r="K49" s="24" t="e">
        <f>IF($A49&lt;&gt;"",IF(VLOOKUP($A49,貼り付け用!$A$1:$BA$300,COLUMN(),FALSE)=0,"",VLOOKUP($A49,貼り付け用!$A$1:$BA$300,COLUMN(),FALSE)),"")</f>
        <v>#N/A</v>
      </c>
      <c r="L49" s="24" t="e">
        <f>IF($A49&lt;&gt;"",
IF(COLUMN(貼り付け用!L49)&gt;MATCH("おやつ",貼り付け用!$3:$3,0),"",
IF(VLOOKUP($A49,貼り付け用!$A$1:$BA$300,COLUMN(),FALSE)=0,"",VLOOKUP($A49,貼り付け用!$A$1:$BA$300,COLUMN(),FALSE))),"")</f>
        <v>#N/A</v>
      </c>
      <c r="M49" s="24" t="e">
        <f>IF($A49&lt;&gt;"",
IF(COLUMN(貼り付け用!M49)&gt;MATCH("おやつ",貼り付け用!$3:$3,0),"",
IF(VLOOKUP($A49,貼り付け用!$A$1:$BA$300,COLUMN(),FALSE)=0,"",VLOOKUP($A49,貼り付け用!$A$1:$BA$300,COLUMN(),FALSE))),"")</f>
        <v>#N/A</v>
      </c>
      <c r="N49" s="24" t="e">
        <f>IF($A49&lt;&gt;"",
IF(COLUMN(貼り付け用!N49)&gt;MATCH("おやつ",貼り付け用!$3:$3,0),"",
IF(VLOOKUP($A49,貼り付け用!$A$1:$BA$300,COLUMN(),FALSE)=0,"",VLOOKUP($A49,貼り付け用!$A$1:$BA$300,COLUMN(),FALSE))),"")</f>
        <v>#N/A</v>
      </c>
      <c r="O49" s="24" t="e">
        <f>IF($A49&lt;&gt;"",
IF(COLUMN(貼り付け用!O49)&gt;MATCH("おやつ",貼り付け用!$3:$3,0),"",
IF(VLOOKUP($A49,貼り付け用!$A$1:$BA$300,COLUMN(),FALSE)=0,"",VLOOKUP($A49,貼り付け用!$A$1:$BA$300,COLUMN(),FALSE))),"")</f>
        <v>#N/A</v>
      </c>
      <c r="P49" s="24" t="e">
        <f>IF($A49&lt;&gt;"",
IF(COLUMN(貼り付け用!P49)&gt;MATCH("おやつ",貼り付け用!$3:$3,0),"",
IF(VLOOKUP($A49,貼り付け用!$A$1:$BA$300,COLUMN(),FALSE)=0,"",VLOOKUP($A49,貼り付け用!$A$1:$BA$300,COLUMN(),FALSE))),"")</f>
        <v>#N/A</v>
      </c>
      <c r="Q49" s="24" t="e">
        <f>IF($A49&lt;&gt;"",
IF(COLUMN(貼り付け用!Q49)&gt;MATCH("おやつ",貼り付け用!$3:$3,0),"",
IF(VLOOKUP($A49,貼り付け用!$A$1:$BA$300,COLUMN(),FALSE)=0,"",VLOOKUP($A49,貼り付け用!$A$1:$BA$300,COLUMN(),FALSE))),"")</f>
        <v>#N/A</v>
      </c>
      <c r="R49" s="24" t="e">
        <f>IF($A49&lt;&gt;"",
IF(COLUMN(貼り付け用!R49)&gt;MATCH("おやつ",貼り付け用!$3:$3,0),"",
IF(VLOOKUP($A49,貼り付け用!$A$1:$BA$300,COLUMN(),FALSE)=0,"",VLOOKUP($A49,貼り付け用!$A$1:$BA$300,COLUMN(),FALSE))),"")</f>
        <v>#N/A</v>
      </c>
      <c r="S49" s="24" t="e">
        <f>IF($A49&lt;&gt;"",
IF(COLUMN(貼り付け用!S49)&gt;MATCH("おやつ",貼り付け用!$3:$3,0),"",
IF(VLOOKUP($A49,貼り付け用!$A$1:$BA$300,COLUMN(),FALSE)=0,"",VLOOKUP($A49,貼り付け用!$A$1:$BA$300,COLUMN(),FALSE))),"")</f>
        <v>#N/A</v>
      </c>
      <c r="T49" s="24" t="e">
        <f>IF(COLUMN(貼り付け用!T49)&gt;MATCH("おやつ",貼り付け用!$3:$3,0),"",
IF(VLOOKUP($A49,貼り付け用!$A$1:$BA$300,COLUMN(),FALSE)=0,"",VLOOKUP($A49,貼り付け用!$A$1:$BA$300,COLUMN(),FALSE)))</f>
        <v>#N/A</v>
      </c>
      <c r="U49" s="30"/>
      <c r="V49" s="27" t="e">
        <f>IF(A49&lt;&gt;"",
IF(VLOOKUP($A49,貼り付け用!$A$1:$BA$300,MATCH("おやつ",貼り付け用!$3:$3,0)+1,FALSE)=0,"",VLOOKUP($A49,貼り付け用!$A$1:$BA$300,MATCH("おやつ",貼り付け用!$3:$3,0)+1,FALSE)),"")</f>
        <v>#N/A</v>
      </c>
      <c r="W49" s="26" t="e">
        <f>IF(A49&lt;&gt;"",
IF(VLOOKUP($A49,貼り付け用!$A$1:$BA$300,MATCH("おやつ",貼り付け用!$3:$3,0)+2,FALSE)=0,"",VLOOKUP($A49,貼り付け用!$A$1:$BA$300,MATCH("おやつ",貼り付け用!$3:$3,0)+2,FALSE)),"")</f>
        <v>#N/A</v>
      </c>
    </row>
    <row r="50" spans="1:23" x14ac:dyDescent="0.45">
      <c r="A50" s="10" t="e">
        <f>IF(貼り付け用!$A$6&lt;&gt;"",
IF(ROW(A49)+1&gt;=MATCH("*10000*", 貼り付け用!$A:$A, 0),
IF(COUNTIF(A48,"*10000*"),"10001",
IF(COUNTIF(A48,"*10001*"),"10002",
IF(COUNTIF(A48,"*10002*"),"",
IF(COUNTIF(A48,""),"","10000")))),
IF(貼り付け用!A50&lt;&gt;"",貼り付け用!A50,"")),
IF(ROW(A50)+1&gt;=MATCH("*10000*", 貼り付け用!$A:$A, 0),
IF(COUNTIF(A48,"*10000*"),"10001",
IF(COUNTIF(A48,"*10001*"),"10002",
IF(COUNTIF(A48,"*10002*"),"",
IF(COUNTIF(A48,""),"","10000")))),
IF(貼り付け用!A51&lt;&gt;"",貼り付け用!A51,"")))</f>
        <v>#N/A</v>
      </c>
      <c r="B50" s="26" t="e">
        <f>IF($A50&lt;&gt;"",IF(VLOOKUP($A50,貼り付け用!$A$1:$BA$300,COLUMN(),FALSE)=0,"",VLOOKUP($A50,貼り付け用!$A$1:$BA$300,COLUMN(),FALSE)),"")</f>
        <v>#N/A</v>
      </c>
      <c r="C50" s="26" t="e">
        <f>IF($A50&lt;&gt;"",IF(VLOOKUP($A50,貼り付け用!$A$1:$BA$300,COLUMN(),FALSE)=0,"",VLOOKUP($A50,貼り付け用!$A$1:$BA$300,COLUMN(),FALSE)),"")</f>
        <v>#N/A</v>
      </c>
      <c r="D50" s="26" t="e">
        <f>IF($A50&lt;&gt;"",IF(VLOOKUP($A50,貼り付け用!$A$1:$BA$300,COLUMN(),FALSE)=0,"",VLOOKUP($A50,貼り付け用!$A$1:$BA$300,COLUMN(),FALSE)),"")</f>
        <v>#N/A</v>
      </c>
      <c r="E50" s="26" t="e">
        <f>IF($A50&lt;&gt;"",IF(VLOOKUP($A50,貼り付け用!$A$1:$BA$300,COLUMN(),FALSE)=0,"",VLOOKUP($A50,貼り付け用!$A$1:$BA$300,COLUMN(),FALSE)),"")</f>
        <v>#N/A</v>
      </c>
      <c r="F50" s="26" t="e">
        <f>IF($A50&lt;&gt;"",IF(VLOOKUP($A50,貼り付け用!$A$1:$BA$300,COLUMN(),FALSE)=0,"",VLOOKUP($A50,貼り付け用!$A$1:$BA$300,COLUMN(),FALSE)),"")</f>
        <v>#N/A</v>
      </c>
      <c r="G50" s="26" t="e">
        <f>IF($A50&lt;&gt;"",IF(VLOOKUP($A50,貼り付け用!$A$1:$BA$300,COLUMN(),FALSE)=0,"",VLOOKUP($A50,貼り付け用!$A$1:$BA$300,COLUMN(),FALSE)),"")</f>
        <v>#N/A</v>
      </c>
      <c r="H50" s="26" t="e">
        <f>IF($A50&lt;&gt;"",IF(VLOOKUP($A50,貼り付け用!$A$1:$BA$300,COLUMN(),FALSE)=0,"",VLOOKUP($A50,貼り付け用!$A$1:$BA$300,COLUMN(),FALSE)),"")</f>
        <v>#N/A</v>
      </c>
      <c r="I50" s="26" t="e">
        <f>IF($A50&lt;&gt;"",IF(VLOOKUP($A50,貼り付け用!$A$1:$BA$300,COLUMN(),FALSE)=0,"",VLOOKUP($A50,貼り付け用!$A$1:$BA$300,COLUMN(),FALSE)),"")</f>
        <v>#N/A</v>
      </c>
      <c r="J50" s="26" t="e">
        <f>IF($A50&lt;&gt;"",IF(VLOOKUP($A50,貼り付け用!$A$1:$BA$300,COLUMN(),FALSE)=0,"",VLOOKUP($A50,貼り付け用!$A$1:$BA$300,COLUMN(),FALSE)),"")</f>
        <v>#N/A</v>
      </c>
      <c r="K50" s="26" t="e">
        <f>IF($A50&lt;&gt;"",IF(VLOOKUP($A50,貼り付け用!$A$1:$BA$300,COLUMN(),FALSE)=0,"",VLOOKUP($A50,貼り付け用!$A$1:$BA$300,COLUMN(),FALSE)),"")</f>
        <v>#N/A</v>
      </c>
      <c r="L50" s="26" t="e">
        <f>IF($A50&lt;&gt;"",
IF(COLUMN(貼り付け用!L50)&gt;MATCH("おやつ",貼り付け用!$3:$3,0),"",
IF(VLOOKUP($A50,貼り付け用!$A$1:$BA$300,COLUMN(),FALSE)=0,"",VLOOKUP($A50,貼り付け用!$A$1:$BA$300,COLUMN(),FALSE))),"")</f>
        <v>#N/A</v>
      </c>
      <c r="M50" s="26" t="e">
        <f>IF($A50&lt;&gt;"",
IF(COLUMN(貼り付け用!M50)&gt;MATCH("おやつ",貼り付け用!$3:$3,0),"",
IF(VLOOKUP($A50,貼り付け用!$A$1:$BA$300,COLUMN(),FALSE)=0,"",VLOOKUP($A50,貼り付け用!$A$1:$BA$300,COLUMN(),FALSE))),"")</f>
        <v>#N/A</v>
      </c>
      <c r="N50" s="26" t="e">
        <f>IF($A50&lt;&gt;"",
IF(COLUMN(貼り付け用!N50)&gt;MATCH("おやつ",貼り付け用!$3:$3,0),"",
IF(VLOOKUP($A50,貼り付け用!$A$1:$BA$300,COLUMN(),FALSE)=0,"",VLOOKUP($A50,貼り付け用!$A$1:$BA$300,COLUMN(),FALSE))),"")</f>
        <v>#N/A</v>
      </c>
      <c r="O50" s="26" t="e">
        <f>IF($A50&lt;&gt;"",
IF(COLUMN(貼り付け用!O50)&gt;MATCH("おやつ",貼り付け用!$3:$3,0),"",
IF(VLOOKUP($A50,貼り付け用!$A$1:$BA$300,COLUMN(),FALSE)=0,"",VLOOKUP($A50,貼り付け用!$A$1:$BA$300,COLUMN(),FALSE))),"")</f>
        <v>#N/A</v>
      </c>
      <c r="P50" s="26" t="e">
        <f>IF($A50&lt;&gt;"",
IF(COLUMN(貼り付け用!P50)&gt;MATCH("おやつ",貼り付け用!$3:$3,0),"",
IF(VLOOKUP($A50,貼り付け用!$A$1:$BA$300,COLUMN(),FALSE)=0,"",VLOOKUP($A50,貼り付け用!$A$1:$BA$300,COLUMN(),FALSE))),"")</f>
        <v>#N/A</v>
      </c>
      <c r="Q50" s="26" t="e">
        <f>IF($A50&lt;&gt;"",
IF(COLUMN(貼り付け用!Q50)&gt;MATCH("おやつ",貼り付け用!$3:$3,0),"",
IF(VLOOKUP($A50,貼り付け用!$A$1:$BA$300,COLUMN(),FALSE)=0,"",VLOOKUP($A50,貼り付け用!$A$1:$BA$300,COLUMN(),FALSE))),"")</f>
        <v>#N/A</v>
      </c>
      <c r="R50" s="26" t="e">
        <f>IF($A50&lt;&gt;"",
IF(COLUMN(貼り付け用!R50)&gt;MATCH("おやつ",貼り付け用!$3:$3,0),"",
IF(VLOOKUP($A50,貼り付け用!$A$1:$BA$300,COLUMN(),FALSE)=0,"",VLOOKUP($A50,貼り付け用!$A$1:$BA$300,COLUMN(),FALSE))),"")</f>
        <v>#N/A</v>
      </c>
      <c r="S50" s="26" t="e">
        <f>IF($A50&lt;&gt;"",
IF(COLUMN(貼り付け用!S50)&gt;MATCH("おやつ",貼り付け用!$3:$3,0),"",
IF(VLOOKUP($A50,貼り付け用!$A$1:$BA$300,COLUMN(),FALSE)=0,"",VLOOKUP($A50,貼り付け用!$A$1:$BA$300,COLUMN(),FALSE))),"")</f>
        <v>#N/A</v>
      </c>
      <c r="T50" s="26" t="e">
        <f>IF(COLUMN(貼り付け用!T50)&gt;MATCH("おやつ",貼り付け用!$3:$3,0),"",
IF(VLOOKUP($A50,貼り付け用!$A$1:$BA$300,COLUMN(),FALSE)=0,"",VLOOKUP($A50,貼り付け用!$A$1:$BA$300,COLUMN(),FALSE)))</f>
        <v>#N/A</v>
      </c>
      <c r="U50" s="29"/>
      <c r="V50" s="27" t="e">
        <f>IF(A50&lt;&gt;"",
IF(VLOOKUP($A50,貼り付け用!$A$1:$BA$300,MATCH("おやつ",貼り付け用!$3:$3,0)+1,FALSE)=0,"",VLOOKUP($A50,貼り付け用!$A$1:$BA$300,MATCH("おやつ",貼り付け用!$3:$3,0)+1,FALSE)),"")</f>
        <v>#N/A</v>
      </c>
      <c r="W50" s="26" t="e">
        <f>IF(A50&lt;&gt;"",
IF(VLOOKUP($A50,貼り付け用!$A$1:$BA$300,MATCH("おやつ",貼り付け用!$3:$3,0)+2,FALSE)=0,"",VLOOKUP($A50,貼り付け用!$A$1:$BA$300,MATCH("おやつ",貼り付け用!$3:$3,0)+2,FALSE)),"")</f>
        <v>#N/A</v>
      </c>
    </row>
    <row r="51" spans="1:23" x14ac:dyDescent="0.45">
      <c r="A51" s="28" t="e">
        <f>IF(貼り付け用!$A$6&lt;&gt;"",
IF(ROW(A50)+1&gt;=MATCH("*10000*", 貼り付け用!$A:$A, 0),"",
IF(貼り付け用!A51&lt;&gt;"",貼り付け用!A51,"")),
IF(ROW(A51)+1&gt;=MATCH("*10000*", 貼り付け用!$A:$A, 0),"",
IF(貼り付け用!A52&lt;&gt;"",貼り付け用!A52,"")))</f>
        <v>#N/A</v>
      </c>
      <c r="B51" s="24" t="e">
        <f>IF($A51&lt;&gt;"",IF(VLOOKUP($A51,貼り付け用!$A$1:$BA$300,COLUMN(),FALSE)=0,"",VLOOKUP($A51,貼り付け用!$A$1:$BA$300,COLUMN(),FALSE)),"")</f>
        <v>#N/A</v>
      </c>
      <c r="C51" s="24" t="e">
        <f>IF($A51&lt;&gt;"",IF(VLOOKUP($A51,貼り付け用!$A$1:$BA$300,COLUMN(),FALSE)=0,"",VLOOKUP($A51,貼り付け用!$A$1:$BA$300,COLUMN(),FALSE)),"")</f>
        <v>#N/A</v>
      </c>
      <c r="D51" s="24" t="e">
        <f>IF($A51&lt;&gt;"",IF(VLOOKUP($A51,貼り付け用!$A$1:$BA$300,COLUMN(),FALSE)=0,"",VLOOKUP($A51,貼り付け用!$A$1:$BA$300,COLUMN(),FALSE)),"")</f>
        <v>#N/A</v>
      </c>
      <c r="E51" s="24" t="e">
        <f>IF($A51&lt;&gt;"",IF(VLOOKUP($A51,貼り付け用!$A$1:$BA$300,COLUMN(),FALSE)=0,"",VLOOKUP($A51,貼り付け用!$A$1:$BA$300,COLUMN(),FALSE)),"")</f>
        <v>#N/A</v>
      </c>
      <c r="F51" s="24" t="e">
        <f>IF($A51&lt;&gt;"",IF(VLOOKUP($A51,貼り付け用!$A$1:$BA$300,COLUMN(),FALSE)=0,"",VLOOKUP($A51,貼り付け用!$A$1:$BA$300,COLUMN(),FALSE)),"")</f>
        <v>#N/A</v>
      </c>
      <c r="G51" s="24" t="e">
        <f>IF($A51&lt;&gt;"",IF(VLOOKUP($A51,貼り付け用!$A$1:$BA$300,COLUMN(),FALSE)=0,"",VLOOKUP($A51,貼り付け用!$A$1:$BA$300,COLUMN(),FALSE)),"")</f>
        <v>#N/A</v>
      </c>
      <c r="H51" s="24" t="e">
        <f>IF($A51&lt;&gt;"",IF(VLOOKUP($A51,貼り付け用!$A$1:$BA$300,COLUMN(),FALSE)=0,"",VLOOKUP($A51,貼り付け用!$A$1:$BA$300,COLUMN(),FALSE)),"")</f>
        <v>#N/A</v>
      </c>
      <c r="I51" s="24" t="e">
        <f>IF($A51&lt;&gt;"",IF(VLOOKUP($A51,貼り付け用!$A$1:$BA$300,COLUMN(),FALSE)=0,"",VLOOKUP($A51,貼り付け用!$A$1:$BA$300,COLUMN(),FALSE)),"")</f>
        <v>#N/A</v>
      </c>
      <c r="J51" s="24" t="e">
        <f>IF($A51&lt;&gt;"",IF(VLOOKUP($A51,貼り付け用!$A$1:$BA$300,COLUMN(),FALSE)=0,"",VLOOKUP($A51,貼り付け用!$A$1:$BA$300,COLUMN(),FALSE)),"")</f>
        <v>#N/A</v>
      </c>
      <c r="K51" s="24" t="e">
        <f>IF($A51&lt;&gt;"",IF(VLOOKUP($A51,貼り付け用!$A$1:$BA$300,COLUMN(),FALSE)=0,"",VLOOKUP($A51,貼り付け用!$A$1:$BA$300,COLUMN(),FALSE)),"")</f>
        <v>#N/A</v>
      </c>
      <c r="L51" s="24" t="e">
        <f>IF($A51&lt;&gt;"",
IF(COLUMN(貼り付け用!L51)&gt;MATCH("おやつ",貼り付け用!$3:$3,0),"",
IF(VLOOKUP($A51,貼り付け用!$A$1:$BA$300,COLUMN(),FALSE)=0,"",VLOOKUP($A51,貼り付け用!$A$1:$BA$300,COLUMN(),FALSE))),"")</f>
        <v>#N/A</v>
      </c>
      <c r="M51" s="24" t="e">
        <f>IF($A51&lt;&gt;"",
IF(COLUMN(貼り付け用!M51)&gt;MATCH("おやつ",貼り付け用!$3:$3,0),"",
IF(VLOOKUP($A51,貼り付け用!$A$1:$BA$300,COLUMN(),FALSE)=0,"",VLOOKUP($A51,貼り付け用!$A$1:$BA$300,COLUMN(),FALSE))),"")</f>
        <v>#N/A</v>
      </c>
      <c r="N51" s="24" t="e">
        <f>IF($A51&lt;&gt;"",
IF(COLUMN(貼り付け用!N51)&gt;MATCH("おやつ",貼り付け用!$3:$3,0),"",
IF(VLOOKUP($A51,貼り付け用!$A$1:$BA$300,COLUMN(),FALSE)=0,"",VLOOKUP($A51,貼り付け用!$A$1:$BA$300,COLUMN(),FALSE))),"")</f>
        <v>#N/A</v>
      </c>
      <c r="O51" s="24" t="e">
        <f>IF($A51&lt;&gt;"",
IF(COLUMN(貼り付け用!O51)&gt;MATCH("おやつ",貼り付け用!$3:$3,0),"",
IF(VLOOKUP($A51,貼り付け用!$A$1:$BA$300,COLUMN(),FALSE)=0,"",VLOOKUP($A51,貼り付け用!$A$1:$BA$300,COLUMN(),FALSE))),"")</f>
        <v>#N/A</v>
      </c>
      <c r="P51" s="24" t="e">
        <f>IF($A51&lt;&gt;"",
IF(COLUMN(貼り付け用!P51)&gt;MATCH("おやつ",貼り付け用!$3:$3,0),"",
IF(VLOOKUP($A51,貼り付け用!$A$1:$BA$300,COLUMN(),FALSE)=0,"",VLOOKUP($A51,貼り付け用!$A$1:$BA$300,COLUMN(),FALSE))),"")</f>
        <v>#N/A</v>
      </c>
      <c r="Q51" s="24" t="e">
        <f>IF($A51&lt;&gt;"",
IF(COLUMN(貼り付け用!Q51)&gt;MATCH("おやつ",貼り付け用!$3:$3,0),"",
IF(VLOOKUP($A51,貼り付け用!$A$1:$BA$300,COLUMN(),FALSE)=0,"",VLOOKUP($A51,貼り付け用!$A$1:$BA$300,COLUMN(),FALSE))),"")</f>
        <v>#N/A</v>
      </c>
      <c r="R51" s="24" t="e">
        <f>IF($A51&lt;&gt;"",
IF(COLUMN(貼り付け用!R51)&gt;MATCH("おやつ",貼り付け用!$3:$3,0),"",
IF(VLOOKUP($A51,貼り付け用!$A$1:$BA$300,COLUMN(),FALSE)=0,"",VLOOKUP($A51,貼り付け用!$A$1:$BA$300,COLUMN(),FALSE))),"")</f>
        <v>#N/A</v>
      </c>
      <c r="S51" s="24" t="e">
        <f>IF($A51&lt;&gt;"",
IF(COLUMN(貼り付け用!S51)&gt;MATCH("おやつ",貼り付け用!$3:$3,0),"",
IF(VLOOKUP($A51,貼り付け用!$A$1:$BA$300,COLUMN(),FALSE)=0,"",VLOOKUP($A51,貼り付け用!$A$1:$BA$300,COLUMN(),FALSE))),"")</f>
        <v>#N/A</v>
      </c>
      <c r="T51" s="24" t="e">
        <f>IF(COLUMN(貼り付け用!T51)&gt;MATCH("おやつ",貼り付け用!$3:$3,0),"",
IF(VLOOKUP($A51,貼り付け用!$A$1:$BA$300,COLUMN(),FALSE)=0,"",VLOOKUP($A51,貼り付け用!$A$1:$BA$300,COLUMN(),FALSE)))</f>
        <v>#N/A</v>
      </c>
      <c r="U51" s="30"/>
      <c r="V51" s="27" t="e">
        <f>IF(A51&lt;&gt;"",
IF(VLOOKUP($A51,貼り付け用!$A$1:$BA$300,MATCH("おやつ",貼り付け用!$3:$3,0)+1,FALSE)=0,"",VLOOKUP($A51,貼り付け用!$A$1:$BA$300,MATCH("おやつ",貼り付け用!$3:$3,0)+1,FALSE)),"")</f>
        <v>#N/A</v>
      </c>
      <c r="W51" s="26" t="e">
        <f>IF(A51&lt;&gt;"",
IF(VLOOKUP($A51,貼り付け用!$A$1:$BA$300,MATCH("おやつ",貼り付け用!$3:$3,0)+2,FALSE)=0,"",VLOOKUP($A51,貼り付け用!$A$1:$BA$300,MATCH("おやつ",貼り付け用!$3:$3,0)+2,FALSE)),"")</f>
        <v>#N/A</v>
      </c>
    </row>
    <row r="52" spans="1:23" x14ac:dyDescent="0.45">
      <c r="A52" s="10" t="e">
        <f>IF(貼り付け用!$A$6&lt;&gt;"",
IF(ROW(A51)+1&gt;=MATCH("*10000*", 貼り付け用!$A:$A, 0),
IF(COUNTIF(A50,"*10000*"),"10001",
IF(COUNTIF(A50,"*10001*"),"10002",
IF(COUNTIF(A50,"*10002*"),"",
IF(COUNTIF(A50,""),"","10000")))),
IF(貼り付け用!A52&lt;&gt;"",貼り付け用!A52,"")),
IF(ROW(A52)+1&gt;=MATCH("*10000*", 貼り付け用!$A:$A, 0),
IF(COUNTIF(A50,"*10000*"),"10001",
IF(COUNTIF(A50,"*10001*"),"10002",
IF(COUNTIF(A50,"*10002*"),"",
IF(COUNTIF(A50,""),"","10000")))),
IF(貼り付け用!A53&lt;&gt;"",貼り付け用!A53,"")))</f>
        <v>#N/A</v>
      </c>
      <c r="B52" s="26" t="e">
        <f>IF($A52&lt;&gt;"",IF(VLOOKUP($A52,貼り付け用!$A$1:$BA$300,COLUMN(),FALSE)=0,"",VLOOKUP($A52,貼り付け用!$A$1:$BA$300,COLUMN(),FALSE)),"")</f>
        <v>#N/A</v>
      </c>
      <c r="C52" s="26" t="e">
        <f>IF($A52&lt;&gt;"",IF(VLOOKUP($A52,貼り付け用!$A$1:$BA$300,COLUMN(),FALSE)=0,"",VLOOKUP($A52,貼り付け用!$A$1:$BA$300,COLUMN(),FALSE)),"")</f>
        <v>#N/A</v>
      </c>
      <c r="D52" s="26" t="e">
        <f>IF($A52&lt;&gt;"",IF(VLOOKUP($A52,貼り付け用!$A$1:$BA$300,COLUMN(),FALSE)=0,"",VLOOKUP($A52,貼り付け用!$A$1:$BA$300,COLUMN(),FALSE)),"")</f>
        <v>#N/A</v>
      </c>
      <c r="E52" s="26" t="e">
        <f>IF($A52&lt;&gt;"",IF(VLOOKUP($A52,貼り付け用!$A$1:$BA$300,COLUMN(),FALSE)=0,"",VLOOKUP($A52,貼り付け用!$A$1:$BA$300,COLUMN(),FALSE)),"")</f>
        <v>#N/A</v>
      </c>
      <c r="F52" s="26" t="e">
        <f>IF($A52&lt;&gt;"",IF(VLOOKUP($A52,貼り付け用!$A$1:$BA$300,COLUMN(),FALSE)=0,"",VLOOKUP($A52,貼り付け用!$A$1:$BA$300,COLUMN(),FALSE)),"")</f>
        <v>#N/A</v>
      </c>
      <c r="G52" s="26" t="e">
        <f>IF($A52&lt;&gt;"",IF(VLOOKUP($A52,貼り付け用!$A$1:$BA$300,COLUMN(),FALSE)=0,"",VLOOKUP($A52,貼り付け用!$A$1:$BA$300,COLUMN(),FALSE)),"")</f>
        <v>#N/A</v>
      </c>
      <c r="H52" s="26" t="e">
        <f>IF($A52&lt;&gt;"",IF(VLOOKUP($A52,貼り付け用!$A$1:$BA$300,COLUMN(),FALSE)=0,"",VLOOKUP($A52,貼り付け用!$A$1:$BA$300,COLUMN(),FALSE)),"")</f>
        <v>#N/A</v>
      </c>
      <c r="I52" s="26" t="e">
        <f>IF($A52&lt;&gt;"",IF(VLOOKUP($A52,貼り付け用!$A$1:$BA$300,COLUMN(),FALSE)=0,"",VLOOKUP($A52,貼り付け用!$A$1:$BA$300,COLUMN(),FALSE)),"")</f>
        <v>#N/A</v>
      </c>
      <c r="J52" s="26" t="e">
        <f>IF($A52&lt;&gt;"",IF(VLOOKUP($A52,貼り付け用!$A$1:$BA$300,COLUMN(),FALSE)=0,"",VLOOKUP($A52,貼り付け用!$A$1:$BA$300,COLUMN(),FALSE)),"")</f>
        <v>#N/A</v>
      </c>
      <c r="K52" s="26" t="e">
        <f>IF($A52&lt;&gt;"",IF(VLOOKUP($A52,貼り付け用!$A$1:$BA$300,COLUMN(),FALSE)=0,"",VLOOKUP($A52,貼り付け用!$A$1:$BA$300,COLUMN(),FALSE)),"")</f>
        <v>#N/A</v>
      </c>
      <c r="L52" s="26" t="e">
        <f>IF($A52&lt;&gt;"",
IF(COLUMN(貼り付け用!L52)&gt;MATCH("おやつ",貼り付け用!$3:$3,0),"",
IF(VLOOKUP($A52,貼り付け用!$A$1:$BA$300,COLUMN(),FALSE)=0,"",VLOOKUP($A52,貼り付け用!$A$1:$BA$300,COLUMN(),FALSE))),"")</f>
        <v>#N/A</v>
      </c>
      <c r="M52" s="26" t="e">
        <f>IF($A52&lt;&gt;"",
IF(COLUMN(貼り付け用!M52)&gt;MATCH("おやつ",貼り付け用!$3:$3,0),"",
IF(VLOOKUP($A52,貼り付け用!$A$1:$BA$300,COLUMN(),FALSE)=0,"",VLOOKUP($A52,貼り付け用!$A$1:$BA$300,COLUMN(),FALSE))),"")</f>
        <v>#N/A</v>
      </c>
      <c r="N52" s="26" t="e">
        <f>IF($A52&lt;&gt;"",
IF(COLUMN(貼り付け用!N52)&gt;MATCH("おやつ",貼り付け用!$3:$3,0),"",
IF(VLOOKUP($A52,貼り付け用!$A$1:$BA$300,COLUMN(),FALSE)=0,"",VLOOKUP($A52,貼り付け用!$A$1:$BA$300,COLUMN(),FALSE))),"")</f>
        <v>#N/A</v>
      </c>
      <c r="O52" s="26" t="e">
        <f>IF($A52&lt;&gt;"",
IF(COLUMN(貼り付け用!O52)&gt;MATCH("おやつ",貼り付け用!$3:$3,0),"",
IF(VLOOKUP($A52,貼り付け用!$A$1:$BA$300,COLUMN(),FALSE)=0,"",VLOOKUP($A52,貼り付け用!$A$1:$BA$300,COLUMN(),FALSE))),"")</f>
        <v>#N/A</v>
      </c>
      <c r="P52" s="26" t="e">
        <f>IF($A52&lt;&gt;"",
IF(COLUMN(貼り付け用!P52)&gt;MATCH("おやつ",貼り付け用!$3:$3,0),"",
IF(VLOOKUP($A52,貼り付け用!$A$1:$BA$300,COLUMN(),FALSE)=0,"",VLOOKUP($A52,貼り付け用!$A$1:$BA$300,COLUMN(),FALSE))),"")</f>
        <v>#N/A</v>
      </c>
      <c r="Q52" s="26" t="e">
        <f>IF($A52&lt;&gt;"",
IF(COLUMN(貼り付け用!Q52)&gt;MATCH("おやつ",貼り付け用!$3:$3,0),"",
IF(VLOOKUP($A52,貼り付け用!$A$1:$BA$300,COLUMN(),FALSE)=0,"",VLOOKUP($A52,貼り付け用!$A$1:$BA$300,COLUMN(),FALSE))),"")</f>
        <v>#N/A</v>
      </c>
      <c r="R52" s="26" t="e">
        <f>IF($A52&lt;&gt;"",
IF(COLUMN(貼り付け用!R52)&gt;MATCH("おやつ",貼り付け用!$3:$3,0),"",
IF(VLOOKUP($A52,貼り付け用!$A$1:$BA$300,COLUMN(),FALSE)=0,"",VLOOKUP($A52,貼り付け用!$A$1:$BA$300,COLUMN(),FALSE))),"")</f>
        <v>#N/A</v>
      </c>
      <c r="S52" s="26" t="e">
        <f>IF($A52&lt;&gt;"",
IF(COLUMN(貼り付け用!S52)&gt;MATCH("おやつ",貼り付け用!$3:$3,0),"",
IF(VLOOKUP($A52,貼り付け用!$A$1:$BA$300,COLUMN(),FALSE)=0,"",VLOOKUP($A52,貼り付け用!$A$1:$BA$300,COLUMN(),FALSE))),"")</f>
        <v>#N/A</v>
      </c>
      <c r="T52" s="26" t="e">
        <f>IF(COLUMN(貼り付け用!T52)&gt;MATCH("おやつ",貼り付け用!$3:$3,0),"",
IF(VLOOKUP($A52,貼り付け用!$A$1:$BA$300,COLUMN(),FALSE)=0,"",VLOOKUP($A52,貼り付け用!$A$1:$BA$300,COLUMN(),FALSE)))</f>
        <v>#N/A</v>
      </c>
      <c r="U52" s="29"/>
      <c r="V52" s="27" t="e">
        <f>IF(A52&lt;&gt;"",
IF(VLOOKUP($A52,貼り付け用!$A$1:$BA$300,MATCH("おやつ",貼り付け用!$3:$3,0)+1,FALSE)=0,"",VLOOKUP($A52,貼り付け用!$A$1:$BA$300,MATCH("おやつ",貼り付け用!$3:$3,0)+1,FALSE)),"")</f>
        <v>#N/A</v>
      </c>
      <c r="W52" s="26" t="e">
        <f>IF(A52&lt;&gt;"",
IF(VLOOKUP($A52,貼り付け用!$A$1:$BA$300,MATCH("おやつ",貼り付け用!$3:$3,0)+2,FALSE)=0,"",VLOOKUP($A52,貼り付け用!$A$1:$BA$300,MATCH("おやつ",貼り付け用!$3:$3,0)+2,FALSE)),"")</f>
        <v>#N/A</v>
      </c>
    </row>
    <row r="53" spans="1:23" x14ac:dyDescent="0.45">
      <c r="A53" s="28" t="e">
        <f>IF(貼り付け用!$A$6&lt;&gt;"",
IF(ROW(A52)+1&gt;=MATCH("*10000*", 貼り付け用!$A:$A, 0),"",
IF(貼り付け用!A53&lt;&gt;"",貼り付け用!A53,"")),
IF(ROW(A53)+1&gt;=MATCH("*10000*", 貼り付け用!$A:$A, 0),"",
IF(貼り付け用!A54&lt;&gt;"",貼り付け用!A54,"")))</f>
        <v>#N/A</v>
      </c>
      <c r="B53" s="24" t="e">
        <f>IF($A53&lt;&gt;"",IF(VLOOKUP($A53,貼り付け用!$A$1:$BA$300,COLUMN(),FALSE)=0,"",VLOOKUP($A53,貼り付け用!$A$1:$BA$300,COLUMN(),FALSE)),"")</f>
        <v>#N/A</v>
      </c>
      <c r="C53" s="24" t="e">
        <f>IF($A53&lt;&gt;"",IF(VLOOKUP($A53,貼り付け用!$A$1:$BA$300,COLUMN(),FALSE)=0,"",VLOOKUP($A53,貼り付け用!$A$1:$BA$300,COLUMN(),FALSE)),"")</f>
        <v>#N/A</v>
      </c>
      <c r="D53" s="24" t="e">
        <f>IF($A53&lt;&gt;"",IF(VLOOKUP($A53,貼り付け用!$A$1:$BA$300,COLUMN(),FALSE)=0,"",VLOOKUP($A53,貼り付け用!$A$1:$BA$300,COLUMN(),FALSE)),"")</f>
        <v>#N/A</v>
      </c>
      <c r="E53" s="24" t="e">
        <f>IF($A53&lt;&gt;"",IF(VLOOKUP($A53,貼り付け用!$A$1:$BA$300,COLUMN(),FALSE)=0,"",VLOOKUP($A53,貼り付け用!$A$1:$BA$300,COLUMN(),FALSE)),"")</f>
        <v>#N/A</v>
      </c>
      <c r="F53" s="24" t="e">
        <f>IF($A53&lt;&gt;"",IF(VLOOKUP($A53,貼り付け用!$A$1:$BA$300,COLUMN(),FALSE)=0,"",VLOOKUP($A53,貼り付け用!$A$1:$BA$300,COLUMN(),FALSE)),"")</f>
        <v>#N/A</v>
      </c>
      <c r="G53" s="24" t="e">
        <f>IF($A53&lt;&gt;"",IF(VLOOKUP($A53,貼り付け用!$A$1:$BA$300,COLUMN(),FALSE)=0,"",VLOOKUP($A53,貼り付け用!$A$1:$BA$300,COLUMN(),FALSE)),"")</f>
        <v>#N/A</v>
      </c>
      <c r="H53" s="24" t="e">
        <f>IF($A53&lt;&gt;"",IF(VLOOKUP($A53,貼り付け用!$A$1:$BA$300,COLUMN(),FALSE)=0,"",VLOOKUP($A53,貼り付け用!$A$1:$BA$300,COLUMN(),FALSE)),"")</f>
        <v>#N/A</v>
      </c>
      <c r="I53" s="24" t="e">
        <f>IF($A53&lt;&gt;"",IF(VLOOKUP($A53,貼り付け用!$A$1:$BA$300,COLUMN(),FALSE)=0,"",VLOOKUP($A53,貼り付け用!$A$1:$BA$300,COLUMN(),FALSE)),"")</f>
        <v>#N/A</v>
      </c>
      <c r="J53" s="24" t="e">
        <f>IF($A53&lt;&gt;"",IF(VLOOKUP($A53,貼り付け用!$A$1:$BA$300,COLUMN(),FALSE)=0,"",VLOOKUP($A53,貼り付け用!$A$1:$BA$300,COLUMN(),FALSE)),"")</f>
        <v>#N/A</v>
      </c>
      <c r="K53" s="24" t="e">
        <f>IF($A53&lt;&gt;"",IF(VLOOKUP($A53,貼り付け用!$A$1:$BA$300,COLUMN(),FALSE)=0,"",VLOOKUP($A53,貼り付け用!$A$1:$BA$300,COLUMN(),FALSE)),"")</f>
        <v>#N/A</v>
      </c>
      <c r="L53" s="24" t="e">
        <f>IF($A53&lt;&gt;"",
IF(COLUMN(貼り付け用!L53)&gt;MATCH("おやつ",貼り付け用!$3:$3,0),"",
IF(VLOOKUP($A53,貼り付け用!$A$1:$BA$300,COLUMN(),FALSE)=0,"",VLOOKUP($A53,貼り付け用!$A$1:$BA$300,COLUMN(),FALSE))),"")</f>
        <v>#N/A</v>
      </c>
      <c r="M53" s="24" t="e">
        <f>IF($A53&lt;&gt;"",
IF(COLUMN(貼り付け用!M53)&gt;MATCH("おやつ",貼り付け用!$3:$3,0),"",
IF(VLOOKUP($A53,貼り付け用!$A$1:$BA$300,COLUMN(),FALSE)=0,"",VLOOKUP($A53,貼り付け用!$A$1:$BA$300,COLUMN(),FALSE))),"")</f>
        <v>#N/A</v>
      </c>
      <c r="N53" s="24" t="e">
        <f>IF($A53&lt;&gt;"",
IF(COLUMN(貼り付け用!N53)&gt;MATCH("おやつ",貼り付け用!$3:$3,0),"",
IF(VLOOKUP($A53,貼り付け用!$A$1:$BA$300,COLUMN(),FALSE)=0,"",VLOOKUP($A53,貼り付け用!$A$1:$BA$300,COLUMN(),FALSE))),"")</f>
        <v>#N/A</v>
      </c>
      <c r="O53" s="24" t="e">
        <f>IF($A53&lt;&gt;"",
IF(COLUMN(貼り付け用!O53)&gt;MATCH("おやつ",貼り付け用!$3:$3,0),"",
IF(VLOOKUP($A53,貼り付け用!$A$1:$BA$300,COLUMN(),FALSE)=0,"",VLOOKUP($A53,貼り付け用!$A$1:$BA$300,COLUMN(),FALSE))),"")</f>
        <v>#N/A</v>
      </c>
      <c r="P53" s="24" t="e">
        <f>IF($A53&lt;&gt;"",
IF(COLUMN(貼り付け用!P53)&gt;MATCH("おやつ",貼り付け用!$3:$3,0),"",
IF(VLOOKUP($A53,貼り付け用!$A$1:$BA$300,COLUMN(),FALSE)=0,"",VLOOKUP($A53,貼り付け用!$A$1:$BA$300,COLUMN(),FALSE))),"")</f>
        <v>#N/A</v>
      </c>
      <c r="Q53" s="24" t="e">
        <f>IF($A53&lt;&gt;"",
IF(COLUMN(貼り付け用!Q53)&gt;MATCH("おやつ",貼り付け用!$3:$3,0),"",
IF(VLOOKUP($A53,貼り付け用!$A$1:$BA$300,COLUMN(),FALSE)=0,"",VLOOKUP($A53,貼り付け用!$A$1:$BA$300,COLUMN(),FALSE))),"")</f>
        <v>#N/A</v>
      </c>
      <c r="R53" s="24" t="e">
        <f>IF($A53&lt;&gt;"",
IF(COLUMN(貼り付け用!R53)&gt;MATCH("おやつ",貼り付け用!$3:$3,0),"",
IF(VLOOKUP($A53,貼り付け用!$A$1:$BA$300,COLUMN(),FALSE)=0,"",VLOOKUP($A53,貼り付け用!$A$1:$BA$300,COLUMN(),FALSE))),"")</f>
        <v>#N/A</v>
      </c>
      <c r="S53" s="24" t="e">
        <f>IF($A53&lt;&gt;"",
IF(COLUMN(貼り付け用!S53)&gt;MATCH("おやつ",貼り付け用!$3:$3,0),"",
IF(VLOOKUP($A53,貼り付け用!$A$1:$BA$300,COLUMN(),FALSE)=0,"",VLOOKUP($A53,貼り付け用!$A$1:$BA$300,COLUMN(),FALSE))),"")</f>
        <v>#N/A</v>
      </c>
      <c r="T53" s="24" t="e">
        <f>IF(COLUMN(貼り付け用!T53)&gt;MATCH("おやつ",貼り付け用!$3:$3,0),"",
IF(VLOOKUP($A53,貼り付け用!$A$1:$BA$300,COLUMN(),FALSE)=0,"",VLOOKUP($A53,貼り付け用!$A$1:$BA$300,COLUMN(),FALSE)))</f>
        <v>#N/A</v>
      </c>
      <c r="U53" s="30"/>
      <c r="V53" s="27" t="e">
        <f>IF(A53&lt;&gt;"",
IF(VLOOKUP($A53,貼り付け用!$A$1:$BA$300,MATCH("おやつ",貼り付け用!$3:$3,0)+1,FALSE)=0,"",VLOOKUP($A53,貼り付け用!$A$1:$BA$300,MATCH("おやつ",貼り付け用!$3:$3,0)+1,FALSE)),"")</f>
        <v>#N/A</v>
      </c>
      <c r="W53" s="26" t="e">
        <f>IF(A53&lt;&gt;"",
IF(VLOOKUP($A53,貼り付け用!$A$1:$BA$300,MATCH("おやつ",貼り付け用!$3:$3,0)+2,FALSE)=0,"",VLOOKUP($A53,貼り付け用!$A$1:$BA$300,MATCH("おやつ",貼り付け用!$3:$3,0)+2,FALSE)),"")</f>
        <v>#N/A</v>
      </c>
    </row>
    <row r="54" spans="1:23" x14ac:dyDescent="0.45">
      <c r="A54" s="10" t="e">
        <f>IF(貼り付け用!$A$6&lt;&gt;"",
IF(ROW(A53)+1&gt;=MATCH("*10000*", 貼り付け用!$A:$A, 0),
IF(COUNTIF(A52,"*10000*"),"10001",
IF(COUNTIF(A52,"*10001*"),"10002",
IF(COUNTIF(A52,"*10002*"),"",
IF(COUNTIF(A52,""),"","10000")))),
IF(貼り付け用!A54&lt;&gt;"",貼り付け用!A54,"")),
IF(ROW(A54)+1&gt;=MATCH("*10000*", 貼り付け用!$A:$A, 0),
IF(COUNTIF(A52,"*10000*"),"10001",
IF(COUNTIF(A52,"*10001*"),"10002",
IF(COUNTIF(A52,"*10002*"),"",
IF(COUNTIF(A52,""),"","10000")))),
IF(貼り付け用!A55&lt;&gt;"",貼り付け用!A55,"")))</f>
        <v>#N/A</v>
      </c>
      <c r="B54" s="26" t="e">
        <f>IF($A54&lt;&gt;"",IF(VLOOKUP($A54,貼り付け用!$A$1:$BA$300,COLUMN(),FALSE)=0,"",VLOOKUP($A54,貼り付け用!$A$1:$BA$300,COLUMN(),FALSE)),"")</f>
        <v>#N/A</v>
      </c>
      <c r="C54" s="26" t="e">
        <f>IF($A54&lt;&gt;"",IF(VLOOKUP($A54,貼り付け用!$A$1:$BA$300,COLUMN(),FALSE)=0,"",VLOOKUP($A54,貼り付け用!$A$1:$BA$300,COLUMN(),FALSE)),"")</f>
        <v>#N/A</v>
      </c>
      <c r="D54" s="26" t="e">
        <f>IF($A54&lt;&gt;"",IF(VLOOKUP($A54,貼り付け用!$A$1:$BA$300,COLUMN(),FALSE)=0,"",VLOOKUP($A54,貼り付け用!$A$1:$BA$300,COLUMN(),FALSE)),"")</f>
        <v>#N/A</v>
      </c>
      <c r="E54" s="26" t="e">
        <f>IF($A54&lt;&gt;"",IF(VLOOKUP($A54,貼り付け用!$A$1:$BA$300,COLUMN(),FALSE)=0,"",VLOOKUP($A54,貼り付け用!$A$1:$BA$300,COLUMN(),FALSE)),"")</f>
        <v>#N/A</v>
      </c>
      <c r="F54" s="26" t="e">
        <f>IF($A54&lt;&gt;"",IF(VLOOKUP($A54,貼り付け用!$A$1:$BA$300,COLUMN(),FALSE)=0,"",VLOOKUP($A54,貼り付け用!$A$1:$BA$300,COLUMN(),FALSE)),"")</f>
        <v>#N/A</v>
      </c>
      <c r="G54" s="26" t="e">
        <f>IF($A54&lt;&gt;"",IF(VLOOKUP($A54,貼り付け用!$A$1:$BA$300,COLUMN(),FALSE)=0,"",VLOOKUP($A54,貼り付け用!$A$1:$BA$300,COLUMN(),FALSE)),"")</f>
        <v>#N/A</v>
      </c>
      <c r="H54" s="26" t="e">
        <f>IF($A54&lt;&gt;"",IF(VLOOKUP($A54,貼り付け用!$A$1:$BA$300,COLUMN(),FALSE)=0,"",VLOOKUP($A54,貼り付け用!$A$1:$BA$300,COLUMN(),FALSE)),"")</f>
        <v>#N/A</v>
      </c>
      <c r="I54" s="26" t="e">
        <f>IF($A54&lt;&gt;"",IF(VLOOKUP($A54,貼り付け用!$A$1:$BA$300,COLUMN(),FALSE)=0,"",VLOOKUP($A54,貼り付け用!$A$1:$BA$300,COLUMN(),FALSE)),"")</f>
        <v>#N/A</v>
      </c>
      <c r="J54" s="26" t="e">
        <f>IF($A54&lt;&gt;"",IF(VLOOKUP($A54,貼り付け用!$A$1:$BA$300,COLUMN(),FALSE)=0,"",VLOOKUP($A54,貼り付け用!$A$1:$BA$300,COLUMN(),FALSE)),"")</f>
        <v>#N/A</v>
      </c>
      <c r="K54" s="26" t="e">
        <f>IF($A54&lt;&gt;"",IF(VLOOKUP($A54,貼り付け用!$A$1:$BA$300,COLUMN(),FALSE)=0,"",VLOOKUP($A54,貼り付け用!$A$1:$BA$300,COLUMN(),FALSE)),"")</f>
        <v>#N/A</v>
      </c>
      <c r="L54" s="26" t="e">
        <f>IF($A54&lt;&gt;"",
IF(COLUMN(貼り付け用!L54)&gt;MATCH("おやつ",貼り付け用!$3:$3,0),"",
IF(VLOOKUP($A54,貼り付け用!$A$1:$BA$300,COLUMN(),FALSE)=0,"",VLOOKUP($A54,貼り付け用!$A$1:$BA$300,COLUMN(),FALSE))),"")</f>
        <v>#N/A</v>
      </c>
      <c r="M54" s="26" t="e">
        <f>IF($A54&lt;&gt;"",
IF(COLUMN(貼り付け用!M54)&gt;MATCH("おやつ",貼り付け用!$3:$3,0),"",
IF(VLOOKUP($A54,貼り付け用!$A$1:$BA$300,COLUMN(),FALSE)=0,"",VLOOKUP($A54,貼り付け用!$A$1:$BA$300,COLUMN(),FALSE))),"")</f>
        <v>#N/A</v>
      </c>
      <c r="N54" s="26" t="e">
        <f>IF($A54&lt;&gt;"",
IF(COLUMN(貼り付け用!N54)&gt;MATCH("おやつ",貼り付け用!$3:$3,0),"",
IF(VLOOKUP($A54,貼り付け用!$A$1:$BA$300,COLUMN(),FALSE)=0,"",VLOOKUP($A54,貼り付け用!$A$1:$BA$300,COLUMN(),FALSE))),"")</f>
        <v>#N/A</v>
      </c>
      <c r="O54" s="26" t="e">
        <f>IF($A54&lt;&gt;"",
IF(COLUMN(貼り付け用!O54)&gt;MATCH("おやつ",貼り付け用!$3:$3,0),"",
IF(VLOOKUP($A54,貼り付け用!$A$1:$BA$300,COLUMN(),FALSE)=0,"",VLOOKUP($A54,貼り付け用!$A$1:$BA$300,COLUMN(),FALSE))),"")</f>
        <v>#N/A</v>
      </c>
      <c r="P54" s="26" t="e">
        <f>IF($A54&lt;&gt;"",
IF(COLUMN(貼り付け用!P54)&gt;MATCH("おやつ",貼り付け用!$3:$3,0),"",
IF(VLOOKUP($A54,貼り付け用!$A$1:$BA$300,COLUMN(),FALSE)=0,"",VLOOKUP($A54,貼り付け用!$A$1:$BA$300,COLUMN(),FALSE))),"")</f>
        <v>#N/A</v>
      </c>
      <c r="Q54" s="26" t="e">
        <f>IF($A54&lt;&gt;"",
IF(COLUMN(貼り付け用!Q54)&gt;MATCH("おやつ",貼り付け用!$3:$3,0),"",
IF(VLOOKUP($A54,貼り付け用!$A$1:$BA$300,COLUMN(),FALSE)=0,"",VLOOKUP($A54,貼り付け用!$A$1:$BA$300,COLUMN(),FALSE))),"")</f>
        <v>#N/A</v>
      </c>
      <c r="R54" s="26" t="e">
        <f>IF($A54&lt;&gt;"",
IF(COLUMN(貼り付け用!R54)&gt;MATCH("おやつ",貼り付け用!$3:$3,0),"",
IF(VLOOKUP($A54,貼り付け用!$A$1:$BA$300,COLUMN(),FALSE)=0,"",VLOOKUP($A54,貼り付け用!$A$1:$BA$300,COLUMN(),FALSE))),"")</f>
        <v>#N/A</v>
      </c>
      <c r="S54" s="26" t="e">
        <f>IF($A54&lt;&gt;"",
IF(COLUMN(貼り付け用!S54)&gt;MATCH("おやつ",貼り付け用!$3:$3,0),"",
IF(VLOOKUP($A54,貼り付け用!$A$1:$BA$300,COLUMN(),FALSE)=0,"",VLOOKUP($A54,貼り付け用!$A$1:$BA$300,COLUMN(),FALSE))),"")</f>
        <v>#N/A</v>
      </c>
      <c r="T54" s="26" t="e">
        <f>IF(COLUMN(貼り付け用!T54)&gt;MATCH("おやつ",貼り付け用!$3:$3,0),"",
IF(VLOOKUP($A54,貼り付け用!$A$1:$BA$300,COLUMN(),FALSE)=0,"",VLOOKUP($A54,貼り付け用!$A$1:$BA$300,COLUMN(),FALSE)))</f>
        <v>#N/A</v>
      </c>
      <c r="U54" s="29"/>
      <c r="V54" s="27" t="e">
        <f>IF(A54&lt;&gt;"",
IF(VLOOKUP($A54,貼り付け用!$A$1:$BA$300,MATCH("おやつ",貼り付け用!$3:$3,0)+1,FALSE)=0,"",VLOOKUP($A54,貼り付け用!$A$1:$BA$300,MATCH("おやつ",貼り付け用!$3:$3,0)+1,FALSE)),"")</f>
        <v>#N/A</v>
      </c>
      <c r="W54" s="26" t="e">
        <f>IF(A54&lt;&gt;"",
IF(VLOOKUP($A54,貼り付け用!$A$1:$BA$300,MATCH("おやつ",貼り付け用!$3:$3,0)+2,FALSE)=0,"",VLOOKUP($A54,貼り付け用!$A$1:$BA$300,MATCH("おやつ",貼り付け用!$3:$3,0)+2,FALSE)),"")</f>
        <v>#N/A</v>
      </c>
    </row>
    <row r="55" spans="1:23" x14ac:dyDescent="0.45">
      <c r="A55" s="28" t="e">
        <f>IF(貼り付け用!$A$6&lt;&gt;"",
IF(ROW(A54)+1&gt;=MATCH("*10000*", 貼り付け用!$A:$A, 0),"",
IF(貼り付け用!A55&lt;&gt;"",貼り付け用!A55,"")),
IF(ROW(A55)+1&gt;=MATCH("*10000*", 貼り付け用!$A:$A, 0),"",
IF(貼り付け用!A56&lt;&gt;"",貼り付け用!A56,"")))</f>
        <v>#N/A</v>
      </c>
      <c r="B55" s="24" t="e">
        <f>IF($A55&lt;&gt;"",IF(VLOOKUP($A55,貼り付け用!$A$1:$BA$300,COLUMN(),FALSE)=0,"",VLOOKUP($A55,貼り付け用!$A$1:$BA$300,COLUMN(),FALSE)),"")</f>
        <v>#N/A</v>
      </c>
      <c r="C55" s="24" t="e">
        <f>IF($A55&lt;&gt;"",IF(VLOOKUP($A55,貼り付け用!$A$1:$BA$300,COLUMN(),FALSE)=0,"",VLOOKUP($A55,貼り付け用!$A$1:$BA$300,COLUMN(),FALSE)),"")</f>
        <v>#N/A</v>
      </c>
      <c r="D55" s="24" t="e">
        <f>IF($A55&lt;&gt;"",IF(VLOOKUP($A55,貼り付け用!$A$1:$BA$300,COLUMN(),FALSE)=0,"",VLOOKUP($A55,貼り付け用!$A$1:$BA$300,COLUMN(),FALSE)),"")</f>
        <v>#N/A</v>
      </c>
      <c r="E55" s="24" t="e">
        <f>IF($A55&lt;&gt;"",IF(VLOOKUP($A55,貼り付け用!$A$1:$BA$300,COLUMN(),FALSE)=0,"",VLOOKUP($A55,貼り付け用!$A$1:$BA$300,COLUMN(),FALSE)),"")</f>
        <v>#N/A</v>
      </c>
      <c r="F55" s="24" t="e">
        <f>IF($A55&lt;&gt;"",IF(VLOOKUP($A55,貼り付け用!$A$1:$BA$300,COLUMN(),FALSE)=0,"",VLOOKUP($A55,貼り付け用!$A$1:$BA$300,COLUMN(),FALSE)),"")</f>
        <v>#N/A</v>
      </c>
      <c r="G55" s="24" t="e">
        <f>IF($A55&lt;&gt;"",IF(VLOOKUP($A55,貼り付け用!$A$1:$BA$300,COLUMN(),FALSE)=0,"",VLOOKUP($A55,貼り付け用!$A$1:$BA$300,COLUMN(),FALSE)),"")</f>
        <v>#N/A</v>
      </c>
      <c r="H55" s="24" t="e">
        <f>IF($A55&lt;&gt;"",IF(VLOOKUP($A55,貼り付け用!$A$1:$BA$300,COLUMN(),FALSE)=0,"",VLOOKUP($A55,貼り付け用!$A$1:$BA$300,COLUMN(),FALSE)),"")</f>
        <v>#N/A</v>
      </c>
      <c r="I55" s="24" t="e">
        <f>IF($A55&lt;&gt;"",IF(VLOOKUP($A55,貼り付け用!$A$1:$BA$300,COLUMN(),FALSE)=0,"",VLOOKUP($A55,貼り付け用!$A$1:$BA$300,COLUMN(),FALSE)),"")</f>
        <v>#N/A</v>
      </c>
      <c r="J55" s="24" t="e">
        <f>IF($A55&lt;&gt;"",IF(VLOOKUP($A55,貼り付け用!$A$1:$BA$300,COLUMN(),FALSE)=0,"",VLOOKUP($A55,貼り付け用!$A$1:$BA$300,COLUMN(),FALSE)),"")</f>
        <v>#N/A</v>
      </c>
      <c r="K55" s="24" t="e">
        <f>IF($A55&lt;&gt;"",IF(VLOOKUP($A55,貼り付け用!$A$1:$BA$300,COLUMN(),FALSE)=0,"",VLOOKUP($A55,貼り付け用!$A$1:$BA$300,COLUMN(),FALSE)),"")</f>
        <v>#N/A</v>
      </c>
      <c r="L55" s="24" t="e">
        <f>IF($A55&lt;&gt;"",
IF(COLUMN(貼り付け用!L55)&gt;MATCH("おやつ",貼り付け用!$3:$3,0),"",
IF(VLOOKUP($A55,貼り付け用!$A$1:$BA$300,COLUMN(),FALSE)=0,"",VLOOKUP($A55,貼り付け用!$A$1:$BA$300,COLUMN(),FALSE))),"")</f>
        <v>#N/A</v>
      </c>
      <c r="M55" s="24" t="e">
        <f>IF($A55&lt;&gt;"",
IF(COLUMN(貼り付け用!M55)&gt;MATCH("おやつ",貼り付け用!$3:$3,0),"",
IF(VLOOKUP($A55,貼り付け用!$A$1:$BA$300,COLUMN(),FALSE)=0,"",VLOOKUP($A55,貼り付け用!$A$1:$BA$300,COLUMN(),FALSE))),"")</f>
        <v>#N/A</v>
      </c>
      <c r="N55" s="24" t="e">
        <f>IF($A55&lt;&gt;"",
IF(COLUMN(貼り付け用!N55)&gt;MATCH("おやつ",貼り付け用!$3:$3,0),"",
IF(VLOOKUP($A55,貼り付け用!$A$1:$BA$300,COLUMN(),FALSE)=0,"",VLOOKUP($A55,貼り付け用!$A$1:$BA$300,COLUMN(),FALSE))),"")</f>
        <v>#N/A</v>
      </c>
      <c r="O55" s="24" t="e">
        <f>IF($A55&lt;&gt;"",
IF(COLUMN(貼り付け用!O55)&gt;MATCH("おやつ",貼り付け用!$3:$3,0),"",
IF(VLOOKUP($A55,貼り付け用!$A$1:$BA$300,COLUMN(),FALSE)=0,"",VLOOKUP($A55,貼り付け用!$A$1:$BA$300,COLUMN(),FALSE))),"")</f>
        <v>#N/A</v>
      </c>
      <c r="P55" s="24" t="e">
        <f>IF($A55&lt;&gt;"",
IF(COLUMN(貼り付け用!P55)&gt;MATCH("おやつ",貼り付け用!$3:$3,0),"",
IF(VLOOKUP($A55,貼り付け用!$A$1:$BA$300,COLUMN(),FALSE)=0,"",VLOOKUP($A55,貼り付け用!$A$1:$BA$300,COLUMN(),FALSE))),"")</f>
        <v>#N/A</v>
      </c>
      <c r="Q55" s="24" t="e">
        <f>IF($A55&lt;&gt;"",
IF(COLUMN(貼り付け用!Q55)&gt;MATCH("おやつ",貼り付け用!$3:$3,0),"",
IF(VLOOKUP($A55,貼り付け用!$A$1:$BA$300,COLUMN(),FALSE)=0,"",VLOOKUP($A55,貼り付け用!$A$1:$BA$300,COLUMN(),FALSE))),"")</f>
        <v>#N/A</v>
      </c>
      <c r="R55" s="24" t="e">
        <f>IF($A55&lt;&gt;"",
IF(COLUMN(貼り付け用!R55)&gt;MATCH("おやつ",貼り付け用!$3:$3,0),"",
IF(VLOOKUP($A55,貼り付け用!$A$1:$BA$300,COLUMN(),FALSE)=0,"",VLOOKUP($A55,貼り付け用!$A$1:$BA$300,COLUMN(),FALSE))),"")</f>
        <v>#N/A</v>
      </c>
      <c r="S55" s="24" t="e">
        <f>IF($A55&lt;&gt;"",
IF(COLUMN(貼り付け用!S55)&gt;MATCH("おやつ",貼り付け用!$3:$3,0),"",
IF(VLOOKUP($A55,貼り付け用!$A$1:$BA$300,COLUMN(),FALSE)=0,"",VLOOKUP($A55,貼り付け用!$A$1:$BA$300,COLUMN(),FALSE))),"")</f>
        <v>#N/A</v>
      </c>
      <c r="T55" s="24" t="e">
        <f>IF(COLUMN(貼り付け用!T55)&gt;MATCH("おやつ",貼り付け用!$3:$3,0),"",
IF(VLOOKUP($A55,貼り付け用!$A$1:$BA$300,COLUMN(),FALSE)=0,"",VLOOKUP($A55,貼り付け用!$A$1:$BA$300,COLUMN(),FALSE)))</f>
        <v>#N/A</v>
      </c>
      <c r="U55" s="30"/>
      <c r="V55" s="27" t="e">
        <f>IF(A55&lt;&gt;"",
IF(VLOOKUP($A55,貼り付け用!$A$1:$BA$300,MATCH("おやつ",貼り付け用!$3:$3,0)+1,FALSE)=0,"",VLOOKUP($A55,貼り付け用!$A$1:$BA$300,MATCH("おやつ",貼り付け用!$3:$3,0)+1,FALSE)),"")</f>
        <v>#N/A</v>
      </c>
      <c r="W55" s="26" t="e">
        <f>IF(A55&lt;&gt;"",
IF(VLOOKUP($A55,貼り付け用!$A$1:$BA$300,MATCH("おやつ",貼り付け用!$3:$3,0)+2,FALSE)=0,"",VLOOKUP($A55,貼り付け用!$A$1:$BA$300,MATCH("おやつ",貼り付け用!$3:$3,0)+2,FALSE)),"")</f>
        <v>#N/A</v>
      </c>
    </row>
    <row r="56" spans="1:23" x14ac:dyDescent="0.45">
      <c r="A56" s="10" t="e">
        <f>IF(貼り付け用!$A$6&lt;&gt;"",
IF(ROW(A55)+1&gt;=MATCH("*10000*", 貼り付け用!$A:$A, 0),
IF(COUNTIF(A54,"*10000*"),"10001",
IF(COUNTIF(A54,"*10001*"),"10002",
IF(COUNTIF(A54,"*10002*"),"",
IF(COUNTIF(A54,""),"","10000")))),
IF(貼り付け用!A56&lt;&gt;"",貼り付け用!A56,"")),
IF(ROW(A56)+1&gt;=MATCH("*10000*", 貼り付け用!$A:$A, 0),
IF(COUNTIF(A54,"*10000*"),"10001",
IF(COUNTIF(A54,"*10001*"),"10002",
IF(COUNTIF(A54,"*10002*"),"",
IF(COUNTIF(A54,""),"","10000")))),
IF(貼り付け用!A57&lt;&gt;"",貼り付け用!A57,"")))</f>
        <v>#N/A</v>
      </c>
      <c r="B56" s="26" t="e">
        <f>IF($A56&lt;&gt;"",IF(VLOOKUP($A56,貼り付け用!$A$1:$BA$300,COLUMN(),FALSE)=0,"",VLOOKUP($A56,貼り付け用!$A$1:$BA$300,COLUMN(),FALSE)),"")</f>
        <v>#N/A</v>
      </c>
      <c r="C56" s="26" t="e">
        <f>IF($A56&lt;&gt;"",IF(VLOOKUP($A56,貼り付け用!$A$1:$BA$300,COLUMN(),FALSE)=0,"",VLOOKUP($A56,貼り付け用!$A$1:$BA$300,COLUMN(),FALSE)),"")</f>
        <v>#N/A</v>
      </c>
      <c r="D56" s="26" t="e">
        <f>IF($A56&lt;&gt;"",IF(VLOOKUP($A56,貼り付け用!$A$1:$BA$300,COLUMN(),FALSE)=0,"",VLOOKUP($A56,貼り付け用!$A$1:$BA$300,COLUMN(),FALSE)),"")</f>
        <v>#N/A</v>
      </c>
      <c r="E56" s="26" t="e">
        <f>IF($A56&lt;&gt;"",IF(VLOOKUP($A56,貼り付け用!$A$1:$BA$300,COLUMN(),FALSE)=0,"",VLOOKUP($A56,貼り付け用!$A$1:$BA$300,COLUMN(),FALSE)),"")</f>
        <v>#N/A</v>
      </c>
      <c r="F56" s="26" t="e">
        <f>IF($A56&lt;&gt;"",IF(VLOOKUP($A56,貼り付け用!$A$1:$BA$300,COLUMN(),FALSE)=0,"",VLOOKUP($A56,貼り付け用!$A$1:$BA$300,COLUMN(),FALSE)),"")</f>
        <v>#N/A</v>
      </c>
      <c r="G56" s="26" t="e">
        <f>IF($A56&lt;&gt;"",IF(VLOOKUP($A56,貼り付け用!$A$1:$BA$300,COLUMN(),FALSE)=0,"",VLOOKUP($A56,貼り付け用!$A$1:$BA$300,COLUMN(),FALSE)),"")</f>
        <v>#N/A</v>
      </c>
      <c r="H56" s="26" t="e">
        <f>IF($A56&lt;&gt;"",IF(VLOOKUP($A56,貼り付け用!$A$1:$BA$300,COLUMN(),FALSE)=0,"",VLOOKUP($A56,貼り付け用!$A$1:$BA$300,COLUMN(),FALSE)),"")</f>
        <v>#N/A</v>
      </c>
      <c r="I56" s="26" t="e">
        <f>IF($A56&lt;&gt;"",IF(VLOOKUP($A56,貼り付け用!$A$1:$BA$300,COLUMN(),FALSE)=0,"",VLOOKUP($A56,貼り付け用!$A$1:$BA$300,COLUMN(),FALSE)),"")</f>
        <v>#N/A</v>
      </c>
      <c r="J56" s="26" t="e">
        <f>IF($A56&lt;&gt;"",IF(VLOOKUP($A56,貼り付け用!$A$1:$BA$300,COLUMN(),FALSE)=0,"",VLOOKUP($A56,貼り付け用!$A$1:$BA$300,COLUMN(),FALSE)),"")</f>
        <v>#N/A</v>
      </c>
      <c r="K56" s="26" t="e">
        <f>IF($A56&lt;&gt;"",IF(VLOOKUP($A56,貼り付け用!$A$1:$BA$300,COLUMN(),FALSE)=0,"",VLOOKUP($A56,貼り付け用!$A$1:$BA$300,COLUMN(),FALSE)),"")</f>
        <v>#N/A</v>
      </c>
      <c r="L56" s="26" t="e">
        <f>IF($A56&lt;&gt;"",
IF(COLUMN(貼り付け用!L56)&gt;MATCH("おやつ",貼り付け用!$3:$3,0),"",
IF(VLOOKUP($A56,貼り付け用!$A$1:$BA$300,COLUMN(),FALSE)=0,"",VLOOKUP($A56,貼り付け用!$A$1:$BA$300,COLUMN(),FALSE))),"")</f>
        <v>#N/A</v>
      </c>
      <c r="M56" s="26" t="e">
        <f>IF($A56&lt;&gt;"",
IF(COLUMN(貼り付け用!M56)&gt;MATCH("おやつ",貼り付け用!$3:$3,0),"",
IF(VLOOKUP($A56,貼り付け用!$A$1:$BA$300,COLUMN(),FALSE)=0,"",VLOOKUP($A56,貼り付け用!$A$1:$BA$300,COLUMN(),FALSE))),"")</f>
        <v>#N/A</v>
      </c>
      <c r="N56" s="26" t="e">
        <f>IF($A56&lt;&gt;"",
IF(COLUMN(貼り付け用!N56)&gt;MATCH("おやつ",貼り付け用!$3:$3,0),"",
IF(VLOOKUP($A56,貼り付け用!$A$1:$BA$300,COLUMN(),FALSE)=0,"",VLOOKUP($A56,貼り付け用!$A$1:$BA$300,COLUMN(),FALSE))),"")</f>
        <v>#N/A</v>
      </c>
      <c r="O56" s="26" t="e">
        <f>IF($A56&lt;&gt;"",
IF(COLUMN(貼り付け用!O56)&gt;MATCH("おやつ",貼り付け用!$3:$3,0),"",
IF(VLOOKUP($A56,貼り付け用!$A$1:$BA$300,COLUMN(),FALSE)=0,"",VLOOKUP($A56,貼り付け用!$A$1:$BA$300,COLUMN(),FALSE))),"")</f>
        <v>#N/A</v>
      </c>
      <c r="P56" s="26" t="e">
        <f>IF($A56&lt;&gt;"",
IF(COLUMN(貼り付け用!P56)&gt;MATCH("おやつ",貼り付け用!$3:$3,0),"",
IF(VLOOKUP($A56,貼り付け用!$A$1:$BA$300,COLUMN(),FALSE)=0,"",VLOOKUP($A56,貼り付け用!$A$1:$BA$300,COLUMN(),FALSE))),"")</f>
        <v>#N/A</v>
      </c>
      <c r="Q56" s="26" t="e">
        <f>IF($A56&lt;&gt;"",
IF(COLUMN(貼り付け用!Q56)&gt;MATCH("おやつ",貼り付け用!$3:$3,0),"",
IF(VLOOKUP($A56,貼り付け用!$A$1:$BA$300,COLUMN(),FALSE)=0,"",VLOOKUP($A56,貼り付け用!$A$1:$BA$300,COLUMN(),FALSE))),"")</f>
        <v>#N/A</v>
      </c>
      <c r="R56" s="26" t="e">
        <f>IF($A56&lt;&gt;"",
IF(COLUMN(貼り付け用!R56)&gt;MATCH("おやつ",貼り付け用!$3:$3,0),"",
IF(VLOOKUP($A56,貼り付け用!$A$1:$BA$300,COLUMN(),FALSE)=0,"",VLOOKUP($A56,貼り付け用!$A$1:$BA$300,COLUMN(),FALSE))),"")</f>
        <v>#N/A</v>
      </c>
      <c r="S56" s="26" t="e">
        <f>IF($A56&lt;&gt;"",
IF(COLUMN(貼り付け用!S56)&gt;MATCH("おやつ",貼り付け用!$3:$3,0),"",
IF(VLOOKUP($A56,貼り付け用!$A$1:$BA$300,COLUMN(),FALSE)=0,"",VLOOKUP($A56,貼り付け用!$A$1:$BA$300,COLUMN(),FALSE))),"")</f>
        <v>#N/A</v>
      </c>
      <c r="T56" s="26" t="e">
        <f>IF(COLUMN(貼り付け用!T56)&gt;MATCH("おやつ",貼り付け用!$3:$3,0),"",
IF(VLOOKUP($A56,貼り付け用!$A$1:$BA$300,COLUMN(),FALSE)=0,"",VLOOKUP($A56,貼り付け用!$A$1:$BA$300,COLUMN(),FALSE)))</f>
        <v>#N/A</v>
      </c>
      <c r="U56" s="29"/>
      <c r="V56" s="27" t="e">
        <f>IF(A56&lt;&gt;"",
IF(VLOOKUP($A56,貼り付け用!$A$1:$BA$300,MATCH("おやつ",貼り付け用!$3:$3,0)+1,FALSE)=0,"",VLOOKUP($A56,貼り付け用!$A$1:$BA$300,MATCH("おやつ",貼り付け用!$3:$3,0)+1,FALSE)),"")</f>
        <v>#N/A</v>
      </c>
      <c r="W56" s="26" t="e">
        <f>IF(A56&lt;&gt;"",
IF(VLOOKUP($A56,貼り付け用!$A$1:$BA$300,MATCH("おやつ",貼り付け用!$3:$3,0)+2,FALSE)=0,"",VLOOKUP($A56,貼り付け用!$A$1:$BA$300,MATCH("おやつ",貼り付け用!$3:$3,0)+2,FALSE)),"")</f>
        <v>#N/A</v>
      </c>
    </row>
    <row r="57" spans="1:23" x14ac:dyDescent="0.45">
      <c r="A57" s="28" t="e">
        <f>IF(貼り付け用!$A$6&lt;&gt;"",
IF(ROW(A56)+1&gt;=MATCH("*10000*", 貼り付け用!$A:$A, 0),"",
IF(貼り付け用!A57&lt;&gt;"",貼り付け用!A57,"")),
IF(ROW(A57)+1&gt;=MATCH("*10000*", 貼り付け用!$A:$A, 0),"",
IF(貼り付け用!A58&lt;&gt;"",貼り付け用!A58,"")))</f>
        <v>#N/A</v>
      </c>
      <c r="B57" s="24" t="e">
        <f>IF($A57&lt;&gt;"",IF(VLOOKUP($A57,貼り付け用!$A$1:$BA$300,COLUMN(),FALSE)=0,"",VLOOKUP($A57,貼り付け用!$A$1:$BA$300,COLUMN(),FALSE)),"")</f>
        <v>#N/A</v>
      </c>
      <c r="C57" s="24" t="e">
        <f>IF($A57&lt;&gt;"",IF(VLOOKUP($A57,貼り付け用!$A$1:$BA$300,COLUMN(),FALSE)=0,"",VLOOKUP($A57,貼り付け用!$A$1:$BA$300,COLUMN(),FALSE)),"")</f>
        <v>#N/A</v>
      </c>
      <c r="D57" s="24" t="e">
        <f>IF($A57&lt;&gt;"",IF(VLOOKUP($A57,貼り付け用!$A$1:$BA$300,COLUMN(),FALSE)=0,"",VLOOKUP($A57,貼り付け用!$A$1:$BA$300,COLUMN(),FALSE)),"")</f>
        <v>#N/A</v>
      </c>
      <c r="E57" s="24" t="e">
        <f>IF($A57&lt;&gt;"",IF(VLOOKUP($A57,貼り付け用!$A$1:$BA$300,COLUMN(),FALSE)=0,"",VLOOKUP($A57,貼り付け用!$A$1:$BA$300,COLUMN(),FALSE)),"")</f>
        <v>#N/A</v>
      </c>
      <c r="F57" s="24" t="e">
        <f>IF($A57&lt;&gt;"",IF(VLOOKUP($A57,貼り付け用!$A$1:$BA$300,COLUMN(),FALSE)=0,"",VLOOKUP($A57,貼り付け用!$A$1:$BA$300,COLUMN(),FALSE)),"")</f>
        <v>#N/A</v>
      </c>
      <c r="G57" s="24" t="e">
        <f>IF($A57&lt;&gt;"",IF(VLOOKUP($A57,貼り付け用!$A$1:$BA$300,COLUMN(),FALSE)=0,"",VLOOKUP($A57,貼り付け用!$A$1:$BA$300,COLUMN(),FALSE)),"")</f>
        <v>#N/A</v>
      </c>
      <c r="H57" s="24" t="e">
        <f>IF($A57&lt;&gt;"",IF(VLOOKUP($A57,貼り付け用!$A$1:$BA$300,COLUMN(),FALSE)=0,"",VLOOKUP($A57,貼り付け用!$A$1:$BA$300,COLUMN(),FALSE)),"")</f>
        <v>#N/A</v>
      </c>
      <c r="I57" s="24" t="e">
        <f>IF($A57&lt;&gt;"",IF(VLOOKUP($A57,貼り付け用!$A$1:$BA$300,COLUMN(),FALSE)=0,"",VLOOKUP($A57,貼り付け用!$A$1:$BA$300,COLUMN(),FALSE)),"")</f>
        <v>#N/A</v>
      </c>
      <c r="J57" s="24" t="e">
        <f>IF($A57&lt;&gt;"",IF(VLOOKUP($A57,貼り付け用!$A$1:$BA$300,COLUMN(),FALSE)=0,"",VLOOKUP($A57,貼り付け用!$A$1:$BA$300,COLUMN(),FALSE)),"")</f>
        <v>#N/A</v>
      </c>
      <c r="K57" s="24" t="e">
        <f>IF($A57&lt;&gt;"",IF(VLOOKUP($A57,貼り付け用!$A$1:$BA$300,COLUMN(),FALSE)=0,"",VLOOKUP($A57,貼り付け用!$A$1:$BA$300,COLUMN(),FALSE)),"")</f>
        <v>#N/A</v>
      </c>
      <c r="L57" s="24" t="e">
        <f>IF($A57&lt;&gt;"",
IF(COLUMN(貼り付け用!L57)&gt;MATCH("おやつ",貼り付け用!$3:$3,0),"",
IF(VLOOKUP($A57,貼り付け用!$A$1:$BA$300,COLUMN(),FALSE)=0,"",VLOOKUP($A57,貼り付け用!$A$1:$BA$300,COLUMN(),FALSE))),"")</f>
        <v>#N/A</v>
      </c>
      <c r="M57" s="24" t="e">
        <f>IF($A57&lt;&gt;"",
IF(COLUMN(貼り付け用!M57)&gt;MATCH("おやつ",貼り付け用!$3:$3,0),"",
IF(VLOOKUP($A57,貼り付け用!$A$1:$BA$300,COLUMN(),FALSE)=0,"",VLOOKUP($A57,貼り付け用!$A$1:$BA$300,COLUMN(),FALSE))),"")</f>
        <v>#N/A</v>
      </c>
      <c r="N57" s="24" t="e">
        <f>IF($A57&lt;&gt;"",
IF(COLUMN(貼り付け用!N57)&gt;MATCH("おやつ",貼り付け用!$3:$3,0),"",
IF(VLOOKUP($A57,貼り付け用!$A$1:$BA$300,COLUMN(),FALSE)=0,"",VLOOKUP($A57,貼り付け用!$A$1:$BA$300,COLUMN(),FALSE))),"")</f>
        <v>#N/A</v>
      </c>
      <c r="O57" s="24" t="e">
        <f>IF($A57&lt;&gt;"",
IF(COLUMN(貼り付け用!O57)&gt;MATCH("おやつ",貼り付け用!$3:$3,0),"",
IF(VLOOKUP($A57,貼り付け用!$A$1:$BA$300,COLUMN(),FALSE)=0,"",VLOOKUP($A57,貼り付け用!$A$1:$BA$300,COLUMN(),FALSE))),"")</f>
        <v>#N/A</v>
      </c>
      <c r="P57" s="24" t="e">
        <f>IF($A57&lt;&gt;"",
IF(COLUMN(貼り付け用!P57)&gt;MATCH("おやつ",貼り付け用!$3:$3,0),"",
IF(VLOOKUP($A57,貼り付け用!$A$1:$BA$300,COLUMN(),FALSE)=0,"",VLOOKUP($A57,貼り付け用!$A$1:$BA$300,COLUMN(),FALSE))),"")</f>
        <v>#N/A</v>
      </c>
      <c r="Q57" s="24" t="e">
        <f>IF($A57&lt;&gt;"",
IF(COLUMN(貼り付け用!Q57)&gt;MATCH("おやつ",貼り付け用!$3:$3,0),"",
IF(VLOOKUP($A57,貼り付け用!$A$1:$BA$300,COLUMN(),FALSE)=0,"",VLOOKUP($A57,貼り付け用!$A$1:$BA$300,COLUMN(),FALSE))),"")</f>
        <v>#N/A</v>
      </c>
      <c r="R57" s="24" t="e">
        <f>IF($A57&lt;&gt;"",
IF(COLUMN(貼り付け用!R57)&gt;MATCH("おやつ",貼り付け用!$3:$3,0),"",
IF(VLOOKUP($A57,貼り付け用!$A$1:$BA$300,COLUMN(),FALSE)=0,"",VLOOKUP($A57,貼り付け用!$A$1:$BA$300,COLUMN(),FALSE))),"")</f>
        <v>#N/A</v>
      </c>
      <c r="S57" s="24" t="e">
        <f>IF($A57&lt;&gt;"",
IF(COLUMN(貼り付け用!S57)&gt;MATCH("おやつ",貼り付け用!$3:$3,0),"",
IF(VLOOKUP($A57,貼り付け用!$A$1:$BA$300,COLUMN(),FALSE)=0,"",VLOOKUP($A57,貼り付け用!$A$1:$BA$300,COLUMN(),FALSE))),"")</f>
        <v>#N/A</v>
      </c>
      <c r="T57" s="24" t="e">
        <f>IF(COLUMN(貼り付け用!T57)&gt;MATCH("おやつ",貼り付け用!$3:$3,0),"",
IF(VLOOKUP($A57,貼り付け用!$A$1:$BA$300,COLUMN(),FALSE)=0,"",VLOOKUP($A57,貼り付け用!$A$1:$BA$300,COLUMN(),FALSE)))</f>
        <v>#N/A</v>
      </c>
      <c r="U57" s="30"/>
      <c r="V57" s="27" t="e">
        <f>IF(A57&lt;&gt;"",
IF(VLOOKUP($A57,貼り付け用!$A$1:$BA$300,MATCH("おやつ",貼り付け用!$3:$3,0)+1,FALSE)=0,"",VLOOKUP($A57,貼り付け用!$A$1:$BA$300,MATCH("おやつ",貼り付け用!$3:$3,0)+1,FALSE)),"")</f>
        <v>#N/A</v>
      </c>
      <c r="W57" s="26" t="e">
        <f>IF(A57&lt;&gt;"",
IF(VLOOKUP($A57,貼り付け用!$A$1:$BA$300,MATCH("おやつ",貼り付け用!$3:$3,0)+2,FALSE)=0,"",VLOOKUP($A57,貼り付け用!$A$1:$BA$300,MATCH("おやつ",貼り付け用!$3:$3,0)+2,FALSE)),"")</f>
        <v>#N/A</v>
      </c>
    </row>
    <row r="58" spans="1:23" x14ac:dyDescent="0.45">
      <c r="A58" s="10" t="e">
        <f>IF(貼り付け用!$A$6&lt;&gt;"",
IF(ROW(A57)+1&gt;=MATCH("*10000*", 貼り付け用!$A:$A, 0),
IF(COUNTIF(A56,"*10000*"),"10001",
IF(COUNTIF(A56,"*10001*"),"10002",
IF(COUNTIF(A56,"*10002*"),"",
IF(COUNTIF(A56,""),"","10000")))),
IF(貼り付け用!A58&lt;&gt;"",貼り付け用!A58,"")),
IF(ROW(A58)+1&gt;=MATCH("*10000*", 貼り付け用!$A:$A, 0),
IF(COUNTIF(A56,"*10000*"),"10001",
IF(COUNTIF(A56,"*10001*"),"10002",
IF(COUNTIF(A56,"*10002*"),"",
IF(COUNTIF(A56,""),"","10000")))),
IF(貼り付け用!A59&lt;&gt;"",貼り付け用!A59,"")))</f>
        <v>#N/A</v>
      </c>
      <c r="B58" s="26" t="e">
        <f>IF($A58&lt;&gt;"",IF(VLOOKUP($A58,貼り付け用!$A$1:$BA$300,COLUMN(),FALSE)=0,"",VLOOKUP($A58,貼り付け用!$A$1:$BA$300,COLUMN(),FALSE)),"")</f>
        <v>#N/A</v>
      </c>
      <c r="C58" s="26" t="e">
        <f>IF($A58&lt;&gt;"",IF(VLOOKUP($A58,貼り付け用!$A$1:$BA$300,COLUMN(),FALSE)=0,"",VLOOKUP($A58,貼り付け用!$A$1:$BA$300,COLUMN(),FALSE)),"")</f>
        <v>#N/A</v>
      </c>
      <c r="D58" s="26" t="e">
        <f>IF($A58&lt;&gt;"",IF(VLOOKUP($A58,貼り付け用!$A$1:$BA$300,COLUMN(),FALSE)=0,"",VLOOKUP($A58,貼り付け用!$A$1:$BA$300,COLUMN(),FALSE)),"")</f>
        <v>#N/A</v>
      </c>
      <c r="E58" s="26" t="e">
        <f>IF($A58&lt;&gt;"",IF(VLOOKUP($A58,貼り付け用!$A$1:$BA$300,COLUMN(),FALSE)=0,"",VLOOKUP($A58,貼り付け用!$A$1:$BA$300,COLUMN(),FALSE)),"")</f>
        <v>#N/A</v>
      </c>
      <c r="F58" s="26" t="e">
        <f>IF($A58&lt;&gt;"",IF(VLOOKUP($A58,貼り付け用!$A$1:$BA$300,COLUMN(),FALSE)=0,"",VLOOKUP($A58,貼り付け用!$A$1:$BA$300,COLUMN(),FALSE)),"")</f>
        <v>#N/A</v>
      </c>
      <c r="G58" s="26" t="e">
        <f>IF($A58&lt;&gt;"",IF(VLOOKUP($A58,貼り付け用!$A$1:$BA$300,COLUMN(),FALSE)=0,"",VLOOKUP($A58,貼り付け用!$A$1:$BA$300,COLUMN(),FALSE)),"")</f>
        <v>#N/A</v>
      </c>
      <c r="H58" s="26" t="e">
        <f>IF($A58&lt;&gt;"",IF(VLOOKUP($A58,貼り付け用!$A$1:$BA$300,COLUMN(),FALSE)=0,"",VLOOKUP($A58,貼り付け用!$A$1:$BA$300,COLUMN(),FALSE)),"")</f>
        <v>#N/A</v>
      </c>
      <c r="I58" s="26" t="e">
        <f>IF($A58&lt;&gt;"",IF(VLOOKUP($A58,貼り付け用!$A$1:$BA$300,COLUMN(),FALSE)=0,"",VLOOKUP($A58,貼り付け用!$A$1:$BA$300,COLUMN(),FALSE)),"")</f>
        <v>#N/A</v>
      </c>
      <c r="J58" s="26" t="e">
        <f>IF($A58&lt;&gt;"",IF(VLOOKUP($A58,貼り付け用!$A$1:$BA$300,COLUMN(),FALSE)=0,"",VLOOKUP($A58,貼り付け用!$A$1:$BA$300,COLUMN(),FALSE)),"")</f>
        <v>#N/A</v>
      </c>
      <c r="K58" s="26" t="e">
        <f>IF($A58&lt;&gt;"",IF(VLOOKUP($A58,貼り付け用!$A$1:$BA$300,COLUMN(),FALSE)=0,"",VLOOKUP($A58,貼り付け用!$A$1:$BA$300,COLUMN(),FALSE)),"")</f>
        <v>#N/A</v>
      </c>
      <c r="L58" s="26" t="e">
        <f>IF($A58&lt;&gt;"",
IF(COLUMN(貼り付け用!L58)&gt;MATCH("おやつ",貼り付け用!$3:$3,0),"",
IF(VLOOKUP($A58,貼り付け用!$A$1:$BA$300,COLUMN(),FALSE)=0,"",VLOOKUP($A58,貼り付け用!$A$1:$BA$300,COLUMN(),FALSE))),"")</f>
        <v>#N/A</v>
      </c>
      <c r="M58" s="26" t="e">
        <f>IF($A58&lt;&gt;"",
IF(COLUMN(貼り付け用!M58)&gt;MATCH("おやつ",貼り付け用!$3:$3,0),"",
IF(VLOOKUP($A58,貼り付け用!$A$1:$BA$300,COLUMN(),FALSE)=0,"",VLOOKUP($A58,貼り付け用!$A$1:$BA$300,COLUMN(),FALSE))),"")</f>
        <v>#N/A</v>
      </c>
      <c r="N58" s="26" t="e">
        <f>IF($A58&lt;&gt;"",
IF(COLUMN(貼り付け用!N58)&gt;MATCH("おやつ",貼り付け用!$3:$3,0),"",
IF(VLOOKUP($A58,貼り付け用!$A$1:$BA$300,COLUMN(),FALSE)=0,"",VLOOKUP($A58,貼り付け用!$A$1:$BA$300,COLUMN(),FALSE))),"")</f>
        <v>#N/A</v>
      </c>
      <c r="O58" s="26" t="e">
        <f>IF($A58&lt;&gt;"",
IF(COLUMN(貼り付け用!O58)&gt;MATCH("おやつ",貼り付け用!$3:$3,0),"",
IF(VLOOKUP($A58,貼り付け用!$A$1:$BA$300,COLUMN(),FALSE)=0,"",VLOOKUP($A58,貼り付け用!$A$1:$BA$300,COLUMN(),FALSE))),"")</f>
        <v>#N/A</v>
      </c>
      <c r="P58" s="26" t="e">
        <f>IF($A58&lt;&gt;"",
IF(COLUMN(貼り付け用!P58)&gt;MATCH("おやつ",貼り付け用!$3:$3,0),"",
IF(VLOOKUP($A58,貼り付け用!$A$1:$BA$300,COLUMN(),FALSE)=0,"",VLOOKUP($A58,貼り付け用!$A$1:$BA$300,COLUMN(),FALSE))),"")</f>
        <v>#N/A</v>
      </c>
      <c r="Q58" s="26" t="e">
        <f>IF($A58&lt;&gt;"",
IF(COLUMN(貼り付け用!Q58)&gt;MATCH("おやつ",貼り付け用!$3:$3,0),"",
IF(VLOOKUP($A58,貼り付け用!$A$1:$BA$300,COLUMN(),FALSE)=0,"",VLOOKUP($A58,貼り付け用!$A$1:$BA$300,COLUMN(),FALSE))),"")</f>
        <v>#N/A</v>
      </c>
      <c r="R58" s="26" t="e">
        <f>IF($A58&lt;&gt;"",
IF(COLUMN(貼り付け用!R58)&gt;MATCH("おやつ",貼り付け用!$3:$3,0),"",
IF(VLOOKUP($A58,貼り付け用!$A$1:$BA$300,COLUMN(),FALSE)=0,"",VLOOKUP($A58,貼り付け用!$A$1:$BA$300,COLUMN(),FALSE))),"")</f>
        <v>#N/A</v>
      </c>
      <c r="S58" s="26" t="e">
        <f>IF($A58&lt;&gt;"",
IF(COLUMN(貼り付け用!S58)&gt;MATCH("おやつ",貼り付け用!$3:$3,0),"",
IF(VLOOKUP($A58,貼り付け用!$A$1:$BA$300,COLUMN(),FALSE)=0,"",VLOOKUP($A58,貼り付け用!$A$1:$BA$300,COLUMN(),FALSE))),"")</f>
        <v>#N/A</v>
      </c>
      <c r="T58" s="26" t="e">
        <f>IF(COLUMN(貼り付け用!T58)&gt;MATCH("おやつ",貼り付け用!$3:$3,0),"",
IF(VLOOKUP($A58,貼り付け用!$A$1:$BA$300,COLUMN(),FALSE)=0,"",VLOOKUP($A58,貼り付け用!$A$1:$BA$300,COLUMN(),FALSE)))</f>
        <v>#N/A</v>
      </c>
      <c r="U58" s="29"/>
      <c r="V58" s="27" t="e">
        <f>IF(A58&lt;&gt;"",
IF(VLOOKUP($A58,貼り付け用!$A$1:$BA$300,MATCH("おやつ",貼り付け用!$3:$3,0)+1,FALSE)=0,"",VLOOKUP($A58,貼り付け用!$A$1:$BA$300,MATCH("おやつ",貼り付け用!$3:$3,0)+1,FALSE)),"")</f>
        <v>#N/A</v>
      </c>
      <c r="W58" s="26" t="e">
        <f>IF(A58&lt;&gt;"",
IF(VLOOKUP($A58,貼り付け用!$A$1:$BA$300,MATCH("おやつ",貼り付け用!$3:$3,0)+2,FALSE)=0,"",VLOOKUP($A58,貼り付け用!$A$1:$BA$300,MATCH("おやつ",貼り付け用!$3:$3,0)+2,FALSE)),"")</f>
        <v>#N/A</v>
      </c>
    </row>
    <row r="59" spans="1:23" x14ac:dyDescent="0.45">
      <c r="A59" s="28" t="e">
        <f>IF(貼り付け用!$A$6&lt;&gt;"",
IF(ROW(A58)+1&gt;=MATCH("*10000*", 貼り付け用!$A:$A, 0),"",
IF(貼り付け用!A59&lt;&gt;"",貼り付け用!A59,"")),
IF(ROW(A59)+1&gt;=MATCH("*10000*", 貼り付け用!$A:$A, 0),"",
IF(貼り付け用!A60&lt;&gt;"",貼り付け用!A60,"")))</f>
        <v>#N/A</v>
      </c>
      <c r="B59" s="24" t="e">
        <f>IF($A59&lt;&gt;"",IF(VLOOKUP($A59,貼り付け用!$A$1:$BA$300,COLUMN(),FALSE)=0,"",VLOOKUP($A59,貼り付け用!$A$1:$BA$300,COLUMN(),FALSE)),"")</f>
        <v>#N/A</v>
      </c>
      <c r="C59" s="24" t="e">
        <f>IF($A59&lt;&gt;"",IF(VLOOKUP($A59,貼り付け用!$A$1:$BA$300,COLUMN(),FALSE)=0,"",VLOOKUP($A59,貼り付け用!$A$1:$BA$300,COLUMN(),FALSE)),"")</f>
        <v>#N/A</v>
      </c>
      <c r="D59" s="24" t="e">
        <f>IF($A59&lt;&gt;"",IF(VLOOKUP($A59,貼り付け用!$A$1:$BA$300,COLUMN(),FALSE)=0,"",VLOOKUP($A59,貼り付け用!$A$1:$BA$300,COLUMN(),FALSE)),"")</f>
        <v>#N/A</v>
      </c>
      <c r="E59" s="24" t="e">
        <f>IF($A59&lt;&gt;"",IF(VLOOKUP($A59,貼り付け用!$A$1:$BA$300,COLUMN(),FALSE)=0,"",VLOOKUP($A59,貼り付け用!$A$1:$BA$300,COLUMN(),FALSE)),"")</f>
        <v>#N/A</v>
      </c>
      <c r="F59" s="24" t="e">
        <f>IF($A59&lt;&gt;"",IF(VLOOKUP($A59,貼り付け用!$A$1:$BA$300,COLUMN(),FALSE)=0,"",VLOOKUP($A59,貼り付け用!$A$1:$BA$300,COLUMN(),FALSE)),"")</f>
        <v>#N/A</v>
      </c>
      <c r="G59" s="24" t="e">
        <f>IF($A59&lt;&gt;"",IF(VLOOKUP($A59,貼り付け用!$A$1:$BA$300,COLUMN(),FALSE)=0,"",VLOOKUP($A59,貼り付け用!$A$1:$BA$300,COLUMN(),FALSE)),"")</f>
        <v>#N/A</v>
      </c>
      <c r="H59" s="24" t="e">
        <f>IF($A59&lt;&gt;"",IF(VLOOKUP($A59,貼り付け用!$A$1:$BA$300,COLUMN(),FALSE)=0,"",VLOOKUP($A59,貼り付け用!$A$1:$BA$300,COLUMN(),FALSE)),"")</f>
        <v>#N/A</v>
      </c>
      <c r="I59" s="24" t="e">
        <f>IF($A59&lt;&gt;"",IF(VLOOKUP($A59,貼り付け用!$A$1:$BA$300,COLUMN(),FALSE)=0,"",VLOOKUP($A59,貼り付け用!$A$1:$BA$300,COLUMN(),FALSE)),"")</f>
        <v>#N/A</v>
      </c>
      <c r="J59" s="24" t="e">
        <f>IF($A59&lt;&gt;"",IF(VLOOKUP($A59,貼り付け用!$A$1:$BA$300,COLUMN(),FALSE)=0,"",VLOOKUP($A59,貼り付け用!$A$1:$BA$300,COLUMN(),FALSE)),"")</f>
        <v>#N/A</v>
      </c>
      <c r="K59" s="24" t="e">
        <f>IF($A59&lt;&gt;"",IF(VLOOKUP($A59,貼り付け用!$A$1:$BA$300,COLUMN(),FALSE)=0,"",VLOOKUP($A59,貼り付け用!$A$1:$BA$300,COLUMN(),FALSE)),"")</f>
        <v>#N/A</v>
      </c>
      <c r="L59" s="24" t="e">
        <f>IF($A59&lt;&gt;"",
IF(COLUMN(貼り付け用!L59)&gt;MATCH("おやつ",貼り付け用!$3:$3,0),"",
IF(VLOOKUP($A59,貼り付け用!$A$1:$BA$300,COLUMN(),FALSE)=0,"",VLOOKUP($A59,貼り付け用!$A$1:$BA$300,COLUMN(),FALSE))),"")</f>
        <v>#N/A</v>
      </c>
      <c r="M59" s="24" t="e">
        <f>IF($A59&lt;&gt;"",
IF(COLUMN(貼り付け用!M59)&gt;MATCH("おやつ",貼り付け用!$3:$3,0),"",
IF(VLOOKUP($A59,貼り付け用!$A$1:$BA$300,COLUMN(),FALSE)=0,"",VLOOKUP($A59,貼り付け用!$A$1:$BA$300,COLUMN(),FALSE))),"")</f>
        <v>#N/A</v>
      </c>
      <c r="N59" s="24" t="e">
        <f>IF($A59&lt;&gt;"",
IF(COLUMN(貼り付け用!N59)&gt;MATCH("おやつ",貼り付け用!$3:$3,0),"",
IF(VLOOKUP($A59,貼り付け用!$A$1:$BA$300,COLUMN(),FALSE)=0,"",VLOOKUP($A59,貼り付け用!$A$1:$BA$300,COLUMN(),FALSE))),"")</f>
        <v>#N/A</v>
      </c>
      <c r="O59" s="24" t="e">
        <f>IF($A59&lt;&gt;"",
IF(COLUMN(貼り付け用!O59)&gt;MATCH("おやつ",貼り付け用!$3:$3,0),"",
IF(VLOOKUP($A59,貼り付け用!$A$1:$BA$300,COLUMN(),FALSE)=0,"",VLOOKUP($A59,貼り付け用!$A$1:$BA$300,COLUMN(),FALSE))),"")</f>
        <v>#N/A</v>
      </c>
      <c r="P59" s="24" t="e">
        <f>IF($A59&lt;&gt;"",
IF(COLUMN(貼り付け用!P59)&gt;MATCH("おやつ",貼り付け用!$3:$3,0),"",
IF(VLOOKUP($A59,貼り付け用!$A$1:$BA$300,COLUMN(),FALSE)=0,"",VLOOKUP($A59,貼り付け用!$A$1:$BA$300,COLUMN(),FALSE))),"")</f>
        <v>#N/A</v>
      </c>
      <c r="Q59" s="24" t="e">
        <f>IF($A59&lt;&gt;"",
IF(COLUMN(貼り付け用!Q59)&gt;MATCH("おやつ",貼り付け用!$3:$3,0),"",
IF(VLOOKUP($A59,貼り付け用!$A$1:$BA$300,COLUMN(),FALSE)=0,"",VLOOKUP($A59,貼り付け用!$A$1:$BA$300,COLUMN(),FALSE))),"")</f>
        <v>#N/A</v>
      </c>
      <c r="R59" s="24" t="e">
        <f>IF($A59&lt;&gt;"",
IF(COLUMN(貼り付け用!R59)&gt;MATCH("おやつ",貼り付け用!$3:$3,0),"",
IF(VLOOKUP($A59,貼り付け用!$A$1:$BA$300,COLUMN(),FALSE)=0,"",VLOOKUP($A59,貼り付け用!$A$1:$BA$300,COLUMN(),FALSE))),"")</f>
        <v>#N/A</v>
      </c>
      <c r="S59" s="24" t="e">
        <f>IF($A59&lt;&gt;"",
IF(COLUMN(貼り付け用!S59)&gt;MATCH("おやつ",貼り付け用!$3:$3,0),"",
IF(VLOOKUP($A59,貼り付け用!$A$1:$BA$300,COLUMN(),FALSE)=0,"",VLOOKUP($A59,貼り付け用!$A$1:$BA$300,COLUMN(),FALSE))),"")</f>
        <v>#N/A</v>
      </c>
      <c r="T59" s="24" t="e">
        <f>IF(COLUMN(貼り付け用!T59)&gt;MATCH("おやつ",貼り付け用!$3:$3,0),"",
IF(VLOOKUP($A59,貼り付け用!$A$1:$BA$300,COLUMN(),FALSE)=0,"",VLOOKUP($A59,貼り付け用!$A$1:$BA$300,COLUMN(),FALSE)))</f>
        <v>#N/A</v>
      </c>
      <c r="U59" s="30"/>
      <c r="V59" s="27" t="e">
        <f>IF(A59&lt;&gt;"",
IF(VLOOKUP($A59,貼り付け用!$A$1:$BA$300,MATCH("おやつ",貼り付け用!$3:$3,0)+1,FALSE)=0,"",VLOOKUP($A59,貼り付け用!$A$1:$BA$300,MATCH("おやつ",貼り付け用!$3:$3,0)+1,FALSE)),"")</f>
        <v>#N/A</v>
      </c>
      <c r="W59" s="26" t="e">
        <f>IF(A59&lt;&gt;"",
IF(VLOOKUP($A59,貼り付け用!$A$1:$BA$300,MATCH("おやつ",貼り付け用!$3:$3,0)+2,FALSE)=0,"",VLOOKUP($A59,貼り付け用!$A$1:$BA$300,MATCH("おやつ",貼り付け用!$3:$3,0)+2,FALSE)),"")</f>
        <v>#N/A</v>
      </c>
    </row>
    <row r="60" spans="1:23" x14ac:dyDescent="0.45">
      <c r="A60" s="10" t="e">
        <f>IF(貼り付け用!$A$6&lt;&gt;"",
IF(ROW(A59)+1&gt;=MATCH("*10000*", 貼り付け用!$A:$A, 0),
IF(COUNTIF(A58,"*10000*"),"10001",
IF(COUNTIF(A58,"*10001*"),"10002",
IF(COUNTIF(A58,"*10002*"),"",
IF(COUNTIF(A58,""),"","10000")))),
IF(貼り付け用!A60&lt;&gt;"",貼り付け用!A60,"")),
IF(ROW(A60)+1&gt;=MATCH("*10000*", 貼り付け用!$A:$A, 0),
IF(COUNTIF(A58,"*10000*"),"10001",
IF(COUNTIF(A58,"*10001*"),"10002",
IF(COUNTIF(A58,"*10002*"),"",
IF(COUNTIF(A58,""),"","10000")))),
IF(貼り付け用!A61&lt;&gt;"",貼り付け用!A61,"")))</f>
        <v>#N/A</v>
      </c>
      <c r="B60" s="26" t="e">
        <f>IF($A60&lt;&gt;"",IF(VLOOKUP($A60,貼り付け用!$A$1:$BA$300,COLUMN(),FALSE)=0,"",VLOOKUP($A60,貼り付け用!$A$1:$BA$300,COLUMN(),FALSE)),"")</f>
        <v>#N/A</v>
      </c>
      <c r="C60" s="26" t="e">
        <f>IF($A60&lt;&gt;"",IF(VLOOKUP($A60,貼り付け用!$A$1:$BA$300,COLUMN(),FALSE)=0,"",VLOOKUP($A60,貼り付け用!$A$1:$BA$300,COLUMN(),FALSE)),"")</f>
        <v>#N/A</v>
      </c>
      <c r="D60" s="26" t="e">
        <f>IF($A60&lt;&gt;"",IF(VLOOKUP($A60,貼り付け用!$A$1:$BA$300,COLUMN(),FALSE)=0,"",VLOOKUP($A60,貼り付け用!$A$1:$BA$300,COLUMN(),FALSE)),"")</f>
        <v>#N/A</v>
      </c>
      <c r="E60" s="26" t="e">
        <f>IF($A60&lt;&gt;"",IF(VLOOKUP($A60,貼り付け用!$A$1:$BA$300,COLUMN(),FALSE)=0,"",VLOOKUP($A60,貼り付け用!$A$1:$BA$300,COLUMN(),FALSE)),"")</f>
        <v>#N/A</v>
      </c>
      <c r="F60" s="26" t="e">
        <f>IF($A60&lt;&gt;"",IF(VLOOKUP($A60,貼り付け用!$A$1:$BA$300,COLUMN(),FALSE)=0,"",VLOOKUP($A60,貼り付け用!$A$1:$BA$300,COLUMN(),FALSE)),"")</f>
        <v>#N/A</v>
      </c>
      <c r="G60" s="26" t="e">
        <f>IF($A60&lt;&gt;"",IF(VLOOKUP($A60,貼り付け用!$A$1:$BA$300,COLUMN(),FALSE)=0,"",VLOOKUP($A60,貼り付け用!$A$1:$BA$300,COLUMN(),FALSE)),"")</f>
        <v>#N/A</v>
      </c>
      <c r="H60" s="26" t="e">
        <f>IF($A60&lt;&gt;"",IF(VLOOKUP($A60,貼り付け用!$A$1:$BA$300,COLUMN(),FALSE)=0,"",VLOOKUP($A60,貼り付け用!$A$1:$BA$300,COLUMN(),FALSE)),"")</f>
        <v>#N/A</v>
      </c>
      <c r="I60" s="26" t="e">
        <f>IF($A60&lt;&gt;"",IF(VLOOKUP($A60,貼り付け用!$A$1:$BA$300,COLUMN(),FALSE)=0,"",VLOOKUP($A60,貼り付け用!$A$1:$BA$300,COLUMN(),FALSE)),"")</f>
        <v>#N/A</v>
      </c>
      <c r="J60" s="26" t="e">
        <f>IF($A60&lt;&gt;"",IF(VLOOKUP($A60,貼り付け用!$A$1:$BA$300,COLUMN(),FALSE)=0,"",VLOOKUP($A60,貼り付け用!$A$1:$BA$300,COLUMN(),FALSE)),"")</f>
        <v>#N/A</v>
      </c>
      <c r="K60" s="26" t="e">
        <f>IF($A60&lt;&gt;"",IF(VLOOKUP($A60,貼り付け用!$A$1:$BA$300,COLUMN(),FALSE)=0,"",VLOOKUP($A60,貼り付け用!$A$1:$BA$300,COLUMN(),FALSE)),"")</f>
        <v>#N/A</v>
      </c>
      <c r="L60" s="26" t="e">
        <f>IF($A60&lt;&gt;"",
IF(COLUMN(貼り付け用!L60)&gt;MATCH("おやつ",貼り付け用!$3:$3,0),"",
IF(VLOOKUP($A60,貼り付け用!$A$1:$BA$300,COLUMN(),FALSE)=0,"",VLOOKUP($A60,貼り付け用!$A$1:$BA$300,COLUMN(),FALSE))),"")</f>
        <v>#N/A</v>
      </c>
      <c r="M60" s="26" t="e">
        <f>IF($A60&lt;&gt;"",
IF(COLUMN(貼り付け用!M60)&gt;MATCH("おやつ",貼り付け用!$3:$3,0),"",
IF(VLOOKUP($A60,貼り付け用!$A$1:$BA$300,COLUMN(),FALSE)=0,"",VLOOKUP($A60,貼り付け用!$A$1:$BA$300,COLUMN(),FALSE))),"")</f>
        <v>#N/A</v>
      </c>
      <c r="N60" s="26" t="e">
        <f>IF($A60&lt;&gt;"",
IF(COLUMN(貼り付け用!N60)&gt;MATCH("おやつ",貼り付け用!$3:$3,0),"",
IF(VLOOKUP($A60,貼り付け用!$A$1:$BA$300,COLUMN(),FALSE)=0,"",VLOOKUP($A60,貼り付け用!$A$1:$BA$300,COLUMN(),FALSE))),"")</f>
        <v>#N/A</v>
      </c>
      <c r="O60" s="26" t="e">
        <f>IF($A60&lt;&gt;"",
IF(COLUMN(貼り付け用!O60)&gt;MATCH("おやつ",貼り付け用!$3:$3,0),"",
IF(VLOOKUP($A60,貼り付け用!$A$1:$BA$300,COLUMN(),FALSE)=0,"",VLOOKUP($A60,貼り付け用!$A$1:$BA$300,COLUMN(),FALSE))),"")</f>
        <v>#N/A</v>
      </c>
      <c r="P60" s="26" t="e">
        <f>IF($A60&lt;&gt;"",
IF(COLUMN(貼り付け用!P60)&gt;MATCH("おやつ",貼り付け用!$3:$3,0),"",
IF(VLOOKUP($A60,貼り付け用!$A$1:$BA$300,COLUMN(),FALSE)=0,"",VLOOKUP($A60,貼り付け用!$A$1:$BA$300,COLUMN(),FALSE))),"")</f>
        <v>#N/A</v>
      </c>
      <c r="Q60" s="26" t="e">
        <f>IF($A60&lt;&gt;"",
IF(COLUMN(貼り付け用!Q60)&gt;MATCH("おやつ",貼り付け用!$3:$3,0),"",
IF(VLOOKUP($A60,貼り付け用!$A$1:$BA$300,COLUMN(),FALSE)=0,"",VLOOKUP($A60,貼り付け用!$A$1:$BA$300,COLUMN(),FALSE))),"")</f>
        <v>#N/A</v>
      </c>
      <c r="R60" s="26" t="e">
        <f>IF($A60&lt;&gt;"",
IF(COLUMN(貼り付け用!R60)&gt;MATCH("おやつ",貼り付け用!$3:$3,0),"",
IF(VLOOKUP($A60,貼り付け用!$A$1:$BA$300,COLUMN(),FALSE)=0,"",VLOOKUP($A60,貼り付け用!$A$1:$BA$300,COLUMN(),FALSE))),"")</f>
        <v>#N/A</v>
      </c>
      <c r="S60" s="26" t="e">
        <f>IF($A60&lt;&gt;"",
IF(COLUMN(貼り付け用!S60)&gt;MATCH("おやつ",貼り付け用!$3:$3,0),"",
IF(VLOOKUP($A60,貼り付け用!$A$1:$BA$300,COLUMN(),FALSE)=0,"",VLOOKUP($A60,貼り付け用!$A$1:$BA$300,COLUMN(),FALSE))),"")</f>
        <v>#N/A</v>
      </c>
      <c r="T60" s="26" t="e">
        <f>IF(COLUMN(貼り付け用!T60)&gt;MATCH("おやつ",貼り付け用!$3:$3,0),"",
IF(VLOOKUP($A60,貼り付け用!$A$1:$BA$300,COLUMN(),FALSE)=0,"",VLOOKUP($A60,貼り付け用!$A$1:$BA$300,COLUMN(),FALSE)))</f>
        <v>#N/A</v>
      </c>
      <c r="U60" s="29"/>
      <c r="V60" s="27" t="e">
        <f>IF(A60&lt;&gt;"",
IF(VLOOKUP($A60,貼り付け用!$A$1:$BA$300,MATCH("おやつ",貼り付け用!$3:$3,0)+1,FALSE)=0,"",VLOOKUP($A60,貼り付け用!$A$1:$BA$300,MATCH("おやつ",貼り付け用!$3:$3,0)+1,FALSE)),"")</f>
        <v>#N/A</v>
      </c>
      <c r="W60" s="26" t="e">
        <f>IF(A60&lt;&gt;"",
IF(VLOOKUP($A60,貼り付け用!$A$1:$BA$300,MATCH("おやつ",貼り付け用!$3:$3,0)+2,FALSE)=0,"",VLOOKUP($A60,貼り付け用!$A$1:$BA$300,MATCH("おやつ",貼り付け用!$3:$3,0)+2,FALSE)),"")</f>
        <v>#N/A</v>
      </c>
    </row>
    <row r="61" spans="1:23" x14ac:dyDescent="0.45">
      <c r="A61" s="28" t="e">
        <f>IF(貼り付け用!$A$6&lt;&gt;"",
IF(ROW(A60)+1&gt;=MATCH("*10000*", 貼り付け用!$A:$A, 0),"",
IF(貼り付け用!A61&lt;&gt;"",貼り付け用!A61,"")),
IF(ROW(A61)+1&gt;=MATCH("*10000*", 貼り付け用!$A:$A, 0),"",
IF(貼り付け用!A62&lt;&gt;"",貼り付け用!A62,"")))</f>
        <v>#N/A</v>
      </c>
      <c r="B61" s="24" t="e">
        <f>IF($A61&lt;&gt;"",IF(VLOOKUP($A61,貼り付け用!$A$1:$BA$300,COLUMN(),FALSE)=0,"",VLOOKUP($A61,貼り付け用!$A$1:$BA$300,COLUMN(),FALSE)),"")</f>
        <v>#N/A</v>
      </c>
      <c r="C61" s="24" t="e">
        <f>IF($A61&lt;&gt;"",IF(VLOOKUP($A61,貼り付け用!$A$1:$BA$300,COLUMN(),FALSE)=0,"",VLOOKUP($A61,貼り付け用!$A$1:$BA$300,COLUMN(),FALSE)),"")</f>
        <v>#N/A</v>
      </c>
      <c r="D61" s="24" t="e">
        <f>IF($A61&lt;&gt;"",IF(VLOOKUP($A61,貼り付け用!$A$1:$BA$300,COLUMN(),FALSE)=0,"",VLOOKUP($A61,貼り付け用!$A$1:$BA$300,COLUMN(),FALSE)),"")</f>
        <v>#N/A</v>
      </c>
      <c r="E61" s="24" t="e">
        <f>IF($A61&lt;&gt;"",IF(VLOOKUP($A61,貼り付け用!$A$1:$BA$300,COLUMN(),FALSE)=0,"",VLOOKUP($A61,貼り付け用!$A$1:$BA$300,COLUMN(),FALSE)),"")</f>
        <v>#N/A</v>
      </c>
      <c r="F61" s="24" t="e">
        <f>IF($A61&lt;&gt;"",IF(VLOOKUP($A61,貼り付け用!$A$1:$BA$300,COLUMN(),FALSE)=0,"",VLOOKUP($A61,貼り付け用!$A$1:$BA$300,COLUMN(),FALSE)),"")</f>
        <v>#N/A</v>
      </c>
      <c r="G61" s="24" t="e">
        <f>IF($A61&lt;&gt;"",IF(VLOOKUP($A61,貼り付け用!$A$1:$BA$300,COLUMN(),FALSE)=0,"",VLOOKUP($A61,貼り付け用!$A$1:$BA$300,COLUMN(),FALSE)),"")</f>
        <v>#N/A</v>
      </c>
      <c r="H61" s="24" t="e">
        <f>IF($A61&lt;&gt;"",IF(VLOOKUP($A61,貼り付け用!$A$1:$BA$300,COLUMN(),FALSE)=0,"",VLOOKUP($A61,貼り付け用!$A$1:$BA$300,COLUMN(),FALSE)),"")</f>
        <v>#N/A</v>
      </c>
      <c r="I61" s="24" t="e">
        <f>IF($A61&lt;&gt;"",IF(VLOOKUP($A61,貼り付け用!$A$1:$BA$300,COLUMN(),FALSE)=0,"",VLOOKUP($A61,貼り付け用!$A$1:$BA$300,COLUMN(),FALSE)),"")</f>
        <v>#N/A</v>
      </c>
      <c r="J61" s="24" t="e">
        <f>IF($A61&lt;&gt;"",IF(VLOOKUP($A61,貼り付け用!$A$1:$BA$300,COLUMN(),FALSE)=0,"",VLOOKUP($A61,貼り付け用!$A$1:$BA$300,COLUMN(),FALSE)),"")</f>
        <v>#N/A</v>
      </c>
      <c r="K61" s="24" t="e">
        <f>IF($A61&lt;&gt;"",IF(VLOOKUP($A61,貼り付け用!$A$1:$BA$300,COLUMN(),FALSE)=0,"",VLOOKUP($A61,貼り付け用!$A$1:$BA$300,COLUMN(),FALSE)),"")</f>
        <v>#N/A</v>
      </c>
      <c r="L61" s="24" t="e">
        <f>IF($A61&lt;&gt;"",
IF(COLUMN(貼り付け用!L61)&gt;MATCH("おやつ",貼り付け用!$3:$3,0),"",
IF(VLOOKUP($A61,貼り付け用!$A$1:$BA$300,COLUMN(),FALSE)=0,"",VLOOKUP($A61,貼り付け用!$A$1:$BA$300,COLUMN(),FALSE))),"")</f>
        <v>#N/A</v>
      </c>
      <c r="M61" s="24" t="e">
        <f>IF($A61&lt;&gt;"",
IF(COLUMN(貼り付け用!M61)&gt;MATCH("おやつ",貼り付け用!$3:$3,0),"",
IF(VLOOKUP($A61,貼り付け用!$A$1:$BA$300,COLUMN(),FALSE)=0,"",VLOOKUP($A61,貼り付け用!$A$1:$BA$300,COLUMN(),FALSE))),"")</f>
        <v>#N/A</v>
      </c>
      <c r="N61" s="24" t="e">
        <f>IF($A61&lt;&gt;"",
IF(COLUMN(貼り付け用!N61)&gt;MATCH("おやつ",貼り付け用!$3:$3,0),"",
IF(VLOOKUP($A61,貼り付け用!$A$1:$BA$300,COLUMN(),FALSE)=0,"",VLOOKUP($A61,貼り付け用!$A$1:$BA$300,COLUMN(),FALSE))),"")</f>
        <v>#N/A</v>
      </c>
      <c r="O61" s="24" t="e">
        <f>IF($A61&lt;&gt;"",
IF(COLUMN(貼り付け用!O61)&gt;MATCH("おやつ",貼り付け用!$3:$3,0),"",
IF(VLOOKUP($A61,貼り付け用!$A$1:$BA$300,COLUMN(),FALSE)=0,"",VLOOKUP($A61,貼り付け用!$A$1:$BA$300,COLUMN(),FALSE))),"")</f>
        <v>#N/A</v>
      </c>
      <c r="P61" s="24" t="e">
        <f>IF($A61&lt;&gt;"",
IF(COLUMN(貼り付け用!P61)&gt;MATCH("おやつ",貼り付け用!$3:$3,0),"",
IF(VLOOKUP($A61,貼り付け用!$A$1:$BA$300,COLUMN(),FALSE)=0,"",VLOOKUP($A61,貼り付け用!$A$1:$BA$300,COLUMN(),FALSE))),"")</f>
        <v>#N/A</v>
      </c>
      <c r="Q61" s="24" t="e">
        <f>IF($A61&lt;&gt;"",
IF(COLUMN(貼り付け用!Q61)&gt;MATCH("おやつ",貼り付け用!$3:$3,0),"",
IF(VLOOKUP($A61,貼り付け用!$A$1:$BA$300,COLUMN(),FALSE)=0,"",VLOOKUP($A61,貼り付け用!$A$1:$BA$300,COLUMN(),FALSE))),"")</f>
        <v>#N/A</v>
      </c>
      <c r="R61" s="24" t="e">
        <f>IF($A61&lt;&gt;"",
IF(COLUMN(貼り付け用!R61)&gt;MATCH("おやつ",貼り付け用!$3:$3,0),"",
IF(VLOOKUP($A61,貼り付け用!$A$1:$BA$300,COLUMN(),FALSE)=0,"",VLOOKUP($A61,貼り付け用!$A$1:$BA$300,COLUMN(),FALSE))),"")</f>
        <v>#N/A</v>
      </c>
      <c r="S61" s="24" t="e">
        <f>IF($A61&lt;&gt;"",
IF(COLUMN(貼り付け用!S61)&gt;MATCH("おやつ",貼り付け用!$3:$3,0),"",
IF(VLOOKUP($A61,貼り付け用!$A$1:$BA$300,COLUMN(),FALSE)=0,"",VLOOKUP($A61,貼り付け用!$A$1:$BA$300,COLUMN(),FALSE))),"")</f>
        <v>#N/A</v>
      </c>
      <c r="T61" s="24" t="e">
        <f>IF(COLUMN(貼り付け用!T61)&gt;MATCH("おやつ",貼り付け用!$3:$3,0),"",
IF(VLOOKUP($A61,貼り付け用!$A$1:$BA$300,COLUMN(),FALSE)=0,"",VLOOKUP($A61,貼り付け用!$A$1:$BA$300,COLUMN(),FALSE)))</f>
        <v>#N/A</v>
      </c>
      <c r="U61" s="30"/>
      <c r="V61" s="27" t="e">
        <f>IF(A61&lt;&gt;"",
IF(VLOOKUP($A61,貼り付け用!$A$1:$BA$300,MATCH("おやつ",貼り付け用!$3:$3,0)+1,FALSE)=0,"",VLOOKUP($A61,貼り付け用!$A$1:$BA$300,MATCH("おやつ",貼り付け用!$3:$3,0)+1,FALSE)),"")</f>
        <v>#N/A</v>
      </c>
      <c r="W61" s="26" t="e">
        <f>IF(A61&lt;&gt;"",
IF(VLOOKUP($A61,貼り付け用!$A$1:$BA$300,MATCH("おやつ",貼り付け用!$3:$3,0)+2,FALSE)=0,"",VLOOKUP($A61,貼り付け用!$A$1:$BA$300,MATCH("おやつ",貼り付け用!$3:$3,0)+2,FALSE)),"")</f>
        <v>#N/A</v>
      </c>
    </row>
    <row r="62" spans="1:23" x14ac:dyDescent="0.45">
      <c r="A62" s="10" t="e">
        <f>IF(貼り付け用!$A$6&lt;&gt;"",
IF(ROW(A61)+1&gt;=MATCH("*10000*", 貼り付け用!$A:$A, 0),
IF(COUNTIF(A60,"*10000*"),"10001",
IF(COUNTIF(A60,"*10001*"),"10002",
IF(COUNTIF(A60,"*10002*"),"",
IF(COUNTIF(A60,""),"","10000")))),
IF(貼り付け用!A62&lt;&gt;"",貼り付け用!A62,"")),
IF(ROW(A62)+1&gt;=MATCH("*10000*", 貼り付け用!$A:$A, 0),
IF(COUNTIF(A60,"*10000*"),"10001",
IF(COUNTIF(A60,"*10001*"),"10002",
IF(COUNTIF(A60,"*10002*"),"",
IF(COUNTIF(A60,""),"","10000")))),
IF(貼り付け用!A63&lt;&gt;"",貼り付け用!A63,"")))</f>
        <v>#N/A</v>
      </c>
      <c r="B62" s="26" t="e">
        <f>IF($A62&lt;&gt;"",IF(VLOOKUP($A62,貼り付け用!$A$1:$BA$300,COLUMN(),FALSE)=0,"",VLOOKUP($A62,貼り付け用!$A$1:$BA$300,COLUMN(),FALSE)),"")</f>
        <v>#N/A</v>
      </c>
      <c r="C62" s="26" t="e">
        <f>IF($A62&lt;&gt;"",IF(VLOOKUP($A62,貼り付け用!$A$1:$BA$300,COLUMN(),FALSE)=0,"",VLOOKUP($A62,貼り付け用!$A$1:$BA$300,COLUMN(),FALSE)),"")</f>
        <v>#N/A</v>
      </c>
      <c r="D62" s="26" t="e">
        <f>IF($A62&lt;&gt;"",IF(VLOOKUP($A62,貼り付け用!$A$1:$BA$300,COLUMN(),FALSE)=0,"",VLOOKUP($A62,貼り付け用!$A$1:$BA$300,COLUMN(),FALSE)),"")</f>
        <v>#N/A</v>
      </c>
      <c r="E62" s="26" t="e">
        <f>IF($A62&lt;&gt;"",IF(VLOOKUP($A62,貼り付け用!$A$1:$BA$300,COLUMN(),FALSE)=0,"",VLOOKUP($A62,貼り付け用!$A$1:$BA$300,COLUMN(),FALSE)),"")</f>
        <v>#N/A</v>
      </c>
      <c r="F62" s="26" t="e">
        <f>IF($A62&lt;&gt;"",IF(VLOOKUP($A62,貼り付け用!$A$1:$BA$300,COLUMN(),FALSE)=0,"",VLOOKUP($A62,貼り付け用!$A$1:$BA$300,COLUMN(),FALSE)),"")</f>
        <v>#N/A</v>
      </c>
      <c r="G62" s="26" t="e">
        <f>IF($A62&lt;&gt;"",IF(VLOOKUP($A62,貼り付け用!$A$1:$BA$300,COLUMN(),FALSE)=0,"",VLOOKUP($A62,貼り付け用!$A$1:$BA$300,COLUMN(),FALSE)),"")</f>
        <v>#N/A</v>
      </c>
      <c r="H62" s="26" t="e">
        <f>IF($A62&lt;&gt;"",IF(VLOOKUP($A62,貼り付け用!$A$1:$BA$300,COLUMN(),FALSE)=0,"",VLOOKUP($A62,貼り付け用!$A$1:$BA$300,COLUMN(),FALSE)),"")</f>
        <v>#N/A</v>
      </c>
      <c r="I62" s="26" t="e">
        <f>IF($A62&lt;&gt;"",IF(VLOOKUP($A62,貼り付け用!$A$1:$BA$300,COLUMN(),FALSE)=0,"",VLOOKUP($A62,貼り付け用!$A$1:$BA$300,COLUMN(),FALSE)),"")</f>
        <v>#N/A</v>
      </c>
      <c r="J62" s="26" t="e">
        <f>IF($A62&lt;&gt;"",IF(VLOOKUP($A62,貼り付け用!$A$1:$BA$300,COLUMN(),FALSE)=0,"",VLOOKUP($A62,貼り付け用!$A$1:$BA$300,COLUMN(),FALSE)),"")</f>
        <v>#N/A</v>
      </c>
      <c r="K62" s="26" t="e">
        <f>IF($A62&lt;&gt;"",IF(VLOOKUP($A62,貼り付け用!$A$1:$BA$300,COLUMN(),FALSE)=0,"",VLOOKUP($A62,貼り付け用!$A$1:$BA$300,COLUMN(),FALSE)),"")</f>
        <v>#N/A</v>
      </c>
      <c r="L62" s="26" t="e">
        <f>IF($A62&lt;&gt;"",
IF(COLUMN(貼り付け用!L62)&gt;MATCH("おやつ",貼り付け用!$3:$3,0),"",
IF(VLOOKUP($A62,貼り付け用!$A$1:$BA$300,COLUMN(),FALSE)=0,"",VLOOKUP($A62,貼り付け用!$A$1:$BA$300,COLUMN(),FALSE))),"")</f>
        <v>#N/A</v>
      </c>
      <c r="M62" s="26" t="e">
        <f>IF($A62&lt;&gt;"",
IF(COLUMN(貼り付け用!M62)&gt;MATCH("おやつ",貼り付け用!$3:$3,0),"",
IF(VLOOKUP($A62,貼り付け用!$A$1:$BA$300,COLUMN(),FALSE)=0,"",VLOOKUP($A62,貼り付け用!$A$1:$BA$300,COLUMN(),FALSE))),"")</f>
        <v>#N/A</v>
      </c>
      <c r="N62" s="26" t="e">
        <f>IF($A62&lt;&gt;"",
IF(COLUMN(貼り付け用!N62)&gt;MATCH("おやつ",貼り付け用!$3:$3,0),"",
IF(VLOOKUP($A62,貼り付け用!$A$1:$BA$300,COLUMN(),FALSE)=0,"",VLOOKUP($A62,貼り付け用!$A$1:$BA$300,COLUMN(),FALSE))),"")</f>
        <v>#N/A</v>
      </c>
      <c r="O62" s="26" t="e">
        <f>IF($A62&lt;&gt;"",
IF(COLUMN(貼り付け用!O62)&gt;MATCH("おやつ",貼り付け用!$3:$3,0),"",
IF(VLOOKUP($A62,貼り付け用!$A$1:$BA$300,COLUMN(),FALSE)=0,"",VLOOKUP($A62,貼り付け用!$A$1:$BA$300,COLUMN(),FALSE))),"")</f>
        <v>#N/A</v>
      </c>
      <c r="P62" s="26" t="e">
        <f>IF($A62&lt;&gt;"",
IF(COLUMN(貼り付け用!P62)&gt;MATCH("おやつ",貼り付け用!$3:$3,0),"",
IF(VLOOKUP($A62,貼り付け用!$A$1:$BA$300,COLUMN(),FALSE)=0,"",VLOOKUP($A62,貼り付け用!$A$1:$BA$300,COLUMN(),FALSE))),"")</f>
        <v>#N/A</v>
      </c>
      <c r="Q62" s="26" t="e">
        <f>IF($A62&lt;&gt;"",
IF(COLUMN(貼り付け用!Q62)&gt;MATCH("おやつ",貼り付け用!$3:$3,0),"",
IF(VLOOKUP($A62,貼り付け用!$A$1:$BA$300,COLUMN(),FALSE)=0,"",VLOOKUP($A62,貼り付け用!$A$1:$BA$300,COLUMN(),FALSE))),"")</f>
        <v>#N/A</v>
      </c>
      <c r="R62" s="26" t="e">
        <f>IF($A62&lt;&gt;"",
IF(COLUMN(貼り付け用!R62)&gt;MATCH("おやつ",貼り付け用!$3:$3,0),"",
IF(VLOOKUP($A62,貼り付け用!$A$1:$BA$300,COLUMN(),FALSE)=0,"",VLOOKUP($A62,貼り付け用!$A$1:$BA$300,COLUMN(),FALSE))),"")</f>
        <v>#N/A</v>
      </c>
      <c r="S62" s="26" t="e">
        <f>IF($A62&lt;&gt;"",
IF(COLUMN(貼り付け用!S62)&gt;MATCH("おやつ",貼り付け用!$3:$3,0),"",
IF(VLOOKUP($A62,貼り付け用!$A$1:$BA$300,COLUMN(),FALSE)=0,"",VLOOKUP($A62,貼り付け用!$A$1:$BA$300,COLUMN(),FALSE))),"")</f>
        <v>#N/A</v>
      </c>
      <c r="T62" s="26" t="e">
        <f>IF(COLUMN(貼り付け用!T62)&gt;MATCH("おやつ",貼り付け用!$3:$3,0),"",
IF(VLOOKUP($A62,貼り付け用!$A$1:$BA$300,COLUMN(),FALSE)=0,"",VLOOKUP($A62,貼り付け用!$A$1:$BA$300,COLUMN(),FALSE)))</f>
        <v>#N/A</v>
      </c>
      <c r="U62" s="29"/>
      <c r="V62" s="27" t="e">
        <f>IF(A62&lt;&gt;"",
IF(VLOOKUP($A62,貼り付け用!$A$1:$BA$300,MATCH("おやつ",貼り付け用!$3:$3,0)+1,FALSE)=0,"",VLOOKUP($A62,貼り付け用!$A$1:$BA$300,MATCH("おやつ",貼り付け用!$3:$3,0)+1,FALSE)),"")</f>
        <v>#N/A</v>
      </c>
      <c r="W62" s="26" t="e">
        <f>IF(A62&lt;&gt;"",
IF(VLOOKUP($A62,貼り付け用!$A$1:$BA$300,MATCH("おやつ",貼り付け用!$3:$3,0)+2,FALSE)=0,"",VLOOKUP($A62,貼り付け用!$A$1:$BA$300,MATCH("おやつ",貼り付け用!$3:$3,0)+2,FALSE)),"")</f>
        <v>#N/A</v>
      </c>
    </row>
    <row r="63" spans="1:23" x14ac:dyDescent="0.45">
      <c r="A63" s="28" t="e">
        <f>IF(貼り付け用!$A$6&lt;&gt;"",
IF(ROW(A62)+1&gt;=MATCH("*10000*", 貼り付け用!$A:$A, 0),"",
IF(貼り付け用!A63&lt;&gt;"",貼り付け用!A63,"")),
IF(ROW(A63)+1&gt;=MATCH("*10000*", 貼り付け用!$A:$A, 0),"",
IF(貼り付け用!A64&lt;&gt;"",貼り付け用!A64,"")))</f>
        <v>#N/A</v>
      </c>
      <c r="B63" s="24" t="e">
        <f>IF($A63&lt;&gt;"",IF(VLOOKUP($A63,貼り付け用!$A$1:$BA$300,COLUMN(),FALSE)=0,"",VLOOKUP($A63,貼り付け用!$A$1:$BA$300,COLUMN(),FALSE)),"")</f>
        <v>#N/A</v>
      </c>
      <c r="C63" s="24" t="e">
        <f>IF($A63&lt;&gt;"",IF(VLOOKUP($A63,貼り付け用!$A$1:$BA$300,COLUMN(),FALSE)=0,"",VLOOKUP($A63,貼り付け用!$A$1:$BA$300,COLUMN(),FALSE)),"")</f>
        <v>#N/A</v>
      </c>
      <c r="D63" s="24" t="e">
        <f>IF($A63&lt;&gt;"",IF(VLOOKUP($A63,貼り付け用!$A$1:$BA$300,COLUMN(),FALSE)=0,"",VLOOKUP($A63,貼り付け用!$A$1:$BA$300,COLUMN(),FALSE)),"")</f>
        <v>#N/A</v>
      </c>
      <c r="E63" s="24" t="e">
        <f>IF($A63&lt;&gt;"",IF(VLOOKUP($A63,貼り付け用!$A$1:$BA$300,COLUMN(),FALSE)=0,"",VLOOKUP($A63,貼り付け用!$A$1:$BA$300,COLUMN(),FALSE)),"")</f>
        <v>#N/A</v>
      </c>
      <c r="F63" s="24" t="e">
        <f>IF($A63&lt;&gt;"",IF(VLOOKUP($A63,貼り付け用!$A$1:$BA$300,COLUMN(),FALSE)=0,"",VLOOKUP($A63,貼り付け用!$A$1:$BA$300,COLUMN(),FALSE)),"")</f>
        <v>#N/A</v>
      </c>
      <c r="G63" s="24" t="e">
        <f>IF($A63&lt;&gt;"",IF(VLOOKUP($A63,貼り付け用!$A$1:$BA$300,COLUMN(),FALSE)=0,"",VLOOKUP($A63,貼り付け用!$A$1:$BA$300,COLUMN(),FALSE)),"")</f>
        <v>#N/A</v>
      </c>
      <c r="H63" s="24" t="e">
        <f>IF($A63&lt;&gt;"",IF(VLOOKUP($A63,貼り付け用!$A$1:$BA$300,COLUMN(),FALSE)=0,"",VLOOKUP($A63,貼り付け用!$A$1:$BA$300,COLUMN(),FALSE)),"")</f>
        <v>#N/A</v>
      </c>
      <c r="I63" s="24" t="e">
        <f>IF($A63&lt;&gt;"",IF(VLOOKUP($A63,貼り付け用!$A$1:$BA$300,COLUMN(),FALSE)=0,"",VLOOKUP($A63,貼り付け用!$A$1:$BA$300,COLUMN(),FALSE)),"")</f>
        <v>#N/A</v>
      </c>
      <c r="J63" s="24" t="e">
        <f>IF($A63&lt;&gt;"",IF(VLOOKUP($A63,貼り付け用!$A$1:$BA$300,COLUMN(),FALSE)=0,"",VLOOKUP($A63,貼り付け用!$A$1:$BA$300,COLUMN(),FALSE)),"")</f>
        <v>#N/A</v>
      </c>
      <c r="K63" s="24" t="e">
        <f>IF($A63&lt;&gt;"",IF(VLOOKUP($A63,貼り付け用!$A$1:$BA$300,COLUMN(),FALSE)=0,"",VLOOKUP($A63,貼り付け用!$A$1:$BA$300,COLUMN(),FALSE)),"")</f>
        <v>#N/A</v>
      </c>
      <c r="L63" s="24" t="e">
        <f>IF($A63&lt;&gt;"",
IF(COLUMN(貼り付け用!L63)&gt;MATCH("おやつ",貼り付け用!$3:$3,0),"",
IF(VLOOKUP($A63,貼り付け用!$A$1:$BA$300,COLUMN(),FALSE)=0,"",VLOOKUP($A63,貼り付け用!$A$1:$BA$300,COLUMN(),FALSE))),"")</f>
        <v>#N/A</v>
      </c>
      <c r="M63" s="24" t="e">
        <f>IF($A63&lt;&gt;"",
IF(COLUMN(貼り付け用!M63)&gt;MATCH("おやつ",貼り付け用!$3:$3,0),"",
IF(VLOOKUP($A63,貼り付け用!$A$1:$BA$300,COLUMN(),FALSE)=0,"",VLOOKUP($A63,貼り付け用!$A$1:$BA$300,COLUMN(),FALSE))),"")</f>
        <v>#N/A</v>
      </c>
      <c r="N63" s="24" t="e">
        <f>IF($A63&lt;&gt;"",
IF(COLUMN(貼り付け用!N63)&gt;MATCH("おやつ",貼り付け用!$3:$3,0),"",
IF(VLOOKUP($A63,貼り付け用!$A$1:$BA$300,COLUMN(),FALSE)=0,"",VLOOKUP($A63,貼り付け用!$A$1:$BA$300,COLUMN(),FALSE))),"")</f>
        <v>#N/A</v>
      </c>
      <c r="O63" s="24" t="e">
        <f>IF($A63&lt;&gt;"",
IF(COLUMN(貼り付け用!O63)&gt;MATCH("おやつ",貼り付け用!$3:$3,0),"",
IF(VLOOKUP($A63,貼り付け用!$A$1:$BA$300,COLUMN(),FALSE)=0,"",VLOOKUP($A63,貼り付け用!$A$1:$BA$300,COLUMN(),FALSE))),"")</f>
        <v>#N/A</v>
      </c>
      <c r="P63" s="24" t="e">
        <f>IF($A63&lt;&gt;"",
IF(COLUMN(貼り付け用!P63)&gt;MATCH("おやつ",貼り付け用!$3:$3,0),"",
IF(VLOOKUP($A63,貼り付け用!$A$1:$BA$300,COLUMN(),FALSE)=0,"",VLOOKUP($A63,貼り付け用!$A$1:$BA$300,COLUMN(),FALSE))),"")</f>
        <v>#N/A</v>
      </c>
      <c r="Q63" s="24" t="e">
        <f>IF($A63&lt;&gt;"",
IF(COLUMN(貼り付け用!Q63)&gt;MATCH("おやつ",貼り付け用!$3:$3,0),"",
IF(VLOOKUP($A63,貼り付け用!$A$1:$BA$300,COLUMN(),FALSE)=0,"",VLOOKUP($A63,貼り付け用!$A$1:$BA$300,COLUMN(),FALSE))),"")</f>
        <v>#N/A</v>
      </c>
      <c r="R63" s="24" t="e">
        <f>IF($A63&lt;&gt;"",
IF(COLUMN(貼り付け用!R63)&gt;MATCH("おやつ",貼り付け用!$3:$3,0),"",
IF(VLOOKUP($A63,貼り付け用!$A$1:$BA$300,COLUMN(),FALSE)=0,"",VLOOKUP($A63,貼り付け用!$A$1:$BA$300,COLUMN(),FALSE))),"")</f>
        <v>#N/A</v>
      </c>
      <c r="S63" s="24" t="e">
        <f>IF($A63&lt;&gt;"",
IF(COLUMN(貼り付け用!S63)&gt;MATCH("おやつ",貼り付け用!$3:$3,0),"",
IF(VLOOKUP($A63,貼り付け用!$A$1:$BA$300,COLUMN(),FALSE)=0,"",VLOOKUP($A63,貼り付け用!$A$1:$BA$300,COLUMN(),FALSE))),"")</f>
        <v>#N/A</v>
      </c>
      <c r="T63" s="24" t="e">
        <f>IF(COLUMN(貼り付け用!T63)&gt;MATCH("おやつ",貼り付け用!$3:$3,0),"",
IF(VLOOKUP($A63,貼り付け用!$A$1:$BA$300,COLUMN(),FALSE)=0,"",VLOOKUP($A63,貼り付け用!$A$1:$BA$300,COLUMN(),FALSE)))</f>
        <v>#N/A</v>
      </c>
      <c r="U63" s="30"/>
      <c r="V63" s="27" t="e">
        <f>IF(A63&lt;&gt;"",
IF(VLOOKUP($A63,貼り付け用!$A$1:$BA$300,MATCH("おやつ",貼り付け用!$3:$3,0)+1,FALSE)=0,"",VLOOKUP($A63,貼り付け用!$A$1:$BA$300,MATCH("おやつ",貼り付け用!$3:$3,0)+1,FALSE)),"")</f>
        <v>#N/A</v>
      </c>
      <c r="W63" s="26" t="e">
        <f>IF(A63&lt;&gt;"",
IF(VLOOKUP($A63,貼り付け用!$A$1:$BA$300,MATCH("おやつ",貼り付け用!$3:$3,0)+2,FALSE)=0,"",VLOOKUP($A63,貼り付け用!$A$1:$BA$300,MATCH("おやつ",貼り付け用!$3:$3,0)+2,FALSE)),"")</f>
        <v>#N/A</v>
      </c>
    </row>
    <row r="64" spans="1:23" x14ac:dyDescent="0.45">
      <c r="A64" s="10" t="e">
        <f>IF(貼り付け用!$A$6&lt;&gt;"",
IF(ROW(A63)+1&gt;=MATCH("*10000*", 貼り付け用!$A:$A, 0),
IF(COUNTIF(A62,"*10000*"),"10001",
IF(COUNTIF(A62,"*10001*"),"10002",
IF(COUNTIF(A62,"*10002*"),"",
IF(COUNTIF(A62,""),"","10000")))),
IF(貼り付け用!A64&lt;&gt;"",貼り付け用!A64,"")),
IF(ROW(A64)+1&gt;=MATCH("*10000*", 貼り付け用!$A:$A, 0),
IF(COUNTIF(A62,"*10000*"),"10001",
IF(COUNTIF(A62,"*10001*"),"10002",
IF(COUNTIF(A62,"*10002*"),"",
IF(COUNTIF(A62,""),"","10000")))),
IF(貼り付け用!A65&lt;&gt;"",貼り付け用!A65,"")))</f>
        <v>#N/A</v>
      </c>
      <c r="B64" s="26" t="e">
        <f>IF($A64&lt;&gt;"",IF(VLOOKUP($A64,貼り付け用!$A$1:$BA$300,COLUMN(),FALSE)=0,"",VLOOKUP($A64,貼り付け用!$A$1:$BA$300,COLUMN(),FALSE)),"")</f>
        <v>#N/A</v>
      </c>
      <c r="C64" s="26" t="e">
        <f>IF($A64&lt;&gt;"",IF(VLOOKUP($A64,貼り付け用!$A$1:$BA$300,COLUMN(),FALSE)=0,"",VLOOKUP($A64,貼り付け用!$A$1:$BA$300,COLUMN(),FALSE)),"")</f>
        <v>#N/A</v>
      </c>
      <c r="D64" s="26" t="e">
        <f>IF($A64&lt;&gt;"",IF(VLOOKUP($A64,貼り付け用!$A$1:$BA$300,COLUMN(),FALSE)=0,"",VLOOKUP($A64,貼り付け用!$A$1:$BA$300,COLUMN(),FALSE)),"")</f>
        <v>#N/A</v>
      </c>
      <c r="E64" s="26" t="e">
        <f>IF($A64&lt;&gt;"",IF(VLOOKUP($A64,貼り付け用!$A$1:$BA$300,COLUMN(),FALSE)=0,"",VLOOKUP($A64,貼り付け用!$A$1:$BA$300,COLUMN(),FALSE)),"")</f>
        <v>#N/A</v>
      </c>
      <c r="F64" s="26" t="e">
        <f>IF($A64&lt;&gt;"",IF(VLOOKUP($A64,貼り付け用!$A$1:$BA$300,COLUMN(),FALSE)=0,"",VLOOKUP($A64,貼り付け用!$A$1:$BA$300,COLUMN(),FALSE)),"")</f>
        <v>#N/A</v>
      </c>
      <c r="G64" s="26" t="e">
        <f>IF($A64&lt;&gt;"",IF(VLOOKUP($A64,貼り付け用!$A$1:$BA$300,COLUMN(),FALSE)=0,"",VLOOKUP($A64,貼り付け用!$A$1:$BA$300,COLUMN(),FALSE)),"")</f>
        <v>#N/A</v>
      </c>
      <c r="H64" s="26" t="e">
        <f>IF($A64&lt;&gt;"",IF(VLOOKUP($A64,貼り付け用!$A$1:$BA$300,COLUMN(),FALSE)=0,"",VLOOKUP($A64,貼り付け用!$A$1:$BA$300,COLUMN(),FALSE)),"")</f>
        <v>#N/A</v>
      </c>
      <c r="I64" s="26" t="e">
        <f>IF($A64&lt;&gt;"",IF(VLOOKUP($A64,貼り付け用!$A$1:$BA$300,COLUMN(),FALSE)=0,"",VLOOKUP($A64,貼り付け用!$A$1:$BA$300,COLUMN(),FALSE)),"")</f>
        <v>#N/A</v>
      </c>
      <c r="J64" s="26" t="e">
        <f>IF($A64&lt;&gt;"",IF(VLOOKUP($A64,貼り付け用!$A$1:$BA$300,COLUMN(),FALSE)=0,"",VLOOKUP($A64,貼り付け用!$A$1:$BA$300,COLUMN(),FALSE)),"")</f>
        <v>#N/A</v>
      </c>
      <c r="K64" s="26" t="e">
        <f>IF($A64&lt;&gt;"",IF(VLOOKUP($A64,貼り付け用!$A$1:$BA$300,COLUMN(),FALSE)=0,"",VLOOKUP($A64,貼り付け用!$A$1:$BA$300,COLUMN(),FALSE)),"")</f>
        <v>#N/A</v>
      </c>
      <c r="L64" s="26" t="e">
        <f>IF($A64&lt;&gt;"",
IF(COLUMN(貼り付け用!L64)&gt;MATCH("おやつ",貼り付け用!$3:$3,0),"",
IF(VLOOKUP($A64,貼り付け用!$A$1:$BA$300,COLUMN(),FALSE)=0,"",VLOOKUP($A64,貼り付け用!$A$1:$BA$300,COLUMN(),FALSE))),"")</f>
        <v>#N/A</v>
      </c>
      <c r="M64" s="26" t="e">
        <f>IF($A64&lt;&gt;"",
IF(COLUMN(貼り付け用!M64)&gt;MATCH("おやつ",貼り付け用!$3:$3,0),"",
IF(VLOOKUP($A64,貼り付け用!$A$1:$BA$300,COLUMN(),FALSE)=0,"",VLOOKUP($A64,貼り付け用!$A$1:$BA$300,COLUMN(),FALSE))),"")</f>
        <v>#N/A</v>
      </c>
      <c r="N64" s="26" t="e">
        <f>IF($A64&lt;&gt;"",
IF(COLUMN(貼り付け用!N64)&gt;MATCH("おやつ",貼り付け用!$3:$3,0),"",
IF(VLOOKUP($A64,貼り付け用!$A$1:$BA$300,COLUMN(),FALSE)=0,"",VLOOKUP($A64,貼り付け用!$A$1:$BA$300,COLUMN(),FALSE))),"")</f>
        <v>#N/A</v>
      </c>
      <c r="O64" s="26" t="e">
        <f>IF($A64&lt;&gt;"",
IF(COLUMN(貼り付け用!O64)&gt;MATCH("おやつ",貼り付け用!$3:$3,0),"",
IF(VLOOKUP($A64,貼り付け用!$A$1:$BA$300,COLUMN(),FALSE)=0,"",VLOOKUP($A64,貼り付け用!$A$1:$BA$300,COLUMN(),FALSE))),"")</f>
        <v>#N/A</v>
      </c>
      <c r="P64" s="26" t="e">
        <f>IF($A64&lt;&gt;"",
IF(COLUMN(貼り付け用!P64)&gt;MATCH("おやつ",貼り付け用!$3:$3,0),"",
IF(VLOOKUP($A64,貼り付け用!$A$1:$BA$300,COLUMN(),FALSE)=0,"",VLOOKUP($A64,貼り付け用!$A$1:$BA$300,COLUMN(),FALSE))),"")</f>
        <v>#N/A</v>
      </c>
      <c r="Q64" s="26" t="e">
        <f>IF($A64&lt;&gt;"",
IF(COLUMN(貼り付け用!Q64)&gt;MATCH("おやつ",貼り付け用!$3:$3,0),"",
IF(VLOOKUP($A64,貼り付け用!$A$1:$BA$300,COLUMN(),FALSE)=0,"",VLOOKUP($A64,貼り付け用!$A$1:$BA$300,COLUMN(),FALSE))),"")</f>
        <v>#N/A</v>
      </c>
      <c r="R64" s="26" t="e">
        <f>IF($A64&lt;&gt;"",
IF(COLUMN(貼り付け用!R64)&gt;MATCH("おやつ",貼り付け用!$3:$3,0),"",
IF(VLOOKUP($A64,貼り付け用!$A$1:$BA$300,COLUMN(),FALSE)=0,"",VLOOKUP($A64,貼り付け用!$A$1:$BA$300,COLUMN(),FALSE))),"")</f>
        <v>#N/A</v>
      </c>
      <c r="S64" s="26" t="e">
        <f>IF($A64&lt;&gt;"",
IF(COLUMN(貼り付け用!S64)&gt;MATCH("おやつ",貼り付け用!$3:$3,0),"",
IF(VLOOKUP($A64,貼り付け用!$A$1:$BA$300,COLUMN(),FALSE)=0,"",VLOOKUP($A64,貼り付け用!$A$1:$BA$300,COLUMN(),FALSE))),"")</f>
        <v>#N/A</v>
      </c>
      <c r="T64" s="26" t="e">
        <f>IF(COLUMN(貼り付け用!T64)&gt;MATCH("おやつ",貼り付け用!$3:$3,0),"",
IF(VLOOKUP($A64,貼り付け用!$A$1:$BA$300,COLUMN(),FALSE)=0,"",VLOOKUP($A64,貼り付け用!$A$1:$BA$300,COLUMN(),FALSE)))</f>
        <v>#N/A</v>
      </c>
      <c r="U64" s="29"/>
      <c r="V64" s="27" t="e">
        <f>IF(A64&lt;&gt;"",
IF(VLOOKUP($A64,貼り付け用!$A$1:$BA$300,MATCH("おやつ",貼り付け用!$3:$3,0)+1,FALSE)=0,"",VLOOKUP($A64,貼り付け用!$A$1:$BA$300,MATCH("おやつ",貼り付け用!$3:$3,0)+1,FALSE)),"")</f>
        <v>#N/A</v>
      </c>
      <c r="W64" s="26" t="e">
        <f>IF(A64&lt;&gt;"",
IF(VLOOKUP($A64,貼り付け用!$A$1:$BA$300,MATCH("おやつ",貼り付け用!$3:$3,0)+2,FALSE)=0,"",VLOOKUP($A64,貼り付け用!$A$1:$BA$300,MATCH("おやつ",貼り付け用!$3:$3,0)+2,FALSE)),"")</f>
        <v>#N/A</v>
      </c>
    </row>
    <row r="65" spans="1:23" x14ac:dyDescent="0.45">
      <c r="A65" s="28" t="e">
        <f>IF(貼り付け用!$A$6&lt;&gt;"",
IF(ROW(A64)+1&gt;=MATCH("*10000*", 貼り付け用!$A:$A, 0),"",
IF(貼り付け用!A65&lt;&gt;"",貼り付け用!A65,"")),
IF(ROW(A65)+1&gt;=MATCH("*10000*", 貼り付け用!$A:$A, 0),"",
IF(貼り付け用!A66&lt;&gt;"",貼り付け用!A66,"")))</f>
        <v>#N/A</v>
      </c>
      <c r="B65" s="24" t="e">
        <f>IF($A65&lt;&gt;"",IF(VLOOKUP($A65,貼り付け用!$A$1:$BA$300,COLUMN(),FALSE)=0,"",VLOOKUP($A65,貼り付け用!$A$1:$BA$300,COLUMN(),FALSE)),"")</f>
        <v>#N/A</v>
      </c>
      <c r="C65" s="24" t="e">
        <f>IF($A65&lt;&gt;"",IF(VLOOKUP($A65,貼り付け用!$A$1:$BA$300,COLUMN(),FALSE)=0,"",VLOOKUP($A65,貼り付け用!$A$1:$BA$300,COLUMN(),FALSE)),"")</f>
        <v>#N/A</v>
      </c>
      <c r="D65" s="24" t="e">
        <f>IF($A65&lt;&gt;"",IF(VLOOKUP($A65,貼り付け用!$A$1:$BA$300,COLUMN(),FALSE)=0,"",VLOOKUP($A65,貼り付け用!$A$1:$BA$300,COLUMN(),FALSE)),"")</f>
        <v>#N/A</v>
      </c>
      <c r="E65" s="24" t="e">
        <f>IF($A65&lt;&gt;"",IF(VLOOKUP($A65,貼り付け用!$A$1:$BA$300,COLUMN(),FALSE)=0,"",VLOOKUP($A65,貼り付け用!$A$1:$BA$300,COLUMN(),FALSE)),"")</f>
        <v>#N/A</v>
      </c>
      <c r="F65" s="24" t="e">
        <f>IF($A65&lt;&gt;"",IF(VLOOKUP($A65,貼り付け用!$A$1:$BA$300,COLUMN(),FALSE)=0,"",VLOOKUP($A65,貼り付け用!$A$1:$BA$300,COLUMN(),FALSE)),"")</f>
        <v>#N/A</v>
      </c>
      <c r="G65" s="24" t="e">
        <f>IF($A65&lt;&gt;"",IF(VLOOKUP($A65,貼り付け用!$A$1:$BA$300,COLUMN(),FALSE)=0,"",VLOOKUP($A65,貼り付け用!$A$1:$BA$300,COLUMN(),FALSE)),"")</f>
        <v>#N/A</v>
      </c>
      <c r="H65" s="24" t="e">
        <f>IF($A65&lt;&gt;"",IF(VLOOKUP($A65,貼り付け用!$A$1:$BA$300,COLUMN(),FALSE)=0,"",VLOOKUP($A65,貼り付け用!$A$1:$BA$300,COLUMN(),FALSE)),"")</f>
        <v>#N/A</v>
      </c>
      <c r="I65" s="24" t="e">
        <f>IF($A65&lt;&gt;"",IF(VLOOKUP($A65,貼り付け用!$A$1:$BA$300,COLUMN(),FALSE)=0,"",VLOOKUP($A65,貼り付け用!$A$1:$BA$300,COLUMN(),FALSE)),"")</f>
        <v>#N/A</v>
      </c>
      <c r="J65" s="24" t="e">
        <f>IF($A65&lt;&gt;"",IF(VLOOKUP($A65,貼り付け用!$A$1:$BA$300,COLUMN(),FALSE)=0,"",VLOOKUP($A65,貼り付け用!$A$1:$BA$300,COLUMN(),FALSE)),"")</f>
        <v>#N/A</v>
      </c>
      <c r="K65" s="24" t="e">
        <f>IF($A65&lt;&gt;"",IF(VLOOKUP($A65,貼り付け用!$A$1:$BA$300,COLUMN(),FALSE)=0,"",VLOOKUP($A65,貼り付け用!$A$1:$BA$300,COLUMN(),FALSE)),"")</f>
        <v>#N/A</v>
      </c>
      <c r="L65" s="24" t="e">
        <f>IF($A65&lt;&gt;"",
IF(COLUMN(貼り付け用!L65)&gt;MATCH("おやつ",貼り付け用!$3:$3,0),"",
IF(VLOOKUP($A65,貼り付け用!$A$1:$BA$300,COLUMN(),FALSE)=0,"",VLOOKUP($A65,貼り付け用!$A$1:$BA$300,COLUMN(),FALSE))),"")</f>
        <v>#N/A</v>
      </c>
      <c r="M65" s="24" t="e">
        <f>IF($A65&lt;&gt;"",
IF(COLUMN(貼り付け用!M65)&gt;MATCH("おやつ",貼り付け用!$3:$3,0),"",
IF(VLOOKUP($A65,貼り付け用!$A$1:$BA$300,COLUMN(),FALSE)=0,"",VLOOKUP($A65,貼り付け用!$A$1:$BA$300,COLUMN(),FALSE))),"")</f>
        <v>#N/A</v>
      </c>
      <c r="N65" s="24" t="e">
        <f>IF($A65&lt;&gt;"",
IF(COLUMN(貼り付け用!N65)&gt;MATCH("おやつ",貼り付け用!$3:$3,0),"",
IF(VLOOKUP($A65,貼り付け用!$A$1:$BA$300,COLUMN(),FALSE)=0,"",VLOOKUP($A65,貼り付け用!$A$1:$BA$300,COLUMN(),FALSE))),"")</f>
        <v>#N/A</v>
      </c>
      <c r="O65" s="24" t="e">
        <f>IF($A65&lt;&gt;"",
IF(COLUMN(貼り付け用!O65)&gt;MATCH("おやつ",貼り付け用!$3:$3,0),"",
IF(VLOOKUP($A65,貼り付け用!$A$1:$BA$300,COLUMN(),FALSE)=0,"",VLOOKUP($A65,貼り付け用!$A$1:$BA$300,COLUMN(),FALSE))),"")</f>
        <v>#N/A</v>
      </c>
      <c r="P65" s="24" t="e">
        <f>IF($A65&lt;&gt;"",
IF(COLUMN(貼り付け用!P65)&gt;MATCH("おやつ",貼り付け用!$3:$3,0),"",
IF(VLOOKUP($A65,貼り付け用!$A$1:$BA$300,COLUMN(),FALSE)=0,"",VLOOKUP($A65,貼り付け用!$A$1:$BA$300,COLUMN(),FALSE))),"")</f>
        <v>#N/A</v>
      </c>
      <c r="Q65" s="24" t="e">
        <f>IF($A65&lt;&gt;"",
IF(COLUMN(貼り付け用!Q65)&gt;MATCH("おやつ",貼り付け用!$3:$3,0),"",
IF(VLOOKUP($A65,貼り付け用!$A$1:$BA$300,COLUMN(),FALSE)=0,"",VLOOKUP($A65,貼り付け用!$A$1:$BA$300,COLUMN(),FALSE))),"")</f>
        <v>#N/A</v>
      </c>
      <c r="R65" s="24" t="e">
        <f>IF($A65&lt;&gt;"",
IF(COLUMN(貼り付け用!R65)&gt;MATCH("おやつ",貼り付け用!$3:$3,0),"",
IF(VLOOKUP($A65,貼り付け用!$A$1:$BA$300,COLUMN(),FALSE)=0,"",VLOOKUP($A65,貼り付け用!$A$1:$BA$300,COLUMN(),FALSE))),"")</f>
        <v>#N/A</v>
      </c>
      <c r="S65" s="24" t="e">
        <f>IF($A65&lt;&gt;"",
IF(COLUMN(貼り付け用!S65)&gt;MATCH("おやつ",貼り付け用!$3:$3,0),"",
IF(VLOOKUP($A65,貼り付け用!$A$1:$BA$300,COLUMN(),FALSE)=0,"",VLOOKUP($A65,貼り付け用!$A$1:$BA$300,COLUMN(),FALSE))),"")</f>
        <v>#N/A</v>
      </c>
      <c r="T65" s="24" t="e">
        <f>IF(COLUMN(貼り付け用!T65)&gt;MATCH("おやつ",貼り付け用!$3:$3,0),"",
IF(VLOOKUP($A65,貼り付け用!$A$1:$BA$300,COLUMN(),FALSE)=0,"",VLOOKUP($A65,貼り付け用!$A$1:$BA$300,COLUMN(),FALSE)))</f>
        <v>#N/A</v>
      </c>
      <c r="U65" s="30"/>
      <c r="V65" s="27" t="e">
        <f>IF(A65&lt;&gt;"",
IF(VLOOKUP($A65,貼り付け用!$A$1:$BA$300,MATCH("おやつ",貼り付け用!$3:$3,0)+1,FALSE)=0,"",VLOOKUP($A65,貼り付け用!$A$1:$BA$300,MATCH("おやつ",貼り付け用!$3:$3,0)+1,FALSE)),"")</f>
        <v>#N/A</v>
      </c>
      <c r="W65" s="26" t="e">
        <f>IF(A65&lt;&gt;"",
IF(VLOOKUP($A65,貼り付け用!$A$1:$BA$300,MATCH("おやつ",貼り付け用!$3:$3,0)+2,FALSE)=0,"",VLOOKUP($A65,貼り付け用!$A$1:$BA$300,MATCH("おやつ",貼り付け用!$3:$3,0)+2,FALSE)),"")</f>
        <v>#N/A</v>
      </c>
    </row>
    <row r="66" spans="1:23" x14ac:dyDescent="0.45">
      <c r="A66" s="10" t="e">
        <f>IF(貼り付け用!$A$6&lt;&gt;"",
IF(ROW(A65)+1&gt;=MATCH("*10000*", 貼り付け用!$A:$A, 0),
IF(COUNTIF(A64,"*10000*"),"10001",
IF(COUNTIF(A64,"*10001*"),"10002",
IF(COUNTIF(A64,"*10002*"),"",
IF(COUNTIF(A64,""),"","10000")))),
IF(貼り付け用!A66&lt;&gt;"",貼り付け用!A66,"")),
IF(ROW(A66)+1&gt;=MATCH("*10000*", 貼り付け用!$A:$A, 0),
IF(COUNTIF(A64,"*10000*"),"10001",
IF(COUNTIF(A64,"*10001*"),"10002",
IF(COUNTIF(A64,"*10002*"),"",
IF(COUNTIF(A64,""),"","10000")))),
IF(貼り付け用!A67&lt;&gt;"",貼り付け用!A67,"")))</f>
        <v>#N/A</v>
      </c>
      <c r="B66" s="26" t="e">
        <f>IF($A66&lt;&gt;"",IF(VLOOKUP($A66,貼り付け用!$A$1:$BA$300,COLUMN(),FALSE)=0,"",VLOOKUP($A66,貼り付け用!$A$1:$BA$300,COLUMN(),FALSE)),"")</f>
        <v>#N/A</v>
      </c>
      <c r="C66" s="26" t="e">
        <f>IF($A66&lt;&gt;"",IF(VLOOKUP($A66,貼り付け用!$A$1:$BA$300,COLUMN(),FALSE)=0,"",VLOOKUP($A66,貼り付け用!$A$1:$BA$300,COLUMN(),FALSE)),"")</f>
        <v>#N/A</v>
      </c>
      <c r="D66" s="26" t="e">
        <f>IF($A66&lt;&gt;"",IF(VLOOKUP($A66,貼り付け用!$A$1:$BA$300,COLUMN(),FALSE)=0,"",VLOOKUP($A66,貼り付け用!$A$1:$BA$300,COLUMN(),FALSE)),"")</f>
        <v>#N/A</v>
      </c>
      <c r="E66" s="26" t="e">
        <f>IF($A66&lt;&gt;"",IF(VLOOKUP($A66,貼り付け用!$A$1:$BA$300,COLUMN(),FALSE)=0,"",VLOOKUP($A66,貼り付け用!$A$1:$BA$300,COLUMN(),FALSE)),"")</f>
        <v>#N/A</v>
      </c>
      <c r="F66" s="26" t="e">
        <f>IF($A66&lt;&gt;"",IF(VLOOKUP($A66,貼り付け用!$A$1:$BA$300,COLUMN(),FALSE)=0,"",VLOOKUP($A66,貼り付け用!$A$1:$BA$300,COLUMN(),FALSE)),"")</f>
        <v>#N/A</v>
      </c>
      <c r="G66" s="26" t="e">
        <f>IF($A66&lt;&gt;"",IF(VLOOKUP($A66,貼り付け用!$A$1:$BA$300,COLUMN(),FALSE)=0,"",VLOOKUP($A66,貼り付け用!$A$1:$BA$300,COLUMN(),FALSE)),"")</f>
        <v>#N/A</v>
      </c>
      <c r="H66" s="26" t="e">
        <f>IF($A66&lt;&gt;"",IF(VLOOKUP($A66,貼り付け用!$A$1:$BA$300,COLUMN(),FALSE)=0,"",VLOOKUP($A66,貼り付け用!$A$1:$BA$300,COLUMN(),FALSE)),"")</f>
        <v>#N/A</v>
      </c>
      <c r="I66" s="26" t="e">
        <f>IF($A66&lt;&gt;"",IF(VLOOKUP($A66,貼り付け用!$A$1:$BA$300,COLUMN(),FALSE)=0,"",VLOOKUP($A66,貼り付け用!$A$1:$BA$300,COLUMN(),FALSE)),"")</f>
        <v>#N/A</v>
      </c>
      <c r="J66" s="26" t="e">
        <f>IF($A66&lt;&gt;"",IF(VLOOKUP($A66,貼り付け用!$A$1:$BA$300,COLUMN(),FALSE)=0,"",VLOOKUP($A66,貼り付け用!$A$1:$BA$300,COLUMN(),FALSE)),"")</f>
        <v>#N/A</v>
      </c>
      <c r="K66" s="26" t="e">
        <f>IF($A66&lt;&gt;"",IF(VLOOKUP($A66,貼り付け用!$A$1:$BA$300,COLUMN(),FALSE)=0,"",VLOOKUP($A66,貼り付け用!$A$1:$BA$300,COLUMN(),FALSE)),"")</f>
        <v>#N/A</v>
      </c>
      <c r="L66" s="26" t="e">
        <f>IF($A66&lt;&gt;"",
IF(COLUMN(貼り付け用!L66)&gt;MATCH("おやつ",貼り付け用!$3:$3,0),"",
IF(VLOOKUP($A66,貼り付け用!$A$1:$BA$300,COLUMN(),FALSE)=0,"",VLOOKUP($A66,貼り付け用!$A$1:$BA$300,COLUMN(),FALSE))),"")</f>
        <v>#N/A</v>
      </c>
      <c r="M66" s="26" t="e">
        <f>IF($A66&lt;&gt;"",
IF(COLUMN(貼り付け用!M66)&gt;MATCH("おやつ",貼り付け用!$3:$3,0),"",
IF(VLOOKUP($A66,貼り付け用!$A$1:$BA$300,COLUMN(),FALSE)=0,"",VLOOKUP($A66,貼り付け用!$A$1:$BA$300,COLUMN(),FALSE))),"")</f>
        <v>#N/A</v>
      </c>
      <c r="N66" s="26" t="e">
        <f>IF($A66&lt;&gt;"",
IF(COLUMN(貼り付け用!N66)&gt;MATCH("おやつ",貼り付け用!$3:$3,0),"",
IF(VLOOKUP($A66,貼り付け用!$A$1:$BA$300,COLUMN(),FALSE)=0,"",VLOOKUP($A66,貼り付け用!$A$1:$BA$300,COLUMN(),FALSE))),"")</f>
        <v>#N/A</v>
      </c>
      <c r="O66" s="26" t="e">
        <f>IF($A66&lt;&gt;"",
IF(COLUMN(貼り付け用!O66)&gt;MATCH("おやつ",貼り付け用!$3:$3,0),"",
IF(VLOOKUP($A66,貼り付け用!$A$1:$BA$300,COLUMN(),FALSE)=0,"",VLOOKUP($A66,貼り付け用!$A$1:$BA$300,COLUMN(),FALSE))),"")</f>
        <v>#N/A</v>
      </c>
      <c r="P66" s="26" t="e">
        <f>IF($A66&lt;&gt;"",
IF(COLUMN(貼り付け用!P66)&gt;MATCH("おやつ",貼り付け用!$3:$3,0),"",
IF(VLOOKUP($A66,貼り付け用!$A$1:$BA$300,COLUMN(),FALSE)=0,"",VLOOKUP($A66,貼り付け用!$A$1:$BA$300,COLUMN(),FALSE))),"")</f>
        <v>#N/A</v>
      </c>
      <c r="Q66" s="26" t="e">
        <f>IF($A66&lt;&gt;"",
IF(COLUMN(貼り付け用!Q66)&gt;MATCH("おやつ",貼り付け用!$3:$3,0),"",
IF(VLOOKUP($A66,貼り付け用!$A$1:$BA$300,COLUMN(),FALSE)=0,"",VLOOKUP($A66,貼り付け用!$A$1:$BA$300,COLUMN(),FALSE))),"")</f>
        <v>#N/A</v>
      </c>
      <c r="R66" s="26" t="e">
        <f>IF($A66&lt;&gt;"",
IF(COLUMN(貼り付け用!R66)&gt;MATCH("おやつ",貼り付け用!$3:$3,0),"",
IF(VLOOKUP($A66,貼り付け用!$A$1:$BA$300,COLUMN(),FALSE)=0,"",VLOOKUP($A66,貼り付け用!$A$1:$BA$300,COLUMN(),FALSE))),"")</f>
        <v>#N/A</v>
      </c>
      <c r="S66" s="26" t="e">
        <f>IF($A66&lt;&gt;"",
IF(COLUMN(貼り付け用!S66)&gt;MATCH("おやつ",貼り付け用!$3:$3,0),"",
IF(VLOOKUP($A66,貼り付け用!$A$1:$BA$300,COLUMN(),FALSE)=0,"",VLOOKUP($A66,貼り付け用!$A$1:$BA$300,COLUMN(),FALSE))),"")</f>
        <v>#N/A</v>
      </c>
      <c r="T66" s="26" t="e">
        <f>IF(COLUMN(貼り付け用!T66)&gt;MATCH("おやつ",貼り付け用!$3:$3,0),"",
IF(VLOOKUP($A66,貼り付け用!$A$1:$BA$300,COLUMN(),FALSE)=0,"",VLOOKUP($A66,貼り付け用!$A$1:$BA$300,COLUMN(),FALSE)))</f>
        <v>#N/A</v>
      </c>
      <c r="U66" s="29"/>
      <c r="V66" s="27" t="e">
        <f>IF(A66&lt;&gt;"",
IF(VLOOKUP($A66,貼り付け用!$A$1:$BA$300,MATCH("おやつ",貼り付け用!$3:$3,0)+1,FALSE)=0,"",VLOOKUP($A66,貼り付け用!$A$1:$BA$300,MATCH("おやつ",貼り付け用!$3:$3,0)+1,FALSE)),"")</f>
        <v>#N/A</v>
      </c>
      <c r="W66" s="26" t="e">
        <f>IF(A66&lt;&gt;"",
IF(VLOOKUP($A66,貼り付け用!$A$1:$BA$300,MATCH("おやつ",貼り付け用!$3:$3,0)+2,FALSE)=0,"",VLOOKUP($A66,貼り付け用!$A$1:$BA$300,MATCH("おやつ",貼り付け用!$3:$3,0)+2,FALSE)),"")</f>
        <v>#N/A</v>
      </c>
    </row>
    <row r="67" spans="1:23" x14ac:dyDescent="0.45">
      <c r="A67" s="28" t="e">
        <f>IF(貼り付け用!$A$6&lt;&gt;"",
IF(ROW(A66)+1&gt;=MATCH("*10000*", 貼り付け用!$A:$A, 0),"",
IF(貼り付け用!A67&lt;&gt;"",貼り付け用!A67,"")),
IF(ROW(A67)+1&gt;=MATCH("*10000*", 貼り付け用!$A:$A, 0),"",
IF(貼り付け用!A68&lt;&gt;"",貼り付け用!A68,"")))</f>
        <v>#N/A</v>
      </c>
      <c r="B67" s="24" t="e">
        <f>IF($A67&lt;&gt;"",IF(VLOOKUP($A67,貼り付け用!$A$1:$BA$300,COLUMN(),FALSE)=0,"",VLOOKUP($A67,貼り付け用!$A$1:$BA$300,COLUMN(),FALSE)),"")</f>
        <v>#N/A</v>
      </c>
      <c r="C67" s="24" t="e">
        <f>IF($A67&lt;&gt;"",IF(VLOOKUP($A67,貼り付け用!$A$1:$BA$300,COLUMN(),FALSE)=0,"",VLOOKUP($A67,貼り付け用!$A$1:$BA$300,COLUMN(),FALSE)),"")</f>
        <v>#N/A</v>
      </c>
      <c r="D67" s="24" t="e">
        <f>IF($A67&lt;&gt;"",IF(VLOOKUP($A67,貼り付け用!$A$1:$BA$300,COLUMN(),FALSE)=0,"",VLOOKUP($A67,貼り付け用!$A$1:$BA$300,COLUMN(),FALSE)),"")</f>
        <v>#N/A</v>
      </c>
      <c r="E67" s="24" t="e">
        <f>IF($A67&lt;&gt;"",IF(VLOOKUP($A67,貼り付け用!$A$1:$BA$300,COLUMN(),FALSE)=0,"",VLOOKUP($A67,貼り付け用!$A$1:$BA$300,COLUMN(),FALSE)),"")</f>
        <v>#N/A</v>
      </c>
      <c r="F67" s="24" t="e">
        <f>IF($A67&lt;&gt;"",IF(VLOOKUP($A67,貼り付け用!$A$1:$BA$300,COLUMN(),FALSE)=0,"",VLOOKUP($A67,貼り付け用!$A$1:$BA$300,COLUMN(),FALSE)),"")</f>
        <v>#N/A</v>
      </c>
      <c r="G67" s="24" t="e">
        <f>IF($A67&lt;&gt;"",IF(VLOOKUP($A67,貼り付け用!$A$1:$BA$300,COLUMN(),FALSE)=0,"",VLOOKUP($A67,貼り付け用!$A$1:$BA$300,COLUMN(),FALSE)),"")</f>
        <v>#N/A</v>
      </c>
      <c r="H67" s="24" t="e">
        <f>IF($A67&lt;&gt;"",IF(VLOOKUP($A67,貼り付け用!$A$1:$BA$300,COLUMN(),FALSE)=0,"",VLOOKUP($A67,貼り付け用!$A$1:$BA$300,COLUMN(),FALSE)),"")</f>
        <v>#N/A</v>
      </c>
      <c r="I67" s="24" t="e">
        <f>IF($A67&lt;&gt;"",IF(VLOOKUP($A67,貼り付け用!$A$1:$BA$300,COLUMN(),FALSE)=0,"",VLOOKUP($A67,貼り付け用!$A$1:$BA$300,COLUMN(),FALSE)),"")</f>
        <v>#N/A</v>
      </c>
      <c r="J67" s="24" t="e">
        <f>IF($A67&lt;&gt;"",IF(VLOOKUP($A67,貼り付け用!$A$1:$BA$300,COLUMN(),FALSE)=0,"",VLOOKUP($A67,貼り付け用!$A$1:$BA$300,COLUMN(),FALSE)),"")</f>
        <v>#N/A</v>
      </c>
      <c r="K67" s="24" t="e">
        <f>IF($A67&lt;&gt;"",IF(VLOOKUP($A67,貼り付け用!$A$1:$BA$300,COLUMN(),FALSE)=0,"",VLOOKUP($A67,貼り付け用!$A$1:$BA$300,COLUMN(),FALSE)),"")</f>
        <v>#N/A</v>
      </c>
      <c r="L67" s="24" t="e">
        <f>IF($A67&lt;&gt;"",
IF(COLUMN(貼り付け用!L67)&gt;MATCH("おやつ",貼り付け用!$3:$3,0),"",
IF(VLOOKUP($A67,貼り付け用!$A$1:$BA$300,COLUMN(),FALSE)=0,"",VLOOKUP($A67,貼り付け用!$A$1:$BA$300,COLUMN(),FALSE))),"")</f>
        <v>#N/A</v>
      </c>
      <c r="M67" s="24" t="e">
        <f>IF($A67&lt;&gt;"",
IF(COLUMN(貼り付け用!M67)&gt;MATCH("おやつ",貼り付け用!$3:$3,0),"",
IF(VLOOKUP($A67,貼り付け用!$A$1:$BA$300,COLUMN(),FALSE)=0,"",VLOOKUP($A67,貼り付け用!$A$1:$BA$300,COLUMN(),FALSE))),"")</f>
        <v>#N/A</v>
      </c>
      <c r="N67" s="24" t="e">
        <f>IF($A67&lt;&gt;"",
IF(COLUMN(貼り付け用!N67)&gt;MATCH("おやつ",貼り付け用!$3:$3,0),"",
IF(VLOOKUP($A67,貼り付け用!$A$1:$BA$300,COLUMN(),FALSE)=0,"",VLOOKUP($A67,貼り付け用!$A$1:$BA$300,COLUMN(),FALSE))),"")</f>
        <v>#N/A</v>
      </c>
      <c r="O67" s="24" t="e">
        <f>IF($A67&lt;&gt;"",
IF(COLUMN(貼り付け用!O67)&gt;MATCH("おやつ",貼り付け用!$3:$3,0),"",
IF(VLOOKUP($A67,貼り付け用!$A$1:$BA$300,COLUMN(),FALSE)=0,"",VLOOKUP($A67,貼り付け用!$A$1:$BA$300,COLUMN(),FALSE))),"")</f>
        <v>#N/A</v>
      </c>
      <c r="P67" s="24" t="e">
        <f>IF($A67&lt;&gt;"",
IF(COLUMN(貼り付け用!P67)&gt;MATCH("おやつ",貼り付け用!$3:$3,0),"",
IF(VLOOKUP($A67,貼り付け用!$A$1:$BA$300,COLUMN(),FALSE)=0,"",VLOOKUP($A67,貼り付け用!$A$1:$BA$300,COLUMN(),FALSE))),"")</f>
        <v>#N/A</v>
      </c>
      <c r="Q67" s="24" t="e">
        <f>IF($A67&lt;&gt;"",
IF(COLUMN(貼り付け用!Q67)&gt;MATCH("おやつ",貼り付け用!$3:$3,0),"",
IF(VLOOKUP($A67,貼り付け用!$A$1:$BA$300,COLUMN(),FALSE)=0,"",VLOOKUP($A67,貼り付け用!$A$1:$BA$300,COLUMN(),FALSE))),"")</f>
        <v>#N/A</v>
      </c>
      <c r="R67" s="24" t="e">
        <f>IF($A67&lt;&gt;"",
IF(COLUMN(貼り付け用!R67)&gt;MATCH("おやつ",貼り付け用!$3:$3,0),"",
IF(VLOOKUP($A67,貼り付け用!$A$1:$BA$300,COLUMN(),FALSE)=0,"",VLOOKUP($A67,貼り付け用!$A$1:$BA$300,COLUMN(),FALSE))),"")</f>
        <v>#N/A</v>
      </c>
      <c r="S67" s="24" t="e">
        <f>IF($A67&lt;&gt;"",
IF(COLUMN(貼り付け用!S67)&gt;MATCH("おやつ",貼り付け用!$3:$3,0),"",
IF(VLOOKUP($A67,貼り付け用!$A$1:$BA$300,COLUMN(),FALSE)=0,"",VLOOKUP($A67,貼り付け用!$A$1:$BA$300,COLUMN(),FALSE))),"")</f>
        <v>#N/A</v>
      </c>
      <c r="T67" s="24" t="e">
        <f>IF(COLUMN(貼り付け用!T67)&gt;MATCH("おやつ",貼り付け用!$3:$3,0),"",
IF(VLOOKUP($A67,貼り付け用!$A$1:$BA$300,COLUMN(),FALSE)=0,"",VLOOKUP($A67,貼り付け用!$A$1:$BA$300,COLUMN(),FALSE)))</f>
        <v>#N/A</v>
      </c>
      <c r="U67" s="30"/>
      <c r="V67" s="27" t="e">
        <f>IF(A67&lt;&gt;"",
IF(VLOOKUP($A67,貼り付け用!$A$1:$BA$300,MATCH("おやつ",貼り付け用!$3:$3,0)+1,FALSE)=0,"",VLOOKUP($A67,貼り付け用!$A$1:$BA$300,MATCH("おやつ",貼り付け用!$3:$3,0)+1,FALSE)),"")</f>
        <v>#N/A</v>
      </c>
      <c r="W67" s="26" t="e">
        <f>IF(A67&lt;&gt;"",
IF(VLOOKUP($A67,貼り付け用!$A$1:$BA$300,MATCH("おやつ",貼り付け用!$3:$3,0)+2,FALSE)=0,"",VLOOKUP($A67,貼り付け用!$A$1:$BA$300,MATCH("おやつ",貼り付け用!$3:$3,0)+2,FALSE)),"")</f>
        <v>#N/A</v>
      </c>
    </row>
    <row r="68" spans="1:23" x14ac:dyDescent="0.45">
      <c r="A68" s="10" t="e">
        <f>IF(貼り付け用!$A$6&lt;&gt;"",
IF(ROW(A67)+1&gt;=MATCH("*10000*", 貼り付け用!$A:$A, 0),
IF(COUNTIF(A66,"*10000*"),"10001",
IF(COUNTIF(A66,"*10001*"),"10002",
IF(COUNTIF(A66,"*10002*"),"",
IF(COUNTIF(A66,""),"","10000")))),
IF(貼り付け用!A68&lt;&gt;"",貼り付け用!A68,"")),
IF(ROW(A68)+1&gt;=MATCH("*10000*", 貼り付け用!$A:$A, 0),
IF(COUNTIF(A66,"*10000*"),"10001",
IF(COUNTIF(A66,"*10001*"),"10002",
IF(COUNTIF(A66,"*10002*"),"",
IF(COUNTIF(A66,""),"","10000")))),
IF(貼り付け用!A69&lt;&gt;"",貼り付け用!A69,"")))</f>
        <v>#N/A</v>
      </c>
      <c r="B68" s="26" t="e">
        <f>IF($A68&lt;&gt;"",IF(VLOOKUP($A68,貼り付け用!$A$1:$BA$300,COLUMN(),FALSE)=0,"",VLOOKUP($A68,貼り付け用!$A$1:$BA$300,COLUMN(),FALSE)),"")</f>
        <v>#N/A</v>
      </c>
      <c r="C68" s="26" t="e">
        <f>IF($A68&lt;&gt;"",IF(VLOOKUP($A68,貼り付け用!$A$1:$BA$300,COLUMN(),FALSE)=0,"",VLOOKUP($A68,貼り付け用!$A$1:$BA$300,COLUMN(),FALSE)),"")</f>
        <v>#N/A</v>
      </c>
      <c r="D68" s="26" t="e">
        <f>IF($A68&lt;&gt;"",IF(VLOOKUP($A68,貼り付け用!$A$1:$BA$300,COLUMN(),FALSE)=0,"",VLOOKUP($A68,貼り付け用!$A$1:$BA$300,COLUMN(),FALSE)),"")</f>
        <v>#N/A</v>
      </c>
      <c r="E68" s="26" t="e">
        <f>IF($A68&lt;&gt;"",IF(VLOOKUP($A68,貼り付け用!$A$1:$BA$300,COLUMN(),FALSE)=0,"",VLOOKUP($A68,貼り付け用!$A$1:$BA$300,COLUMN(),FALSE)),"")</f>
        <v>#N/A</v>
      </c>
      <c r="F68" s="26" t="e">
        <f>IF($A68&lt;&gt;"",IF(VLOOKUP($A68,貼り付け用!$A$1:$BA$300,COLUMN(),FALSE)=0,"",VLOOKUP($A68,貼り付け用!$A$1:$BA$300,COLUMN(),FALSE)),"")</f>
        <v>#N/A</v>
      </c>
      <c r="G68" s="26" t="e">
        <f>IF($A68&lt;&gt;"",IF(VLOOKUP($A68,貼り付け用!$A$1:$BA$300,COLUMN(),FALSE)=0,"",VLOOKUP($A68,貼り付け用!$A$1:$BA$300,COLUMN(),FALSE)),"")</f>
        <v>#N/A</v>
      </c>
      <c r="H68" s="26" t="e">
        <f>IF($A68&lt;&gt;"",IF(VLOOKUP($A68,貼り付け用!$A$1:$BA$300,COLUMN(),FALSE)=0,"",VLOOKUP($A68,貼り付け用!$A$1:$BA$300,COLUMN(),FALSE)),"")</f>
        <v>#N/A</v>
      </c>
      <c r="I68" s="26" t="e">
        <f>IF($A68&lt;&gt;"",IF(VLOOKUP($A68,貼り付け用!$A$1:$BA$300,COLUMN(),FALSE)=0,"",VLOOKUP($A68,貼り付け用!$A$1:$BA$300,COLUMN(),FALSE)),"")</f>
        <v>#N/A</v>
      </c>
      <c r="J68" s="26" t="e">
        <f>IF($A68&lt;&gt;"",IF(VLOOKUP($A68,貼り付け用!$A$1:$BA$300,COLUMN(),FALSE)=0,"",VLOOKUP($A68,貼り付け用!$A$1:$BA$300,COLUMN(),FALSE)),"")</f>
        <v>#N/A</v>
      </c>
      <c r="K68" s="26" t="e">
        <f>IF($A68&lt;&gt;"",IF(VLOOKUP($A68,貼り付け用!$A$1:$BA$300,COLUMN(),FALSE)=0,"",VLOOKUP($A68,貼り付け用!$A$1:$BA$300,COLUMN(),FALSE)),"")</f>
        <v>#N/A</v>
      </c>
      <c r="L68" s="26" t="e">
        <f>IF($A68&lt;&gt;"",
IF(COLUMN(貼り付け用!L68)&gt;MATCH("おやつ",貼り付け用!$3:$3,0),"",
IF(VLOOKUP($A68,貼り付け用!$A$1:$BA$300,COLUMN(),FALSE)=0,"",VLOOKUP($A68,貼り付け用!$A$1:$BA$300,COLUMN(),FALSE))),"")</f>
        <v>#N/A</v>
      </c>
      <c r="M68" s="26" t="e">
        <f>IF($A68&lt;&gt;"",
IF(COLUMN(貼り付け用!M68)&gt;MATCH("おやつ",貼り付け用!$3:$3,0),"",
IF(VLOOKUP($A68,貼り付け用!$A$1:$BA$300,COLUMN(),FALSE)=0,"",VLOOKUP($A68,貼り付け用!$A$1:$BA$300,COLUMN(),FALSE))),"")</f>
        <v>#N/A</v>
      </c>
      <c r="N68" s="26" t="e">
        <f>IF($A68&lt;&gt;"",
IF(COLUMN(貼り付け用!N68)&gt;MATCH("おやつ",貼り付け用!$3:$3,0),"",
IF(VLOOKUP($A68,貼り付け用!$A$1:$BA$300,COLUMN(),FALSE)=0,"",VLOOKUP($A68,貼り付け用!$A$1:$BA$300,COLUMN(),FALSE))),"")</f>
        <v>#N/A</v>
      </c>
      <c r="O68" s="26" t="e">
        <f>IF($A68&lt;&gt;"",
IF(COLUMN(貼り付け用!O68)&gt;MATCH("おやつ",貼り付け用!$3:$3,0),"",
IF(VLOOKUP($A68,貼り付け用!$A$1:$BA$300,COLUMN(),FALSE)=0,"",VLOOKUP($A68,貼り付け用!$A$1:$BA$300,COLUMN(),FALSE))),"")</f>
        <v>#N/A</v>
      </c>
      <c r="P68" s="26" t="e">
        <f>IF($A68&lt;&gt;"",
IF(COLUMN(貼り付け用!P68)&gt;MATCH("おやつ",貼り付け用!$3:$3,0),"",
IF(VLOOKUP($A68,貼り付け用!$A$1:$BA$300,COLUMN(),FALSE)=0,"",VLOOKUP($A68,貼り付け用!$A$1:$BA$300,COLUMN(),FALSE))),"")</f>
        <v>#N/A</v>
      </c>
      <c r="Q68" s="26" t="e">
        <f>IF($A68&lt;&gt;"",
IF(COLUMN(貼り付け用!Q68)&gt;MATCH("おやつ",貼り付け用!$3:$3,0),"",
IF(VLOOKUP($A68,貼り付け用!$A$1:$BA$300,COLUMN(),FALSE)=0,"",VLOOKUP($A68,貼り付け用!$A$1:$BA$300,COLUMN(),FALSE))),"")</f>
        <v>#N/A</v>
      </c>
      <c r="R68" s="26" t="e">
        <f>IF($A68&lt;&gt;"",
IF(COLUMN(貼り付け用!R68)&gt;MATCH("おやつ",貼り付け用!$3:$3,0),"",
IF(VLOOKUP($A68,貼り付け用!$A$1:$BA$300,COLUMN(),FALSE)=0,"",VLOOKUP($A68,貼り付け用!$A$1:$BA$300,COLUMN(),FALSE))),"")</f>
        <v>#N/A</v>
      </c>
      <c r="S68" s="26" t="e">
        <f>IF($A68&lt;&gt;"",
IF(COLUMN(貼り付け用!S68)&gt;MATCH("おやつ",貼り付け用!$3:$3,0),"",
IF(VLOOKUP($A68,貼り付け用!$A$1:$BA$300,COLUMN(),FALSE)=0,"",VLOOKUP($A68,貼り付け用!$A$1:$BA$300,COLUMN(),FALSE))),"")</f>
        <v>#N/A</v>
      </c>
      <c r="T68" s="26" t="e">
        <f>IF(COLUMN(貼り付け用!T68)&gt;MATCH("おやつ",貼り付け用!$3:$3,0),"",
IF(VLOOKUP($A68,貼り付け用!$A$1:$BA$300,COLUMN(),FALSE)=0,"",VLOOKUP($A68,貼り付け用!$A$1:$BA$300,COLUMN(),FALSE)))</f>
        <v>#N/A</v>
      </c>
      <c r="U68" s="29"/>
      <c r="V68" s="27" t="e">
        <f>IF(A68&lt;&gt;"",
IF(VLOOKUP($A68,貼り付け用!$A$1:$BA$300,MATCH("おやつ",貼り付け用!$3:$3,0)+1,FALSE)=0,"",VLOOKUP($A68,貼り付け用!$A$1:$BA$300,MATCH("おやつ",貼り付け用!$3:$3,0)+1,FALSE)),"")</f>
        <v>#N/A</v>
      </c>
      <c r="W68" s="26" t="e">
        <f>IF(A68&lt;&gt;"",
IF(VLOOKUP($A68,貼り付け用!$A$1:$BA$300,MATCH("おやつ",貼り付け用!$3:$3,0)+2,FALSE)=0,"",VLOOKUP($A68,貼り付け用!$A$1:$BA$300,MATCH("おやつ",貼り付け用!$3:$3,0)+2,FALSE)),"")</f>
        <v>#N/A</v>
      </c>
    </row>
    <row r="69" spans="1:23" x14ac:dyDescent="0.45">
      <c r="A69" s="28" t="e">
        <f>IF(貼り付け用!$A$6&lt;&gt;"",
IF(ROW(A68)+1&gt;=MATCH("*10000*", 貼り付け用!$A:$A, 0),"",
IF(貼り付け用!A69&lt;&gt;"",貼り付け用!A69,"")),
IF(ROW(A69)+1&gt;=MATCH("*10000*", 貼り付け用!$A:$A, 0),"",
IF(貼り付け用!A70&lt;&gt;"",貼り付け用!A70,"")))</f>
        <v>#N/A</v>
      </c>
      <c r="B69" s="24" t="e">
        <f>IF($A69&lt;&gt;"",IF(VLOOKUP($A69,貼り付け用!$A$1:$BA$300,COLUMN(),FALSE)=0,"",VLOOKUP($A69,貼り付け用!$A$1:$BA$300,COLUMN(),FALSE)),"")</f>
        <v>#N/A</v>
      </c>
      <c r="C69" s="24" t="e">
        <f>IF($A69&lt;&gt;"",IF(VLOOKUP($A69,貼り付け用!$A$1:$BA$300,COLUMN(),FALSE)=0,"",VLOOKUP($A69,貼り付け用!$A$1:$BA$300,COLUMN(),FALSE)),"")</f>
        <v>#N/A</v>
      </c>
      <c r="D69" s="24" t="e">
        <f>IF($A69&lt;&gt;"",IF(VLOOKUP($A69,貼り付け用!$A$1:$BA$300,COLUMN(),FALSE)=0,"",VLOOKUP($A69,貼り付け用!$A$1:$BA$300,COLUMN(),FALSE)),"")</f>
        <v>#N/A</v>
      </c>
      <c r="E69" s="24" t="e">
        <f>IF($A69&lt;&gt;"",IF(VLOOKUP($A69,貼り付け用!$A$1:$BA$300,COLUMN(),FALSE)=0,"",VLOOKUP($A69,貼り付け用!$A$1:$BA$300,COLUMN(),FALSE)),"")</f>
        <v>#N/A</v>
      </c>
      <c r="F69" s="24" t="e">
        <f>IF($A69&lt;&gt;"",IF(VLOOKUP($A69,貼り付け用!$A$1:$BA$300,COLUMN(),FALSE)=0,"",VLOOKUP($A69,貼り付け用!$A$1:$BA$300,COLUMN(),FALSE)),"")</f>
        <v>#N/A</v>
      </c>
      <c r="G69" s="24" t="e">
        <f>IF($A69&lt;&gt;"",IF(VLOOKUP($A69,貼り付け用!$A$1:$BA$300,COLUMN(),FALSE)=0,"",VLOOKUP($A69,貼り付け用!$A$1:$BA$300,COLUMN(),FALSE)),"")</f>
        <v>#N/A</v>
      </c>
      <c r="H69" s="24" t="e">
        <f>IF($A69&lt;&gt;"",IF(VLOOKUP($A69,貼り付け用!$A$1:$BA$300,COLUMN(),FALSE)=0,"",VLOOKUP($A69,貼り付け用!$A$1:$BA$300,COLUMN(),FALSE)),"")</f>
        <v>#N/A</v>
      </c>
      <c r="I69" s="24" t="e">
        <f>IF($A69&lt;&gt;"",IF(VLOOKUP($A69,貼り付け用!$A$1:$BA$300,COLUMN(),FALSE)=0,"",VLOOKUP($A69,貼り付け用!$A$1:$BA$300,COLUMN(),FALSE)),"")</f>
        <v>#N/A</v>
      </c>
      <c r="J69" s="24" t="e">
        <f>IF($A69&lt;&gt;"",IF(VLOOKUP($A69,貼り付け用!$A$1:$BA$300,COLUMN(),FALSE)=0,"",VLOOKUP($A69,貼り付け用!$A$1:$BA$300,COLUMN(),FALSE)),"")</f>
        <v>#N/A</v>
      </c>
      <c r="K69" s="24" t="e">
        <f>IF($A69&lt;&gt;"",IF(VLOOKUP($A69,貼り付け用!$A$1:$BA$300,COLUMN(),FALSE)=0,"",VLOOKUP($A69,貼り付け用!$A$1:$BA$300,COLUMN(),FALSE)),"")</f>
        <v>#N/A</v>
      </c>
      <c r="L69" s="24" t="e">
        <f>IF($A69&lt;&gt;"",
IF(COLUMN(貼り付け用!L69)&gt;MATCH("おやつ",貼り付け用!$3:$3,0),"",
IF(VLOOKUP($A69,貼り付け用!$A$1:$BA$300,COLUMN(),FALSE)=0,"",VLOOKUP($A69,貼り付け用!$A$1:$BA$300,COLUMN(),FALSE))),"")</f>
        <v>#N/A</v>
      </c>
      <c r="M69" s="24" t="e">
        <f>IF($A69&lt;&gt;"",
IF(COLUMN(貼り付け用!M69)&gt;MATCH("おやつ",貼り付け用!$3:$3,0),"",
IF(VLOOKUP($A69,貼り付け用!$A$1:$BA$300,COLUMN(),FALSE)=0,"",VLOOKUP($A69,貼り付け用!$A$1:$BA$300,COLUMN(),FALSE))),"")</f>
        <v>#N/A</v>
      </c>
      <c r="N69" s="24" t="e">
        <f>IF($A69&lt;&gt;"",
IF(COLUMN(貼り付け用!N69)&gt;MATCH("おやつ",貼り付け用!$3:$3,0),"",
IF(VLOOKUP($A69,貼り付け用!$A$1:$BA$300,COLUMN(),FALSE)=0,"",VLOOKUP($A69,貼り付け用!$A$1:$BA$300,COLUMN(),FALSE))),"")</f>
        <v>#N/A</v>
      </c>
      <c r="O69" s="24" t="e">
        <f>IF($A69&lt;&gt;"",
IF(COLUMN(貼り付け用!O69)&gt;MATCH("おやつ",貼り付け用!$3:$3,0),"",
IF(VLOOKUP($A69,貼り付け用!$A$1:$BA$300,COLUMN(),FALSE)=0,"",VLOOKUP($A69,貼り付け用!$A$1:$BA$300,COLUMN(),FALSE))),"")</f>
        <v>#N/A</v>
      </c>
      <c r="P69" s="24" t="e">
        <f>IF($A69&lt;&gt;"",
IF(COLUMN(貼り付け用!P69)&gt;MATCH("おやつ",貼り付け用!$3:$3,0),"",
IF(VLOOKUP($A69,貼り付け用!$A$1:$BA$300,COLUMN(),FALSE)=0,"",VLOOKUP($A69,貼り付け用!$A$1:$BA$300,COLUMN(),FALSE))),"")</f>
        <v>#N/A</v>
      </c>
      <c r="Q69" s="24" t="e">
        <f>IF($A69&lt;&gt;"",
IF(COLUMN(貼り付け用!Q69)&gt;MATCH("おやつ",貼り付け用!$3:$3,0),"",
IF(VLOOKUP($A69,貼り付け用!$A$1:$BA$300,COLUMN(),FALSE)=0,"",VLOOKUP($A69,貼り付け用!$A$1:$BA$300,COLUMN(),FALSE))),"")</f>
        <v>#N/A</v>
      </c>
      <c r="R69" s="24" t="e">
        <f>IF($A69&lt;&gt;"",
IF(COLUMN(貼り付け用!R69)&gt;MATCH("おやつ",貼り付け用!$3:$3,0),"",
IF(VLOOKUP($A69,貼り付け用!$A$1:$BA$300,COLUMN(),FALSE)=0,"",VLOOKUP($A69,貼り付け用!$A$1:$BA$300,COLUMN(),FALSE))),"")</f>
        <v>#N/A</v>
      </c>
      <c r="S69" s="24" t="e">
        <f>IF($A69&lt;&gt;"",
IF(COLUMN(貼り付け用!S69)&gt;MATCH("おやつ",貼り付け用!$3:$3,0),"",
IF(VLOOKUP($A69,貼り付け用!$A$1:$BA$300,COLUMN(),FALSE)=0,"",VLOOKUP($A69,貼り付け用!$A$1:$BA$300,COLUMN(),FALSE))),"")</f>
        <v>#N/A</v>
      </c>
      <c r="T69" s="24" t="e">
        <f>IF(COLUMN(貼り付け用!T69)&gt;MATCH("おやつ",貼り付け用!$3:$3,0),"",
IF(VLOOKUP($A69,貼り付け用!$A$1:$BA$300,COLUMN(),FALSE)=0,"",VLOOKUP($A69,貼り付け用!$A$1:$BA$300,COLUMN(),FALSE)))</f>
        <v>#N/A</v>
      </c>
      <c r="U69" s="30"/>
      <c r="V69" s="27" t="e">
        <f>IF(A69&lt;&gt;"",
IF(VLOOKUP($A69,貼り付け用!$A$1:$BA$300,MATCH("おやつ",貼り付け用!$3:$3,0)+1,FALSE)=0,"",VLOOKUP($A69,貼り付け用!$A$1:$BA$300,MATCH("おやつ",貼り付け用!$3:$3,0)+1,FALSE)),"")</f>
        <v>#N/A</v>
      </c>
      <c r="W69" s="26" t="e">
        <f>IF(A69&lt;&gt;"",
IF(VLOOKUP($A69,貼り付け用!$A$1:$BA$300,MATCH("おやつ",貼り付け用!$3:$3,0)+2,FALSE)=0,"",VLOOKUP($A69,貼り付け用!$A$1:$BA$300,MATCH("おやつ",貼り付け用!$3:$3,0)+2,FALSE)),"")</f>
        <v>#N/A</v>
      </c>
    </row>
    <row r="70" spans="1:23" x14ac:dyDescent="0.45">
      <c r="A70" s="10" t="e">
        <f>IF(貼り付け用!$A$6&lt;&gt;"",
IF(ROW(A69)+1&gt;=MATCH("*10000*", 貼り付け用!$A:$A, 0),
IF(COUNTIF(A68,"*10000*"),"10001",
IF(COUNTIF(A68,"*10001*"),"10002",
IF(COUNTIF(A68,"*10002*"),"",
IF(COUNTIF(A68,""),"","10000")))),
IF(貼り付け用!A70&lt;&gt;"",貼り付け用!A70,"")),
IF(ROW(A70)+1&gt;=MATCH("*10000*", 貼り付け用!$A:$A, 0),
IF(COUNTIF(A68,"*10000*"),"10001",
IF(COUNTIF(A68,"*10001*"),"10002",
IF(COUNTIF(A68,"*10002*"),"",
IF(COUNTIF(A68,""),"","10000")))),
IF(貼り付け用!A71&lt;&gt;"",貼り付け用!A71,"")))</f>
        <v>#N/A</v>
      </c>
      <c r="B70" s="26" t="e">
        <f>IF($A70&lt;&gt;"",IF(VLOOKUP($A70,貼り付け用!$A$1:$BA$300,COLUMN(),FALSE)=0,"",VLOOKUP($A70,貼り付け用!$A$1:$BA$300,COLUMN(),FALSE)),"")</f>
        <v>#N/A</v>
      </c>
      <c r="C70" s="26" t="e">
        <f>IF($A70&lt;&gt;"",IF(VLOOKUP($A70,貼り付け用!$A$1:$BA$300,COLUMN(),FALSE)=0,"",VLOOKUP($A70,貼り付け用!$A$1:$BA$300,COLUMN(),FALSE)),"")</f>
        <v>#N/A</v>
      </c>
      <c r="D70" s="26" t="e">
        <f>IF($A70&lt;&gt;"",IF(VLOOKUP($A70,貼り付け用!$A$1:$BA$300,COLUMN(),FALSE)=0,"",VLOOKUP($A70,貼り付け用!$A$1:$BA$300,COLUMN(),FALSE)),"")</f>
        <v>#N/A</v>
      </c>
      <c r="E70" s="26" t="e">
        <f>IF($A70&lt;&gt;"",IF(VLOOKUP($A70,貼り付け用!$A$1:$BA$300,COLUMN(),FALSE)=0,"",VLOOKUP($A70,貼り付け用!$A$1:$BA$300,COLUMN(),FALSE)),"")</f>
        <v>#N/A</v>
      </c>
      <c r="F70" s="26" t="e">
        <f>IF($A70&lt;&gt;"",IF(VLOOKUP($A70,貼り付け用!$A$1:$BA$300,COLUMN(),FALSE)=0,"",VLOOKUP($A70,貼り付け用!$A$1:$BA$300,COLUMN(),FALSE)),"")</f>
        <v>#N/A</v>
      </c>
      <c r="G70" s="26" t="e">
        <f>IF($A70&lt;&gt;"",IF(VLOOKUP($A70,貼り付け用!$A$1:$BA$300,COLUMN(),FALSE)=0,"",VLOOKUP($A70,貼り付け用!$A$1:$BA$300,COLUMN(),FALSE)),"")</f>
        <v>#N/A</v>
      </c>
      <c r="H70" s="26" t="e">
        <f>IF($A70&lt;&gt;"",IF(VLOOKUP($A70,貼り付け用!$A$1:$BA$300,COLUMN(),FALSE)=0,"",VLOOKUP($A70,貼り付け用!$A$1:$BA$300,COLUMN(),FALSE)),"")</f>
        <v>#N/A</v>
      </c>
      <c r="I70" s="26" t="e">
        <f>IF($A70&lt;&gt;"",IF(VLOOKUP($A70,貼り付け用!$A$1:$BA$300,COLUMN(),FALSE)=0,"",VLOOKUP($A70,貼り付け用!$A$1:$BA$300,COLUMN(),FALSE)),"")</f>
        <v>#N/A</v>
      </c>
      <c r="J70" s="26" t="e">
        <f>IF($A70&lt;&gt;"",IF(VLOOKUP($A70,貼り付け用!$A$1:$BA$300,COLUMN(),FALSE)=0,"",VLOOKUP($A70,貼り付け用!$A$1:$BA$300,COLUMN(),FALSE)),"")</f>
        <v>#N/A</v>
      </c>
      <c r="K70" s="26" t="e">
        <f>IF($A70&lt;&gt;"",IF(VLOOKUP($A70,貼り付け用!$A$1:$BA$300,COLUMN(),FALSE)=0,"",VLOOKUP($A70,貼り付け用!$A$1:$BA$300,COLUMN(),FALSE)),"")</f>
        <v>#N/A</v>
      </c>
      <c r="L70" s="26" t="e">
        <f>IF($A70&lt;&gt;"",
IF(COLUMN(貼り付け用!L70)&gt;MATCH("おやつ",貼り付け用!$3:$3,0),"",
IF(VLOOKUP($A70,貼り付け用!$A$1:$BA$300,COLUMN(),FALSE)=0,"",VLOOKUP($A70,貼り付け用!$A$1:$BA$300,COLUMN(),FALSE))),"")</f>
        <v>#N/A</v>
      </c>
      <c r="M70" s="26" t="e">
        <f>IF($A70&lt;&gt;"",
IF(COLUMN(貼り付け用!M70)&gt;MATCH("おやつ",貼り付け用!$3:$3,0),"",
IF(VLOOKUP($A70,貼り付け用!$A$1:$BA$300,COLUMN(),FALSE)=0,"",VLOOKUP($A70,貼り付け用!$A$1:$BA$300,COLUMN(),FALSE))),"")</f>
        <v>#N/A</v>
      </c>
      <c r="N70" s="26" t="e">
        <f>IF($A70&lt;&gt;"",
IF(COLUMN(貼り付け用!N70)&gt;MATCH("おやつ",貼り付け用!$3:$3,0),"",
IF(VLOOKUP($A70,貼り付け用!$A$1:$BA$300,COLUMN(),FALSE)=0,"",VLOOKUP($A70,貼り付け用!$A$1:$BA$300,COLUMN(),FALSE))),"")</f>
        <v>#N/A</v>
      </c>
      <c r="O70" s="26" t="e">
        <f>IF($A70&lt;&gt;"",
IF(COLUMN(貼り付け用!O70)&gt;MATCH("おやつ",貼り付け用!$3:$3,0),"",
IF(VLOOKUP($A70,貼り付け用!$A$1:$BA$300,COLUMN(),FALSE)=0,"",VLOOKUP($A70,貼り付け用!$A$1:$BA$300,COLUMN(),FALSE))),"")</f>
        <v>#N/A</v>
      </c>
      <c r="P70" s="26" t="e">
        <f>IF($A70&lt;&gt;"",
IF(COLUMN(貼り付け用!P70)&gt;MATCH("おやつ",貼り付け用!$3:$3,0),"",
IF(VLOOKUP($A70,貼り付け用!$A$1:$BA$300,COLUMN(),FALSE)=0,"",VLOOKUP($A70,貼り付け用!$A$1:$BA$300,COLUMN(),FALSE))),"")</f>
        <v>#N/A</v>
      </c>
      <c r="Q70" s="26" t="e">
        <f>IF($A70&lt;&gt;"",
IF(COLUMN(貼り付け用!Q70)&gt;MATCH("おやつ",貼り付け用!$3:$3,0),"",
IF(VLOOKUP($A70,貼り付け用!$A$1:$BA$300,COLUMN(),FALSE)=0,"",VLOOKUP($A70,貼り付け用!$A$1:$BA$300,COLUMN(),FALSE))),"")</f>
        <v>#N/A</v>
      </c>
      <c r="R70" s="26" t="e">
        <f>IF($A70&lt;&gt;"",
IF(COLUMN(貼り付け用!R70)&gt;MATCH("おやつ",貼り付け用!$3:$3,0),"",
IF(VLOOKUP($A70,貼り付け用!$A$1:$BA$300,COLUMN(),FALSE)=0,"",VLOOKUP($A70,貼り付け用!$A$1:$BA$300,COLUMN(),FALSE))),"")</f>
        <v>#N/A</v>
      </c>
      <c r="S70" s="26" t="e">
        <f>IF($A70&lt;&gt;"",
IF(COLUMN(貼り付け用!S70)&gt;MATCH("おやつ",貼り付け用!$3:$3,0),"",
IF(VLOOKUP($A70,貼り付け用!$A$1:$BA$300,COLUMN(),FALSE)=0,"",VLOOKUP($A70,貼り付け用!$A$1:$BA$300,COLUMN(),FALSE))),"")</f>
        <v>#N/A</v>
      </c>
      <c r="T70" s="26" t="e">
        <f>IF(COLUMN(貼り付け用!T70)&gt;MATCH("おやつ",貼り付け用!$3:$3,0),"",
IF(VLOOKUP($A70,貼り付け用!$A$1:$BA$300,COLUMN(),FALSE)=0,"",VLOOKUP($A70,貼り付け用!$A$1:$BA$300,COLUMN(),FALSE)))</f>
        <v>#N/A</v>
      </c>
      <c r="U70" s="29"/>
      <c r="V70" s="27" t="e">
        <f>IF(A70&lt;&gt;"",
IF(VLOOKUP($A70,貼り付け用!$A$1:$BA$300,MATCH("おやつ",貼り付け用!$3:$3,0)+1,FALSE)=0,"",VLOOKUP($A70,貼り付け用!$A$1:$BA$300,MATCH("おやつ",貼り付け用!$3:$3,0)+1,FALSE)),"")</f>
        <v>#N/A</v>
      </c>
      <c r="W70" s="26" t="e">
        <f>IF(A70&lt;&gt;"",
IF(VLOOKUP($A70,貼り付け用!$A$1:$BA$300,MATCH("おやつ",貼り付け用!$3:$3,0)+2,FALSE)=0,"",VLOOKUP($A70,貼り付け用!$A$1:$BA$300,MATCH("おやつ",貼り付け用!$3:$3,0)+2,FALSE)),"")</f>
        <v>#N/A</v>
      </c>
    </row>
    <row r="71" spans="1:23" x14ac:dyDescent="0.45">
      <c r="A71" s="28" t="e">
        <f>IF(貼り付け用!$A$6&lt;&gt;"",
IF(ROW(A70)+1&gt;=MATCH("*10000*", 貼り付け用!$A:$A, 0),"",
IF(貼り付け用!A71&lt;&gt;"",貼り付け用!A71,"")),
IF(ROW(A71)+1&gt;=MATCH("*10000*", 貼り付け用!$A:$A, 0),"",
IF(貼り付け用!A72&lt;&gt;"",貼り付け用!A72,"")))</f>
        <v>#N/A</v>
      </c>
      <c r="B71" s="24" t="e">
        <f>IF($A71&lt;&gt;"",IF(VLOOKUP($A71,貼り付け用!$A$1:$BA$300,COLUMN(),FALSE)=0,"",VLOOKUP($A71,貼り付け用!$A$1:$BA$300,COLUMN(),FALSE)),"")</f>
        <v>#N/A</v>
      </c>
      <c r="C71" s="24" t="e">
        <f>IF($A71&lt;&gt;"",IF(VLOOKUP($A71,貼り付け用!$A$1:$BA$300,COLUMN(),FALSE)=0,"",VLOOKUP($A71,貼り付け用!$A$1:$BA$300,COLUMN(),FALSE)),"")</f>
        <v>#N/A</v>
      </c>
      <c r="D71" s="24" t="e">
        <f>IF($A71&lt;&gt;"",IF(VLOOKUP($A71,貼り付け用!$A$1:$BA$300,COLUMN(),FALSE)=0,"",VLOOKUP($A71,貼り付け用!$A$1:$BA$300,COLUMN(),FALSE)),"")</f>
        <v>#N/A</v>
      </c>
      <c r="E71" s="24" t="e">
        <f>IF($A71&lt;&gt;"",IF(VLOOKUP($A71,貼り付け用!$A$1:$BA$300,COLUMN(),FALSE)=0,"",VLOOKUP($A71,貼り付け用!$A$1:$BA$300,COLUMN(),FALSE)),"")</f>
        <v>#N/A</v>
      </c>
      <c r="F71" s="24" t="e">
        <f>IF($A71&lt;&gt;"",IF(VLOOKUP($A71,貼り付け用!$A$1:$BA$300,COLUMN(),FALSE)=0,"",VLOOKUP($A71,貼り付け用!$A$1:$BA$300,COLUMN(),FALSE)),"")</f>
        <v>#N/A</v>
      </c>
      <c r="G71" s="24" t="e">
        <f>IF($A71&lt;&gt;"",IF(VLOOKUP($A71,貼り付け用!$A$1:$BA$300,COLUMN(),FALSE)=0,"",VLOOKUP($A71,貼り付け用!$A$1:$BA$300,COLUMN(),FALSE)),"")</f>
        <v>#N/A</v>
      </c>
      <c r="H71" s="24" t="e">
        <f>IF($A71&lt;&gt;"",IF(VLOOKUP($A71,貼り付け用!$A$1:$BA$300,COLUMN(),FALSE)=0,"",VLOOKUP($A71,貼り付け用!$A$1:$BA$300,COLUMN(),FALSE)),"")</f>
        <v>#N/A</v>
      </c>
      <c r="I71" s="24" t="e">
        <f>IF($A71&lt;&gt;"",IF(VLOOKUP($A71,貼り付け用!$A$1:$BA$300,COLUMN(),FALSE)=0,"",VLOOKUP($A71,貼り付け用!$A$1:$BA$300,COLUMN(),FALSE)),"")</f>
        <v>#N/A</v>
      </c>
      <c r="J71" s="24" t="e">
        <f>IF($A71&lt;&gt;"",IF(VLOOKUP($A71,貼り付け用!$A$1:$BA$300,COLUMN(),FALSE)=0,"",VLOOKUP($A71,貼り付け用!$A$1:$BA$300,COLUMN(),FALSE)),"")</f>
        <v>#N/A</v>
      </c>
      <c r="K71" s="24" t="e">
        <f>IF($A71&lt;&gt;"",IF(VLOOKUP($A71,貼り付け用!$A$1:$BA$300,COLUMN(),FALSE)=0,"",VLOOKUP($A71,貼り付け用!$A$1:$BA$300,COLUMN(),FALSE)),"")</f>
        <v>#N/A</v>
      </c>
      <c r="L71" s="24" t="e">
        <f>IF($A71&lt;&gt;"",
IF(COLUMN(貼り付け用!L71)&gt;MATCH("おやつ",貼り付け用!$3:$3,0),"",
IF(VLOOKUP($A71,貼り付け用!$A$1:$BA$300,COLUMN(),FALSE)=0,"",VLOOKUP($A71,貼り付け用!$A$1:$BA$300,COLUMN(),FALSE))),"")</f>
        <v>#N/A</v>
      </c>
      <c r="M71" s="24" t="e">
        <f>IF($A71&lt;&gt;"",
IF(COLUMN(貼り付け用!M71)&gt;MATCH("おやつ",貼り付け用!$3:$3,0),"",
IF(VLOOKUP($A71,貼り付け用!$A$1:$BA$300,COLUMN(),FALSE)=0,"",VLOOKUP($A71,貼り付け用!$A$1:$BA$300,COLUMN(),FALSE))),"")</f>
        <v>#N/A</v>
      </c>
      <c r="N71" s="24" t="e">
        <f>IF($A71&lt;&gt;"",
IF(COLUMN(貼り付け用!N71)&gt;MATCH("おやつ",貼り付け用!$3:$3,0),"",
IF(VLOOKUP($A71,貼り付け用!$A$1:$BA$300,COLUMN(),FALSE)=0,"",VLOOKUP($A71,貼り付け用!$A$1:$BA$300,COLUMN(),FALSE))),"")</f>
        <v>#N/A</v>
      </c>
      <c r="O71" s="24" t="e">
        <f>IF($A71&lt;&gt;"",
IF(COLUMN(貼り付け用!O71)&gt;MATCH("おやつ",貼り付け用!$3:$3,0),"",
IF(VLOOKUP($A71,貼り付け用!$A$1:$BA$300,COLUMN(),FALSE)=0,"",VLOOKUP($A71,貼り付け用!$A$1:$BA$300,COLUMN(),FALSE))),"")</f>
        <v>#N/A</v>
      </c>
      <c r="P71" s="24" t="e">
        <f>IF($A71&lt;&gt;"",
IF(COLUMN(貼り付け用!P71)&gt;MATCH("おやつ",貼り付け用!$3:$3,0),"",
IF(VLOOKUP($A71,貼り付け用!$A$1:$BA$300,COLUMN(),FALSE)=0,"",VLOOKUP($A71,貼り付け用!$A$1:$BA$300,COLUMN(),FALSE))),"")</f>
        <v>#N/A</v>
      </c>
      <c r="Q71" s="24" t="e">
        <f>IF($A71&lt;&gt;"",
IF(COLUMN(貼り付け用!Q71)&gt;MATCH("おやつ",貼り付け用!$3:$3,0),"",
IF(VLOOKUP($A71,貼り付け用!$A$1:$BA$300,COLUMN(),FALSE)=0,"",VLOOKUP($A71,貼り付け用!$A$1:$BA$300,COLUMN(),FALSE))),"")</f>
        <v>#N/A</v>
      </c>
      <c r="R71" s="24" t="e">
        <f>IF($A71&lt;&gt;"",
IF(COLUMN(貼り付け用!R71)&gt;MATCH("おやつ",貼り付け用!$3:$3,0),"",
IF(VLOOKUP($A71,貼り付け用!$A$1:$BA$300,COLUMN(),FALSE)=0,"",VLOOKUP($A71,貼り付け用!$A$1:$BA$300,COLUMN(),FALSE))),"")</f>
        <v>#N/A</v>
      </c>
      <c r="S71" s="24" t="e">
        <f>IF($A71&lt;&gt;"",
IF(COLUMN(貼り付け用!S71)&gt;MATCH("おやつ",貼り付け用!$3:$3,0),"",
IF(VLOOKUP($A71,貼り付け用!$A$1:$BA$300,COLUMN(),FALSE)=0,"",VLOOKUP($A71,貼り付け用!$A$1:$BA$300,COLUMN(),FALSE))),"")</f>
        <v>#N/A</v>
      </c>
      <c r="T71" s="24" t="e">
        <f>IF(COLUMN(貼り付け用!T71)&gt;MATCH("おやつ",貼り付け用!$3:$3,0),"",
IF(VLOOKUP($A71,貼り付け用!$A$1:$BA$300,COLUMN(),FALSE)=0,"",VLOOKUP($A71,貼り付け用!$A$1:$BA$300,COLUMN(),FALSE)))</f>
        <v>#N/A</v>
      </c>
      <c r="U71" s="30"/>
      <c r="V71" s="27" t="e">
        <f>IF(A71&lt;&gt;"",
IF(VLOOKUP($A71,貼り付け用!$A$1:$BA$300,MATCH("おやつ",貼り付け用!$3:$3,0)+1,FALSE)=0,"",VLOOKUP($A71,貼り付け用!$A$1:$BA$300,MATCH("おやつ",貼り付け用!$3:$3,0)+1,FALSE)),"")</f>
        <v>#N/A</v>
      </c>
      <c r="W71" s="26" t="e">
        <f>IF(A71&lt;&gt;"",
IF(VLOOKUP($A71,貼り付け用!$A$1:$BA$300,MATCH("おやつ",貼り付け用!$3:$3,0)+2,FALSE)=0,"",VLOOKUP($A71,貼り付け用!$A$1:$BA$300,MATCH("おやつ",貼り付け用!$3:$3,0)+2,FALSE)),"")</f>
        <v>#N/A</v>
      </c>
    </row>
    <row r="72" spans="1:23" x14ac:dyDescent="0.45">
      <c r="A72" s="10" t="e">
        <f>IF(貼り付け用!$A$6&lt;&gt;"",
IF(ROW(A71)+1&gt;=MATCH("*10000*", 貼り付け用!$A:$A, 0),
IF(COUNTIF(A70,"*10000*"),"10001",
IF(COUNTIF(A70,"*10001*"),"10002",
IF(COUNTIF(A70,"*10002*"),"",
IF(COUNTIF(A70,""),"","10000")))),
IF(貼り付け用!A72&lt;&gt;"",貼り付け用!A72,"")),
IF(ROW(A72)+1&gt;=MATCH("*10000*", 貼り付け用!$A:$A, 0),
IF(COUNTIF(A70,"*10000*"),"10001",
IF(COUNTIF(A70,"*10001*"),"10002",
IF(COUNTIF(A70,"*10002*"),"",
IF(COUNTIF(A70,""),"","10000")))),
IF(貼り付け用!A73&lt;&gt;"",貼り付け用!A73,"")))</f>
        <v>#N/A</v>
      </c>
      <c r="B72" s="26" t="e">
        <f>IF($A72&lt;&gt;"",IF(VLOOKUP($A72,貼り付け用!$A$1:$BA$300,COLUMN(),FALSE)=0,"",VLOOKUP($A72,貼り付け用!$A$1:$BA$300,COLUMN(),FALSE)),"")</f>
        <v>#N/A</v>
      </c>
      <c r="C72" s="26" t="e">
        <f>IF($A72&lt;&gt;"",IF(VLOOKUP($A72,貼り付け用!$A$1:$BA$300,COLUMN(),FALSE)=0,"",VLOOKUP($A72,貼り付け用!$A$1:$BA$300,COLUMN(),FALSE)),"")</f>
        <v>#N/A</v>
      </c>
      <c r="D72" s="26" t="e">
        <f>IF($A72&lt;&gt;"",IF(VLOOKUP($A72,貼り付け用!$A$1:$BA$300,COLUMN(),FALSE)=0,"",VLOOKUP($A72,貼り付け用!$A$1:$BA$300,COLUMN(),FALSE)),"")</f>
        <v>#N/A</v>
      </c>
      <c r="E72" s="26" t="e">
        <f>IF($A72&lt;&gt;"",IF(VLOOKUP($A72,貼り付け用!$A$1:$BA$300,COLUMN(),FALSE)=0,"",VLOOKUP($A72,貼り付け用!$A$1:$BA$300,COLUMN(),FALSE)),"")</f>
        <v>#N/A</v>
      </c>
      <c r="F72" s="26" t="e">
        <f>IF($A72&lt;&gt;"",IF(VLOOKUP($A72,貼り付け用!$A$1:$BA$300,COLUMN(),FALSE)=0,"",VLOOKUP($A72,貼り付け用!$A$1:$BA$300,COLUMN(),FALSE)),"")</f>
        <v>#N/A</v>
      </c>
      <c r="G72" s="26" t="e">
        <f>IF($A72&lt;&gt;"",IF(VLOOKUP($A72,貼り付け用!$A$1:$BA$300,COLUMN(),FALSE)=0,"",VLOOKUP($A72,貼り付け用!$A$1:$BA$300,COLUMN(),FALSE)),"")</f>
        <v>#N/A</v>
      </c>
      <c r="H72" s="26" t="e">
        <f>IF($A72&lt;&gt;"",IF(VLOOKUP($A72,貼り付け用!$A$1:$BA$300,COLUMN(),FALSE)=0,"",VLOOKUP($A72,貼り付け用!$A$1:$BA$300,COLUMN(),FALSE)),"")</f>
        <v>#N/A</v>
      </c>
      <c r="I72" s="26" t="e">
        <f>IF($A72&lt;&gt;"",IF(VLOOKUP($A72,貼り付け用!$A$1:$BA$300,COLUMN(),FALSE)=0,"",VLOOKUP($A72,貼り付け用!$A$1:$BA$300,COLUMN(),FALSE)),"")</f>
        <v>#N/A</v>
      </c>
      <c r="J72" s="26" t="e">
        <f>IF($A72&lt;&gt;"",IF(VLOOKUP($A72,貼り付け用!$A$1:$BA$300,COLUMN(),FALSE)=0,"",VLOOKUP($A72,貼り付け用!$A$1:$BA$300,COLUMN(),FALSE)),"")</f>
        <v>#N/A</v>
      </c>
      <c r="K72" s="26" t="e">
        <f>IF($A72&lt;&gt;"",IF(VLOOKUP($A72,貼り付け用!$A$1:$BA$300,COLUMN(),FALSE)=0,"",VLOOKUP($A72,貼り付け用!$A$1:$BA$300,COLUMN(),FALSE)),"")</f>
        <v>#N/A</v>
      </c>
      <c r="L72" s="26" t="e">
        <f>IF($A72&lt;&gt;"",
IF(COLUMN(貼り付け用!L72)&gt;MATCH("おやつ",貼り付け用!$3:$3,0),"",
IF(VLOOKUP($A72,貼り付け用!$A$1:$BA$300,COLUMN(),FALSE)=0,"",VLOOKUP($A72,貼り付け用!$A$1:$BA$300,COLUMN(),FALSE))),"")</f>
        <v>#N/A</v>
      </c>
      <c r="M72" s="26" t="e">
        <f>IF($A72&lt;&gt;"",
IF(COLUMN(貼り付け用!M72)&gt;MATCH("おやつ",貼り付け用!$3:$3,0),"",
IF(VLOOKUP($A72,貼り付け用!$A$1:$BA$300,COLUMN(),FALSE)=0,"",VLOOKUP($A72,貼り付け用!$A$1:$BA$300,COLUMN(),FALSE))),"")</f>
        <v>#N/A</v>
      </c>
      <c r="N72" s="26" t="e">
        <f>IF($A72&lt;&gt;"",
IF(COLUMN(貼り付け用!N72)&gt;MATCH("おやつ",貼り付け用!$3:$3,0),"",
IF(VLOOKUP($A72,貼り付け用!$A$1:$BA$300,COLUMN(),FALSE)=0,"",VLOOKUP($A72,貼り付け用!$A$1:$BA$300,COLUMN(),FALSE))),"")</f>
        <v>#N/A</v>
      </c>
      <c r="O72" s="26" t="e">
        <f>IF($A72&lt;&gt;"",
IF(COLUMN(貼り付け用!O72)&gt;MATCH("おやつ",貼り付け用!$3:$3,0),"",
IF(VLOOKUP($A72,貼り付け用!$A$1:$BA$300,COLUMN(),FALSE)=0,"",VLOOKUP($A72,貼り付け用!$A$1:$BA$300,COLUMN(),FALSE))),"")</f>
        <v>#N/A</v>
      </c>
      <c r="P72" s="26" t="e">
        <f>IF($A72&lt;&gt;"",
IF(COLUMN(貼り付け用!P72)&gt;MATCH("おやつ",貼り付け用!$3:$3,0),"",
IF(VLOOKUP($A72,貼り付け用!$A$1:$BA$300,COLUMN(),FALSE)=0,"",VLOOKUP($A72,貼り付け用!$A$1:$BA$300,COLUMN(),FALSE))),"")</f>
        <v>#N/A</v>
      </c>
      <c r="Q72" s="26" t="e">
        <f>IF($A72&lt;&gt;"",
IF(COLUMN(貼り付け用!Q72)&gt;MATCH("おやつ",貼り付け用!$3:$3,0),"",
IF(VLOOKUP($A72,貼り付け用!$A$1:$BA$300,COLUMN(),FALSE)=0,"",VLOOKUP($A72,貼り付け用!$A$1:$BA$300,COLUMN(),FALSE))),"")</f>
        <v>#N/A</v>
      </c>
      <c r="R72" s="26" t="e">
        <f>IF($A72&lt;&gt;"",
IF(COLUMN(貼り付け用!R72)&gt;MATCH("おやつ",貼り付け用!$3:$3,0),"",
IF(VLOOKUP($A72,貼り付け用!$A$1:$BA$300,COLUMN(),FALSE)=0,"",VLOOKUP($A72,貼り付け用!$A$1:$BA$300,COLUMN(),FALSE))),"")</f>
        <v>#N/A</v>
      </c>
      <c r="S72" s="26" t="e">
        <f>IF($A72&lt;&gt;"",
IF(COLUMN(貼り付け用!S72)&gt;MATCH("おやつ",貼り付け用!$3:$3,0),"",
IF(VLOOKUP($A72,貼り付け用!$A$1:$BA$300,COLUMN(),FALSE)=0,"",VLOOKUP($A72,貼り付け用!$A$1:$BA$300,COLUMN(),FALSE))),"")</f>
        <v>#N/A</v>
      </c>
      <c r="T72" s="26" t="e">
        <f>IF(COLUMN(貼り付け用!T72)&gt;MATCH("おやつ",貼り付け用!$3:$3,0),"",
IF(VLOOKUP($A72,貼り付け用!$A$1:$BA$300,COLUMN(),FALSE)=0,"",VLOOKUP($A72,貼り付け用!$A$1:$BA$300,COLUMN(),FALSE)))</f>
        <v>#N/A</v>
      </c>
      <c r="U72" s="29"/>
      <c r="V72" s="27" t="e">
        <f>IF(A72&lt;&gt;"",
IF(VLOOKUP($A72,貼り付け用!$A$1:$BA$300,MATCH("おやつ",貼り付け用!$3:$3,0)+1,FALSE)=0,"",VLOOKUP($A72,貼り付け用!$A$1:$BA$300,MATCH("おやつ",貼り付け用!$3:$3,0)+1,FALSE)),"")</f>
        <v>#N/A</v>
      </c>
      <c r="W72" s="26" t="e">
        <f>IF(A72&lt;&gt;"",
IF(VLOOKUP($A72,貼り付け用!$A$1:$BA$300,MATCH("おやつ",貼り付け用!$3:$3,0)+2,FALSE)=0,"",VLOOKUP($A72,貼り付け用!$A$1:$BA$300,MATCH("おやつ",貼り付け用!$3:$3,0)+2,FALSE)),"")</f>
        <v>#N/A</v>
      </c>
    </row>
    <row r="73" spans="1:23" x14ac:dyDescent="0.45">
      <c r="A73" s="28" t="e">
        <f>IF(貼り付け用!$A$6&lt;&gt;"",
IF(ROW(A72)+1&gt;=MATCH("*10000*", 貼り付け用!$A:$A, 0),"",
IF(貼り付け用!A73&lt;&gt;"",貼り付け用!A73,"")),
IF(ROW(A73)+1&gt;=MATCH("*10000*", 貼り付け用!$A:$A, 0),"",
IF(貼り付け用!A74&lt;&gt;"",貼り付け用!A74,"")))</f>
        <v>#N/A</v>
      </c>
      <c r="B73" s="24" t="e">
        <f>IF($A73&lt;&gt;"",IF(VLOOKUP($A73,貼り付け用!$A$1:$BA$300,COLUMN(),FALSE)=0,"",VLOOKUP($A73,貼り付け用!$A$1:$BA$300,COLUMN(),FALSE)),"")</f>
        <v>#N/A</v>
      </c>
      <c r="C73" s="24" t="e">
        <f>IF($A73&lt;&gt;"",IF(VLOOKUP($A73,貼り付け用!$A$1:$BA$300,COLUMN(),FALSE)=0,"",VLOOKUP($A73,貼り付け用!$A$1:$BA$300,COLUMN(),FALSE)),"")</f>
        <v>#N/A</v>
      </c>
      <c r="D73" s="24" t="e">
        <f>IF($A73&lt;&gt;"",IF(VLOOKUP($A73,貼り付け用!$A$1:$BA$300,COLUMN(),FALSE)=0,"",VLOOKUP($A73,貼り付け用!$A$1:$BA$300,COLUMN(),FALSE)),"")</f>
        <v>#N/A</v>
      </c>
      <c r="E73" s="24" t="e">
        <f>IF($A73&lt;&gt;"",IF(VLOOKUP($A73,貼り付け用!$A$1:$BA$300,COLUMN(),FALSE)=0,"",VLOOKUP($A73,貼り付け用!$A$1:$BA$300,COLUMN(),FALSE)),"")</f>
        <v>#N/A</v>
      </c>
      <c r="F73" s="24" t="e">
        <f>IF($A73&lt;&gt;"",IF(VLOOKUP($A73,貼り付け用!$A$1:$BA$300,COLUMN(),FALSE)=0,"",VLOOKUP($A73,貼り付け用!$A$1:$BA$300,COLUMN(),FALSE)),"")</f>
        <v>#N/A</v>
      </c>
      <c r="G73" s="24" t="e">
        <f>IF($A73&lt;&gt;"",IF(VLOOKUP($A73,貼り付け用!$A$1:$BA$300,COLUMN(),FALSE)=0,"",VLOOKUP($A73,貼り付け用!$A$1:$BA$300,COLUMN(),FALSE)),"")</f>
        <v>#N/A</v>
      </c>
      <c r="H73" s="24" t="e">
        <f>IF($A73&lt;&gt;"",IF(VLOOKUP($A73,貼り付け用!$A$1:$BA$300,COLUMN(),FALSE)=0,"",VLOOKUP($A73,貼り付け用!$A$1:$BA$300,COLUMN(),FALSE)),"")</f>
        <v>#N/A</v>
      </c>
      <c r="I73" s="24" t="e">
        <f>IF($A73&lt;&gt;"",IF(VLOOKUP($A73,貼り付け用!$A$1:$BA$300,COLUMN(),FALSE)=0,"",VLOOKUP($A73,貼り付け用!$A$1:$BA$300,COLUMN(),FALSE)),"")</f>
        <v>#N/A</v>
      </c>
      <c r="J73" s="24" t="e">
        <f>IF($A73&lt;&gt;"",IF(VLOOKUP($A73,貼り付け用!$A$1:$BA$300,COLUMN(),FALSE)=0,"",VLOOKUP($A73,貼り付け用!$A$1:$BA$300,COLUMN(),FALSE)),"")</f>
        <v>#N/A</v>
      </c>
      <c r="K73" s="24" t="e">
        <f>IF($A73&lt;&gt;"",IF(VLOOKUP($A73,貼り付け用!$A$1:$BA$300,COLUMN(),FALSE)=0,"",VLOOKUP($A73,貼り付け用!$A$1:$BA$300,COLUMN(),FALSE)),"")</f>
        <v>#N/A</v>
      </c>
      <c r="L73" s="24" t="e">
        <f>IF($A73&lt;&gt;"",
IF(COLUMN(貼り付け用!L73)&gt;MATCH("おやつ",貼り付け用!$3:$3,0),"",
IF(VLOOKUP($A73,貼り付け用!$A$1:$BA$300,COLUMN(),FALSE)=0,"",VLOOKUP($A73,貼り付け用!$A$1:$BA$300,COLUMN(),FALSE))),"")</f>
        <v>#N/A</v>
      </c>
      <c r="M73" s="24" t="e">
        <f>IF($A73&lt;&gt;"",
IF(COLUMN(貼り付け用!M73)&gt;MATCH("おやつ",貼り付け用!$3:$3,0),"",
IF(VLOOKUP($A73,貼り付け用!$A$1:$BA$300,COLUMN(),FALSE)=0,"",VLOOKUP($A73,貼り付け用!$A$1:$BA$300,COLUMN(),FALSE))),"")</f>
        <v>#N/A</v>
      </c>
      <c r="N73" s="24" t="e">
        <f>IF($A73&lt;&gt;"",
IF(COLUMN(貼り付け用!N73)&gt;MATCH("おやつ",貼り付け用!$3:$3,0),"",
IF(VLOOKUP($A73,貼り付け用!$A$1:$BA$300,COLUMN(),FALSE)=0,"",VLOOKUP($A73,貼り付け用!$A$1:$BA$300,COLUMN(),FALSE))),"")</f>
        <v>#N/A</v>
      </c>
      <c r="O73" s="24" t="e">
        <f>IF($A73&lt;&gt;"",
IF(COLUMN(貼り付け用!O73)&gt;MATCH("おやつ",貼り付け用!$3:$3,0),"",
IF(VLOOKUP($A73,貼り付け用!$A$1:$BA$300,COLUMN(),FALSE)=0,"",VLOOKUP($A73,貼り付け用!$A$1:$BA$300,COLUMN(),FALSE))),"")</f>
        <v>#N/A</v>
      </c>
      <c r="P73" s="24" t="e">
        <f>IF($A73&lt;&gt;"",
IF(COLUMN(貼り付け用!P73)&gt;MATCH("おやつ",貼り付け用!$3:$3,0),"",
IF(VLOOKUP($A73,貼り付け用!$A$1:$BA$300,COLUMN(),FALSE)=0,"",VLOOKUP($A73,貼り付け用!$A$1:$BA$300,COLUMN(),FALSE))),"")</f>
        <v>#N/A</v>
      </c>
      <c r="Q73" s="24" t="e">
        <f>IF($A73&lt;&gt;"",
IF(COLUMN(貼り付け用!Q73)&gt;MATCH("おやつ",貼り付け用!$3:$3,0),"",
IF(VLOOKUP($A73,貼り付け用!$A$1:$BA$300,COLUMN(),FALSE)=0,"",VLOOKUP($A73,貼り付け用!$A$1:$BA$300,COLUMN(),FALSE))),"")</f>
        <v>#N/A</v>
      </c>
      <c r="R73" s="24" t="e">
        <f>IF($A73&lt;&gt;"",
IF(COLUMN(貼り付け用!R73)&gt;MATCH("おやつ",貼り付け用!$3:$3,0),"",
IF(VLOOKUP($A73,貼り付け用!$A$1:$BA$300,COLUMN(),FALSE)=0,"",VLOOKUP($A73,貼り付け用!$A$1:$BA$300,COLUMN(),FALSE))),"")</f>
        <v>#N/A</v>
      </c>
      <c r="S73" s="24" t="e">
        <f>IF($A73&lt;&gt;"",
IF(COLUMN(貼り付け用!S73)&gt;MATCH("おやつ",貼り付け用!$3:$3,0),"",
IF(VLOOKUP($A73,貼り付け用!$A$1:$BA$300,COLUMN(),FALSE)=0,"",VLOOKUP($A73,貼り付け用!$A$1:$BA$300,COLUMN(),FALSE))),"")</f>
        <v>#N/A</v>
      </c>
      <c r="T73" s="24" t="e">
        <f>IF(COLUMN(貼り付け用!T73)&gt;MATCH("おやつ",貼り付け用!$3:$3,0),"",
IF(VLOOKUP($A73,貼り付け用!$A$1:$BA$300,COLUMN(),FALSE)=0,"",VLOOKUP($A73,貼り付け用!$A$1:$BA$300,COLUMN(),FALSE)))</f>
        <v>#N/A</v>
      </c>
      <c r="U73" s="30"/>
      <c r="V73" s="27" t="e">
        <f>IF(A73&lt;&gt;"",
IF(VLOOKUP($A73,貼り付け用!$A$1:$BA$300,MATCH("おやつ",貼り付け用!$3:$3,0)+1,FALSE)=0,"",VLOOKUP($A73,貼り付け用!$A$1:$BA$300,MATCH("おやつ",貼り付け用!$3:$3,0)+1,FALSE)),"")</f>
        <v>#N/A</v>
      </c>
      <c r="W73" s="26" t="e">
        <f>IF(A73&lt;&gt;"",
IF(VLOOKUP($A73,貼り付け用!$A$1:$BA$300,MATCH("おやつ",貼り付け用!$3:$3,0)+2,FALSE)=0,"",VLOOKUP($A73,貼り付け用!$A$1:$BA$300,MATCH("おやつ",貼り付け用!$3:$3,0)+2,FALSE)),"")</f>
        <v>#N/A</v>
      </c>
    </row>
    <row r="74" spans="1:23" x14ac:dyDescent="0.45">
      <c r="A74" s="10" t="e">
        <f>IF(貼り付け用!$A$6&lt;&gt;"",
IF(ROW(A73)+1&gt;=MATCH("*10000*", 貼り付け用!$A:$A, 0),
IF(COUNTIF(A72,"*10000*"),"10001",
IF(COUNTIF(A72,"*10001*"),"10002",
IF(COUNTIF(A72,"*10002*"),"",
IF(COUNTIF(A72,""),"","10000")))),
IF(貼り付け用!A74&lt;&gt;"",貼り付け用!A74,"")),
IF(ROW(A74)+1&gt;=MATCH("*10000*", 貼り付け用!$A:$A, 0),
IF(COUNTIF(A72,"*10000*"),"10001",
IF(COUNTIF(A72,"*10001*"),"10002",
IF(COUNTIF(A72,"*10002*"),"",
IF(COUNTIF(A72,""),"","10000")))),
IF(貼り付け用!A75&lt;&gt;"",貼り付け用!A75,"")))</f>
        <v>#N/A</v>
      </c>
      <c r="B74" s="26" t="e">
        <f>IF($A74&lt;&gt;"",IF(VLOOKUP($A74,貼り付け用!$A$1:$BA$300,COLUMN(),FALSE)=0,"",VLOOKUP($A74,貼り付け用!$A$1:$BA$300,COLUMN(),FALSE)),"")</f>
        <v>#N/A</v>
      </c>
      <c r="C74" s="26" t="e">
        <f>IF($A74&lt;&gt;"",IF(VLOOKUP($A74,貼り付け用!$A$1:$BA$300,COLUMN(),FALSE)=0,"",VLOOKUP($A74,貼り付け用!$A$1:$BA$300,COLUMN(),FALSE)),"")</f>
        <v>#N/A</v>
      </c>
      <c r="D74" s="26" t="e">
        <f>IF($A74&lt;&gt;"",IF(VLOOKUP($A74,貼り付け用!$A$1:$BA$300,COLUMN(),FALSE)=0,"",VLOOKUP($A74,貼り付け用!$A$1:$BA$300,COLUMN(),FALSE)),"")</f>
        <v>#N/A</v>
      </c>
      <c r="E74" s="26" t="e">
        <f>IF($A74&lt;&gt;"",IF(VLOOKUP($A74,貼り付け用!$A$1:$BA$300,COLUMN(),FALSE)=0,"",VLOOKUP($A74,貼り付け用!$A$1:$BA$300,COLUMN(),FALSE)),"")</f>
        <v>#N/A</v>
      </c>
      <c r="F74" s="26" t="e">
        <f>IF($A74&lt;&gt;"",IF(VLOOKUP($A74,貼り付け用!$A$1:$BA$300,COLUMN(),FALSE)=0,"",VLOOKUP($A74,貼り付け用!$A$1:$BA$300,COLUMN(),FALSE)),"")</f>
        <v>#N/A</v>
      </c>
      <c r="G74" s="26" t="e">
        <f>IF($A74&lt;&gt;"",IF(VLOOKUP($A74,貼り付け用!$A$1:$BA$300,COLUMN(),FALSE)=0,"",VLOOKUP($A74,貼り付け用!$A$1:$BA$300,COLUMN(),FALSE)),"")</f>
        <v>#N/A</v>
      </c>
      <c r="H74" s="26" t="e">
        <f>IF($A74&lt;&gt;"",IF(VLOOKUP($A74,貼り付け用!$A$1:$BA$300,COLUMN(),FALSE)=0,"",VLOOKUP($A74,貼り付け用!$A$1:$BA$300,COLUMN(),FALSE)),"")</f>
        <v>#N/A</v>
      </c>
      <c r="I74" s="26" t="e">
        <f>IF($A74&lt;&gt;"",IF(VLOOKUP($A74,貼り付け用!$A$1:$BA$300,COLUMN(),FALSE)=0,"",VLOOKUP($A74,貼り付け用!$A$1:$BA$300,COLUMN(),FALSE)),"")</f>
        <v>#N/A</v>
      </c>
      <c r="J74" s="26" t="e">
        <f>IF($A74&lt;&gt;"",IF(VLOOKUP($A74,貼り付け用!$A$1:$BA$300,COLUMN(),FALSE)=0,"",VLOOKUP($A74,貼り付け用!$A$1:$BA$300,COLUMN(),FALSE)),"")</f>
        <v>#N/A</v>
      </c>
      <c r="K74" s="26" t="e">
        <f>IF($A74&lt;&gt;"",IF(VLOOKUP($A74,貼り付け用!$A$1:$BA$300,COLUMN(),FALSE)=0,"",VLOOKUP($A74,貼り付け用!$A$1:$BA$300,COLUMN(),FALSE)),"")</f>
        <v>#N/A</v>
      </c>
      <c r="L74" s="26" t="e">
        <f>IF($A74&lt;&gt;"",
IF(COLUMN(貼り付け用!L74)&gt;MATCH("おやつ",貼り付け用!$3:$3,0),"",
IF(VLOOKUP($A74,貼り付け用!$A$1:$BA$300,COLUMN(),FALSE)=0,"",VLOOKUP($A74,貼り付け用!$A$1:$BA$300,COLUMN(),FALSE))),"")</f>
        <v>#N/A</v>
      </c>
      <c r="M74" s="26" t="e">
        <f>IF($A74&lt;&gt;"",
IF(COLUMN(貼り付け用!M74)&gt;MATCH("おやつ",貼り付け用!$3:$3,0),"",
IF(VLOOKUP($A74,貼り付け用!$A$1:$BA$300,COLUMN(),FALSE)=0,"",VLOOKUP($A74,貼り付け用!$A$1:$BA$300,COLUMN(),FALSE))),"")</f>
        <v>#N/A</v>
      </c>
      <c r="N74" s="26" t="e">
        <f>IF($A74&lt;&gt;"",
IF(COLUMN(貼り付け用!N74)&gt;MATCH("おやつ",貼り付け用!$3:$3,0),"",
IF(VLOOKUP($A74,貼り付け用!$A$1:$BA$300,COLUMN(),FALSE)=0,"",VLOOKUP($A74,貼り付け用!$A$1:$BA$300,COLUMN(),FALSE))),"")</f>
        <v>#N/A</v>
      </c>
      <c r="O74" s="26" t="e">
        <f>IF($A74&lt;&gt;"",
IF(COLUMN(貼り付け用!O74)&gt;MATCH("おやつ",貼り付け用!$3:$3,0),"",
IF(VLOOKUP($A74,貼り付け用!$A$1:$BA$300,COLUMN(),FALSE)=0,"",VLOOKUP($A74,貼り付け用!$A$1:$BA$300,COLUMN(),FALSE))),"")</f>
        <v>#N/A</v>
      </c>
      <c r="P74" s="26" t="e">
        <f>IF($A74&lt;&gt;"",
IF(COLUMN(貼り付け用!P74)&gt;MATCH("おやつ",貼り付け用!$3:$3,0),"",
IF(VLOOKUP($A74,貼り付け用!$A$1:$BA$300,COLUMN(),FALSE)=0,"",VLOOKUP($A74,貼り付け用!$A$1:$BA$300,COLUMN(),FALSE))),"")</f>
        <v>#N/A</v>
      </c>
      <c r="Q74" s="26" t="e">
        <f>IF($A74&lt;&gt;"",
IF(COLUMN(貼り付け用!Q74)&gt;MATCH("おやつ",貼り付け用!$3:$3,0),"",
IF(VLOOKUP($A74,貼り付け用!$A$1:$BA$300,COLUMN(),FALSE)=0,"",VLOOKUP($A74,貼り付け用!$A$1:$BA$300,COLUMN(),FALSE))),"")</f>
        <v>#N/A</v>
      </c>
      <c r="R74" s="26" t="e">
        <f>IF($A74&lt;&gt;"",
IF(COLUMN(貼り付け用!R74)&gt;MATCH("おやつ",貼り付け用!$3:$3,0),"",
IF(VLOOKUP($A74,貼り付け用!$A$1:$BA$300,COLUMN(),FALSE)=0,"",VLOOKUP($A74,貼り付け用!$A$1:$BA$300,COLUMN(),FALSE))),"")</f>
        <v>#N/A</v>
      </c>
      <c r="S74" s="26" t="e">
        <f>IF($A74&lt;&gt;"",
IF(COLUMN(貼り付け用!S74)&gt;MATCH("おやつ",貼り付け用!$3:$3,0),"",
IF(VLOOKUP($A74,貼り付け用!$A$1:$BA$300,COLUMN(),FALSE)=0,"",VLOOKUP($A74,貼り付け用!$A$1:$BA$300,COLUMN(),FALSE))),"")</f>
        <v>#N/A</v>
      </c>
      <c r="T74" s="26" t="e">
        <f>IF(COLUMN(貼り付け用!T74)&gt;MATCH("おやつ",貼り付け用!$3:$3,0),"",
IF(VLOOKUP($A74,貼り付け用!$A$1:$BA$300,COLUMN(),FALSE)=0,"",VLOOKUP($A74,貼り付け用!$A$1:$BA$300,COLUMN(),FALSE)))</f>
        <v>#N/A</v>
      </c>
      <c r="U74" s="29"/>
      <c r="V74" s="27" t="e">
        <f>IF(A74&lt;&gt;"",
IF(VLOOKUP($A74,貼り付け用!$A$1:$BA$300,MATCH("おやつ",貼り付け用!$3:$3,0)+1,FALSE)=0,"",VLOOKUP($A74,貼り付け用!$A$1:$BA$300,MATCH("おやつ",貼り付け用!$3:$3,0)+1,FALSE)),"")</f>
        <v>#N/A</v>
      </c>
      <c r="W74" s="26" t="e">
        <f>IF(A74&lt;&gt;"",
IF(VLOOKUP($A74,貼り付け用!$A$1:$BA$300,MATCH("おやつ",貼り付け用!$3:$3,0)+2,FALSE)=0,"",VLOOKUP($A74,貼り付け用!$A$1:$BA$300,MATCH("おやつ",貼り付け用!$3:$3,0)+2,FALSE)),"")</f>
        <v>#N/A</v>
      </c>
    </row>
    <row r="75" spans="1:23" x14ac:dyDescent="0.45">
      <c r="A75" s="28" t="e">
        <f>IF(貼り付け用!$A$6&lt;&gt;"",
IF(ROW(A74)+1&gt;=MATCH("*10000*", 貼り付け用!$A:$A, 0),"",
IF(貼り付け用!A75&lt;&gt;"",貼り付け用!A75,"")),
IF(ROW(A75)+1&gt;=MATCH("*10000*", 貼り付け用!$A:$A, 0),"",
IF(貼り付け用!A76&lt;&gt;"",貼り付け用!A76,"")))</f>
        <v>#N/A</v>
      </c>
      <c r="B75" s="24" t="e">
        <f>IF($A75&lt;&gt;"",IF(VLOOKUP($A75,貼り付け用!$A$1:$BA$300,COLUMN(),FALSE)=0,"",VLOOKUP($A75,貼り付け用!$A$1:$BA$300,COLUMN(),FALSE)),"")</f>
        <v>#N/A</v>
      </c>
      <c r="C75" s="24" t="e">
        <f>IF($A75&lt;&gt;"",IF(VLOOKUP($A75,貼り付け用!$A$1:$BA$300,COLUMN(),FALSE)=0,"",VLOOKUP($A75,貼り付け用!$A$1:$BA$300,COLUMN(),FALSE)),"")</f>
        <v>#N/A</v>
      </c>
      <c r="D75" s="24" t="e">
        <f>IF($A75&lt;&gt;"",IF(VLOOKUP($A75,貼り付け用!$A$1:$BA$300,COLUMN(),FALSE)=0,"",VLOOKUP($A75,貼り付け用!$A$1:$BA$300,COLUMN(),FALSE)),"")</f>
        <v>#N/A</v>
      </c>
      <c r="E75" s="24" t="e">
        <f>IF($A75&lt;&gt;"",IF(VLOOKUP($A75,貼り付け用!$A$1:$BA$300,COLUMN(),FALSE)=0,"",VLOOKUP($A75,貼り付け用!$A$1:$BA$300,COLUMN(),FALSE)),"")</f>
        <v>#N/A</v>
      </c>
      <c r="F75" s="24" t="e">
        <f>IF($A75&lt;&gt;"",IF(VLOOKUP($A75,貼り付け用!$A$1:$BA$300,COLUMN(),FALSE)=0,"",VLOOKUP($A75,貼り付け用!$A$1:$BA$300,COLUMN(),FALSE)),"")</f>
        <v>#N/A</v>
      </c>
      <c r="G75" s="24" t="e">
        <f>IF($A75&lt;&gt;"",IF(VLOOKUP($A75,貼り付け用!$A$1:$BA$300,COLUMN(),FALSE)=0,"",VLOOKUP($A75,貼り付け用!$A$1:$BA$300,COLUMN(),FALSE)),"")</f>
        <v>#N/A</v>
      </c>
      <c r="H75" s="24" t="e">
        <f>IF($A75&lt;&gt;"",IF(VLOOKUP($A75,貼り付け用!$A$1:$BA$300,COLUMN(),FALSE)=0,"",VLOOKUP($A75,貼り付け用!$A$1:$BA$300,COLUMN(),FALSE)),"")</f>
        <v>#N/A</v>
      </c>
      <c r="I75" s="24" t="e">
        <f>IF($A75&lt;&gt;"",IF(VLOOKUP($A75,貼り付け用!$A$1:$BA$300,COLUMN(),FALSE)=0,"",VLOOKUP($A75,貼り付け用!$A$1:$BA$300,COLUMN(),FALSE)),"")</f>
        <v>#N/A</v>
      </c>
      <c r="J75" s="24" t="e">
        <f>IF($A75&lt;&gt;"",IF(VLOOKUP($A75,貼り付け用!$A$1:$BA$300,COLUMN(),FALSE)=0,"",VLOOKUP($A75,貼り付け用!$A$1:$BA$300,COLUMN(),FALSE)),"")</f>
        <v>#N/A</v>
      </c>
      <c r="K75" s="24" t="e">
        <f>IF($A75&lt;&gt;"",IF(VLOOKUP($A75,貼り付け用!$A$1:$BA$300,COLUMN(),FALSE)=0,"",VLOOKUP($A75,貼り付け用!$A$1:$BA$300,COLUMN(),FALSE)),"")</f>
        <v>#N/A</v>
      </c>
      <c r="L75" s="24" t="e">
        <f>IF($A75&lt;&gt;"",
IF(COLUMN(貼り付け用!L75)&gt;MATCH("おやつ",貼り付け用!$3:$3,0),"",
IF(VLOOKUP($A75,貼り付け用!$A$1:$BA$300,COLUMN(),FALSE)=0,"",VLOOKUP($A75,貼り付け用!$A$1:$BA$300,COLUMN(),FALSE))),"")</f>
        <v>#N/A</v>
      </c>
      <c r="M75" s="24" t="e">
        <f>IF($A75&lt;&gt;"",
IF(COLUMN(貼り付け用!M75)&gt;MATCH("おやつ",貼り付け用!$3:$3,0),"",
IF(VLOOKUP($A75,貼り付け用!$A$1:$BA$300,COLUMN(),FALSE)=0,"",VLOOKUP($A75,貼り付け用!$A$1:$BA$300,COLUMN(),FALSE))),"")</f>
        <v>#N/A</v>
      </c>
      <c r="N75" s="24" t="e">
        <f>IF($A75&lt;&gt;"",
IF(COLUMN(貼り付け用!N75)&gt;MATCH("おやつ",貼り付け用!$3:$3,0),"",
IF(VLOOKUP($A75,貼り付け用!$A$1:$BA$300,COLUMN(),FALSE)=0,"",VLOOKUP($A75,貼り付け用!$A$1:$BA$300,COLUMN(),FALSE))),"")</f>
        <v>#N/A</v>
      </c>
      <c r="O75" s="24" t="e">
        <f>IF($A75&lt;&gt;"",
IF(COLUMN(貼り付け用!O75)&gt;MATCH("おやつ",貼り付け用!$3:$3,0),"",
IF(VLOOKUP($A75,貼り付け用!$A$1:$BA$300,COLUMN(),FALSE)=0,"",VLOOKUP($A75,貼り付け用!$A$1:$BA$300,COLUMN(),FALSE))),"")</f>
        <v>#N/A</v>
      </c>
      <c r="P75" s="24" t="e">
        <f>IF($A75&lt;&gt;"",
IF(COLUMN(貼り付け用!P75)&gt;MATCH("おやつ",貼り付け用!$3:$3,0),"",
IF(VLOOKUP($A75,貼り付け用!$A$1:$BA$300,COLUMN(),FALSE)=0,"",VLOOKUP($A75,貼り付け用!$A$1:$BA$300,COLUMN(),FALSE))),"")</f>
        <v>#N/A</v>
      </c>
      <c r="Q75" s="24" t="e">
        <f>IF($A75&lt;&gt;"",
IF(COLUMN(貼り付け用!Q75)&gt;MATCH("おやつ",貼り付け用!$3:$3,0),"",
IF(VLOOKUP($A75,貼り付け用!$A$1:$BA$300,COLUMN(),FALSE)=0,"",VLOOKUP($A75,貼り付け用!$A$1:$BA$300,COLUMN(),FALSE))),"")</f>
        <v>#N/A</v>
      </c>
      <c r="R75" s="24" t="e">
        <f>IF($A75&lt;&gt;"",
IF(COLUMN(貼り付け用!R75)&gt;MATCH("おやつ",貼り付け用!$3:$3,0),"",
IF(VLOOKUP($A75,貼り付け用!$A$1:$BA$300,COLUMN(),FALSE)=0,"",VLOOKUP($A75,貼り付け用!$A$1:$BA$300,COLUMN(),FALSE))),"")</f>
        <v>#N/A</v>
      </c>
      <c r="S75" s="24" t="e">
        <f>IF($A75&lt;&gt;"",
IF(COLUMN(貼り付け用!S75)&gt;MATCH("おやつ",貼り付け用!$3:$3,0),"",
IF(VLOOKUP($A75,貼り付け用!$A$1:$BA$300,COLUMN(),FALSE)=0,"",VLOOKUP($A75,貼り付け用!$A$1:$BA$300,COLUMN(),FALSE))),"")</f>
        <v>#N/A</v>
      </c>
      <c r="T75" s="24" t="e">
        <f>IF(COLUMN(貼り付け用!T75)&gt;MATCH("おやつ",貼り付け用!$3:$3,0),"",
IF(VLOOKUP($A75,貼り付け用!$A$1:$BA$300,COLUMN(),FALSE)=0,"",VLOOKUP($A75,貼り付け用!$A$1:$BA$300,COLUMN(),FALSE)))</f>
        <v>#N/A</v>
      </c>
      <c r="U75" s="30"/>
      <c r="V75" s="27" t="e">
        <f>IF(A75&lt;&gt;"",
IF(VLOOKUP($A75,貼り付け用!$A$1:$BA$300,MATCH("おやつ",貼り付け用!$3:$3,0)+1,FALSE)=0,"",VLOOKUP($A75,貼り付け用!$A$1:$BA$300,MATCH("おやつ",貼り付け用!$3:$3,0)+1,FALSE)),"")</f>
        <v>#N/A</v>
      </c>
      <c r="W75" s="26" t="e">
        <f>IF(A75&lt;&gt;"",
IF(VLOOKUP($A75,貼り付け用!$A$1:$BA$300,MATCH("おやつ",貼り付け用!$3:$3,0)+2,FALSE)=0,"",VLOOKUP($A75,貼り付け用!$A$1:$BA$300,MATCH("おやつ",貼り付け用!$3:$3,0)+2,FALSE)),"")</f>
        <v>#N/A</v>
      </c>
    </row>
    <row r="76" spans="1:23" x14ac:dyDescent="0.45">
      <c r="A76" s="10" t="e">
        <f>IF(貼り付け用!$A$6&lt;&gt;"",
IF(ROW(A75)+1&gt;=MATCH("*10000*", 貼り付け用!$A:$A, 0),
IF(COUNTIF(A74,"*10000*"),"10001",
IF(COUNTIF(A74,"*10001*"),"10002",
IF(COUNTIF(A74,"*10002*"),"",
IF(COUNTIF(A74,""),"","10000")))),
IF(貼り付け用!A76&lt;&gt;"",貼り付け用!A76,"")),
IF(ROW(A76)+1&gt;=MATCH("*10000*", 貼り付け用!$A:$A, 0),
IF(COUNTIF(A74,"*10000*"),"10001",
IF(COUNTIF(A74,"*10001*"),"10002",
IF(COUNTIF(A74,"*10002*"),"",
IF(COUNTIF(A74,""),"","10000")))),
IF(貼り付け用!A77&lt;&gt;"",貼り付け用!A77,"")))</f>
        <v>#N/A</v>
      </c>
      <c r="B76" s="26" t="e">
        <f>IF($A76&lt;&gt;"",IF(VLOOKUP($A76,貼り付け用!$A$1:$BA$300,COLUMN(),FALSE)=0,"",VLOOKUP($A76,貼り付け用!$A$1:$BA$300,COLUMN(),FALSE)),"")</f>
        <v>#N/A</v>
      </c>
      <c r="C76" s="26" t="e">
        <f>IF($A76&lt;&gt;"",IF(VLOOKUP($A76,貼り付け用!$A$1:$BA$300,COLUMN(),FALSE)=0,"",VLOOKUP($A76,貼り付け用!$A$1:$BA$300,COLUMN(),FALSE)),"")</f>
        <v>#N/A</v>
      </c>
      <c r="D76" s="26" t="e">
        <f>IF($A76&lt;&gt;"",IF(VLOOKUP($A76,貼り付け用!$A$1:$BA$300,COLUMN(),FALSE)=0,"",VLOOKUP($A76,貼り付け用!$A$1:$BA$300,COLUMN(),FALSE)),"")</f>
        <v>#N/A</v>
      </c>
      <c r="E76" s="26" t="e">
        <f>IF($A76&lt;&gt;"",IF(VLOOKUP($A76,貼り付け用!$A$1:$BA$300,COLUMN(),FALSE)=0,"",VLOOKUP($A76,貼り付け用!$A$1:$BA$300,COLUMN(),FALSE)),"")</f>
        <v>#N/A</v>
      </c>
      <c r="F76" s="26" t="e">
        <f>IF($A76&lt;&gt;"",IF(VLOOKUP($A76,貼り付け用!$A$1:$BA$300,COLUMN(),FALSE)=0,"",VLOOKUP($A76,貼り付け用!$A$1:$BA$300,COLUMN(),FALSE)),"")</f>
        <v>#N/A</v>
      </c>
      <c r="G76" s="26" t="e">
        <f>IF($A76&lt;&gt;"",IF(VLOOKUP($A76,貼り付け用!$A$1:$BA$300,COLUMN(),FALSE)=0,"",VLOOKUP($A76,貼り付け用!$A$1:$BA$300,COLUMN(),FALSE)),"")</f>
        <v>#N/A</v>
      </c>
      <c r="H76" s="26" t="e">
        <f>IF($A76&lt;&gt;"",IF(VLOOKUP($A76,貼り付け用!$A$1:$BA$300,COLUMN(),FALSE)=0,"",VLOOKUP($A76,貼り付け用!$A$1:$BA$300,COLUMN(),FALSE)),"")</f>
        <v>#N/A</v>
      </c>
      <c r="I76" s="26" t="e">
        <f>IF($A76&lt;&gt;"",IF(VLOOKUP($A76,貼り付け用!$A$1:$BA$300,COLUMN(),FALSE)=0,"",VLOOKUP($A76,貼り付け用!$A$1:$BA$300,COLUMN(),FALSE)),"")</f>
        <v>#N/A</v>
      </c>
      <c r="J76" s="26" t="e">
        <f>IF($A76&lt;&gt;"",IF(VLOOKUP($A76,貼り付け用!$A$1:$BA$300,COLUMN(),FALSE)=0,"",VLOOKUP($A76,貼り付け用!$A$1:$BA$300,COLUMN(),FALSE)),"")</f>
        <v>#N/A</v>
      </c>
      <c r="K76" s="26" t="e">
        <f>IF($A76&lt;&gt;"",IF(VLOOKUP($A76,貼り付け用!$A$1:$BA$300,COLUMN(),FALSE)=0,"",VLOOKUP($A76,貼り付け用!$A$1:$BA$300,COLUMN(),FALSE)),"")</f>
        <v>#N/A</v>
      </c>
      <c r="L76" s="26" t="e">
        <f>IF($A76&lt;&gt;"",
IF(COLUMN(貼り付け用!L76)&gt;MATCH("おやつ",貼り付け用!$3:$3,0),"",
IF(VLOOKUP($A76,貼り付け用!$A$1:$BA$300,COLUMN(),FALSE)=0,"",VLOOKUP($A76,貼り付け用!$A$1:$BA$300,COLUMN(),FALSE))),"")</f>
        <v>#N/A</v>
      </c>
      <c r="M76" s="26" t="e">
        <f>IF($A76&lt;&gt;"",
IF(COLUMN(貼り付け用!M76)&gt;MATCH("おやつ",貼り付け用!$3:$3,0),"",
IF(VLOOKUP($A76,貼り付け用!$A$1:$BA$300,COLUMN(),FALSE)=0,"",VLOOKUP($A76,貼り付け用!$A$1:$BA$300,COLUMN(),FALSE))),"")</f>
        <v>#N/A</v>
      </c>
      <c r="N76" s="26" t="e">
        <f>IF($A76&lt;&gt;"",
IF(COLUMN(貼り付け用!N76)&gt;MATCH("おやつ",貼り付け用!$3:$3,0),"",
IF(VLOOKUP($A76,貼り付け用!$A$1:$BA$300,COLUMN(),FALSE)=0,"",VLOOKUP($A76,貼り付け用!$A$1:$BA$300,COLUMN(),FALSE))),"")</f>
        <v>#N/A</v>
      </c>
      <c r="O76" s="26" t="e">
        <f>IF($A76&lt;&gt;"",
IF(COLUMN(貼り付け用!O76)&gt;MATCH("おやつ",貼り付け用!$3:$3,0),"",
IF(VLOOKUP($A76,貼り付け用!$A$1:$BA$300,COLUMN(),FALSE)=0,"",VLOOKUP($A76,貼り付け用!$A$1:$BA$300,COLUMN(),FALSE))),"")</f>
        <v>#N/A</v>
      </c>
      <c r="P76" s="26" t="e">
        <f>IF($A76&lt;&gt;"",
IF(COLUMN(貼り付け用!P76)&gt;MATCH("おやつ",貼り付け用!$3:$3,0),"",
IF(VLOOKUP($A76,貼り付け用!$A$1:$BA$300,COLUMN(),FALSE)=0,"",VLOOKUP($A76,貼り付け用!$A$1:$BA$300,COLUMN(),FALSE))),"")</f>
        <v>#N/A</v>
      </c>
      <c r="Q76" s="26" t="e">
        <f>IF($A76&lt;&gt;"",
IF(COLUMN(貼り付け用!Q76)&gt;MATCH("おやつ",貼り付け用!$3:$3,0),"",
IF(VLOOKUP($A76,貼り付け用!$A$1:$BA$300,COLUMN(),FALSE)=0,"",VLOOKUP($A76,貼り付け用!$A$1:$BA$300,COLUMN(),FALSE))),"")</f>
        <v>#N/A</v>
      </c>
      <c r="R76" s="26" t="e">
        <f>IF($A76&lt;&gt;"",
IF(COLUMN(貼り付け用!R76)&gt;MATCH("おやつ",貼り付け用!$3:$3,0),"",
IF(VLOOKUP($A76,貼り付け用!$A$1:$BA$300,COLUMN(),FALSE)=0,"",VLOOKUP($A76,貼り付け用!$A$1:$BA$300,COLUMN(),FALSE))),"")</f>
        <v>#N/A</v>
      </c>
      <c r="S76" s="26" t="e">
        <f>IF($A76&lt;&gt;"",
IF(COLUMN(貼り付け用!S76)&gt;MATCH("おやつ",貼り付け用!$3:$3,0),"",
IF(VLOOKUP($A76,貼り付け用!$A$1:$BA$300,COLUMN(),FALSE)=0,"",VLOOKUP($A76,貼り付け用!$A$1:$BA$300,COLUMN(),FALSE))),"")</f>
        <v>#N/A</v>
      </c>
      <c r="T76" s="26" t="e">
        <f>IF(COLUMN(貼り付け用!T76)&gt;MATCH("おやつ",貼り付け用!$3:$3,0),"",
IF(VLOOKUP($A76,貼り付け用!$A$1:$BA$300,COLUMN(),FALSE)=0,"",VLOOKUP($A76,貼り付け用!$A$1:$BA$300,COLUMN(),FALSE)))</f>
        <v>#N/A</v>
      </c>
      <c r="U76" s="29"/>
      <c r="V76" s="27" t="e">
        <f>IF(A76&lt;&gt;"",
IF(VLOOKUP($A76,貼り付け用!$A$1:$BA$300,MATCH("おやつ",貼り付け用!$3:$3,0)+1,FALSE)=0,"",VLOOKUP($A76,貼り付け用!$A$1:$BA$300,MATCH("おやつ",貼り付け用!$3:$3,0)+1,FALSE)),"")</f>
        <v>#N/A</v>
      </c>
      <c r="W76" s="26" t="e">
        <f>IF(A76&lt;&gt;"",
IF(VLOOKUP($A76,貼り付け用!$A$1:$BA$300,MATCH("おやつ",貼り付け用!$3:$3,0)+2,FALSE)=0,"",VLOOKUP($A76,貼り付け用!$A$1:$BA$300,MATCH("おやつ",貼り付け用!$3:$3,0)+2,FALSE)),"")</f>
        <v>#N/A</v>
      </c>
    </row>
    <row r="77" spans="1:23" x14ac:dyDescent="0.45">
      <c r="A77" s="28" t="e">
        <f>IF(貼り付け用!$A$6&lt;&gt;"",
IF(ROW(A76)+1&gt;=MATCH("*10000*", 貼り付け用!$A:$A, 0),"",
IF(貼り付け用!A77&lt;&gt;"",貼り付け用!A77,"")),
IF(ROW(A77)+1&gt;=MATCH("*10000*", 貼り付け用!$A:$A, 0),"",
IF(貼り付け用!A78&lt;&gt;"",貼り付け用!A78,"")))</f>
        <v>#N/A</v>
      </c>
      <c r="B77" s="24" t="e">
        <f>IF($A77&lt;&gt;"",IF(VLOOKUP($A77,貼り付け用!$A$1:$BA$300,COLUMN(),FALSE)=0,"",VLOOKUP($A77,貼り付け用!$A$1:$BA$300,COLUMN(),FALSE)),"")</f>
        <v>#N/A</v>
      </c>
      <c r="C77" s="24" t="e">
        <f>IF($A77&lt;&gt;"",IF(VLOOKUP($A77,貼り付け用!$A$1:$BA$300,COLUMN(),FALSE)=0,"",VLOOKUP($A77,貼り付け用!$A$1:$BA$300,COLUMN(),FALSE)),"")</f>
        <v>#N/A</v>
      </c>
      <c r="D77" s="24" t="e">
        <f>IF($A77&lt;&gt;"",IF(VLOOKUP($A77,貼り付け用!$A$1:$BA$300,COLUMN(),FALSE)=0,"",VLOOKUP($A77,貼り付け用!$A$1:$BA$300,COLUMN(),FALSE)),"")</f>
        <v>#N/A</v>
      </c>
      <c r="E77" s="24" t="e">
        <f>IF($A77&lt;&gt;"",IF(VLOOKUP($A77,貼り付け用!$A$1:$BA$300,COLUMN(),FALSE)=0,"",VLOOKUP($A77,貼り付け用!$A$1:$BA$300,COLUMN(),FALSE)),"")</f>
        <v>#N/A</v>
      </c>
      <c r="F77" s="24" t="e">
        <f>IF($A77&lt;&gt;"",IF(VLOOKUP($A77,貼り付け用!$A$1:$BA$300,COLUMN(),FALSE)=0,"",VLOOKUP($A77,貼り付け用!$A$1:$BA$300,COLUMN(),FALSE)),"")</f>
        <v>#N/A</v>
      </c>
      <c r="G77" s="24" t="e">
        <f>IF($A77&lt;&gt;"",IF(VLOOKUP($A77,貼り付け用!$A$1:$BA$300,COLUMN(),FALSE)=0,"",VLOOKUP($A77,貼り付け用!$A$1:$BA$300,COLUMN(),FALSE)),"")</f>
        <v>#N/A</v>
      </c>
      <c r="H77" s="24" t="e">
        <f>IF($A77&lt;&gt;"",IF(VLOOKUP($A77,貼り付け用!$A$1:$BA$300,COLUMN(),FALSE)=0,"",VLOOKUP($A77,貼り付け用!$A$1:$BA$300,COLUMN(),FALSE)),"")</f>
        <v>#N/A</v>
      </c>
      <c r="I77" s="24" t="e">
        <f>IF($A77&lt;&gt;"",IF(VLOOKUP($A77,貼り付け用!$A$1:$BA$300,COLUMN(),FALSE)=0,"",VLOOKUP($A77,貼り付け用!$A$1:$BA$300,COLUMN(),FALSE)),"")</f>
        <v>#N/A</v>
      </c>
      <c r="J77" s="24" t="e">
        <f>IF($A77&lt;&gt;"",IF(VLOOKUP($A77,貼り付け用!$A$1:$BA$300,COLUMN(),FALSE)=0,"",VLOOKUP($A77,貼り付け用!$A$1:$BA$300,COLUMN(),FALSE)),"")</f>
        <v>#N/A</v>
      </c>
      <c r="K77" s="24" t="e">
        <f>IF($A77&lt;&gt;"",IF(VLOOKUP($A77,貼り付け用!$A$1:$BA$300,COLUMN(),FALSE)=0,"",VLOOKUP($A77,貼り付け用!$A$1:$BA$300,COLUMN(),FALSE)),"")</f>
        <v>#N/A</v>
      </c>
      <c r="L77" s="24" t="e">
        <f>IF($A77&lt;&gt;"",
IF(COLUMN(貼り付け用!L77)&gt;MATCH("おやつ",貼り付け用!$3:$3,0),"",
IF(VLOOKUP($A77,貼り付け用!$A$1:$BA$300,COLUMN(),FALSE)=0,"",VLOOKUP($A77,貼り付け用!$A$1:$BA$300,COLUMN(),FALSE))),"")</f>
        <v>#N/A</v>
      </c>
      <c r="M77" s="24" t="e">
        <f>IF($A77&lt;&gt;"",
IF(COLUMN(貼り付け用!M77)&gt;MATCH("おやつ",貼り付け用!$3:$3,0),"",
IF(VLOOKUP($A77,貼り付け用!$A$1:$BA$300,COLUMN(),FALSE)=0,"",VLOOKUP($A77,貼り付け用!$A$1:$BA$300,COLUMN(),FALSE))),"")</f>
        <v>#N/A</v>
      </c>
      <c r="N77" s="24" t="e">
        <f>IF($A77&lt;&gt;"",
IF(COLUMN(貼り付け用!N77)&gt;MATCH("おやつ",貼り付け用!$3:$3,0),"",
IF(VLOOKUP($A77,貼り付け用!$A$1:$BA$300,COLUMN(),FALSE)=0,"",VLOOKUP($A77,貼り付け用!$A$1:$BA$300,COLUMN(),FALSE))),"")</f>
        <v>#N/A</v>
      </c>
      <c r="O77" s="24" t="e">
        <f>IF($A77&lt;&gt;"",
IF(COLUMN(貼り付け用!O77)&gt;MATCH("おやつ",貼り付け用!$3:$3,0),"",
IF(VLOOKUP($A77,貼り付け用!$A$1:$BA$300,COLUMN(),FALSE)=0,"",VLOOKUP($A77,貼り付け用!$A$1:$BA$300,COLUMN(),FALSE))),"")</f>
        <v>#N/A</v>
      </c>
      <c r="P77" s="24" t="e">
        <f>IF($A77&lt;&gt;"",
IF(COLUMN(貼り付け用!P77)&gt;MATCH("おやつ",貼り付け用!$3:$3,0),"",
IF(VLOOKUP($A77,貼り付け用!$A$1:$BA$300,COLUMN(),FALSE)=0,"",VLOOKUP($A77,貼り付け用!$A$1:$BA$300,COLUMN(),FALSE))),"")</f>
        <v>#N/A</v>
      </c>
      <c r="Q77" s="24" t="e">
        <f>IF($A77&lt;&gt;"",
IF(COLUMN(貼り付け用!Q77)&gt;MATCH("おやつ",貼り付け用!$3:$3,0),"",
IF(VLOOKUP($A77,貼り付け用!$A$1:$BA$300,COLUMN(),FALSE)=0,"",VLOOKUP($A77,貼り付け用!$A$1:$BA$300,COLUMN(),FALSE))),"")</f>
        <v>#N/A</v>
      </c>
      <c r="R77" s="24" t="e">
        <f>IF($A77&lt;&gt;"",
IF(COLUMN(貼り付け用!R77)&gt;MATCH("おやつ",貼り付け用!$3:$3,0),"",
IF(VLOOKUP($A77,貼り付け用!$A$1:$BA$300,COLUMN(),FALSE)=0,"",VLOOKUP($A77,貼り付け用!$A$1:$BA$300,COLUMN(),FALSE))),"")</f>
        <v>#N/A</v>
      </c>
      <c r="S77" s="24" t="e">
        <f>IF($A77&lt;&gt;"",
IF(COLUMN(貼り付け用!S77)&gt;MATCH("おやつ",貼り付け用!$3:$3,0),"",
IF(VLOOKUP($A77,貼り付け用!$A$1:$BA$300,COLUMN(),FALSE)=0,"",VLOOKUP($A77,貼り付け用!$A$1:$BA$300,COLUMN(),FALSE))),"")</f>
        <v>#N/A</v>
      </c>
      <c r="T77" s="24" t="e">
        <f>IF(COLUMN(貼り付け用!T77)&gt;MATCH("おやつ",貼り付け用!$3:$3,0),"",
IF(VLOOKUP($A77,貼り付け用!$A$1:$BA$300,COLUMN(),FALSE)=0,"",VLOOKUP($A77,貼り付け用!$A$1:$BA$300,COLUMN(),FALSE)))</f>
        <v>#N/A</v>
      </c>
      <c r="U77" s="30"/>
      <c r="V77" s="27" t="e">
        <f>IF(A77&lt;&gt;"",
IF(VLOOKUP($A77,貼り付け用!$A$1:$BA$300,MATCH("おやつ",貼り付け用!$3:$3,0)+1,FALSE)=0,"",VLOOKUP($A77,貼り付け用!$A$1:$BA$300,MATCH("おやつ",貼り付け用!$3:$3,0)+1,FALSE)),"")</f>
        <v>#N/A</v>
      </c>
      <c r="W77" s="26" t="e">
        <f>IF(A77&lt;&gt;"",
IF(VLOOKUP($A77,貼り付け用!$A$1:$BA$300,MATCH("おやつ",貼り付け用!$3:$3,0)+2,FALSE)=0,"",VLOOKUP($A77,貼り付け用!$A$1:$BA$300,MATCH("おやつ",貼り付け用!$3:$3,0)+2,FALSE)),"")</f>
        <v>#N/A</v>
      </c>
    </row>
    <row r="78" spans="1:23" x14ac:dyDescent="0.45">
      <c r="A78" s="10" t="e">
        <f>IF(貼り付け用!$A$6&lt;&gt;"",
IF(ROW(A77)+1&gt;=MATCH("*10000*", 貼り付け用!$A:$A, 0),
IF(COUNTIF(A76,"*10000*"),"10001",
IF(COUNTIF(A76,"*10001*"),"10002",
IF(COUNTIF(A76,"*10002*"),"",
IF(COUNTIF(A76,""),"","10000")))),
IF(貼り付け用!A78&lt;&gt;"",貼り付け用!A78,"")),
IF(ROW(A78)+1&gt;=MATCH("*10000*", 貼り付け用!$A:$A, 0),
IF(COUNTIF(A76,"*10000*"),"10001",
IF(COUNTIF(A76,"*10001*"),"10002",
IF(COUNTIF(A76,"*10002*"),"",
IF(COUNTIF(A76,""),"","10000")))),
IF(貼り付け用!A79&lt;&gt;"",貼り付け用!A79,"")))</f>
        <v>#N/A</v>
      </c>
      <c r="B78" s="26" t="e">
        <f>IF($A78&lt;&gt;"",IF(VLOOKUP($A78,貼り付け用!$A$1:$BA$300,COLUMN(),FALSE)=0,"",VLOOKUP($A78,貼り付け用!$A$1:$BA$300,COLUMN(),FALSE)),"")</f>
        <v>#N/A</v>
      </c>
      <c r="C78" s="26" t="e">
        <f>IF($A78&lt;&gt;"",IF(VLOOKUP($A78,貼り付け用!$A$1:$BA$300,COLUMN(),FALSE)=0,"",VLOOKUP($A78,貼り付け用!$A$1:$BA$300,COLUMN(),FALSE)),"")</f>
        <v>#N/A</v>
      </c>
      <c r="D78" s="26" t="e">
        <f>IF($A78&lt;&gt;"",IF(VLOOKUP($A78,貼り付け用!$A$1:$BA$300,COLUMN(),FALSE)=0,"",VLOOKUP($A78,貼り付け用!$A$1:$BA$300,COLUMN(),FALSE)),"")</f>
        <v>#N/A</v>
      </c>
      <c r="E78" s="26" t="e">
        <f>IF($A78&lt;&gt;"",IF(VLOOKUP($A78,貼り付け用!$A$1:$BA$300,COLUMN(),FALSE)=0,"",VLOOKUP($A78,貼り付け用!$A$1:$BA$300,COLUMN(),FALSE)),"")</f>
        <v>#N/A</v>
      </c>
      <c r="F78" s="26" t="e">
        <f>IF($A78&lt;&gt;"",IF(VLOOKUP($A78,貼り付け用!$A$1:$BA$300,COLUMN(),FALSE)=0,"",VLOOKUP($A78,貼り付け用!$A$1:$BA$300,COLUMN(),FALSE)),"")</f>
        <v>#N/A</v>
      </c>
      <c r="G78" s="26" t="e">
        <f>IF($A78&lt;&gt;"",IF(VLOOKUP($A78,貼り付け用!$A$1:$BA$300,COLUMN(),FALSE)=0,"",VLOOKUP($A78,貼り付け用!$A$1:$BA$300,COLUMN(),FALSE)),"")</f>
        <v>#N/A</v>
      </c>
      <c r="H78" s="26" t="e">
        <f>IF($A78&lt;&gt;"",IF(VLOOKUP($A78,貼り付け用!$A$1:$BA$300,COLUMN(),FALSE)=0,"",VLOOKUP($A78,貼り付け用!$A$1:$BA$300,COLUMN(),FALSE)),"")</f>
        <v>#N/A</v>
      </c>
      <c r="I78" s="26" t="e">
        <f>IF($A78&lt;&gt;"",IF(VLOOKUP($A78,貼り付け用!$A$1:$BA$300,COLUMN(),FALSE)=0,"",VLOOKUP($A78,貼り付け用!$A$1:$BA$300,COLUMN(),FALSE)),"")</f>
        <v>#N/A</v>
      </c>
      <c r="J78" s="26" t="e">
        <f>IF($A78&lt;&gt;"",IF(VLOOKUP($A78,貼り付け用!$A$1:$BA$300,COLUMN(),FALSE)=0,"",VLOOKUP($A78,貼り付け用!$A$1:$BA$300,COLUMN(),FALSE)),"")</f>
        <v>#N/A</v>
      </c>
      <c r="K78" s="26" t="e">
        <f>IF($A78&lt;&gt;"",IF(VLOOKUP($A78,貼り付け用!$A$1:$BA$300,COLUMN(),FALSE)=0,"",VLOOKUP($A78,貼り付け用!$A$1:$BA$300,COLUMN(),FALSE)),"")</f>
        <v>#N/A</v>
      </c>
      <c r="L78" s="26" t="e">
        <f>IF($A78&lt;&gt;"",
IF(COLUMN(貼り付け用!L78)&gt;MATCH("おやつ",貼り付け用!$3:$3,0),"",
IF(VLOOKUP($A78,貼り付け用!$A$1:$BA$300,COLUMN(),FALSE)=0,"",VLOOKUP($A78,貼り付け用!$A$1:$BA$300,COLUMN(),FALSE))),"")</f>
        <v>#N/A</v>
      </c>
      <c r="M78" s="26" t="e">
        <f>IF($A78&lt;&gt;"",
IF(COLUMN(貼り付け用!M78)&gt;MATCH("おやつ",貼り付け用!$3:$3,0),"",
IF(VLOOKUP($A78,貼り付け用!$A$1:$BA$300,COLUMN(),FALSE)=0,"",VLOOKUP($A78,貼り付け用!$A$1:$BA$300,COLUMN(),FALSE))),"")</f>
        <v>#N/A</v>
      </c>
      <c r="N78" s="26" t="e">
        <f>IF($A78&lt;&gt;"",
IF(COLUMN(貼り付け用!N78)&gt;MATCH("おやつ",貼り付け用!$3:$3,0),"",
IF(VLOOKUP($A78,貼り付け用!$A$1:$BA$300,COLUMN(),FALSE)=0,"",VLOOKUP($A78,貼り付け用!$A$1:$BA$300,COLUMN(),FALSE))),"")</f>
        <v>#N/A</v>
      </c>
      <c r="O78" s="26" t="e">
        <f>IF($A78&lt;&gt;"",
IF(COLUMN(貼り付け用!O78)&gt;MATCH("おやつ",貼り付け用!$3:$3,0),"",
IF(VLOOKUP($A78,貼り付け用!$A$1:$BA$300,COLUMN(),FALSE)=0,"",VLOOKUP($A78,貼り付け用!$A$1:$BA$300,COLUMN(),FALSE))),"")</f>
        <v>#N/A</v>
      </c>
      <c r="P78" s="26" t="e">
        <f>IF($A78&lt;&gt;"",
IF(COLUMN(貼り付け用!P78)&gt;MATCH("おやつ",貼り付け用!$3:$3,0),"",
IF(VLOOKUP($A78,貼り付け用!$A$1:$BA$300,COLUMN(),FALSE)=0,"",VLOOKUP($A78,貼り付け用!$A$1:$BA$300,COLUMN(),FALSE))),"")</f>
        <v>#N/A</v>
      </c>
      <c r="Q78" s="26" t="e">
        <f>IF($A78&lt;&gt;"",
IF(COLUMN(貼り付け用!Q78)&gt;MATCH("おやつ",貼り付け用!$3:$3,0),"",
IF(VLOOKUP($A78,貼り付け用!$A$1:$BA$300,COLUMN(),FALSE)=0,"",VLOOKUP($A78,貼り付け用!$A$1:$BA$300,COLUMN(),FALSE))),"")</f>
        <v>#N/A</v>
      </c>
      <c r="R78" s="26" t="e">
        <f>IF($A78&lt;&gt;"",
IF(COLUMN(貼り付け用!R78)&gt;MATCH("おやつ",貼り付け用!$3:$3,0),"",
IF(VLOOKUP($A78,貼り付け用!$A$1:$BA$300,COLUMN(),FALSE)=0,"",VLOOKUP($A78,貼り付け用!$A$1:$BA$300,COLUMN(),FALSE))),"")</f>
        <v>#N/A</v>
      </c>
      <c r="S78" s="26" t="e">
        <f>IF($A78&lt;&gt;"",
IF(COLUMN(貼り付け用!S78)&gt;MATCH("おやつ",貼り付け用!$3:$3,0),"",
IF(VLOOKUP($A78,貼り付け用!$A$1:$BA$300,COLUMN(),FALSE)=0,"",VLOOKUP($A78,貼り付け用!$A$1:$BA$300,COLUMN(),FALSE))),"")</f>
        <v>#N/A</v>
      </c>
      <c r="T78" s="26" t="e">
        <f>IF(COLUMN(貼り付け用!T78)&gt;MATCH("おやつ",貼り付け用!$3:$3,0),"",
IF(VLOOKUP($A78,貼り付け用!$A$1:$BA$300,COLUMN(),FALSE)=0,"",VLOOKUP($A78,貼り付け用!$A$1:$BA$300,COLUMN(),FALSE)))</f>
        <v>#N/A</v>
      </c>
      <c r="U78" s="29"/>
      <c r="V78" s="27" t="e">
        <f>IF(A78&lt;&gt;"",
IF(VLOOKUP($A78,貼り付け用!$A$1:$BA$300,MATCH("おやつ",貼り付け用!$3:$3,0)+1,FALSE)=0,"",VLOOKUP($A78,貼り付け用!$A$1:$BA$300,MATCH("おやつ",貼り付け用!$3:$3,0)+1,FALSE)),"")</f>
        <v>#N/A</v>
      </c>
      <c r="W78" s="26" t="e">
        <f>IF(A78&lt;&gt;"",
IF(VLOOKUP($A78,貼り付け用!$A$1:$BA$300,MATCH("おやつ",貼り付け用!$3:$3,0)+2,FALSE)=0,"",VLOOKUP($A78,貼り付け用!$A$1:$BA$300,MATCH("おやつ",貼り付け用!$3:$3,0)+2,FALSE)),"")</f>
        <v>#N/A</v>
      </c>
    </row>
    <row r="79" spans="1:23" x14ac:dyDescent="0.45">
      <c r="A79" s="28" t="e">
        <f>IF(貼り付け用!$A$6&lt;&gt;"",
IF(ROW(A78)+1&gt;=MATCH("*10000*", 貼り付け用!$A:$A, 0),"",
IF(貼り付け用!A79&lt;&gt;"",貼り付け用!A79,"")),
IF(ROW(A79)+1&gt;=MATCH("*10000*", 貼り付け用!$A:$A, 0),"",
IF(貼り付け用!A80&lt;&gt;"",貼り付け用!A80,"")))</f>
        <v>#N/A</v>
      </c>
      <c r="B79" s="24" t="e">
        <f>IF($A79&lt;&gt;"",IF(VLOOKUP($A79,貼り付け用!$A$1:$BA$300,COLUMN(),FALSE)=0,"",VLOOKUP($A79,貼り付け用!$A$1:$BA$300,COLUMN(),FALSE)),"")</f>
        <v>#N/A</v>
      </c>
      <c r="C79" s="24" t="e">
        <f>IF($A79&lt;&gt;"",IF(VLOOKUP($A79,貼り付け用!$A$1:$BA$300,COLUMN(),FALSE)=0,"",VLOOKUP($A79,貼り付け用!$A$1:$BA$300,COLUMN(),FALSE)),"")</f>
        <v>#N/A</v>
      </c>
      <c r="D79" s="24" t="e">
        <f>IF($A79&lt;&gt;"",IF(VLOOKUP($A79,貼り付け用!$A$1:$BA$300,COLUMN(),FALSE)=0,"",VLOOKUP($A79,貼り付け用!$A$1:$BA$300,COLUMN(),FALSE)),"")</f>
        <v>#N/A</v>
      </c>
      <c r="E79" s="24" t="e">
        <f>IF($A79&lt;&gt;"",IF(VLOOKUP($A79,貼り付け用!$A$1:$BA$300,COLUMN(),FALSE)=0,"",VLOOKUP($A79,貼り付け用!$A$1:$BA$300,COLUMN(),FALSE)),"")</f>
        <v>#N/A</v>
      </c>
      <c r="F79" s="24" t="e">
        <f>IF($A79&lt;&gt;"",IF(VLOOKUP($A79,貼り付け用!$A$1:$BA$300,COLUMN(),FALSE)=0,"",VLOOKUP($A79,貼り付け用!$A$1:$BA$300,COLUMN(),FALSE)),"")</f>
        <v>#N/A</v>
      </c>
      <c r="G79" s="24" t="e">
        <f>IF($A79&lt;&gt;"",IF(VLOOKUP($A79,貼り付け用!$A$1:$BA$300,COLUMN(),FALSE)=0,"",VLOOKUP($A79,貼り付け用!$A$1:$BA$300,COLUMN(),FALSE)),"")</f>
        <v>#N/A</v>
      </c>
      <c r="H79" s="24" t="e">
        <f>IF($A79&lt;&gt;"",IF(VLOOKUP($A79,貼り付け用!$A$1:$BA$300,COLUMN(),FALSE)=0,"",VLOOKUP($A79,貼り付け用!$A$1:$BA$300,COLUMN(),FALSE)),"")</f>
        <v>#N/A</v>
      </c>
      <c r="I79" s="24" t="e">
        <f>IF($A79&lt;&gt;"",IF(VLOOKUP($A79,貼り付け用!$A$1:$BA$300,COLUMN(),FALSE)=0,"",VLOOKUP($A79,貼り付け用!$A$1:$BA$300,COLUMN(),FALSE)),"")</f>
        <v>#N/A</v>
      </c>
      <c r="J79" s="24" t="e">
        <f>IF($A79&lt;&gt;"",IF(VLOOKUP($A79,貼り付け用!$A$1:$BA$300,COLUMN(),FALSE)=0,"",VLOOKUP($A79,貼り付け用!$A$1:$BA$300,COLUMN(),FALSE)),"")</f>
        <v>#N/A</v>
      </c>
      <c r="K79" s="24" t="e">
        <f>IF($A79&lt;&gt;"",IF(VLOOKUP($A79,貼り付け用!$A$1:$BA$300,COLUMN(),FALSE)=0,"",VLOOKUP($A79,貼り付け用!$A$1:$BA$300,COLUMN(),FALSE)),"")</f>
        <v>#N/A</v>
      </c>
      <c r="L79" s="24" t="e">
        <f>IF($A79&lt;&gt;"",
IF(COLUMN(貼り付け用!L79)&gt;MATCH("おやつ",貼り付け用!$3:$3,0),"",
IF(VLOOKUP($A79,貼り付け用!$A$1:$BA$300,COLUMN(),FALSE)=0,"",VLOOKUP($A79,貼り付け用!$A$1:$BA$300,COLUMN(),FALSE))),"")</f>
        <v>#N/A</v>
      </c>
      <c r="M79" s="24" t="e">
        <f>IF($A79&lt;&gt;"",
IF(COLUMN(貼り付け用!M79)&gt;MATCH("おやつ",貼り付け用!$3:$3,0),"",
IF(VLOOKUP($A79,貼り付け用!$A$1:$BA$300,COLUMN(),FALSE)=0,"",VLOOKUP($A79,貼り付け用!$A$1:$BA$300,COLUMN(),FALSE))),"")</f>
        <v>#N/A</v>
      </c>
      <c r="N79" s="24" t="e">
        <f>IF($A79&lt;&gt;"",
IF(COLUMN(貼り付け用!N79)&gt;MATCH("おやつ",貼り付け用!$3:$3,0),"",
IF(VLOOKUP($A79,貼り付け用!$A$1:$BA$300,COLUMN(),FALSE)=0,"",VLOOKUP($A79,貼り付け用!$A$1:$BA$300,COLUMN(),FALSE))),"")</f>
        <v>#N/A</v>
      </c>
      <c r="O79" s="24" t="e">
        <f>IF($A79&lt;&gt;"",
IF(COLUMN(貼り付け用!O79)&gt;MATCH("おやつ",貼り付け用!$3:$3,0),"",
IF(VLOOKUP($A79,貼り付け用!$A$1:$BA$300,COLUMN(),FALSE)=0,"",VLOOKUP($A79,貼り付け用!$A$1:$BA$300,COLUMN(),FALSE))),"")</f>
        <v>#N/A</v>
      </c>
      <c r="P79" s="24" t="e">
        <f>IF($A79&lt;&gt;"",
IF(COLUMN(貼り付け用!P79)&gt;MATCH("おやつ",貼り付け用!$3:$3,0),"",
IF(VLOOKUP($A79,貼り付け用!$A$1:$BA$300,COLUMN(),FALSE)=0,"",VLOOKUP($A79,貼り付け用!$A$1:$BA$300,COLUMN(),FALSE))),"")</f>
        <v>#N/A</v>
      </c>
      <c r="Q79" s="24" t="e">
        <f>IF($A79&lt;&gt;"",
IF(COLUMN(貼り付け用!Q79)&gt;MATCH("おやつ",貼り付け用!$3:$3,0),"",
IF(VLOOKUP($A79,貼り付け用!$A$1:$BA$300,COLUMN(),FALSE)=0,"",VLOOKUP($A79,貼り付け用!$A$1:$BA$300,COLUMN(),FALSE))),"")</f>
        <v>#N/A</v>
      </c>
      <c r="R79" s="24" t="e">
        <f>IF($A79&lt;&gt;"",
IF(COLUMN(貼り付け用!R79)&gt;MATCH("おやつ",貼り付け用!$3:$3,0),"",
IF(VLOOKUP($A79,貼り付け用!$A$1:$BA$300,COLUMN(),FALSE)=0,"",VLOOKUP($A79,貼り付け用!$A$1:$BA$300,COLUMN(),FALSE))),"")</f>
        <v>#N/A</v>
      </c>
      <c r="S79" s="24" t="e">
        <f>IF($A79&lt;&gt;"",
IF(COLUMN(貼り付け用!S79)&gt;MATCH("おやつ",貼り付け用!$3:$3,0),"",
IF(VLOOKUP($A79,貼り付け用!$A$1:$BA$300,COLUMN(),FALSE)=0,"",VLOOKUP($A79,貼り付け用!$A$1:$BA$300,COLUMN(),FALSE))),"")</f>
        <v>#N/A</v>
      </c>
      <c r="T79" s="24" t="e">
        <f>IF(COLUMN(貼り付け用!T79)&gt;MATCH("おやつ",貼り付け用!$3:$3,0),"",
IF(VLOOKUP($A79,貼り付け用!$A$1:$BA$300,COLUMN(),FALSE)=0,"",VLOOKUP($A79,貼り付け用!$A$1:$BA$300,COLUMN(),FALSE)))</f>
        <v>#N/A</v>
      </c>
      <c r="U79" s="30"/>
      <c r="V79" s="27" t="e">
        <f>IF(A79&lt;&gt;"",
IF(VLOOKUP($A79,貼り付け用!$A$1:$BA$300,MATCH("おやつ",貼り付け用!$3:$3,0)+1,FALSE)=0,"",VLOOKUP($A79,貼り付け用!$A$1:$BA$300,MATCH("おやつ",貼り付け用!$3:$3,0)+1,FALSE)),"")</f>
        <v>#N/A</v>
      </c>
      <c r="W79" s="26" t="e">
        <f>IF(A79&lt;&gt;"",
IF(VLOOKUP($A79,貼り付け用!$A$1:$BA$300,MATCH("おやつ",貼り付け用!$3:$3,0)+2,FALSE)=0,"",VLOOKUP($A79,貼り付け用!$A$1:$BA$300,MATCH("おやつ",貼り付け用!$3:$3,0)+2,FALSE)),"")</f>
        <v>#N/A</v>
      </c>
    </row>
    <row r="80" spans="1:23" x14ac:dyDescent="0.45">
      <c r="A80" s="10" t="e">
        <f>IF(貼り付け用!$A$6&lt;&gt;"",
IF(ROW(A79)+1&gt;=MATCH("*10000*", 貼り付け用!$A:$A, 0),
IF(COUNTIF(A78,"*10000*"),"10001",
IF(COUNTIF(A78,"*10001*"),"10002",
IF(COUNTIF(A78,"*10002*"),"",
IF(COUNTIF(A78,""),"","10000")))),
IF(貼り付け用!A80&lt;&gt;"",貼り付け用!A80,"")),
IF(ROW(A80)+1&gt;=MATCH("*10000*", 貼り付け用!$A:$A, 0),
IF(COUNTIF(A78,"*10000*"),"10001",
IF(COUNTIF(A78,"*10001*"),"10002",
IF(COUNTIF(A78,"*10002*"),"",
IF(COUNTIF(A78,""),"","10000")))),
IF(貼り付け用!A81&lt;&gt;"",貼り付け用!A81,"")))</f>
        <v>#N/A</v>
      </c>
      <c r="B80" s="26" t="e">
        <f>IF($A80&lt;&gt;"",IF(VLOOKUP($A80,貼り付け用!$A$1:$BA$300,COLUMN(),FALSE)=0,"",VLOOKUP($A80,貼り付け用!$A$1:$BA$300,COLUMN(),FALSE)),"")</f>
        <v>#N/A</v>
      </c>
      <c r="C80" s="26" t="e">
        <f>IF($A80&lt;&gt;"",IF(VLOOKUP($A80,貼り付け用!$A$1:$BA$300,COLUMN(),FALSE)=0,"",VLOOKUP($A80,貼り付け用!$A$1:$BA$300,COLUMN(),FALSE)),"")</f>
        <v>#N/A</v>
      </c>
      <c r="D80" s="26" t="e">
        <f>IF($A80&lt;&gt;"",IF(VLOOKUP($A80,貼り付け用!$A$1:$BA$300,COLUMN(),FALSE)=0,"",VLOOKUP($A80,貼り付け用!$A$1:$BA$300,COLUMN(),FALSE)),"")</f>
        <v>#N/A</v>
      </c>
      <c r="E80" s="26" t="e">
        <f>IF($A80&lt;&gt;"",IF(VLOOKUP($A80,貼り付け用!$A$1:$BA$300,COLUMN(),FALSE)=0,"",VLOOKUP($A80,貼り付け用!$A$1:$BA$300,COLUMN(),FALSE)),"")</f>
        <v>#N/A</v>
      </c>
      <c r="F80" s="26" t="e">
        <f>IF($A80&lt;&gt;"",IF(VLOOKUP($A80,貼り付け用!$A$1:$BA$300,COLUMN(),FALSE)=0,"",VLOOKUP($A80,貼り付け用!$A$1:$BA$300,COLUMN(),FALSE)),"")</f>
        <v>#N/A</v>
      </c>
      <c r="G80" s="26" t="e">
        <f>IF($A80&lt;&gt;"",IF(VLOOKUP($A80,貼り付け用!$A$1:$BA$300,COLUMN(),FALSE)=0,"",VLOOKUP($A80,貼り付け用!$A$1:$BA$300,COLUMN(),FALSE)),"")</f>
        <v>#N/A</v>
      </c>
      <c r="H80" s="26" t="e">
        <f>IF($A80&lt;&gt;"",IF(VLOOKUP($A80,貼り付け用!$A$1:$BA$300,COLUMN(),FALSE)=0,"",VLOOKUP($A80,貼り付け用!$A$1:$BA$300,COLUMN(),FALSE)),"")</f>
        <v>#N/A</v>
      </c>
      <c r="I80" s="26" t="e">
        <f>IF($A80&lt;&gt;"",IF(VLOOKUP($A80,貼り付け用!$A$1:$BA$300,COLUMN(),FALSE)=0,"",VLOOKUP($A80,貼り付け用!$A$1:$BA$300,COLUMN(),FALSE)),"")</f>
        <v>#N/A</v>
      </c>
      <c r="J80" s="26" t="e">
        <f>IF($A80&lt;&gt;"",IF(VLOOKUP($A80,貼り付け用!$A$1:$BA$300,COLUMN(),FALSE)=0,"",VLOOKUP($A80,貼り付け用!$A$1:$BA$300,COLUMN(),FALSE)),"")</f>
        <v>#N/A</v>
      </c>
      <c r="K80" s="26" t="e">
        <f>IF($A80&lt;&gt;"",IF(VLOOKUP($A80,貼り付け用!$A$1:$BA$300,COLUMN(),FALSE)=0,"",VLOOKUP($A80,貼り付け用!$A$1:$BA$300,COLUMN(),FALSE)),"")</f>
        <v>#N/A</v>
      </c>
      <c r="L80" s="26" t="e">
        <f>IF($A80&lt;&gt;"",
IF(COLUMN(貼り付け用!L80)&gt;MATCH("おやつ",貼り付け用!$3:$3,0),"",
IF(VLOOKUP($A80,貼り付け用!$A$1:$BA$300,COLUMN(),FALSE)=0,"",VLOOKUP($A80,貼り付け用!$A$1:$BA$300,COLUMN(),FALSE))),"")</f>
        <v>#N/A</v>
      </c>
      <c r="M80" s="26" t="e">
        <f>IF($A80&lt;&gt;"",
IF(COLUMN(貼り付け用!M80)&gt;MATCH("おやつ",貼り付け用!$3:$3,0),"",
IF(VLOOKUP($A80,貼り付け用!$A$1:$BA$300,COLUMN(),FALSE)=0,"",VLOOKUP($A80,貼り付け用!$A$1:$BA$300,COLUMN(),FALSE))),"")</f>
        <v>#N/A</v>
      </c>
      <c r="N80" s="26" t="e">
        <f>IF($A80&lt;&gt;"",
IF(COLUMN(貼り付け用!N80)&gt;MATCH("おやつ",貼り付け用!$3:$3,0),"",
IF(VLOOKUP($A80,貼り付け用!$A$1:$BA$300,COLUMN(),FALSE)=0,"",VLOOKUP($A80,貼り付け用!$A$1:$BA$300,COLUMN(),FALSE))),"")</f>
        <v>#N/A</v>
      </c>
      <c r="O80" s="26" t="e">
        <f>IF($A80&lt;&gt;"",
IF(COLUMN(貼り付け用!O80)&gt;MATCH("おやつ",貼り付け用!$3:$3,0),"",
IF(VLOOKUP($A80,貼り付け用!$A$1:$BA$300,COLUMN(),FALSE)=0,"",VLOOKUP($A80,貼り付け用!$A$1:$BA$300,COLUMN(),FALSE))),"")</f>
        <v>#N/A</v>
      </c>
      <c r="P80" s="26" t="e">
        <f>IF($A80&lt;&gt;"",
IF(COLUMN(貼り付け用!P80)&gt;MATCH("おやつ",貼り付け用!$3:$3,0),"",
IF(VLOOKUP($A80,貼り付け用!$A$1:$BA$300,COLUMN(),FALSE)=0,"",VLOOKUP($A80,貼り付け用!$A$1:$BA$300,COLUMN(),FALSE))),"")</f>
        <v>#N/A</v>
      </c>
      <c r="Q80" s="26" t="e">
        <f>IF($A80&lt;&gt;"",
IF(COLUMN(貼り付け用!Q80)&gt;MATCH("おやつ",貼り付け用!$3:$3,0),"",
IF(VLOOKUP($A80,貼り付け用!$A$1:$BA$300,COLUMN(),FALSE)=0,"",VLOOKUP($A80,貼り付け用!$A$1:$BA$300,COLUMN(),FALSE))),"")</f>
        <v>#N/A</v>
      </c>
      <c r="R80" s="26" t="e">
        <f>IF($A80&lt;&gt;"",
IF(COLUMN(貼り付け用!R80)&gt;MATCH("おやつ",貼り付け用!$3:$3,0),"",
IF(VLOOKUP($A80,貼り付け用!$A$1:$BA$300,COLUMN(),FALSE)=0,"",VLOOKUP($A80,貼り付け用!$A$1:$BA$300,COLUMN(),FALSE))),"")</f>
        <v>#N/A</v>
      </c>
      <c r="S80" s="26" t="e">
        <f>IF($A80&lt;&gt;"",
IF(COLUMN(貼り付け用!S80)&gt;MATCH("おやつ",貼り付け用!$3:$3,0),"",
IF(VLOOKUP($A80,貼り付け用!$A$1:$BA$300,COLUMN(),FALSE)=0,"",VLOOKUP($A80,貼り付け用!$A$1:$BA$300,COLUMN(),FALSE))),"")</f>
        <v>#N/A</v>
      </c>
      <c r="T80" s="26" t="e">
        <f>IF(COLUMN(貼り付け用!T80)&gt;MATCH("おやつ",貼り付け用!$3:$3,0),"",
IF(VLOOKUP($A80,貼り付け用!$A$1:$BA$300,COLUMN(),FALSE)=0,"",VLOOKUP($A80,貼り付け用!$A$1:$BA$300,COLUMN(),FALSE)))</f>
        <v>#N/A</v>
      </c>
      <c r="U80" s="29"/>
      <c r="V80" s="27" t="e">
        <f>IF(A80&lt;&gt;"",
IF(VLOOKUP($A80,貼り付け用!$A$1:$BA$300,MATCH("おやつ",貼り付け用!$3:$3,0)+1,FALSE)=0,"",VLOOKUP($A80,貼り付け用!$A$1:$BA$300,MATCH("おやつ",貼り付け用!$3:$3,0)+1,FALSE)),"")</f>
        <v>#N/A</v>
      </c>
      <c r="W80" s="26" t="e">
        <f>IF(A80&lt;&gt;"",
IF(VLOOKUP($A80,貼り付け用!$A$1:$BA$300,MATCH("おやつ",貼り付け用!$3:$3,0)+2,FALSE)=0,"",VLOOKUP($A80,貼り付け用!$A$1:$BA$300,MATCH("おやつ",貼り付け用!$3:$3,0)+2,FALSE)),"")</f>
        <v>#N/A</v>
      </c>
    </row>
    <row r="81" spans="1:23" x14ac:dyDescent="0.45">
      <c r="A81" s="28" t="e">
        <f>IF(貼り付け用!$A$6&lt;&gt;"",
IF(ROW(A80)+1&gt;=MATCH("*10000*", 貼り付け用!$A:$A, 0),"",
IF(貼り付け用!A81&lt;&gt;"",貼り付け用!A81,"")),
IF(ROW(A81)+1&gt;=MATCH("*10000*", 貼り付け用!$A:$A, 0),"",
IF(貼り付け用!A82&lt;&gt;"",貼り付け用!A82,"")))</f>
        <v>#N/A</v>
      </c>
      <c r="B81" s="24" t="e">
        <f>IF($A81&lt;&gt;"",IF(VLOOKUP($A81,貼り付け用!$A$1:$BA$300,COLUMN(),FALSE)=0,"",VLOOKUP($A81,貼り付け用!$A$1:$BA$300,COLUMN(),FALSE)),"")</f>
        <v>#N/A</v>
      </c>
      <c r="C81" s="24" t="e">
        <f>IF($A81&lt;&gt;"",IF(VLOOKUP($A81,貼り付け用!$A$1:$BA$300,COLUMN(),FALSE)=0,"",VLOOKUP($A81,貼り付け用!$A$1:$BA$300,COLUMN(),FALSE)),"")</f>
        <v>#N/A</v>
      </c>
      <c r="D81" s="24" t="e">
        <f>IF($A81&lt;&gt;"",IF(VLOOKUP($A81,貼り付け用!$A$1:$BA$300,COLUMN(),FALSE)=0,"",VLOOKUP($A81,貼り付け用!$A$1:$BA$300,COLUMN(),FALSE)),"")</f>
        <v>#N/A</v>
      </c>
      <c r="E81" s="24" t="e">
        <f>IF($A81&lt;&gt;"",IF(VLOOKUP($A81,貼り付け用!$A$1:$BA$300,COLUMN(),FALSE)=0,"",VLOOKUP($A81,貼り付け用!$A$1:$BA$300,COLUMN(),FALSE)),"")</f>
        <v>#N/A</v>
      </c>
      <c r="F81" s="24" t="e">
        <f>IF($A81&lt;&gt;"",IF(VLOOKUP($A81,貼り付け用!$A$1:$BA$300,COLUMN(),FALSE)=0,"",VLOOKUP($A81,貼り付け用!$A$1:$BA$300,COLUMN(),FALSE)),"")</f>
        <v>#N/A</v>
      </c>
      <c r="G81" s="24" t="e">
        <f>IF($A81&lt;&gt;"",IF(VLOOKUP($A81,貼り付け用!$A$1:$BA$300,COLUMN(),FALSE)=0,"",VLOOKUP($A81,貼り付け用!$A$1:$BA$300,COLUMN(),FALSE)),"")</f>
        <v>#N/A</v>
      </c>
      <c r="H81" s="24" t="e">
        <f>IF($A81&lt;&gt;"",IF(VLOOKUP($A81,貼り付け用!$A$1:$BA$300,COLUMN(),FALSE)=0,"",VLOOKUP($A81,貼り付け用!$A$1:$BA$300,COLUMN(),FALSE)),"")</f>
        <v>#N/A</v>
      </c>
      <c r="I81" s="24" t="e">
        <f>IF($A81&lt;&gt;"",IF(VLOOKUP($A81,貼り付け用!$A$1:$BA$300,COLUMN(),FALSE)=0,"",VLOOKUP($A81,貼り付け用!$A$1:$BA$300,COLUMN(),FALSE)),"")</f>
        <v>#N/A</v>
      </c>
      <c r="J81" s="24" t="e">
        <f>IF($A81&lt;&gt;"",IF(VLOOKUP($A81,貼り付け用!$A$1:$BA$300,COLUMN(),FALSE)=0,"",VLOOKUP($A81,貼り付け用!$A$1:$BA$300,COLUMN(),FALSE)),"")</f>
        <v>#N/A</v>
      </c>
      <c r="K81" s="24" t="e">
        <f>IF($A81&lt;&gt;"",IF(VLOOKUP($A81,貼り付け用!$A$1:$BA$300,COLUMN(),FALSE)=0,"",VLOOKUP($A81,貼り付け用!$A$1:$BA$300,COLUMN(),FALSE)),"")</f>
        <v>#N/A</v>
      </c>
      <c r="L81" s="24" t="e">
        <f>IF($A81&lt;&gt;"",
IF(COLUMN(貼り付け用!L81)&gt;MATCH("おやつ",貼り付け用!$3:$3,0),"",
IF(VLOOKUP($A81,貼り付け用!$A$1:$BA$300,COLUMN(),FALSE)=0,"",VLOOKUP($A81,貼り付け用!$A$1:$BA$300,COLUMN(),FALSE))),"")</f>
        <v>#N/A</v>
      </c>
      <c r="M81" s="24" t="e">
        <f>IF($A81&lt;&gt;"",
IF(COLUMN(貼り付け用!M81)&gt;MATCH("おやつ",貼り付け用!$3:$3,0),"",
IF(VLOOKUP($A81,貼り付け用!$A$1:$BA$300,COLUMN(),FALSE)=0,"",VLOOKUP($A81,貼り付け用!$A$1:$BA$300,COLUMN(),FALSE))),"")</f>
        <v>#N/A</v>
      </c>
      <c r="N81" s="24" t="e">
        <f>IF($A81&lt;&gt;"",
IF(COLUMN(貼り付け用!N81)&gt;MATCH("おやつ",貼り付け用!$3:$3,0),"",
IF(VLOOKUP($A81,貼り付け用!$A$1:$BA$300,COLUMN(),FALSE)=0,"",VLOOKUP($A81,貼り付け用!$A$1:$BA$300,COLUMN(),FALSE))),"")</f>
        <v>#N/A</v>
      </c>
      <c r="O81" s="24" t="e">
        <f>IF($A81&lt;&gt;"",
IF(COLUMN(貼り付け用!O81)&gt;MATCH("おやつ",貼り付け用!$3:$3,0),"",
IF(VLOOKUP($A81,貼り付け用!$A$1:$BA$300,COLUMN(),FALSE)=0,"",VLOOKUP($A81,貼り付け用!$A$1:$BA$300,COLUMN(),FALSE))),"")</f>
        <v>#N/A</v>
      </c>
      <c r="P81" s="24" t="e">
        <f>IF($A81&lt;&gt;"",
IF(COLUMN(貼り付け用!P81)&gt;MATCH("おやつ",貼り付け用!$3:$3,0),"",
IF(VLOOKUP($A81,貼り付け用!$A$1:$BA$300,COLUMN(),FALSE)=0,"",VLOOKUP($A81,貼り付け用!$A$1:$BA$300,COLUMN(),FALSE))),"")</f>
        <v>#N/A</v>
      </c>
      <c r="Q81" s="24" t="e">
        <f>IF($A81&lt;&gt;"",
IF(COLUMN(貼り付け用!Q81)&gt;MATCH("おやつ",貼り付け用!$3:$3,0),"",
IF(VLOOKUP($A81,貼り付け用!$A$1:$BA$300,COLUMN(),FALSE)=0,"",VLOOKUP($A81,貼り付け用!$A$1:$BA$300,COLUMN(),FALSE))),"")</f>
        <v>#N/A</v>
      </c>
      <c r="R81" s="24" t="e">
        <f>IF($A81&lt;&gt;"",
IF(COLUMN(貼り付け用!R81)&gt;MATCH("おやつ",貼り付け用!$3:$3,0),"",
IF(VLOOKUP($A81,貼り付け用!$A$1:$BA$300,COLUMN(),FALSE)=0,"",VLOOKUP($A81,貼り付け用!$A$1:$BA$300,COLUMN(),FALSE))),"")</f>
        <v>#N/A</v>
      </c>
      <c r="S81" s="24" t="e">
        <f>IF($A81&lt;&gt;"",
IF(COLUMN(貼り付け用!S81)&gt;MATCH("おやつ",貼り付け用!$3:$3,0),"",
IF(VLOOKUP($A81,貼り付け用!$A$1:$BA$300,COLUMN(),FALSE)=0,"",VLOOKUP($A81,貼り付け用!$A$1:$BA$300,COLUMN(),FALSE))),"")</f>
        <v>#N/A</v>
      </c>
      <c r="T81" s="24" t="e">
        <f>IF(COLUMN(貼り付け用!T81)&gt;MATCH("おやつ",貼り付け用!$3:$3,0),"",
IF(VLOOKUP($A81,貼り付け用!$A$1:$BA$300,COLUMN(),FALSE)=0,"",VLOOKUP($A81,貼り付け用!$A$1:$BA$300,COLUMN(),FALSE)))</f>
        <v>#N/A</v>
      </c>
      <c r="U81" s="30"/>
      <c r="V81" s="27" t="e">
        <f>IF(A81&lt;&gt;"",
IF(VLOOKUP($A81,貼り付け用!$A$1:$BA$300,MATCH("おやつ",貼り付け用!$3:$3,0)+1,FALSE)=0,"",VLOOKUP($A81,貼り付け用!$A$1:$BA$300,MATCH("おやつ",貼り付け用!$3:$3,0)+1,FALSE)),"")</f>
        <v>#N/A</v>
      </c>
      <c r="W81" s="26" t="e">
        <f>IF(A81&lt;&gt;"",
IF(VLOOKUP($A81,貼り付け用!$A$1:$BA$300,MATCH("おやつ",貼り付け用!$3:$3,0)+2,FALSE)=0,"",VLOOKUP($A81,貼り付け用!$A$1:$BA$300,MATCH("おやつ",貼り付け用!$3:$3,0)+2,FALSE)),"")</f>
        <v>#N/A</v>
      </c>
    </row>
    <row r="82" spans="1:23" x14ac:dyDescent="0.45">
      <c r="A82" s="10" t="e">
        <f>IF(貼り付け用!$A$6&lt;&gt;"",
IF(ROW(A81)+1&gt;=MATCH("*10000*", 貼り付け用!$A:$A, 0),
IF(COUNTIF(A80,"*10000*"),"10001",
IF(COUNTIF(A80,"*10001*"),"10002",
IF(COUNTIF(A80,"*10002*"),"",
IF(COUNTIF(A80,""),"","10000")))),
IF(貼り付け用!A82&lt;&gt;"",貼り付け用!A82,"")),
IF(ROW(A82)+1&gt;=MATCH("*10000*", 貼り付け用!$A:$A, 0),
IF(COUNTIF(A80,"*10000*"),"10001",
IF(COUNTIF(A80,"*10001*"),"10002",
IF(COUNTIF(A80,"*10002*"),"",
IF(COUNTIF(A80,""),"","10000")))),
IF(貼り付け用!A83&lt;&gt;"",貼り付け用!A83,"")))</f>
        <v>#N/A</v>
      </c>
      <c r="B82" s="26" t="e">
        <f>IF($A82&lt;&gt;"",IF(VLOOKUP($A82,貼り付け用!$A$1:$BA$300,COLUMN(),FALSE)=0,"",VLOOKUP($A82,貼り付け用!$A$1:$BA$300,COLUMN(),FALSE)),"")</f>
        <v>#N/A</v>
      </c>
      <c r="C82" s="26" t="e">
        <f>IF($A82&lt;&gt;"",IF(VLOOKUP($A82,貼り付け用!$A$1:$BA$300,COLUMN(),FALSE)=0,"",VLOOKUP($A82,貼り付け用!$A$1:$BA$300,COLUMN(),FALSE)),"")</f>
        <v>#N/A</v>
      </c>
      <c r="D82" s="26" t="e">
        <f>IF($A82&lt;&gt;"",IF(VLOOKUP($A82,貼り付け用!$A$1:$BA$300,COLUMN(),FALSE)=0,"",VLOOKUP($A82,貼り付け用!$A$1:$BA$300,COLUMN(),FALSE)),"")</f>
        <v>#N/A</v>
      </c>
      <c r="E82" s="26" t="e">
        <f>IF($A82&lt;&gt;"",IF(VLOOKUP($A82,貼り付け用!$A$1:$BA$300,COLUMN(),FALSE)=0,"",VLOOKUP($A82,貼り付け用!$A$1:$BA$300,COLUMN(),FALSE)),"")</f>
        <v>#N/A</v>
      </c>
      <c r="F82" s="26" t="e">
        <f>IF($A82&lt;&gt;"",IF(VLOOKUP($A82,貼り付け用!$A$1:$BA$300,COLUMN(),FALSE)=0,"",VLOOKUP($A82,貼り付け用!$A$1:$BA$300,COLUMN(),FALSE)),"")</f>
        <v>#N/A</v>
      </c>
      <c r="G82" s="26" t="e">
        <f>IF($A82&lt;&gt;"",IF(VLOOKUP($A82,貼り付け用!$A$1:$BA$300,COLUMN(),FALSE)=0,"",VLOOKUP($A82,貼り付け用!$A$1:$BA$300,COLUMN(),FALSE)),"")</f>
        <v>#N/A</v>
      </c>
      <c r="H82" s="26" t="e">
        <f>IF($A82&lt;&gt;"",IF(VLOOKUP($A82,貼り付け用!$A$1:$BA$300,COLUMN(),FALSE)=0,"",VLOOKUP($A82,貼り付け用!$A$1:$BA$300,COLUMN(),FALSE)),"")</f>
        <v>#N/A</v>
      </c>
      <c r="I82" s="26" t="e">
        <f>IF($A82&lt;&gt;"",IF(VLOOKUP($A82,貼り付け用!$A$1:$BA$300,COLUMN(),FALSE)=0,"",VLOOKUP($A82,貼り付け用!$A$1:$BA$300,COLUMN(),FALSE)),"")</f>
        <v>#N/A</v>
      </c>
      <c r="J82" s="26" t="e">
        <f>IF($A82&lt;&gt;"",IF(VLOOKUP($A82,貼り付け用!$A$1:$BA$300,COLUMN(),FALSE)=0,"",VLOOKUP($A82,貼り付け用!$A$1:$BA$300,COLUMN(),FALSE)),"")</f>
        <v>#N/A</v>
      </c>
      <c r="K82" s="26" t="e">
        <f>IF($A82&lt;&gt;"",IF(VLOOKUP($A82,貼り付け用!$A$1:$BA$300,COLUMN(),FALSE)=0,"",VLOOKUP($A82,貼り付け用!$A$1:$BA$300,COLUMN(),FALSE)),"")</f>
        <v>#N/A</v>
      </c>
      <c r="L82" s="26" t="e">
        <f>IF($A82&lt;&gt;"",
IF(COLUMN(貼り付け用!L82)&gt;MATCH("おやつ",貼り付け用!$3:$3,0),"",
IF(VLOOKUP($A82,貼り付け用!$A$1:$BA$300,COLUMN(),FALSE)=0,"",VLOOKUP($A82,貼り付け用!$A$1:$BA$300,COLUMN(),FALSE))),"")</f>
        <v>#N/A</v>
      </c>
      <c r="M82" s="26" t="e">
        <f>IF($A82&lt;&gt;"",
IF(COLUMN(貼り付け用!M82)&gt;MATCH("おやつ",貼り付け用!$3:$3,0),"",
IF(VLOOKUP($A82,貼り付け用!$A$1:$BA$300,COLUMN(),FALSE)=0,"",VLOOKUP($A82,貼り付け用!$A$1:$BA$300,COLUMN(),FALSE))),"")</f>
        <v>#N/A</v>
      </c>
      <c r="N82" s="26" t="e">
        <f>IF($A82&lt;&gt;"",
IF(COLUMN(貼り付け用!N82)&gt;MATCH("おやつ",貼り付け用!$3:$3,0),"",
IF(VLOOKUP($A82,貼り付け用!$A$1:$BA$300,COLUMN(),FALSE)=0,"",VLOOKUP($A82,貼り付け用!$A$1:$BA$300,COLUMN(),FALSE))),"")</f>
        <v>#N/A</v>
      </c>
      <c r="O82" s="26" t="e">
        <f>IF($A82&lt;&gt;"",
IF(COLUMN(貼り付け用!O82)&gt;MATCH("おやつ",貼り付け用!$3:$3,0),"",
IF(VLOOKUP($A82,貼り付け用!$A$1:$BA$300,COLUMN(),FALSE)=0,"",VLOOKUP($A82,貼り付け用!$A$1:$BA$300,COLUMN(),FALSE))),"")</f>
        <v>#N/A</v>
      </c>
      <c r="P82" s="26" t="e">
        <f>IF($A82&lt;&gt;"",
IF(COLUMN(貼り付け用!P82)&gt;MATCH("おやつ",貼り付け用!$3:$3,0),"",
IF(VLOOKUP($A82,貼り付け用!$A$1:$BA$300,COLUMN(),FALSE)=0,"",VLOOKUP($A82,貼り付け用!$A$1:$BA$300,COLUMN(),FALSE))),"")</f>
        <v>#N/A</v>
      </c>
      <c r="Q82" s="26" t="e">
        <f>IF($A82&lt;&gt;"",
IF(COLUMN(貼り付け用!Q82)&gt;MATCH("おやつ",貼り付け用!$3:$3,0),"",
IF(VLOOKUP($A82,貼り付け用!$A$1:$BA$300,COLUMN(),FALSE)=0,"",VLOOKUP($A82,貼り付け用!$A$1:$BA$300,COLUMN(),FALSE))),"")</f>
        <v>#N/A</v>
      </c>
      <c r="R82" s="26" t="e">
        <f>IF($A82&lt;&gt;"",
IF(COLUMN(貼り付け用!R82)&gt;MATCH("おやつ",貼り付け用!$3:$3,0),"",
IF(VLOOKUP($A82,貼り付け用!$A$1:$BA$300,COLUMN(),FALSE)=0,"",VLOOKUP($A82,貼り付け用!$A$1:$BA$300,COLUMN(),FALSE))),"")</f>
        <v>#N/A</v>
      </c>
      <c r="S82" s="26" t="e">
        <f>IF($A82&lt;&gt;"",
IF(COLUMN(貼り付け用!S82)&gt;MATCH("おやつ",貼り付け用!$3:$3,0),"",
IF(VLOOKUP($A82,貼り付け用!$A$1:$BA$300,COLUMN(),FALSE)=0,"",VLOOKUP($A82,貼り付け用!$A$1:$BA$300,COLUMN(),FALSE))),"")</f>
        <v>#N/A</v>
      </c>
      <c r="T82" s="26" t="e">
        <f>IF(COLUMN(貼り付け用!T82)&gt;MATCH("おやつ",貼り付け用!$3:$3,0),"",
IF(VLOOKUP($A82,貼り付け用!$A$1:$BA$300,COLUMN(),FALSE)=0,"",VLOOKUP($A82,貼り付け用!$A$1:$BA$300,COLUMN(),FALSE)))</f>
        <v>#N/A</v>
      </c>
      <c r="U82" s="29"/>
      <c r="V82" s="27" t="e">
        <f>IF(A82&lt;&gt;"",
IF(VLOOKUP($A82,貼り付け用!$A$1:$BA$300,MATCH("おやつ",貼り付け用!$3:$3,0)+1,FALSE)=0,"",VLOOKUP($A82,貼り付け用!$A$1:$BA$300,MATCH("おやつ",貼り付け用!$3:$3,0)+1,FALSE)),"")</f>
        <v>#N/A</v>
      </c>
      <c r="W82" s="26" t="e">
        <f>IF(A82&lt;&gt;"",
IF(VLOOKUP($A82,貼り付け用!$A$1:$BA$300,MATCH("おやつ",貼り付け用!$3:$3,0)+2,FALSE)=0,"",VLOOKUP($A82,貼り付け用!$A$1:$BA$300,MATCH("おやつ",貼り付け用!$3:$3,0)+2,FALSE)),"")</f>
        <v>#N/A</v>
      </c>
    </row>
    <row r="83" spans="1:23" x14ac:dyDescent="0.45">
      <c r="A83" s="28" t="e">
        <f>IF(貼り付け用!$A$6&lt;&gt;"",
IF(ROW(A82)+1&gt;=MATCH("*10000*", 貼り付け用!$A:$A, 0),"",
IF(貼り付け用!A83&lt;&gt;"",貼り付け用!A83,"")),
IF(ROW(A83)+1&gt;=MATCH("*10000*", 貼り付け用!$A:$A, 0),"",
IF(貼り付け用!A84&lt;&gt;"",貼り付け用!A84,"")))</f>
        <v>#N/A</v>
      </c>
      <c r="B83" s="24" t="e">
        <f>IF($A83&lt;&gt;"",IF(VLOOKUP($A83,貼り付け用!$A$1:$BA$300,COLUMN(),FALSE)=0,"",VLOOKUP($A83,貼り付け用!$A$1:$BA$300,COLUMN(),FALSE)),"")</f>
        <v>#N/A</v>
      </c>
      <c r="C83" s="24" t="e">
        <f>IF($A83&lt;&gt;"",IF(VLOOKUP($A83,貼り付け用!$A$1:$BA$300,COLUMN(),FALSE)=0,"",VLOOKUP($A83,貼り付け用!$A$1:$BA$300,COLUMN(),FALSE)),"")</f>
        <v>#N/A</v>
      </c>
      <c r="D83" s="24" t="e">
        <f>IF($A83&lt;&gt;"",IF(VLOOKUP($A83,貼り付け用!$A$1:$BA$300,COLUMN(),FALSE)=0,"",VLOOKUP($A83,貼り付け用!$A$1:$BA$300,COLUMN(),FALSE)),"")</f>
        <v>#N/A</v>
      </c>
      <c r="E83" s="24" t="e">
        <f>IF($A83&lt;&gt;"",IF(VLOOKUP($A83,貼り付け用!$A$1:$BA$300,COLUMN(),FALSE)=0,"",VLOOKUP($A83,貼り付け用!$A$1:$BA$300,COLUMN(),FALSE)),"")</f>
        <v>#N/A</v>
      </c>
      <c r="F83" s="24" t="e">
        <f>IF($A83&lt;&gt;"",IF(VLOOKUP($A83,貼り付け用!$A$1:$BA$300,COLUMN(),FALSE)=0,"",VLOOKUP($A83,貼り付け用!$A$1:$BA$300,COLUMN(),FALSE)),"")</f>
        <v>#N/A</v>
      </c>
      <c r="G83" s="24" t="e">
        <f>IF($A83&lt;&gt;"",IF(VLOOKUP($A83,貼り付け用!$A$1:$BA$300,COLUMN(),FALSE)=0,"",VLOOKUP($A83,貼り付け用!$A$1:$BA$300,COLUMN(),FALSE)),"")</f>
        <v>#N/A</v>
      </c>
      <c r="H83" s="24" t="e">
        <f>IF($A83&lt;&gt;"",IF(VLOOKUP($A83,貼り付け用!$A$1:$BA$300,COLUMN(),FALSE)=0,"",VLOOKUP($A83,貼り付け用!$A$1:$BA$300,COLUMN(),FALSE)),"")</f>
        <v>#N/A</v>
      </c>
      <c r="I83" s="24" t="e">
        <f>IF($A83&lt;&gt;"",IF(VLOOKUP($A83,貼り付け用!$A$1:$BA$300,COLUMN(),FALSE)=0,"",VLOOKUP($A83,貼り付け用!$A$1:$BA$300,COLUMN(),FALSE)),"")</f>
        <v>#N/A</v>
      </c>
      <c r="J83" s="24" t="e">
        <f>IF($A83&lt;&gt;"",IF(VLOOKUP($A83,貼り付け用!$A$1:$BA$300,COLUMN(),FALSE)=0,"",VLOOKUP($A83,貼り付け用!$A$1:$BA$300,COLUMN(),FALSE)),"")</f>
        <v>#N/A</v>
      </c>
      <c r="K83" s="24" t="e">
        <f>IF($A83&lt;&gt;"",IF(VLOOKUP($A83,貼り付け用!$A$1:$BA$300,COLUMN(),FALSE)=0,"",VLOOKUP($A83,貼り付け用!$A$1:$BA$300,COLUMN(),FALSE)),"")</f>
        <v>#N/A</v>
      </c>
      <c r="L83" s="24" t="e">
        <f>IF($A83&lt;&gt;"",
IF(COLUMN(貼り付け用!L83)&gt;MATCH("おやつ",貼り付け用!$3:$3,0),"",
IF(VLOOKUP($A83,貼り付け用!$A$1:$BA$300,COLUMN(),FALSE)=0,"",VLOOKUP($A83,貼り付け用!$A$1:$BA$300,COLUMN(),FALSE))),"")</f>
        <v>#N/A</v>
      </c>
      <c r="M83" s="24" t="e">
        <f>IF($A83&lt;&gt;"",
IF(COLUMN(貼り付け用!M83)&gt;MATCH("おやつ",貼り付け用!$3:$3,0),"",
IF(VLOOKUP($A83,貼り付け用!$A$1:$BA$300,COLUMN(),FALSE)=0,"",VLOOKUP($A83,貼り付け用!$A$1:$BA$300,COLUMN(),FALSE))),"")</f>
        <v>#N/A</v>
      </c>
      <c r="N83" s="24" t="e">
        <f>IF($A83&lt;&gt;"",
IF(COLUMN(貼り付け用!N83)&gt;MATCH("おやつ",貼り付け用!$3:$3,0),"",
IF(VLOOKUP($A83,貼り付け用!$A$1:$BA$300,COLUMN(),FALSE)=0,"",VLOOKUP($A83,貼り付け用!$A$1:$BA$300,COLUMN(),FALSE))),"")</f>
        <v>#N/A</v>
      </c>
      <c r="O83" s="24" t="e">
        <f>IF($A83&lt;&gt;"",
IF(COLUMN(貼り付け用!O83)&gt;MATCH("おやつ",貼り付け用!$3:$3,0),"",
IF(VLOOKUP($A83,貼り付け用!$A$1:$BA$300,COLUMN(),FALSE)=0,"",VLOOKUP($A83,貼り付け用!$A$1:$BA$300,COLUMN(),FALSE))),"")</f>
        <v>#N/A</v>
      </c>
      <c r="P83" s="24" t="e">
        <f>IF($A83&lt;&gt;"",
IF(COLUMN(貼り付け用!P83)&gt;MATCH("おやつ",貼り付け用!$3:$3,0),"",
IF(VLOOKUP($A83,貼り付け用!$A$1:$BA$300,COLUMN(),FALSE)=0,"",VLOOKUP($A83,貼り付け用!$A$1:$BA$300,COLUMN(),FALSE))),"")</f>
        <v>#N/A</v>
      </c>
      <c r="Q83" s="24" t="e">
        <f>IF($A83&lt;&gt;"",
IF(COLUMN(貼り付け用!Q83)&gt;MATCH("おやつ",貼り付け用!$3:$3,0),"",
IF(VLOOKUP($A83,貼り付け用!$A$1:$BA$300,COLUMN(),FALSE)=0,"",VLOOKUP($A83,貼り付け用!$A$1:$BA$300,COLUMN(),FALSE))),"")</f>
        <v>#N/A</v>
      </c>
      <c r="R83" s="24" t="e">
        <f>IF($A83&lt;&gt;"",
IF(COLUMN(貼り付け用!R83)&gt;MATCH("おやつ",貼り付け用!$3:$3,0),"",
IF(VLOOKUP($A83,貼り付け用!$A$1:$BA$300,COLUMN(),FALSE)=0,"",VLOOKUP($A83,貼り付け用!$A$1:$BA$300,COLUMN(),FALSE))),"")</f>
        <v>#N/A</v>
      </c>
      <c r="S83" s="24" t="e">
        <f>IF($A83&lt;&gt;"",
IF(COLUMN(貼り付け用!S83)&gt;MATCH("おやつ",貼り付け用!$3:$3,0),"",
IF(VLOOKUP($A83,貼り付け用!$A$1:$BA$300,COLUMN(),FALSE)=0,"",VLOOKUP($A83,貼り付け用!$A$1:$BA$300,COLUMN(),FALSE))),"")</f>
        <v>#N/A</v>
      </c>
      <c r="T83" s="24" t="e">
        <f>IF(COLUMN(貼り付け用!T83)&gt;MATCH("おやつ",貼り付け用!$3:$3,0),"",
IF(VLOOKUP($A83,貼り付け用!$A$1:$BA$300,COLUMN(),FALSE)=0,"",VLOOKUP($A83,貼り付け用!$A$1:$BA$300,COLUMN(),FALSE)))</f>
        <v>#N/A</v>
      </c>
      <c r="U83" s="30"/>
      <c r="V83" s="27" t="e">
        <f>IF(A83&lt;&gt;"",
IF(VLOOKUP($A83,貼り付け用!$A$1:$BA$300,MATCH("おやつ",貼り付け用!$3:$3,0)+1,FALSE)=0,"",VLOOKUP($A83,貼り付け用!$A$1:$BA$300,MATCH("おやつ",貼り付け用!$3:$3,0)+1,FALSE)),"")</f>
        <v>#N/A</v>
      </c>
      <c r="W83" s="26" t="e">
        <f>IF(A83&lt;&gt;"",
IF(VLOOKUP($A83,貼り付け用!$A$1:$BA$300,MATCH("おやつ",貼り付け用!$3:$3,0)+2,FALSE)=0,"",VLOOKUP($A83,貼り付け用!$A$1:$BA$300,MATCH("おやつ",貼り付け用!$3:$3,0)+2,FALSE)),"")</f>
        <v>#N/A</v>
      </c>
    </row>
    <row r="84" spans="1:23" x14ac:dyDescent="0.45">
      <c r="A84" s="10" t="e">
        <f>IF(貼り付け用!$A$6&lt;&gt;"",
IF(ROW(A83)+1&gt;=MATCH("*10000*", 貼り付け用!$A:$A, 0),
IF(COUNTIF(A82,"*10000*"),"10001",
IF(COUNTIF(A82,"*10001*"),"10002",
IF(COUNTIF(A82,"*10002*"),"",
IF(COUNTIF(A82,""),"","10000")))),
IF(貼り付け用!A84&lt;&gt;"",貼り付け用!A84,"")),
IF(ROW(A84)+1&gt;=MATCH("*10000*", 貼り付け用!$A:$A, 0),
IF(COUNTIF(A82,"*10000*"),"10001",
IF(COUNTIF(A82,"*10001*"),"10002",
IF(COUNTIF(A82,"*10002*"),"",
IF(COUNTIF(A82,""),"","10000")))),
IF(貼り付け用!A85&lt;&gt;"",貼り付け用!A85,"")))</f>
        <v>#N/A</v>
      </c>
      <c r="B84" s="26" t="e">
        <f>IF($A84&lt;&gt;"",IF(VLOOKUP($A84,貼り付け用!$A$1:$BA$300,COLUMN(),FALSE)=0,"",VLOOKUP($A84,貼り付け用!$A$1:$BA$300,COLUMN(),FALSE)),"")</f>
        <v>#N/A</v>
      </c>
      <c r="C84" s="26" t="e">
        <f>IF($A84&lt;&gt;"",IF(VLOOKUP($A84,貼り付け用!$A$1:$BA$300,COLUMN(),FALSE)=0,"",VLOOKUP($A84,貼り付け用!$A$1:$BA$300,COLUMN(),FALSE)),"")</f>
        <v>#N/A</v>
      </c>
      <c r="D84" s="26" t="e">
        <f>IF($A84&lt;&gt;"",IF(VLOOKUP($A84,貼り付け用!$A$1:$BA$300,COLUMN(),FALSE)=0,"",VLOOKUP($A84,貼り付け用!$A$1:$BA$300,COLUMN(),FALSE)),"")</f>
        <v>#N/A</v>
      </c>
      <c r="E84" s="26" t="e">
        <f>IF($A84&lt;&gt;"",IF(VLOOKUP($A84,貼り付け用!$A$1:$BA$300,COLUMN(),FALSE)=0,"",VLOOKUP($A84,貼り付け用!$A$1:$BA$300,COLUMN(),FALSE)),"")</f>
        <v>#N/A</v>
      </c>
      <c r="F84" s="26" t="e">
        <f>IF($A84&lt;&gt;"",IF(VLOOKUP($A84,貼り付け用!$A$1:$BA$300,COLUMN(),FALSE)=0,"",VLOOKUP($A84,貼り付け用!$A$1:$BA$300,COLUMN(),FALSE)),"")</f>
        <v>#N/A</v>
      </c>
      <c r="G84" s="26" t="e">
        <f>IF($A84&lt;&gt;"",IF(VLOOKUP($A84,貼り付け用!$A$1:$BA$300,COLUMN(),FALSE)=0,"",VLOOKUP($A84,貼り付け用!$A$1:$BA$300,COLUMN(),FALSE)),"")</f>
        <v>#N/A</v>
      </c>
      <c r="H84" s="26" t="e">
        <f>IF($A84&lt;&gt;"",IF(VLOOKUP($A84,貼り付け用!$A$1:$BA$300,COLUMN(),FALSE)=0,"",VLOOKUP($A84,貼り付け用!$A$1:$BA$300,COLUMN(),FALSE)),"")</f>
        <v>#N/A</v>
      </c>
      <c r="I84" s="26" t="e">
        <f>IF($A84&lt;&gt;"",IF(VLOOKUP($A84,貼り付け用!$A$1:$BA$300,COLUMN(),FALSE)=0,"",VLOOKUP($A84,貼り付け用!$A$1:$BA$300,COLUMN(),FALSE)),"")</f>
        <v>#N/A</v>
      </c>
      <c r="J84" s="26" t="e">
        <f>IF($A84&lt;&gt;"",IF(VLOOKUP($A84,貼り付け用!$A$1:$BA$300,COLUMN(),FALSE)=0,"",VLOOKUP($A84,貼り付け用!$A$1:$BA$300,COLUMN(),FALSE)),"")</f>
        <v>#N/A</v>
      </c>
      <c r="K84" s="26" t="e">
        <f>IF($A84&lt;&gt;"",IF(VLOOKUP($A84,貼り付け用!$A$1:$BA$300,COLUMN(),FALSE)=0,"",VLOOKUP($A84,貼り付け用!$A$1:$BA$300,COLUMN(),FALSE)),"")</f>
        <v>#N/A</v>
      </c>
      <c r="L84" s="26" t="e">
        <f>IF($A84&lt;&gt;"",
IF(COLUMN(貼り付け用!L84)&gt;MATCH("おやつ",貼り付け用!$3:$3,0),"",
IF(VLOOKUP($A84,貼り付け用!$A$1:$BA$300,COLUMN(),FALSE)=0,"",VLOOKUP($A84,貼り付け用!$A$1:$BA$300,COLUMN(),FALSE))),"")</f>
        <v>#N/A</v>
      </c>
      <c r="M84" s="26" t="e">
        <f>IF($A84&lt;&gt;"",
IF(COLUMN(貼り付け用!M84)&gt;MATCH("おやつ",貼り付け用!$3:$3,0),"",
IF(VLOOKUP($A84,貼り付け用!$A$1:$BA$300,COLUMN(),FALSE)=0,"",VLOOKUP($A84,貼り付け用!$A$1:$BA$300,COLUMN(),FALSE))),"")</f>
        <v>#N/A</v>
      </c>
      <c r="N84" s="26" t="e">
        <f>IF($A84&lt;&gt;"",
IF(COLUMN(貼り付け用!N84)&gt;MATCH("おやつ",貼り付け用!$3:$3,0),"",
IF(VLOOKUP($A84,貼り付け用!$A$1:$BA$300,COLUMN(),FALSE)=0,"",VLOOKUP($A84,貼り付け用!$A$1:$BA$300,COLUMN(),FALSE))),"")</f>
        <v>#N/A</v>
      </c>
      <c r="O84" s="26" t="e">
        <f>IF($A84&lt;&gt;"",
IF(COLUMN(貼り付け用!O84)&gt;MATCH("おやつ",貼り付け用!$3:$3,0),"",
IF(VLOOKUP($A84,貼り付け用!$A$1:$BA$300,COLUMN(),FALSE)=0,"",VLOOKUP($A84,貼り付け用!$A$1:$BA$300,COLUMN(),FALSE))),"")</f>
        <v>#N/A</v>
      </c>
      <c r="P84" s="26" t="e">
        <f>IF($A84&lt;&gt;"",
IF(COLUMN(貼り付け用!P84)&gt;MATCH("おやつ",貼り付け用!$3:$3,0),"",
IF(VLOOKUP($A84,貼り付け用!$A$1:$BA$300,COLUMN(),FALSE)=0,"",VLOOKUP($A84,貼り付け用!$A$1:$BA$300,COLUMN(),FALSE))),"")</f>
        <v>#N/A</v>
      </c>
      <c r="Q84" s="26" t="e">
        <f>IF($A84&lt;&gt;"",
IF(COLUMN(貼り付け用!Q84)&gt;MATCH("おやつ",貼り付け用!$3:$3,0),"",
IF(VLOOKUP($A84,貼り付け用!$A$1:$BA$300,COLUMN(),FALSE)=0,"",VLOOKUP($A84,貼り付け用!$A$1:$BA$300,COLUMN(),FALSE))),"")</f>
        <v>#N/A</v>
      </c>
      <c r="R84" s="26" t="e">
        <f>IF($A84&lt;&gt;"",
IF(COLUMN(貼り付け用!R84)&gt;MATCH("おやつ",貼り付け用!$3:$3,0),"",
IF(VLOOKUP($A84,貼り付け用!$A$1:$BA$300,COLUMN(),FALSE)=0,"",VLOOKUP($A84,貼り付け用!$A$1:$BA$300,COLUMN(),FALSE))),"")</f>
        <v>#N/A</v>
      </c>
      <c r="S84" s="26" t="e">
        <f>IF($A84&lt;&gt;"",
IF(COLUMN(貼り付け用!S84)&gt;MATCH("おやつ",貼り付け用!$3:$3,0),"",
IF(VLOOKUP($A84,貼り付け用!$A$1:$BA$300,COLUMN(),FALSE)=0,"",VLOOKUP($A84,貼り付け用!$A$1:$BA$300,COLUMN(),FALSE))),"")</f>
        <v>#N/A</v>
      </c>
      <c r="T84" s="26" t="e">
        <f>IF(COLUMN(貼り付け用!T84)&gt;MATCH("おやつ",貼り付け用!$3:$3,0),"",
IF(VLOOKUP($A84,貼り付け用!$A$1:$BA$300,COLUMN(),FALSE)=0,"",VLOOKUP($A84,貼り付け用!$A$1:$BA$300,COLUMN(),FALSE)))</f>
        <v>#N/A</v>
      </c>
      <c r="U84" s="29"/>
      <c r="V84" s="27" t="e">
        <f>IF(A84&lt;&gt;"",
IF(VLOOKUP($A84,貼り付け用!$A$1:$BA$300,MATCH("おやつ",貼り付け用!$3:$3,0)+1,FALSE)=0,"",VLOOKUP($A84,貼り付け用!$A$1:$BA$300,MATCH("おやつ",貼り付け用!$3:$3,0)+1,FALSE)),"")</f>
        <v>#N/A</v>
      </c>
      <c r="W84" s="26" t="e">
        <f>IF(A84&lt;&gt;"",
IF(VLOOKUP($A84,貼り付け用!$A$1:$BA$300,MATCH("おやつ",貼り付け用!$3:$3,0)+2,FALSE)=0,"",VLOOKUP($A84,貼り付け用!$A$1:$BA$300,MATCH("おやつ",貼り付け用!$3:$3,0)+2,FALSE)),"")</f>
        <v>#N/A</v>
      </c>
    </row>
    <row r="85" spans="1:23" x14ac:dyDescent="0.45">
      <c r="A85" s="28" t="e">
        <f>IF(貼り付け用!$A$6&lt;&gt;"",
IF(ROW(A84)+1&gt;=MATCH("*10000*", 貼り付け用!$A:$A, 0),"",
IF(貼り付け用!A85&lt;&gt;"",貼り付け用!A85,"")),
IF(ROW(A85)+1&gt;=MATCH("*10000*", 貼り付け用!$A:$A, 0),"",
IF(貼り付け用!A86&lt;&gt;"",貼り付け用!A86,"")))</f>
        <v>#N/A</v>
      </c>
      <c r="B85" s="24" t="e">
        <f>IF($A85&lt;&gt;"",IF(VLOOKUP($A85,貼り付け用!$A$1:$BA$300,COLUMN(),FALSE)=0,"",VLOOKUP($A85,貼り付け用!$A$1:$BA$300,COLUMN(),FALSE)),"")</f>
        <v>#N/A</v>
      </c>
      <c r="C85" s="24" t="e">
        <f>IF($A85&lt;&gt;"",IF(VLOOKUP($A85,貼り付け用!$A$1:$BA$300,COLUMN(),FALSE)=0,"",VLOOKUP($A85,貼り付け用!$A$1:$BA$300,COLUMN(),FALSE)),"")</f>
        <v>#N/A</v>
      </c>
      <c r="D85" s="24" t="e">
        <f>IF($A85&lt;&gt;"",IF(VLOOKUP($A85,貼り付け用!$A$1:$BA$300,COLUMN(),FALSE)=0,"",VLOOKUP($A85,貼り付け用!$A$1:$BA$300,COLUMN(),FALSE)),"")</f>
        <v>#N/A</v>
      </c>
      <c r="E85" s="24" t="e">
        <f>IF($A85&lt;&gt;"",IF(VLOOKUP($A85,貼り付け用!$A$1:$BA$300,COLUMN(),FALSE)=0,"",VLOOKUP($A85,貼り付け用!$A$1:$BA$300,COLUMN(),FALSE)),"")</f>
        <v>#N/A</v>
      </c>
      <c r="F85" s="24" t="e">
        <f>IF($A85&lt;&gt;"",IF(VLOOKUP($A85,貼り付け用!$A$1:$BA$300,COLUMN(),FALSE)=0,"",VLOOKUP($A85,貼り付け用!$A$1:$BA$300,COLUMN(),FALSE)),"")</f>
        <v>#N/A</v>
      </c>
      <c r="G85" s="24" t="e">
        <f>IF($A85&lt;&gt;"",IF(VLOOKUP($A85,貼り付け用!$A$1:$BA$300,COLUMN(),FALSE)=0,"",VLOOKUP($A85,貼り付け用!$A$1:$BA$300,COLUMN(),FALSE)),"")</f>
        <v>#N/A</v>
      </c>
      <c r="H85" s="24" t="e">
        <f>IF($A85&lt;&gt;"",IF(VLOOKUP($A85,貼り付け用!$A$1:$BA$300,COLUMN(),FALSE)=0,"",VLOOKUP($A85,貼り付け用!$A$1:$BA$300,COLUMN(),FALSE)),"")</f>
        <v>#N/A</v>
      </c>
      <c r="I85" s="24" t="e">
        <f>IF($A85&lt;&gt;"",IF(VLOOKUP($A85,貼り付け用!$A$1:$BA$300,COLUMN(),FALSE)=0,"",VLOOKUP($A85,貼り付け用!$A$1:$BA$300,COLUMN(),FALSE)),"")</f>
        <v>#N/A</v>
      </c>
      <c r="J85" s="24" t="e">
        <f>IF($A85&lt;&gt;"",IF(VLOOKUP($A85,貼り付け用!$A$1:$BA$300,COLUMN(),FALSE)=0,"",VLOOKUP($A85,貼り付け用!$A$1:$BA$300,COLUMN(),FALSE)),"")</f>
        <v>#N/A</v>
      </c>
      <c r="K85" s="24" t="e">
        <f>IF($A85&lt;&gt;"",IF(VLOOKUP($A85,貼り付け用!$A$1:$BA$300,COLUMN(),FALSE)=0,"",VLOOKUP($A85,貼り付け用!$A$1:$BA$300,COLUMN(),FALSE)),"")</f>
        <v>#N/A</v>
      </c>
      <c r="L85" s="24" t="e">
        <f>IF($A85&lt;&gt;"",
IF(COLUMN(貼り付け用!L85)&gt;MATCH("おやつ",貼り付け用!$3:$3,0),"",
IF(VLOOKUP($A85,貼り付け用!$A$1:$BA$300,COLUMN(),FALSE)=0,"",VLOOKUP($A85,貼り付け用!$A$1:$BA$300,COLUMN(),FALSE))),"")</f>
        <v>#N/A</v>
      </c>
      <c r="M85" s="24" t="e">
        <f>IF($A85&lt;&gt;"",
IF(COLUMN(貼り付け用!M85)&gt;MATCH("おやつ",貼り付け用!$3:$3,0),"",
IF(VLOOKUP($A85,貼り付け用!$A$1:$BA$300,COLUMN(),FALSE)=0,"",VLOOKUP($A85,貼り付け用!$A$1:$BA$300,COLUMN(),FALSE))),"")</f>
        <v>#N/A</v>
      </c>
      <c r="N85" s="24" t="e">
        <f>IF($A85&lt;&gt;"",
IF(COLUMN(貼り付け用!N85)&gt;MATCH("おやつ",貼り付け用!$3:$3,0),"",
IF(VLOOKUP($A85,貼り付け用!$A$1:$BA$300,COLUMN(),FALSE)=0,"",VLOOKUP($A85,貼り付け用!$A$1:$BA$300,COLUMN(),FALSE))),"")</f>
        <v>#N/A</v>
      </c>
      <c r="O85" s="24" t="e">
        <f>IF($A85&lt;&gt;"",
IF(COLUMN(貼り付け用!O85)&gt;MATCH("おやつ",貼り付け用!$3:$3,0),"",
IF(VLOOKUP($A85,貼り付け用!$A$1:$BA$300,COLUMN(),FALSE)=0,"",VLOOKUP($A85,貼り付け用!$A$1:$BA$300,COLUMN(),FALSE))),"")</f>
        <v>#N/A</v>
      </c>
      <c r="P85" s="24" t="e">
        <f>IF($A85&lt;&gt;"",
IF(COLUMN(貼り付け用!P85)&gt;MATCH("おやつ",貼り付け用!$3:$3,0),"",
IF(VLOOKUP($A85,貼り付け用!$A$1:$BA$300,COLUMN(),FALSE)=0,"",VLOOKUP($A85,貼り付け用!$A$1:$BA$300,COLUMN(),FALSE))),"")</f>
        <v>#N/A</v>
      </c>
      <c r="Q85" s="24" t="e">
        <f>IF($A85&lt;&gt;"",
IF(COLUMN(貼り付け用!Q85)&gt;MATCH("おやつ",貼り付け用!$3:$3,0),"",
IF(VLOOKUP($A85,貼り付け用!$A$1:$BA$300,COLUMN(),FALSE)=0,"",VLOOKUP($A85,貼り付け用!$A$1:$BA$300,COLUMN(),FALSE))),"")</f>
        <v>#N/A</v>
      </c>
      <c r="R85" s="24" t="e">
        <f>IF($A85&lt;&gt;"",
IF(COLUMN(貼り付け用!R85)&gt;MATCH("おやつ",貼り付け用!$3:$3,0),"",
IF(VLOOKUP($A85,貼り付け用!$A$1:$BA$300,COLUMN(),FALSE)=0,"",VLOOKUP($A85,貼り付け用!$A$1:$BA$300,COLUMN(),FALSE))),"")</f>
        <v>#N/A</v>
      </c>
      <c r="S85" s="24" t="e">
        <f>IF($A85&lt;&gt;"",
IF(COLUMN(貼り付け用!S85)&gt;MATCH("おやつ",貼り付け用!$3:$3,0),"",
IF(VLOOKUP($A85,貼り付け用!$A$1:$BA$300,COLUMN(),FALSE)=0,"",VLOOKUP($A85,貼り付け用!$A$1:$BA$300,COLUMN(),FALSE))),"")</f>
        <v>#N/A</v>
      </c>
      <c r="T85" s="24" t="e">
        <f>IF(COLUMN(貼り付け用!T85)&gt;MATCH("おやつ",貼り付け用!$3:$3,0),"",
IF(VLOOKUP($A85,貼り付け用!$A$1:$BA$300,COLUMN(),FALSE)=0,"",VLOOKUP($A85,貼り付け用!$A$1:$BA$300,COLUMN(),FALSE)))</f>
        <v>#N/A</v>
      </c>
      <c r="U85" s="30"/>
      <c r="V85" s="27" t="e">
        <f>IF(A85&lt;&gt;"",
IF(VLOOKUP($A85,貼り付け用!$A$1:$BA$300,MATCH("おやつ",貼り付け用!$3:$3,0)+1,FALSE)=0,"",VLOOKUP($A85,貼り付け用!$A$1:$BA$300,MATCH("おやつ",貼り付け用!$3:$3,0)+1,FALSE)),"")</f>
        <v>#N/A</v>
      </c>
      <c r="W85" s="26" t="e">
        <f>IF(A85&lt;&gt;"",
IF(VLOOKUP($A85,貼り付け用!$A$1:$BA$300,MATCH("おやつ",貼り付け用!$3:$3,0)+2,FALSE)=0,"",VLOOKUP($A85,貼り付け用!$A$1:$BA$300,MATCH("おやつ",貼り付け用!$3:$3,0)+2,FALSE)),"")</f>
        <v>#N/A</v>
      </c>
    </row>
    <row r="86" spans="1:23" x14ac:dyDescent="0.45">
      <c r="A86" s="10" t="e">
        <f>IF(貼り付け用!$A$6&lt;&gt;"",
IF(ROW(A85)+1&gt;=MATCH("*10000*", 貼り付け用!$A:$A, 0),
IF(COUNTIF(A84,"*10000*"),"10001",
IF(COUNTIF(A84,"*10001*"),"10002",
IF(COUNTIF(A84,"*10002*"),"",
IF(COUNTIF(A84,""),"","10000")))),
IF(貼り付け用!A86&lt;&gt;"",貼り付け用!A86,"")),
IF(ROW(A86)+1&gt;=MATCH("*10000*", 貼り付け用!$A:$A, 0),
IF(COUNTIF(A84,"*10000*"),"10001",
IF(COUNTIF(A84,"*10001*"),"10002",
IF(COUNTIF(A84,"*10002*"),"",
IF(COUNTIF(A84,""),"","10000")))),
IF(貼り付け用!A87&lt;&gt;"",貼り付け用!A87,"")))</f>
        <v>#N/A</v>
      </c>
      <c r="B86" s="26" t="e">
        <f>IF($A86&lt;&gt;"",IF(VLOOKUP($A86,貼り付け用!$A$1:$BA$300,COLUMN(),FALSE)=0,"",VLOOKUP($A86,貼り付け用!$A$1:$BA$300,COLUMN(),FALSE)),"")</f>
        <v>#N/A</v>
      </c>
      <c r="C86" s="26" t="e">
        <f>IF($A86&lt;&gt;"",IF(VLOOKUP($A86,貼り付け用!$A$1:$BA$300,COLUMN(),FALSE)=0,"",VLOOKUP($A86,貼り付け用!$A$1:$BA$300,COLUMN(),FALSE)),"")</f>
        <v>#N/A</v>
      </c>
      <c r="D86" s="26" t="e">
        <f>IF($A86&lt;&gt;"",IF(VLOOKUP($A86,貼り付け用!$A$1:$BA$300,COLUMN(),FALSE)=0,"",VLOOKUP($A86,貼り付け用!$A$1:$BA$300,COLUMN(),FALSE)),"")</f>
        <v>#N/A</v>
      </c>
      <c r="E86" s="26" t="e">
        <f>IF($A86&lt;&gt;"",IF(VLOOKUP($A86,貼り付け用!$A$1:$BA$300,COLUMN(),FALSE)=0,"",VLOOKUP($A86,貼り付け用!$A$1:$BA$300,COLUMN(),FALSE)),"")</f>
        <v>#N/A</v>
      </c>
      <c r="F86" s="26" t="e">
        <f>IF($A86&lt;&gt;"",IF(VLOOKUP($A86,貼り付け用!$A$1:$BA$300,COLUMN(),FALSE)=0,"",VLOOKUP($A86,貼り付け用!$A$1:$BA$300,COLUMN(),FALSE)),"")</f>
        <v>#N/A</v>
      </c>
      <c r="G86" s="26" t="e">
        <f>IF($A86&lt;&gt;"",IF(VLOOKUP($A86,貼り付け用!$A$1:$BA$300,COLUMN(),FALSE)=0,"",VLOOKUP($A86,貼り付け用!$A$1:$BA$300,COLUMN(),FALSE)),"")</f>
        <v>#N/A</v>
      </c>
      <c r="H86" s="26" t="e">
        <f>IF($A86&lt;&gt;"",IF(VLOOKUP($A86,貼り付け用!$A$1:$BA$300,COLUMN(),FALSE)=0,"",VLOOKUP($A86,貼り付け用!$A$1:$BA$300,COLUMN(),FALSE)),"")</f>
        <v>#N/A</v>
      </c>
      <c r="I86" s="26" t="e">
        <f>IF($A86&lt;&gt;"",IF(VLOOKUP($A86,貼り付け用!$A$1:$BA$300,COLUMN(),FALSE)=0,"",VLOOKUP($A86,貼り付け用!$A$1:$BA$300,COLUMN(),FALSE)),"")</f>
        <v>#N/A</v>
      </c>
      <c r="J86" s="26" t="e">
        <f>IF($A86&lt;&gt;"",IF(VLOOKUP($A86,貼り付け用!$A$1:$BA$300,COLUMN(),FALSE)=0,"",VLOOKUP($A86,貼り付け用!$A$1:$BA$300,COLUMN(),FALSE)),"")</f>
        <v>#N/A</v>
      </c>
      <c r="K86" s="26" t="e">
        <f>IF($A86&lt;&gt;"",IF(VLOOKUP($A86,貼り付け用!$A$1:$BA$300,COLUMN(),FALSE)=0,"",VLOOKUP($A86,貼り付け用!$A$1:$BA$300,COLUMN(),FALSE)),"")</f>
        <v>#N/A</v>
      </c>
      <c r="L86" s="26" t="e">
        <f>IF($A86&lt;&gt;"",
IF(COLUMN(貼り付け用!L86)&gt;MATCH("おやつ",貼り付け用!$3:$3,0),"",
IF(VLOOKUP($A86,貼り付け用!$A$1:$BA$300,COLUMN(),FALSE)=0,"",VLOOKUP($A86,貼り付け用!$A$1:$BA$300,COLUMN(),FALSE))),"")</f>
        <v>#N/A</v>
      </c>
      <c r="M86" s="26" t="e">
        <f>IF($A86&lt;&gt;"",
IF(COLUMN(貼り付け用!M86)&gt;MATCH("おやつ",貼り付け用!$3:$3,0),"",
IF(VLOOKUP($A86,貼り付け用!$A$1:$BA$300,COLUMN(),FALSE)=0,"",VLOOKUP($A86,貼り付け用!$A$1:$BA$300,COLUMN(),FALSE))),"")</f>
        <v>#N/A</v>
      </c>
      <c r="N86" s="26" t="e">
        <f>IF($A86&lt;&gt;"",
IF(COLUMN(貼り付け用!N86)&gt;MATCH("おやつ",貼り付け用!$3:$3,0),"",
IF(VLOOKUP($A86,貼り付け用!$A$1:$BA$300,COLUMN(),FALSE)=0,"",VLOOKUP($A86,貼り付け用!$A$1:$BA$300,COLUMN(),FALSE))),"")</f>
        <v>#N/A</v>
      </c>
      <c r="O86" s="26" t="e">
        <f>IF($A86&lt;&gt;"",
IF(COLUMN(貼り付け用!O86)&gt;MATCH("おやつ",貼り付け用!$3:$3,0),"",
IF(VLOOKUP($A86,貼り付け用!$A$1:$BA$300,COLUMN(),FALSE)=0,"",VLOOKUP($A86,貼り付け用!$A$1:$BA$300,COLUMN(),FALSE))),"")</f>
        <v>#N/A</v>
      </c>
      <c r="P86" s="26" t="e">
        <f>IF($A86&lt;&gt;"",
IF(COLUMN(貼り付け用!P86)&gt;MATCH("おやつ",貼り付け用!$3:$3,0),"",
IF(VLOOKUP($A86,貼り付け用!$A$1:$BA$300,COLUMN(),FALSE)=0,"",VLOOKUP($A86,貼り付け用!$A$1:$BA$300,COLUMN(),FALSE))),"")</f>
        <v>#N/A</v>
      </c>
      <c r="Q86" s="26" t="e">
        <f>IF($A86&lt;&gt;"",
IF(COLUMN(貼り付け用!Q86)&gt;MATCH("おやつ",貼り付け用!$3:$3,0),"",
IF(VLOOKUP($A86,貼り付け用!$A$1:$BA$300,COLUMN(),FALSE)=0,"",VLOOKUP($A86,貼り付け用!$A$1:$BA$300,COLUMN(),FALSE))),"")</f>
        <v>#N/A</v>
      </c>
      <c r="R86" s="26" t="e">
        <f>IF($A86&lt;&gt;"",
IF(COLUMN(貼り付け用!R86)&gt;MATCH("おやつ",貼り付け用!$3:$3,0),"",
IF(VLOOKUP($A86,貼り付け用!$A$1:$BA$300,COLUMN(),FALSE)=0,"",VLOOKUP($A86,貼り付け用!$A$1:$BA$300,COLUMN(),FALSE))),"")</f>
        <v>#N/A</v>
      </c>
      <c r="S86" s="26" t="e">
        <f>IF($A86&lt;&gt;"",
IF(COLUMN(貼り付け用!S86)&gt;MATCH("おやつ",貼り付け用!$3:$3,0),"",
IF(VLOOKUP($A86,貼り付け用!$A$1:$BA$300,COLUMN(),FALSE)=0,"",VLOOKUP($A86,貼り付け用!$A$1:$BA$300,COLUMN(),FALSE))),"")</f>
        <v>#N/A</v>
      </c>
      <c r="T86" s="26" t="e">
        <f>IF(COLUMN(貼り付け用!T86)&gt;MATCH("おやつ",貼り付け用!$3:$3,0),"",
IF(VLOOKUP($A86,貼り付け用!$A$1:$BA$300,COLUMN(),FALSE)=0,"",VLOOKUP($A86,貼り付け用!$A$1:$BA$300,COLUMN(),FALSE)))</f>
        <v>#N/A</v>
      </c>
      <c r="U86" s="29"/>
      <c r="V86" s="27" t="e">
        <f>IF(A86&lt;&gt;"",
IF(VLOOKUP($A86,貼り付け用!$A$1:$BA$300,MATCH("おやつ",貼り付け用!$3:$3,0)+1,FALSE)=0,"",VLOOKUP($A86,貼り付け用!$A$1:$BA$300,MATCH("おやつ",貼り付け用!$3:$3,0)+1,FALSE)),"")</f>
        <v>#N/A</v>
      </c>
      <c r="W86" s="26" t="e">
        <f>IF(A86&lt;&gt;"",
IF(VLOOKUP($A86,貼り付け用!$A$1:$BA$300,MATCH("おやつ",貼り付け用!$3:$3,0)+2,FALSE)=0,"",VLOOKUP($A86,貼り付け用!$A$1:$BA$300,MATCH("おやつ",貼り付け用!$3:$3,0)+2,FALSE)),"")</f>
        <v>#N/A</v>
      </c>
    </row>
    <row r="87" spans="1:23" x14ac:dyDescent="0.45">
      <c r="A87" s="28" t="e">
        <f>IF(貼り付け用!$A$6&lt;&gt;"",
IF(ROW(A86)+1&gt;=MATCH("*10000*", 貼り付け用!$A:$A, 0),"",
IF(貼り付け用!A87&lt;&gt;"",貼り付け用!A87,"")),
IF(ROW(A87)+1&gt;=MATCH("*10000*", 貼り付け用!$A:$A, 0),"",
IF(貼り付け用!A88&lt;&gt;"",貼り付け用!A88,"")))</f>
        <v>#N/A</v>
      </c>
      <c r="B87" s="24" t="e">
        <f>IF($A87&lt;&gt;"",IF(VLOOKUP($A87,貼り付け用!$A$1:$BA$300,COLUMN(),FALSE)=0,"",VLOOKUP($A87,貼り付け用!$A$1:$BA$300,COLUMN(),FALSE)),"")</f>
        <v>#N/A</v>
      </c>
      <c r="C87" s="24" t="e">
        <f>IF($A87&lt;&gt;"",IF(VLOOKUP($A87,貼り付け用!$A$1:$BA$300,COLUMN(),FALSE)=0,"",VLOOKUP($A87,貼り付け用!$A$1:$BA$300,COLUMN(),FALSE)),"")</f>
        <v>#N/A</v>
      </c>
      <c r="D87" s="24" t="e">
        <f>IF($A87&lt;&gt;"",IF(VLOOKUP($A87,貼り付け用!$A$1:$BA$300,COLUMN(),FALSE)=0,"",VLOOKUP($A87,貼り付け用!$A$1:$BA$300,COLUMN(),FALSE)),"")</f>
        <v>#N/A</v>
      </c>
      <c r="E87" s="24" t="e">
        <f>IF($A87&lt;&gt;"",IF(VLOOKUP($A87,貼り付け用!$A$1:$BA$300,COLUMN(),FALSE)=0,"",VLOOKUP($A87,貼り付け用!$A$1:$BA$300,COLUMN(),FALSE)),"")</f>
        <v>#N/A</v>
      </c>
      <c r="F87" s="24" t="e">
        <f>IF($A87&lt;&gt;"",IF(VLOOKUP($A87,貼り付け用!$A$1:$BA$300,COLUMN(),FALSE)=0,"",VLOOKUP($A87,貼り付け用!$A$1:$BA$300,COLUMN(),FALSE)),"")</f>
        <v>#N/A</v>
      </c>
      <c r="G87" s="24" t="e">
        <f>IF($A87&lt;&gt;"",IF(VLOOKUP($A87,貼り付け用!$A$1:$BA$300,COLUMN(),FALSE)=0,"",VLOOKUP($A87,貼り付け用!$A$1:$BA$300,COLUMN(),FALSE)),"")</f>
        <v>#N/A</v>
      </c>
      <c r="H87" s="24" t="e">
        <f>IF($A87&lt;&gt;"",IF(VLOOKUP($A87,貼り付け用!$A$1:$BA$300,COLUMN(),FALSE)=0,"",VLOOKUP($A87,貼り付け用!$A$1:$BA$300,COLUMN(),FALSE)),"")</f>
        <v>#N/A</v>
      </c>
      <c r="I87" s="24" t="e">
        <f>IF($A87&lt;&gt;"",IF(VLOOKUP($A87,貼り付け用!$A$1:$BA$300,COLUMN(),FALSE)=0,"",VLOOKUP($A87,貼り付け用!$A$1:$BA$300,COLUMN(),FALSE)),"")</f>
        <v>#N/A</v>
      </c>
      <c r="J87" s="24" t="e">
        <f>IF($A87&lt;&gt;"",IF(VLOOKUP($A87,貼り付け用!$A$1:$BA$300,COLUMN(),FALSE)=0,"",VLOOKUP($A87,貼り付け用!$A$1:$BA$300,COLUMN(),FALSE)),"")</f>
        <v>#N/A</v>
      </c>
      <c r="K87" s="24" t="e">
        <f>IF($A87&lt;&gt;"",IF(VLOOKUP($A87,貼り付け用!$A$1:$BA$300,COLUMN(),FALSE)=0,"",VLOOKUP($A87,貼り付け用!$A$1:$BA$300,COLUMN(),FALSE)),"")</f>
        <v>#N/A</v>
      </c>
      <c r="L87" s="24" t="e">
        <f>IF($A87&lt;&gt;"",
IF(COLUMN(貼り付け用!L87)&gt;MATCH("おやつ",貼り付け用!$3:$3,0),"",
IF(VLOOKUP($A87,貼り付け用!$A$1:$BA$300,COLUMN(),FALSE)=0,"",VLOOKUP($A87,貼り付け用!$A$1:$BA$300,COLUMN(),FALSE))),"")</f>
        <v>#N/A</v>
      </c>
      <c r="M87" s="24" t="e">
        <f>IF($A87&lt;&gt;"",
IF(COLUMN(貼り付け用!M87)&gt;MATCH("おやつ",貼り付け用!$3:$3,0),"",
IF(VLOOKUP($A87,貼り付け用!$A$1:$BA$300,COLUMN(),FALSE)=0,"",VLOOKUP($A87,貼り付け用!$A$1:$BA$300,COLUMN(),FALSE))),"")</f>
        <v>#N/A</v>
      </c>
      <c r="N87" s="24" t="e">
        <f>IF($A87&lt;&gt;"",
IF(COLUMN(貼り付け用!N87)&gt;MATCH("おやつ",貼り付け用!$3:$3,0),"",
IF(VLOOKUP($A87,貼り付け用!$A$1:$BA$300,COLUMN(),FALSE)=0,"",VLOOKUP($A87,貼り付け用!$A$1:$BA$300,COLUMN(),FALSE))),"")</f>
        <v>#N/A</v>
      </c>
      <c r="O87" s="24" t="e">
        <f>IF($A87&lt;&gt;"",
IF(COLUMN(貼り付け用!O87)&gt;MATCH("おやつ",貼り付け用!$3:$3,0),"",
IF(VLOOKUP($A87,貼り付け用!$A$1:$BA$300,COLUMN(),FALSE)=0,"",VLOOKUP($A87,貼り付け用!$A$1:$BA$300,COLUMN(),FALSE))),"")</f>
        <v>#N/A</v>
      </c>
      <c r="P87" s="24" t="e">
        <f>IF($A87&lt;&gt;"",
IF(COLUMN(貼り付け用!P87)&gt;MATCH("おやつ",貼り付け用!$3:$3,0),"",
IF(VLOOKUP($A87,貼り付け用!$A$1:$BA$300,COLUMN(),FALSE)=0,"",VLOOKUP($A87,貼り付け用!$A$1:$BA$300,COLUMN(),FALSE))),"")</f>
        <v>#N/A</v>
      </c>
      <c r="Q87" s="24" t="e">
        <f>IF($A87&lt;&gt;"",
IF(COLUMN(貼り付け用!Q87)&gt;MATCH("おやつ",貼り付け用!$3:$3,0),"",
IF(VLOOKUP($A87,貼り付け用!$A$1:$BA$300,COLUMN(),FALSE)=0,"",VLOOKUP($A87,貼り付け用!$A$1:$BA$300,COLUMN(),FALSE))),"")</f>
        <v>#N/A</v>
      </c>
      <c r="R87" s="24" t="e">
        <f>IF($A87&lt;&gt;"",
IF(COLUMN(貼り付け用!R87)&gt;MATCH("おやつ",貼り付け用!$3:$3,0),"",
IF(VLOOKUP($A87,貼り付け用!$A$1:$BA$300,COLUMN(),FALSE)=0,"",VLOOKUP($A87,貼り付け用!$A$1:$BA$300,COLUMN(),FALSE))),"")</f>
        <v>#N/A</v>
      </c>
      <c r="S87" s="24" t="e">
        <f>IF($A87&lt;&gt;"",
IF(COLUMN(貼り付け用!S87)&gt;MATCH("おやつ",貼り付け用!$3:$3,0),"",
IF(VLOOKUP($A87,貼り付け用!$A$1:$BA$300,COLUMN(),FALSE)=0,"",VLOOKUP($A87,貼り付け用!$A$1:$BA$300,COLUMN(),FALSE))),"")</f>
        <v>#N/A</v>
      </c>
      <c r="T87" s="24" t="e">
        <f>IF(COLUMN(貼り付け用!T87)&gt;MATCH("おやつ",貼り付け用!$3:$3,0),"",
IF(VLOOKUP($A87,貼り付け用!$A$1:$BA$300,COLUMN(),FALSE)=0,"",VLOOKUP($A87,貼り付け用!$A$1:$BA$300,COLUMN(),FALSE)))</f>
        <v>#N/A</v>
      </c>
      <c r="U87" s="30"/>
      <c r="V87" s="27" t="e">
        <f>IF(A87&lt;&gt;"",
IF(VLOOKUP($A87,貼り付け用!$A$1:$BA$300,MATCH("おやつ",貼り付け用!$3:$3,0)+1,FALSE)=0,"",VLOOKUP($A87,貼り付け用!$A$1:$BA$300,MATCH("おやつ",貼り付け用!$3:$3,0)+1,FALSE)),"")</f>
        <v>#N/A</v>
      </c>
      <c r="W87" s="26" t="e">
        <f>IF(A87&lt;&gt;"",
IF(VLOOKUP($A87,貼り付け用!$A$1:$BA$300,MATCH("おやつ",貼り付け用!$3:$3,0)+2,FALSE)=0,"",VLOOKUP($A87,貼り付け用!$A$1:$BA$300,MATCH("おやつ",貼り付け用!$3:$3,0)+2,FALSE)),"")</f>
        <v>#N/A</v>
      </c>
    </row>
    <row r="88" spans="1:23" x14ac:dyDescent="0.45">
      <c r="A88" s="10" t="e">
        <f>IF(貼り付け用!$A$6&lt;&gt;"",
IF(ROW(A87)+1&gt;=MATCH("*10000*", 貼り付け用!$A:$A, 0),
IF(COUNTIF(A86,"*10000*"),"10001",
IF(COUNTIF(A86,"*10001*"),"10002",
IF(COUNTIF(A86,"*10002*"),"",
IF(COUNTIF(A86,""),"","10000")))),
IF(貼り付け用!A88&lt;&gt;"",貼り付け用!A88,"")),
IF(ROW(A88)+1&gt;=MATCH("*10000*", 貼り付け用!$A:$A, 0),
IF(COUNTIF(A86,"*10000*"),"10001",
IF(COUNTIF(A86,"*10001*"),"10002",
IF(COUNTIF(A86,"*10002*"),"",
IF(COUNTIF(A86,""),"","10000")))),
IF(貼り付け用!A89&lt;&gt;"",貼り付け用!A89,"")))</f>
        <v>#N/A</v>
      </c>
      <c r="B88" s="26" t="e">
        <f>IF($A88&lt;&gt;"",IF(VLOOKUP($A88,貼り付け用!$A$1:$BA$300,COLUMN(),FALSE)=0,"",VLOOKUP($A88,貼り付け用!$A$1:$BA$300,COLUMN(),FALSE)),"")</f>
        <v>#N/A</v>
      </c>
      <c r="C88" s="26" t="e">
        <f>IF($A88&lt;&gt;"",IF(VLOOKUP($A88,貼り付け用!$A$1:$BA$300,COLUMN(),FALSE)=0,"",VLOOKUP($A88,貼り付け用!$A$1:$BA$300,COLUMN(),FALSE)),"")</f>
        <v>#N/A</v>
      </c>
      <c r="D88" s="26" t="e">
        <f>IF($A88&lt;&gt;"",IF(VLOOKUP($A88,貼り付け用!$A$1:$BA$300,COLUMN(),FALSE)=0,"",VLOOKUP($A88,貼り付け用!$A$1:$BA$300,COLUMN(),FALSE)),"")</f>
        <v>#N/A</v>
      </c>
      <c r="E88" s="26" t="e">
        <f>IF($A88&lt;&gt;"",IF(VLOOKUP($A88,貼り付け用!$A$1:$BA$300,COLUMN(),FALSE)=0,"",VLOOKUP($A88,貼り付け用!$A$1:$BA$300,COLUMN(),FALSE)),"")</f>
        <v>#N/A</v>
      </c>
      <c r="F88" s="26" t="e">
        <f>IF($A88&lt;&gt;"",IF(VLOOKUP($A88,貼り付け用!$A$1:$BA$300,COLUMN(),FALSE)=0,"",VLOOKUP($A88,貼り付け用!$A$1:$BA$300,COLUMN(),FALSE)),"")</f>
        <v>#N/A</v>
      </c>
      <c r="G88" s="26" t="e">
        <f>IF($A88&lt;&gt;"",IF(VLOOKUP($A88,貼り付け用!$A$1:$BA$300,COLUMN(),FALSE)=0,"",VLOOKUP($A88,貼り付け用!$A$1:$BA$300,COLUMN(),FALSE)),"")</f>
        <v>#N/A</v>
      </c>
      <c r="H88" s="26" t="e">
        <f>IF($A88&lt;&gt;"",IF(VLOOKUP($A88,貼り付け用!$A$1:$BA$300,COLUMN(),FALSE)=0,"",VLOOKUP($A88,貼り付け用!$A$1:$BA$300,COLUMN(),FALSE)),"")</f>
        <v>#N/A</v>
      </c>
      <c r="I88" s="26" t="e">
        <f>IF($A88&lt;&gt;"",IF(VLOOKUP($A88,貼り付け用!$A$1:$BA$300,COLUMN(),FALSE)=0,"",VLOOKUP($A88,貼り付け用!$A$1:$BA$300,COLUMN(),FALSE)),"")</f>
        <v>#N/A</v>
      </c>
      <c r="J88" s="26" t="e">
        <f>IF($A88&lt;&gt;"",IF(VLOOKUP($A88,貼り付け用!$A$1:$BA$300,COLUMN(),FALSE)=0,"",VLOOKUP($A88,貼り付け用!$A$1:$BA$300,COLUMN(),FALSE)),"")</f>
        <v>#N/A</v>
      </c>
      <c r="K88" s="26" t="e">
        <f>IF($A88&lt;&gt;"",IF(VLOOKUP($A88,貼り付け用!$A$1:$BA$300,COLUMN(),FALSE)=0,"",VLOOKUP($A88,貼り付け用!$A$1:$BA$300,COLUMN(),FALSE)),"")</f>
        <v>#N/A</v>
      </c>
      <c r="L88" s="26" t="e">
        <f>IF($A88&lt;&gt;"",
IF(COLUMN(貼り付け用!L88)&gt;MATCH("おやつ",貼り付け用!$3:$3,0),"",
IF(VLOOKUP($A88,貼り付け用!$A$1:$BA$300,COLUMN(),FALSE)=0,"",VLOOKUP($A88,貼り付け用!$A$1:$BA$300,COLUMN(),FALSE))),"")</f>
        <v>#N/A</v>
      </c>
      <c r="M88" s="26" t="e">
        <f>IF($A88&lt;&gt;"",
IF(COLUMN(貼り付け用!M88)&gt;MATCH("おやつ",貼り付け用!$3:$3,0),"",
IF(VLOOKUP($A88,貼り付け用!$A$1:$BA$300,COLUMN(),FALSE)=0,"",VLOOKUP($A88,貼り付け用!$A$1:$BA$300,COLUMN(),FALSE))),"")</f>
        <v>#N/A</v>
      </c>
      <c r="N88" s="26" t="e">
        <f>IF($A88&lt;&gt;"",
IF(COLUMN(貼り付け用!N88)&gt;MATCH("おやつ",貼り付け用!$3:$3,0),"",
IF(VLOOKUP($A88,貼り付け用!$A$1:$BA$300,COLUMN(),FALSE)=0,"",VLOOKUP($A88,貼り付け用!$A$1:$BA$300,COLUMN(),FALSE))),"")</f>
        <v>#N/A</v>
      </c>
      <c r="O88" s="26" t="e">
        <f>IF($A88&lt;&gt;"",
IF(COLUMN(貼り付け用!O88)&gt;MATCH("おやつ",貼り付け用!$3:$3,0),"",
IF(VLOOKUP($A88,貼り付け用!$A$1:$BA$300,COLUMN(),FALSE)=0,"",VLOOKUP($A88,貼り付け用!$A$1:$BA$300,COLUMN(),FALSE))),"")</f>
        <v>#N/A</v>
      </c>
      <c r="P88" s="26" t="e">
        <f>IF($A88&lt;&gt;"",
IF(COLUMN(貼り付け用!P88)&gt;MATCH("おやつ",貼り付け用!$3:$3,0),"",
IF(VLOOKUP($A88,貼り付け用!$A$1:$BA$300,COLUMN(),FALSE)=0,"",VLOOKUP($A88,貼り付け用!$A$1:$BA$300,COLUMN(),FALSE))),"")</f>
        <v>#N/A</v>
      </c>
      <c r="Q88" s="26" t="e">
        <f>IF($A88&lt;&gt;"",
IF(COLUMN(貼り付け用!Q88)&gt;MATCH("おやつ",貼り付け用!$3:$3,0),"",
IF(VLOOKUP($A88,貼り付け用!$A$1:$BA$300,COLUMN(),FALSE)=0,"",VLOOKUP($A88,貼り付け用!$A$1:$BA$300,COLUMN(),FALSE))),"")</f>
        <v>#N/A</v>
      </c>
      <c r="R88" s="26" t="e">
        <f>IF($A88&lt;&gt;"",
IF(COLUMN(貼り付け用!R88)&gt;MATCH("おやつ",貼り付け用!$3:$3,0),"",
IF(VLOOKUP($A88,貼り付け用!$A$1:$BA$300,COLUMN(),FALSE)=0,"",VLOOKUP($A88,貼り付け用!$A$1:$BA$300,COLUMN(),FALSE))),"")</f>
        <v>#N/A</v>
      </c>
      <c r="S88" s="26" t="e">
        <f>IF($A88&lt;&gt;"",
IF(COLUMN(貼り付け用!S88)&gt;MATCH("おやつ",貼り付け用!$3:$3,0),"",
IF(VLOOKUP($A88,貼り付け用!$A$1:$BA$300,COLUMN(),FALSE)=0,"",VLOOKUP($A88,貼り付け用!$A$1:$BA$300,COLUMN(),FALSE))),"")</f>
        <v>#N/A</v>
      </c>
      <c r="T88" s="26" t="e">
        <f>IF(COLUMN(貼り付け用!T88)&gt;MATCH("おやつ",貼り付け用!$3:$3,0),"",
IF(VLOOKUP($A88,貼り付け用!$A$1:$BA$300,COLUMN(),FALSE)=0,"",VLOOKUP($A88,貼り付け用!$A$1:$BA$300,COLUMN(),FALSE)))</f>
        <v>#N/A</v>
      </c>
      <c r="U88" s="29"/>
      <c r="V88" s="27" t="e">
        <f>IF(A88&lt;&gt;"",
IF(VLOOKUP($A88,貼り付け用!$A$1:$BA$300,MATCH("おやつ",貼り付け用!$3:$3,0)+1,FALSE)=0,"",VLOOKUP($A88,貼り付け用!$A$1:$BA$300,MATCH("おやつ",貼り付け用!$3:$3,0)+1,FALSE)),"")</f>
        <v>#N/A</v>
      </c>
      <c r="W88" s="26" t="e">
        <f>IF(A88&lt;&gt;"",
IF(VLOOKUP($A88,貼り付け用!$A$1:$BA$300,MATCH("おやつ",貼り付け用!$3:$3,0)+2,FALSE)=0,"",VLOOKUP($A88,貼り付け用!$A$1:$BA$300,MATCH("おやつ",貼り付け用!$3:$3,0)+2,FALSE)),"")</f>
        <v>#N/A</v>
      </c>
    </row>
    <row r="89" spans="1:23" x14ac:dyDescent="0.45">
      <c r="A89" s="28" t="e">
        <f>IF(貼り付け用!$A$6&lt;&gt;"",
IF(ROW(A88)+1&gt;=MATCH("*10000*", 貼り付け用!$A:$A, 0),"",
IF(貼り付け用!A89&lt;&gt;"",貼り付け用!A89,"")),
IF(ROW(A89)+1&gt;=MATCH("*10000*", 貼り付け用!$A:$A, 0),"",
IF(貼り付け用!A90&lt;&gt;"",貼り付け用!A90,"")))</f>
        <v>#N/A</v>
      </c>
      <c r="B89" s="24" t="e">
        <f>IF($A89&lt;&gt;"",IF(VLOOKUP($A89,貼り付け用!$A$1:$BA$300,COLUMN(),FALSE)=0,"",VLOOKUP($A89,貼り付け用!$A$1:$BA$300,COLUMN(),FALSE)),"")</f>
        <v>#N/A</v>
      </c>
      <c r="C89" s="24" t="e">
        <f>IF($A89&lt;&gt;"",IF(VLOOKUP($A89,貼り付け用!$A$1:$BA$300,COLUMN(),FALSE)=0,"",VLOOKUP($A89,貼り付け用!$A$1:$BA$300,COLUMN(),FALSE)),"")</f>
        <v>#N/A</v>
      </c>
      <c r="D89" s="24" t="e">
        <f>IF($A89&lt;&gt;"",IF(VLOOKUP($A89,貼り付け用!$A$1:$BA$300,COLUMN(),FALSE)=0,"",VLOOKUP($A89,貼り付け用!$A$1:$BA$300,COLUMN(),FALSE)),"")</f>
        <v>#N/A</v>
      </c>
      <c r="E89" s="24" t="e">
        <f>IF($A89&lt;&gt;"",IF(VLOOKUP($A89,貼り付け用!$A$1:$BA$300,COLUMN(),FALSE)=0,"",VLOOKUP($A89,貼り付け用!$A$1:$BA$300,COLUMN(),FALSE)),"")</f>
        <v>#N/A</v>
      </c>
      <c r="F89" s="24" t="e">
        <f>IF($A89&lt;&gt;"",IF(VLOOKUP($A89,貼り付け用!$A$1:$BA$300,COLUMN(),FALSE)=0,"",VLOOKUP($A89,貼り付け用!$A$1:$BA$300,COLUMN(),FALSE)),"")</f>
        <v>#N/A</v>
      </c>
      <c r="G89" s="24" t="e">
        <f>IF($A89&lt;&gt;"",IF(VLOOKUP($A89,貼り付け用!$A$1:$BA$300,COLUMN(),FALSE)=0,"",VLOOKUP($A89,貼り付け用!$A$1:$BA$300,COLUMN(),FALSE)),"")</f>
        <v>#N/A</v>
      </c>
      <c r="H89" s="24" t="e">
        <f>IF($A89&lt;&gt;"",IF(VLOOKUP($A89,貼り付け用!$A$1:$BA$300,COLUMN(),FALSE)=0,"",VLOOKUP($A89,貼り付け用!$A$1:$BA$300,COLUMN(),FALSE)),"")</f>
        <v>#N/A</v>
      </c>
      <c r="I89" s="24" t="e">
        <f>IF($A89&lt;&gt;"",IF(VLOOKUP($A89,貼り付け用!$A$1:$BA$300,COLUMN(),FALSE)=0,"",VLOOKUP($A89,貼り付け用!$A$1:$BA$300,COLUMN(),FALSE)),"")</f>
        <v>#N/A</v>
      </c>
      <c r="J89" s="24" t="e">
        <f>IF($A89&lt;&gt;"",IF(VLOOKUP($A89,貼り付け用!$A$1:$BA$300,COLUMN(),FALSE)=0,"",VLOOKUP($A89,貼り付け用!$A$1:$BA$300,COLUMN(),FALSE)),"")</f>
        <v>#N/A</v>
      </c>
      <c r="K89" s="24" t="e">
        <f>IF($A89&lt;&gt;"",IF(VLOOKUP($A89,貼り付け用!$A$1:$BA$300,COLUMN(),FALSE)=0,"",VLOOKUP($A89,貼り付け用!$A$1:$BA$300,COLUMN(),FALSE)),"")</f>
        <v>#N/A</v>
      </c>
      <c r="L89" s="24" t="e">
        <f>IF($A89&lt;&gt;"",
IF(COLUMN(貼り付け用!L89)&gt;MATCH("おやつ",貼り付け用!$3:$3,0),"",
IF(VLOOKUP($A89,貼り付け用!$A$1:$BA$300,COLUMN(),FALSE)=0,"",VLOOKUP($A89,貼り付け用!$A$1:$BA$300,COLUMN(),FALSE))),"")</f>
        <v>#N/A</v>
      </c>
      <c r="M89" s="24" t="e">
        <f>IF($A89&lt;&gt;"",
IF(COLUMN(貼り付け用!M89)&gt;MATCH("おやつ",貼り付け用!$3:$3,0),"",
IF(VLOOKUP($A89,貼り付け用!$A$1:$BA$300,COLUMN(),FALSE)=0,"",VLOOKUP($A89,貼り付け用!$A$1:$BA$300,COLUMN(),FALSE))),"")</f>
        <v>#N/A</v>
      </c>
      <c r="N89" s="24" t="e">
        <f>IF($A89&lt;&gt;"",
IF(COLUMN(貼り付け用!N89)&gt;MATCH("おやつ",貼り付け用!$3:$3,0),"",
IF(VLOOKUP($A89,貼り付け用!$A$1:$BA$300,COLUMN(),FALSE)=0,"",VLOOKUP($A89,貼り付け用!$A$1:$BA$300,COLUMN(),FALSE))),"")</f>
        <v>#N/A</v>
      </c>
      <c r="O89" s="24" t="e">
        <f>IF($A89&lt;&gt;"",
IF(COLUMN(貼り付け用!O89)&gt;MATCH("おやつ",貼り付け用!$3:$3,0),"",
IF(VLOOKUP($A89,貼り付け用!$A$1:$BA$300,COLUMN(),FALSE)=0,"",VLOOKUP($A89,貼り付け用!$A$1:$BA$300,COLUMN(),FALSE))),"")</f>
        <v>#N/A</v>
      </c>
      <c r="P89" s="24" t="e">
        <f>IF($A89&lt;&gt;"",
IF(COLUMN(貼り付け用!P89)&gt;MATCH("おやつ",貼り付け用!$3:$3,0),"",
IF(VLOOKUP($A89,貼り付け用!$A$1:$BA$300,COLUMN(),FALSE)=0,"",VLOOKUP($A89,貼り付け用!$A$1:$BA$300,COLUMN(),FALSE))),"")</f>
        <v>#N/A</v>
      </c>
      <c r="Q89" s="24" t="e">
        <f>IF($A89&lt;&gt;"",
IF(COLUMN(貼り付け用!Q89)&gt;MATCH("おやつ",貼り付け用!$3:$3,0),"",
IF(VLOOKUP($A89,貼り付け用!$A$1:$BA$300,COLUMN(),FALSE)=0,"",VLOOKUP($A89,貼り付け用!$A$1:$BA$300,COLUMN(),FALSE))),"")</f>
        <v>#N/A</v>
      </c>
      <c r="R89" s="24" t="e">
        <f>IF($A89&lt;&gt;"",
IF(COLUMN(貼り付け用!R89)&gt;MATCH("おやつ",貼り付け用!$3:$3,0),"",
IF(VLOOKUP($A89,貼り付け用!$A$1:$BA$300,COLUMN(),FALSE)=0,"",VLOOKUP($A89,貼り付け用!$A$1:$BA$300,COLUMN(),FALSE))),"")</f>
        <v>#N/A</v>
      </c>
      <c r="S89" s="24" t="e">
        <f>IF($A89&lt;&gt;"",
IF(COLUMN(貼り付け用!S89)&gt;MATCH("おやつ",貼り付け用!$3:$3,0),"",
IF(VLOOKUP($A89,貼り付け用!$A$1:$BA$300,COLUMN(),FALSE)=0,"",VLOOKUP($A89,貼り付け用!$A$1:$BA$300,COLUMN(),FALSE))),"")</f>
        <v>#N/A</v>
      </c>
      <c r="T89" s="24" t="e">
        <f>IF(COLUMN(貼り付け用!T89)&gt;MATCH("おやつ",貼り付け用!$3:$3,0),"",
IF(VLOOKUP($A89,貼り付け用!$A$1:$BA$300,COLUMN(),FALSE)=0,"",VLOOKUP($A89,貼り付け用!$A$1:$BA$300,COLUMN(),FALSE)))</f>
        <v>#N/A</v>
      </c>
      <c r="U89" s="30"/>
      <c r="V89" s="27" t="e">
        <f>IF(A89&lt;&gt;"",
IF(VLOOKUP($A89,貼り付け用!$A$1:$BA$300,MATCH("おやつ",貼り付け用!$3:$3,0)+1,FALSE)=0,"",VLOOKUP($A89,貼り付け用!$A$1:$BA$300,MATCH("おやつ",貼り付け用!$3:$3,0)+1,FALSE)),"")</f>
        <v>#N/A</v>
      </c>
      <c r="W89" s="26" t="e">
        <f>IF(A89&lt;&gt;"",
IF(VLOOKUP($A89,貼り付け用!$A$1:$BA$300,MATCH("おやつ",貼り付け用!$3:$3,0)+2,FALSE)=0,"",VLOOKUP($A89,貼り付け用!$A$1:$BA$300,MATCH("おやつ",貼り付け用!$3:$3,0)+2,FALSE)),"")</f>
        <v>#N/A</v>
      </c>
    </row>
    <row r="90" spans="1:23" x14ac:dyDescent="0.45">
      <c r="A90" s="10" t="e">
        <f>IF(貼り付け用!$A$6&lt;&gt;"",
IF(ROW(A89)+1&gt;=MATCH("*10000*", 貼り付け用!$A:$A, 0),
IF(COUNTIF(A88,"*10000*"),"10001",
IF(COUNTIF(A88,"*10001*"),"10002",
IF(COUNTIF(A88,"*10002*"),"",
IF(COUNTIF(A88,""),"","10000")))),
IF(貼り付け用!A90&lt;&gt;"",貼り付け用!A90,"")),
IF(ROW(A90)+1&gt;=MATCH("*10000*", 貼り付け用!$A:$A, 0),
IF(COUNTIF(A88,"*10000*"),"10001",
IF(COUNTIF(A88,"*10001*"),"10002",
IF(COUNTIF(A88,"*10002*"),"",
IF(COUNTIF(A88,""),"","10000")))),
IF(貼り付け用!A91&lt;&gt;"",貼り付け用!A91,"")))</f>
        <v>#N/A</v>
      </c>
      <c r="B90" s="26" t="e">
        <f>IF($A90&lt;&gt;"",IF(VLOOKUP($A90,貼り付け用!$A$1:$BA$300,COLUMN(),FALSE)=0,"",VLOOKUP($A90,貼り付け用!$A$1:$BA$300,COLUMN(),FALSE)),"")</f>
        <v>#N/A</v>
      </c>
      <c r="C90" s="26" t="e">
        <f>IF($A90&lt;&gt;"",IF(VLOOKUP($A90,貼り付け用!$A$1:$BA$300,COLUMN(),FALSE)=0,"",VLOOKUP($A90,貼り付け用!$A$1:$BA$300,COLUMN(),FALSE)),"")</f>
        <v>#N/A</v>
      </c>
      <c r="D90" s="26" t="e">
        <f>IF($A90&lt;&gt;"",IF(VLOOKUP($A90,貼り付け用!$A$1:$BA$300,COLUMN(),FALSE)=0,"",VLOOKUP($A90,貼り付け用!$A$1:$BA$300,COLUMN(),FALSE)),"")</f>
        <v>#N/A</v>
      </c>
      <c r="E90" s="26" t="e">
        <f>IF($A90&lt;&gt;"",IF(VLOOKUP($A90,貼り付け用!$A$1:$BA$300,COLUMN(),FALSE)=0,"",VLOOKUP($A90,貼り付け用!$A$1:$BA$300,COLUMN(),FALSE)),"")</f>
        <v>#N/A</v>
      </c>
      <c r="F90" s="26" t="e">
        <f>IF($A90&lt;&gt;"",IF(VLOOKUP($A90,貼り付け用!$A$1:$BA$300,COLUMN(),FALSE)=0,"",VLOOKUP($A90,貼り付け用!$A$1:$BA$300,COLUMN(),FALSE)),"")</f>
        <v>#N/A</v>
      </c>
      <c r="G90" s="26" t="e">
        <f>IF($A90&lt;&gt;"",IF(VLOOKUP($A90,貼り付け用!$A$1:$BA$300,COLUMN(),FALSE)=0,"",VLOOKUP($A90,貼り付け用!$A$1:$BA$300,COLUMN(),FALSE)),"")</f>
        <v>#N/A</v>
      </c>
      <c r="H90" s="26" t="e">
        <f>IF($A90&lt;&gt;"",IF(VLOOKUP($A90,貼り付け用!$A$1:$BA$300,COLUMN(),FALSE)=0,"",VLOOKUP($A90,貼り付け用!$A$1:$BA$300,COLUMN(),FALSE)),"")</f>
        <v>#N/A</v>
      </c>
      <c r="I90" s="26" t="e">
        <f>IF($A90&lt;&gt;"",IF(VLOOKUP($A90,貼り付け用!$A$1:$BA$300,COLUMN(),FALSE)=0,"",VLOOKUP($A90,貼り付け用!$A$1:$BA$300,COLUMN(),FALSE)),"")</f>
        <v>#N/A</v>
      </c>
      <c r="J90" s="26" t="e">
        <f>IF($A90&lt;&gt;"",IF(VLOOKUP($A90,貼り付け用!$A$1:$BA$300,COLUMN(),FALSE)=0,"",VLOOKUP($A90,貼り付け用!$A$1:$BA$300,COLUMN(),FALSE)),"")</f>
        <v>#N/A</v>
      </c>
      <c r="K90" s="26" t="e">
        <f>IF($A90&lt;&gt;"",IF(VLOOKUP($A90,貼り付け用!$A$1:$BA$300,COLUMN(),FALSE)=0,"",VLOOKUP($A90,貼り付け用!$A$1:$BA$300,COLUMN(),FALSE)),"")</f>
        <v>#N/A</v>
      </c>
      <c r="L90" s="26" t="e">
        <f>IF($A90&lt;&gt;"",
IF(COLUMN(貼り付け用!L90)&gt;MATCH("おやつ",貼り付け用!$3:$3,0),"",
IF(VLOOKUP($A90,貼り付け用!$A$1:$BA$300,COLUMN(),FALSE)=0,"",VLOOKUP($A90,貼り付け用!$A$1:$BA$300,COLUMN(),FALSE))),"")</f>
        <v>#N/A</v>
      </c>
      <c r="M90" s="26" t="e">
        <f>IF($A90&lt;&gt;"",
IF(COLUMN(貼り付け用!M90)&gt;MATCH("おやつ",貼り付け用!$3:$3,0),"",
IF(VLOOKUP($A90,貼り付け用!$A$1:$BA$300,COLUMN(),FALSE)=0,"",VLOOKUP($A90,貼り付け用!$A$1:$BA$300,COLUMN(),FALSE))),"")</f>
        <v>#N/A</v>
      </c>
      <c r="N90" s="26" t="e">
        <f>IF($A90&lt;&gt;"",
IF(COLUMN(貼り付け用!N90)&gt;MATCH("おやつ",貼り付け用!$3:$3,0),"",
IF(VLOOKUP($A90,貼り付け用!$A$1:$BA$300,COLUMN(),FALSE)=0,"",VLOOKUP($A90,貼り付け用!$A$1:$BA$300,COLUMN(),FALSE))),"")</f>
        <v>#N/A</v>
      </c>
      <c r="O90" s="26" t="e">
        <f>IF($A90&lt;&gt;"",
IF(COLUMN(貼り付け用!O90)&gt;MATCH("おやつ",貼り付け用!$3:$3,0),"",
IF(VLOOKUP($A90,貼り付け用!$A$1:$BA$300,COLUMN(),FALSE)=0,"",VLOOKUP($A90,貼り付け用!$A$1:$BA$300,COLUMN(),FALSE))),"")</f>
        <v>#N/A</v>
      </c>
      <c r="P90" s="26" t="e">
        <f>IF($A90&lt;&gt;"",
IF(COLUMN(貼り付け用!P90)&gt;MATCH("おやつ",貼り付け用!$3:$3,0),"",
IF(VLOOKUP($A90,貼り付け用!$A$1:$BA$300,COLUMN(),FALSE)=0,"",VLOOKUP($A90,貼り付け用!$A$1:$BA$300,COLUMN(),FALSE))),"")</f>
        <v>#N/A</v>
      </c>
      <c r="Q90" s="26" t="e">
        <f>IF($A90&lt;&gt;"",
IF(COLUMN(貼り付け用!Q90)&gt;MATCH("おやつ",貼り付け用!$3:$3,0),"",
IF(VLOOKUP($A90,貼り付け用!$A$1:$BA$300,COLUMN(),FALSE)=0,"",VLOOKUP($A90,貼り付け用!$A$1:$BA$300,COLUMN(),FALSE))),"")</f>
        <v>#N/A</v>
      </c>
      <c r="R90" s="26" t="e">
        <f>IF($A90&lt;&gt;"",
IF(COLUMN(貼り付け用!R90)&gt;MATCH("おやつ",貼り付け用!$3:$3,0),"",
IF(VLOOKUP($A90,貼り付け用!$A$1:$BA$300,COLUMN(),FALSE)=0,"",VLOOKUP($A90,貼り付け用!$A$1:$BA$300,COLUMN(),FALSE))),"")</f>
        <v>#N/A</v>
      </c>
      <c r="S90" s="26" t="e">
        <f>IF($A90&lt;&gt;"",
IF(COLUMN(貼り付け用!S90)&gt;MATCH("おやつ",貼り付け用!$3:$3,0),"",
IF(VLOOKUP($A90,貼り付け用!$A$1:$BA$300,COLUMN(),FALSE)=0,"",VLOOKUP($A90,貼り付け用!$A$1:$BA$300,COLUMN(),FALSE))),"")</f>
        <v>#N/A</v>
      </c>
      <c r="T90" s="26" t="e">
        <f>IF(COLUMN(貼り付け用!T90)&gt;MATCH("おやつ",貼り付け用!$3:$3,0),"",
IF(VLOOKUP($A90,貼り付け用!$A$1:$BA$300,COLUMN(),FALSE)=0,"",VLOOKUP($A90,貼り付け用!$A$1:$BA$300,COLUMN(),FALSE)))</f>
        <v>#N/A</v>
      </c>
      <c r="U90" s="29"/>
      <c r="V90" s="27" t="e">
        <f>IF(A90&lt;&gt;"",
IF(VLOOKUP($A90,貼り付け用!$A$1:$BA$300,MATCH("おやつ",貼り付け用!$3:$3,0)+1,FALSE)=0,"",VLOOKUP($A90,貼り付け用!$A$1:$BA$300,MATCH("おやつ",貼り付け用!$3:$3,0)+1,FALSE)),"")</f>
        <v>#N/A</v>
      </c>
      <c r="W90" s="26" t="e">
        <f>IF(A90&lt;&gt;"",
IF(VLOOKUP($A90,貼り付け用!$A$1:$BA$300,MATCH("おやつ",貼り付け用!$3:$3,0)+2,FALSE)=0,"",VLOOKUP($A90,貼り付け用!$A$1:$BA$300,MATCH("おやつ",貼り付け用!$3:$3,0)+2,FALSE)),"")</f>
        <v>#N/A</v>
      </c>
    </row>
    <row r="91" spans="1:23" x14ac:dyDescent="0.45">
      <c r="A91" s="28" t="e">
        <f>IF(貼り付け用!$A$6&lt;&gt;"",
IF(ROW(A90)+1&gt;=MATCH("*10000*", 貼り付け用!$A:$A, 0),"",
IF(貼り付け用!A91&lt;&gt;"",貼り付け用!A91,"")),
IF(ROW(A91)+1&gt;=MATCH("*10000*", 貼り付け用!$A:$A, 0),"",
IF(貼り付け用!A92&lt;&gt;"",貼り付け用!A92,"")))</f>
        <v>#N/A</v>
      </c>
      <c r="B91" s="24" t="e">
        <f>IF($A91&lt;&gt;"",IF(VLOOKUP($A91,貼り付け用!$A$1:$BA$300,COLUMN(),FALSE)=0,"",VLOOKUP($A91,貼り付け用!$A$1:$BA$300,COLUMN(),FALSE)),"")</f>
        <v>#N/A</v>
      </c>
      <c r="C91" s="24" t="e">
        <f>IF($A91&lt;&gt;"",IF(VLOOKUP($A91,貼り付け用!$A$1:$BA$300,COLUMN(),FALSE)=0,"",VLOOKUP($A91,貼り付け用!$A$1:$BA$300,COLUMN(),FALSE)),"")</f>
        <v>#N/A</v>
      </c>
      <c r="D91" s="24" t="e">
        <f>IF($A91&lt;&gt;"",IF(VLOOKUP($A91,貼り付け用!$A$1:$BA$300,COLUMN(),FALSE)=0,"",VLOOKUP($A91,貼り付け用!$A$1:$BA$300,COLUMN(),FALSE)),"")</f>
        <v>#N/A</v>
      </c>
      <c r="E91" s="24" t="e">
        <f>IF($A91&lt;&gt;"",IF(VLOOKUP($A91,貼り付け用!$A$1:$BA$300,COLUMN(),FALSE)=0,"",VLOOKUP($A91,貼り付け用!$A$1:$BA$300,COLUMN(),FALSE)),"")</f>
        <v>#N/A</v>
      </c>
      <c r="F91" s="24" t="e">
        <f>IF($A91&lt;&gt;"",IF(VLOOKUP($A91,貼り付け用!$A$1:$BA$300,COLUMN(),FALSE)=0,"",VLOOKUP($A91,貼り付け用!$A$1:$BA$300,COLUMN(),FALSE)),"")</f>
        <v>#N/A</v>
      </c>
      <c r="G91" s="24" t="e">
        <f>IF($A91&lt;&gt;"",IF(VLOOKUP($A91,貼り付け用!$A$1:$BA$300,COLUMN(),FALSE)=0,"",VLOOKUP($A91,貼り付け用!$A$1:$BA$300,COLUMN(),FALSE)),"")</f>
        <v>#N/A</v>
      </c>
      <c r="H91" s="24" t="e">
        <f>IF($A91&lt;&gt;"",IF(VLOOKUP($A91,貼り付け用!$A$1:$BA$300,COLUMN(),FALSE)=0,"",VLOOKUP($A91,貼り付け用!$A$1:$BA$300,COLUMN(),FALSE)),"")</f>
        <v>#N/A</v>
      </c>
      <c r="I91" s="24" t="e">
        <f>IF($A91&lt;&gt;"",IF(VLOOKUP($A91,貼り付け用!$A$1:$BA$300,COLUMN(),FALSE)=0,"",VLOOKUP($A91,貼り付け用!$A$1:$BA$300,COLUMN(),FALSE)),"")</f>
        <v>#N/A</v>
      </c>
      <c r="J91" s="24" t="e">
        <f>IF($A91&lt;&gt;"",IF(VLOOKUP($A91,貼り付け用!$A$1:$BA$300,COLUMN(),FALSE)=0,"",VLOOKUP($A91,貼り付け用!$A$1:$BA$300,COLUMN(),FALSE)),"")</f>
        <v>#N/A</v>
      </c>
      <c r="K91" s="24" t="e">
        <f>IF($A91&lt;&gt;"",IF(VLOOKUP($A91,貼り付け用!$A$1:$BA$300,COLUMN(),FALSE)=0,"",VLOOKUP($A91,貼り付け用!$A$1:$BA$300,COLUMN(),FALSE)),"")</f>
        <v>#N/A</v>
      </c>
      <c r="L91" s="24" t="e">
        <f>IF($A91&lt;&gt;"",
IF(COLUMN(貼り付け用!L91)&gt;MATCH("おやつ",貼り付け用!$3:$3,0),"",
IF(VLOOKUP($A91,貼り付け用!$A$1:$BA$300,COLUMN(),FALSE)=0,"",VLOOKUP($A91,貼り付け用!$A$1:$BA$300,COLUMN(),FALSE))),"")</f>
        <v>#N/A</v>
      </c>
      <c r="M91" s="24" t="e">
        <f>IF($A91&lt;&gt;"",
IF(COLUMN(貼り付け用!M91)&gt;MATCH("おやつ",貼り付け用!$3:$3,0),"",
IF(VLOOKUP($A91,貼り付け用!$A$1:$BA$300,COLUMN(),FALSE)=0,"",VLOOKUP($A91,貼り付け用!$A$1:$BA$300,COLUMN(),FALSE))),"")</f>
        <v>#N/A</v>
      </c>
      <c r="N91" s="24" t="e">
        <f>IF($A91&lt;&gt;"",
IF(COLUMN(貼り付け用!N91)&gt;MATCH("おやつ",貼り付け用!$3:$3,0),"",
IF(VLOOKUP($A91,貼り付け用!$A$1:$BA$300,COLUMN(),FALSE)=0,"",VLOOKUP($A91,貼り付け用!$A$1:$BA$300,COLUMN(),FALSE))),"")</f>
        <v>#N/A</v>
      </c>
      <c r="O91" s="24" t="e">
        <f>IF($A91&lt;&gt;"",
IF(COLUMN(貼り付け用!O91)&gt;MATCH("おやつ",貼り付け用!$3:$3,0),"",
IF(VLOOKUP($A91,貼り付け用!$A$1:$BA$300,COLUMN(),FALSE)=0,"",VLOOKUP($A91,貼り付け用!$A$1:$BA$300,COLUMN(),FALSE))),"")</f>
        <v>#N/A</v>
      </c>
      <c r="P91" s="24" t="e">
        <f>IF($A91&lt;&gt;"",
IF(COLUMN(貼り付け用!P91)&gt;MATCH("おやつ",貼り付け用!$3:$3,0),"",
IF(VLOOKUP($A91,貼り付け用!$A$1:$BA$300,COLUMN(),FALSE)=0,"",VLOOKUP($A91,貼り付け用!$A$1:$BA$300,COLUMN(),FALSE))),"")</f>
        <v>#N/A</v>
      </c>
      <c r="Q91" s="24" t="e">
        <f>IF($A91&lt;&gt;"",
IF(COLUMN(貼り付け用!Q91)&gt;MATCH("おやつ",貼り付け用!$3:$3,0),"",
IF(VLOOKUP($A91,貼り付け用!$A$1:$BA$300,COLUMN(),FALSE)=0,"",VLOOKUP($A91,貼り付け用!$A$1:$BA$300,COLUMN(),FALSE))),"")</f>
        <v>#N/A</v>
      </c>
      <c r="R91" s="24" t="e">
        <f>IF($A91&lt;&gt;"",
IF(COLUMN(貼り付け用!R91)&gt;MATCH("おやつ",貼り付け用!$3:$3,0),"",
IF(VLOOKUP($A91,貼り付け用!$A$1:$BA$300,COLUMN(),FALSE)=0,"",VLOOKUP($A91,貼り付け用!$A$1:$BA$300,COLUMN(),FALSE))),"")</f>
        <v>#N/A</v>
      </c>
      <c r="S91" s="24" t="e">
        <f>IF($A91&lt;&gt;"",
IF(COLUMN(貼り付け用!S91)&gt;MATCH("おやつ",貼り付け用!$3:$3,0),"",
IF(VLOOKUP($A91,貼り付け用!$A$1:$BA$300,COLUMN(),FALSE)=0,"",VLOOKUP($A91,貼り付け用!$A$1:$BA$300,COLUMN(),FALSE))),"")</f>
        <v>#N/A</v>
      </c>
      <c r="T91" s="24" t="e">
        <f>IF(COLUMN(貼り付け用!T91)&gt;MATCH("おやつ",貼り付け用!$3:$3,0),"",
IF(VLOOKUP($A91,貼り付け用!$A$1:$BA$300,COLUMN(),FALSE)=0,"",VLOOKUP($A91,貼り付け用!$A$1:$BA$300,COLUMN(),FALSE)))</f>
        <v>#N/A</v>
      </c>
      <c r="U91" s="30"/>
      <c r="V91" s="27" t="e">
        <f>IF(A91&lt;&gt;"",
IF(VLOOKUP($A91,貼り付け用!$A$1:$BA$300,MATCH("おやつ",貼り付け用!$3:$3,0)+1,FALSE)=0,"",VLOOKUP($A91,貼り付け用!$A$1:$BA$300,MATCH("おやつ",貼り付け用!$3:$3,0)+1,FALSE)),"")</f>
        <v>#N/A</v>
      </c>
      <c r="W91" s="26" t="e">
        <f>IF(A91&lt;&gt;"",
IF(VLOOKUP($A91,貼り付け用!$A$1:$BA$300,MATCH("おやつ",貼り付け用!$3:$3,0)+2,FALSE)=0,"",VLOOKUP($A91,貼り付け用!$A$1:$BA$300,MATCH("おやつ",貼り付け用!$3:$3,0)+2,FALSE)),"")</f>
        <v>#N/A</v>
      </c>
    </row>
    <row r="92" spans="1:23" x14ac:dyDescent="0.45">
      <c r="A92" s="10" t="e">
        <f>IF(貼り付け用!$A$6&lt;&gt;"",
IF(ROW(A91)+1&gt;=MATCH("*10000*", 貼り付け用!$A:$A, 0),
IF(COUNTIF(A90,"*10000*"),"10001",
IF(COUNTIF(A90,"*10001*"),"10002",
IF(COUNTIF(A90,"*10002*"),"",
IF(COUNTIF(A90,""),"","10000")))),
IF(貼り付け用!A92&lt;&gt;"",貼り付け用!A92,"")),
IF(ROW(A92)+1&gt;=MATCH("*10000*", 貼り付け用!$A:$A, 0),
IF(COUNTIF(A90,"*10000*"),"10001",
IF(COUNTIF(A90,"*10001*"),"10002",
IF(COUNTIF(A90,"*10002*"),"",
IF(COUNTIF(A90,""),"","10000")))),
IF(貼り付け用!A93&lt;&gt;"",貼り付け用!A93,"")))</f>
        <v>#N/A</v>
      </c>
      <c r="B92" s="26" t="e">
        <f>IF($A92&lt;&gt;"",IF(VLOOKUP($A92,貼り付け用!$A$1:$BA$300,COLUMN(),FALSE)=0,"",VLOOKUP($A92,貼り付け用!$A$1:$BA$300,COLUMN(),FALSE)),"")</f>
        <v>#N/A</v>
      </c>
      <c r="C92" s="26" t="e">
        <f>IF($A92&lt;&gt;"",IF(VLOOKUP($A92,貼り付け用!$A$1:$BA$300,COLUMN(),FALSE)=0,"",VLOOKUP($A92,貼り付け用!$A$1:$BA$300,COLUMN(),FALSE)),"")</f>
        <v>#N/A</v>
      </c>
      <c r="D92" s="26" t="e">
        <f>IF($A92&lt;&gt;"",IF(VLOOKUP($A92,貼り付け用!$A$1:$BA$300,COLUMN(),FALSE)=0,"",VLOOKUP($A92,貼り付け用!$A$1:$BA$300,COLUMN(),FALSE)),"")</f>
        <v>#N/A</v>
      </c>
      <c r="E92" s="26" t="e">
        <f>IF($A92&lt;&gt;"",IF(VLOOKUP($A92,貼り付け用!$A$1:$BA$300,COLUMN(),FALSE)=0,"",VLOOKUP($A92,貼り付け用!$A$1:$BA$300,COLUMN(),FALSE)),"")</f>
        <v>#N/A</v>
      </c>
      <c r="F92" s="26" t="e">
        <f>IF($A92&lt;&gt;"",IF(VLOOKUP($A92,貼り付け用!$A$1:$BA$300,COLUMN(),FALSE)=0,"",VLOOKUP($A92,貼り付け用!$A$1:$BA$300,COLUMN(),FALSE)),"")</f>
        <v>#N/A</v>
      </c>
      <c r="G92" s="26" t="e">
        <f>IF($A92&lt;&gt;"",IF(VLOOKUP($A92,貼り付け用!$A$1:$BA$300,COLUMN(),FALSE)=0,"",VLOOKUP($A92,貼り付け用!$A$1:$BA$300,COLUMN(),FALSE)),"")</f>
        <v>#N/A</v>
      </c>
      <c r="H92" s="26" t="e">
        <f>IF($A92&lt;&gt;"",IF(VLOOKUP($A92,貼り付け用!$A$1:$BA$300,COLUMN(),FALSE)=0,"",VLOOKUP($A92,貼り付け用!$A$1:$BA$300,COLUMN(),FALSE)),"")</f>
        <v>#N/A</v>
      </c>
      <c r="I92" s="26" t="e">
        <f>IF($A92&lt;&gt;"",IF(VLOOKUP($A92,貼り付け用!$A$1:$BA$300,COLUMN(),FALSE)=0,"",VLOOKUP($A92,貼り付け用!$A$1:$BA$300,COLUMN(),FALSE)),"")</f>
        <v>#N/A</v>
      </c>
      <c r="J92" s="26" t="e">
        <f>IF($A92&lt;&gt;"",IF(VLOOKUP($A92,貼り付け用!$A$1:$BA$300,COLUMN(),FALSE)=0,"",VLOOKUP($A92,貼り付け用!$A$1:$BA$300,COLUMN(),FALSE)),"")</f>
        <v>#N/A</v>
      </c>
      <c r="K92" s="26" t="e">
        <f>IF($A92&lt;&gt;"",IF(VLOOKUP($A92,貼り付け用!$A$1:$BA$300,COLUMN(),FALSE)=0,"",VLOOKUP($A92,貼り付け用!$A$1:$BA$300,COLUMN(),FALSE)),"")</f>
        <v>#N/A</v>
      </c>
      <c r="L92" s="26" t="e">
        <f>IF($A92&lt;&gt;"",
IF(COLUMN(貼り付け用!L92)&gt;MATCH("おやつ",貼り付け用!$3:$3,0),"",
IF(VLOOKUP($A92,貼り付け用!$A$1:$BA$300,COLUMN(),FALSE)=0,"",VLOOKUP($A92,貼り付け用!$A$1:$BA$300,COLUMN(),FALSE))),"")</f>
        <v>#N/A</v>
      </c>
      <c r="M92" s="26" t="e">
        <f>IF($A92&lt;&gt;"",
IF(COLUMN(貼り付け用!M92)&gt;MATCH("おやつ",貼り付け用!$3:$3,0),"",
IF(VLOOKUP($A92,貼り付け用!$A$1:$BA$300,COLUMN(),FALSE)=0,"",VLOOKUP($A92,貼り付け用!$A$1:$BA$300,COLUMN(),FALSE))),"")</f>
        <v>#N/A</v>
      </c>
      <c r="N92" s="26" t="e">
        <f>IF($A92&lt;&gt;"",
IF(COLUMN(貼り付け用!N92)&gt;MATCH("おやつ",貼り付け用!$3:$3,0),"",
IF(VLOOKUP($A92,貼り付け用!$A$1:$BA$300,COLUMN(),FALSE)=0,"",VLOOKUP($A92,貼り付け用!$A$1:$BA$300,COLUMN(),FALSE))),"")</f>
        <v>#N/A</v>
      </c>
      <c r="O92" s="26" t="e">
        <f>IF($A92&lt;&gt;"",
IF(COLUMN(貼り付け用!O92)&gt;MATCH("おやつ",貼り付け用!$3:$3,0),"",
IF(VLOOKUP($A92,貼り付け用!$A$1:$BA$300,COLUMN(),FALSE)=0,"",VLOOKUP($A92,貼り付け用!$A$1:$BA$300,COLUMN(),FALSE))),"")</f>
        <v>#N/A</v>
      </c>
      <c r="P92" s="26" t="e">
        <f>IF($A92&lt;&gt;"",
IF(COLUMN(貼り付け用!P92)&gt;MATCH("おやつ",貼り付け用!$3:$3,0),"",
IF(VLOOKUP($A92,貼り付け用!$A$1:$BA$300,COLUMN(),FALSE)=0,"",VLOOKUP($A92,貼り付け用!$A$1:$BA$300,COLUMN(),FALSE))),"")</f>
        <v>#N/A</v>
      </c>
      <c r="Q92" s="26" t="e">
        <f>IF($A92&lt;&gt;"",
IF(COLUMN(貼り付け用!Q92)&gt;MATCH("おやつ",貼り付け用!$3:$3,0),"",
IF(VLOOKUP($A92,貼り付け用!$A$1:$BA$300,COLUMN(),FALSE)=0,"",VLOOKUP($A92,貼り付け用!$A$1:$BA$300,COLUMN(),FALSE))),"")</f>
        <v>#N/A</v>
      </c>
      <c r="R92" s="26" t="e">
        <f>IF($A92&lt;&gt;"",
IF(COLUMN(貼り付け用!R92)&gt;MATCH("おやつ",貼り付け用!$3:$3,0),"",
IF(VLOOKUP($A92,貼り付け用!$A$1:$BA$300,COLUMN(),FALSE)=0,"",VLOOKUP($A92,貼り付け用!$A$1:$BA$300,COLUMN(),FALSE))),"")</f>
        <v>#N/A</v>
      </c>
      <c r="S92" s="26" t="e">
        <f>IF($A92&lt;&gt;"",
IF(COLUMN(貼り付け用!S92)&gt;MATCH("おやつ",貼り付け用!$3:$3,0),"",
IF(VLOOKUP($A92,貼り付け用!$A$1:$BA$300,COLUMN(),FALSE)=0,"",VLOOKUP($A92,貼り付け用!$A$1:$BA$300,COLUMN(),FALSE))),"")</f>
        <v>#N/A</v>
      </c>
      <c r="T92" s="26" t="e">
        <f>IF(COLUMN(貼り付け用!T92)&gt;MATCH("おやつ",貼り付け用!$3:$3,0),"",
IF(VLOOKUP($A92,貼り付け用!$A$1:$BA$300,COLUMN(),FALSE)=0,"",VLOOKUP($A92,貼り付け用!$A$1:$BA$300,COLUMN(),FALSE)))</f>
        <v>#N/A</v>
      </c>
      <c r="U92" s="29"/>
      <c r="V92" s="27" t="e">
        <f>IF(A92&lt;&gt;"",
IF(VLOOKUP($A92,貼り付け用!$A$1:$BA$300,MATCH("おやつ",貼り付け用!$3:$3,0)+1,FALSE)=0,"",VLOOKUP($A92,貼り付け用!$A$1:$BA$300,MATCH("おやつ",貼り付け用!$3:$3,0)+1,FALSE)),"")</f>
        <v>#N/A</v>
      </c>
      <c r="W92" s="26" t="e">
        <f>IF(A92&lt;&gt;"",
IF(VLOOKUP($A92,貼り付け用!$A$1:$BA$300,MATCH("おやつ",貼り付け用!$3:$3,0)+2,FALSE)=0,"",VLOOKUP($A92,貼り付け用!$A$1:$BA$300,MATCH("おやつ",貼り付け用!$3:$3,0)+2,FALSE)),"")</f>
        <v>#N/A</v>
      </c>
    </row>
    <row r="93" spans="1:23" x14ac:dyDescent="0.45">
      <c r="A93" s="28" t="e">
        <f>IF(貼り付け用!$A$6&lt;&gt;"",
IF(ROW(A92)+1&gt;=MATCH("*10000*", 貼り付け用!$A:$A, 0),"",
IF(貼り付け用!A93&lt;&gt;"",貼り付け用!A93,"")),
IF(ROW(A93)+1&gt;=MATCH("*10000*", 貼り付け用!$A:$A, 0),"",
IF(貼り付け用!A94&lt;&gt;"",貼り付け用!A94,"")))</f>
        <v>#N/A</v>
      </c>
      <c r="B93" s="24" t="e">
        <f>IF($A93&lt;&gt;"",IF(VLOOKUP($A93,貼り付け用!$A$1:$BA$300,COLUMN(),FALSE)=0,"",VLOOKUP($A93,貼り付け用!$A$1:$BA$300,COLUMN(),FALSE)),"")</f>
        <v>#N/A</v>
      </c>
      <c r="C93" s="24" t="e">
        <f>IF($A93&lt;&gt;"",IF(VLOOKUP($A93,貼り付け用!$A$1:$BA$300,COLUMN(),FALSE)=0,"",VLOOKUP($A93,貼り付け用!$A$1:$BA$300,COLUMN(),FALSE)),"")</f>
        <v>#N/A</v>
      </c>
      <c r="D93" s="24" t="e">
        <f>IF($A93&lt;&gt;"",IF(VLOOKUP($A93,貼り付け用!$A$1:$BA$300,COLUMN(),FALSE)=0,"",VLOOKUP($A93,貼り付け用!$A$1:$BA$300,COLUMN(),FALSE)),"")</f>
        <v>#N/A</v>
      </c>
      <c r="E93" s="24" t="e">
        <f>IF($A93&lt;&gt;"",IF(VLOOKUP($A93,貼り付け用!$A$1:$BA$300,COLUMN(),FALSE)=0,"",VLOOKUP($A93,貼り付け用!$A$1:$BA$300,COLUMN(),FALSE)),"")</f>
        <v>#N/A</v>
      </c>
      <c r="F93" s="24" t="e">
        <f>IF($A93&lt;&gt;"",IF(VLOOKUP($A93,貼り付け用!$A$1:$BA$300,COLUMN(),FALSE)=0,"",VLOOKUP($A93,貼り付け用!$A$1:$BA$300,COLUMN(),FALSE)),"")</f>
        <v>#N/A</v>
      </c>
      <c r="G93" s="24" t="e">
        <f>IF($A93&lt;&gt;"",IF(VLOOKUP($A93,貼り付け用!$A$1:$BA$300,COLUMN(),FALSE)=0,"",VLOOKUP($A93,貼り付け用!$A$1:$BA$300,COLUMN(),FALSE)),"")</f>
        <v>#N/A</v>
      </c>
      <c r="H93" s="24" t="e">
        <f>IF($A93&lt;&gt;"",IF(VLOOKUP($A93,貼り付け用!$A$1:$BA$300,COLUMN(),FALSE)=0,"",VLOOKUP($A93,貼り付け用!$A$1:$BA$300,COLUMN(),FALSE)),"")</f>
        <v>#N/A</v>
      </c>
      <c r="I93" s="24" t="e">
        <f>IF($A93&lt;&gt;"",IF(VLOOKUP($A93,貼り付け用!$A$1:$BA$300,COLUMN(),FALSE)=0,"",VLOOKUP($A93,貼り付け用!$A$1:$BA$300,COLUMN(),FALSE)),"")</f>
        <v>#N/A</v>
      </c>
      <c r="J93" s="24" t="e">
        <f>IF($A93&lt;&gt;"",IF(VLOOKUP($A93,貼り付け用!$A$1:$BA$300,COLUMN(),FALSE)=0,"",VLOOKUP($A93,貼り付け用!$A$1:$BA$300,COLUMN(),FALSE)),"")</f>
        <v>#N/A</v>
      </c>
      <c r="K93" s="24" t="e">
        <f>IF($A93&lt;&gt;"",IF(VLOOKUP($A93,貼り付け用!$A$1:$BA$300,COLUMN(),FALSE)=0,"",VLOOKUP($A93,貼り付け用!$A$1:$BA$300,COLUMN(),FALSE)),"")</f>
        <v>#N/A</v>
      </c>
      <c r="L93" s="24" t="e">
        <f>IF($A93&lt;&gt;"",
IF(COLUMN(貼り付け用!L93)&gt;MATCH("おやつ",貼り付け用!$3:$3,0),"",
IF(VLOOKUP($A93,貼り付け用!$A$1:$BA$300,COLUMN(),FALSE)=0,"",VLOOKUP($A93,貼り付け用!$A$1:$BA$300,COLUMN(),FALSE))),"")</f>
        <v>#N/A</v>
      </c>
      <c r="M93" s="24" t="e">
        <f>IF($A93&lt;&gt;"",
IF(COLUMN(貼り付け用!M93)&gt;MATCH("おやつ",貼り付け用!$3:$3,0),"",
IF(VLOOKUP($A93,貼り付け用!$A$1:$BA$300,COLUMN(),FALSE)=0,"",VLOOKUP($A93,貼り付け用!$A$1:$BA$300,COLUMN(),FALSE))),"")</f>
        <v>#N/A</v>
      </c>
      <c r="N93" s="24" t="e">
        <f>IF($A93&lt;&gt;"",
IF(COLUMN(貼り付け用!N93)&gt;MATCH("おやつ",貼り付け用!$3:$3,0),"",
IF(VLOOKUP($A93,貼り付け用!$A$1:$BA$300,COLUMN(),FALSE)=0,"",VLOOKUP($A93,貼り付け用!$A$1:$BA$300,COLUMN(),FALSE))),"")</f>
        <v>#N/A</v>
      </c>
      <c r="O93" s="24" t="e">
        <f>IF($A93&lt;&gt;"",
IF(COLUMN(貼り付け用!O93)&gt;MATCH("おやつ",貼り付け用!$3:$3,0),"",
IF(VLOOKUP($A93,貼り付け用!$A$1:$BA$300,COLUMN(),FALSE)=0,"",VLOOKUP($A93,貼り付け用!$A$1:$BA$300,COLUMN(),FALSE))),"")</f>
        <v>#N/A</v>
      </c>
      <c r="P93" s="24" t="e">
        <f>IF($A93&lt;&gt;"",
IF(COLUMN(貼り付け用!P93)&gt;MATCH("おやつ",貼り付け用!$3:$3,0),"",
IF(VLOOKUP($A93,貼り付け用!$A$1:$BA$300,COLUMN(),FALSE)=0,"",VLOOKUP($A93,貼り付け用!$A$1:$BA$300,COLUMN(),FALSE))),"")</f>
        <v>#N/A</v>
      </c>
      <c r="Q93" s="24" t="e">
        <f>IF($A93&lt;&gt;"",
IF(COLUMN(貼り付け用!Q93)&gt;MATCH("おやつ",貼り付け用!$3:$3,0),"",
IF(VLOOKUP($A93,貼り付け用!$A$1:$BA$300,COLUMN(),FALSE)=0,"",VLOOKUP($A93,貼り付け用!$A$1:$BA$300,COLUMN(),FALSE))),"")</f>
        <v>#N/A</v>
      </c>
      <c r="R93" s="24" t="e">
        <f>IF($A93&lt;&gt;"",
IF(COLUMN(貼り付け用!R93)&gt;MATCH("おやつ",貼り付け用!$3:$3,0),"",
IF(VLOOKUP($A93,貼り付け用!$A$1:$BA$300,COLUMN(),FALSE)=0,"",VLOOKUP($A93,貼り付け用!$A$1:$BA$300,COLUMN(),FALSE))),"")</f>
        <v>#N/A</v>
      </c>
      <c r="S93" s="24" t="e">
        <f>IF($A93&lt;&gt;"",
IF(COLUMN(貼り付け用!S93)&gt;MATCH("おやつ",貼り付け用!$3:$3,0),"",
IF(VLOOKUP($A93,貼り付け用!$A$1:$BA$300,COLUMN(),FALSE)=0,"",VLOOKUP($A93,貼り付け用!$A$1:$BA$300,COLUMN(),FALSE))),"")</f>
        <v>#N/A</v>
      </c>
      <c r="T93" s="24" t="e">
        <f>IF(COLUMN(貼り付け用!T93)&gt;MATCH("おやつ",貼り付け用!$3:$3,0),"",
IF(VLOOKUP($A93,貼り付け用!$A$1:$BA$300,COLUMN(),FALSE)=0,"",VLOOKUP($A93,貼り付け用!$A$1:$BA$300,COLUMN(),FALSE)))</f>
        <v>#N/A</v>
      </c>
      <c r="U93" s="30"/>
      <c r="V93" s="27" t="e">
        <f>IF(A93&lt;&gt;"",
IF(VLOOKUP($A93,貼り付け用!$A$1:$BA$300,MATCH("おやつ",貼り付け用!$3:$3,0)+1,FALSE)=0,"",VLOOKUP($A93,貼り付け用!$A$1:$BA$300,MATCH("おやつ",貼り付け用!$3:$3,0)+1,FALSE)),"")</f>
        <v>#N/A</v>
      </c>
      <c r="W93" s="26" t="e">
        <f>IF(A93&lt;&gt;"",
IF(VLOOKUP($A93,貼り付け用!$A$1:$BA$300,MATCH("おやつ",貼り付け用!$3:$3,0)+2,FALSE)=0,"",VLOOKUP($A93,貼り付け用!$A$1:$BA$300,MATCH("おやつ",貼り付け用!$3:$3,0)+2,FALSE)),"")</f>
        <v>#N/A</v>
      </c>
    </row>
    <row r="94" spans="1:23" x14ac:dyDescent="0.45">
      <c r="A94" s="10" t="e">
        <f>IF(貼り付け用!$A$6&lt;&gt;"",
IF(ROW(A93)+1&gt;=MATCH("*10000*", 貼り付け用!$A:$A, 0),
IF(COUNTIF(A92,"*10000*"),"10001",
IF(COUNTIF(A92,"*10001*"),"10002",
IF(COUNTIF(A92,"*10002*"),"",
IF(COUNTIF(A92,""),"","10000")))),
IF(貼り付け用!A94&lt;&gt;"",貼り付け用!A94,"")),
IF(ROW(A94)+1&gt;=MATCH("*10000*", 貼り付け用!$A:$A, 0),
IF(COUNTIF(A92,"*10000*"),"10001",
IF(COUNTIF(A92,"*10001*"),"10002",
IF(COUNTIF(A92,"*10002*"),"",
IF(COUNTIF(A92,""),"","10000")))),
IF(貼り付け用!A95&lt;&gt;"",貼り付け用!A95,"")))</f>
        <v>#N/A</v>
      </c>
      <c r="B94" s="26" t="e">
        <f>IF($A94&lt;&gt;"",IF(VLOOKUP($A94,貼り付け用!$A$1:$BA$300,COLUMN(),FALSE)=0,"",VLOOKUP($A94,貼り付け用!$A$1:$BA$300,COLUMN(),FALSE)),"")</f>
        <v>#N/A</v>
      </c>
      <c r="C94" s="26" t="e">
        <f>IF($A94&lt;&gt;"",IF(VLOOKUP($A94,貼り付け用!$A$1:$BA$300,COLUMN(),FALSE)=0,"",VLOOKUP($A94,貼り付け用!$A$1:$BA$300,COLUMN(),FALSE)),"")</f>
        <v>#N/A</v>
      </c>
      <c r="D94" s="26" t="e">
        <f>IF($A94&lt;&gt;"",IF(VLOOKUP($A94,貼り付け用!$A$1:$BA$300,COLUMN(),FALSE)=0,"",VLOOKUP($A94,貼り付け用!$A$1:$BA$300,COLUMN(),FALSE)),"")</f>
        <v>#N/A</v>
      </c>
      <c r="E94" s="26" t="e">
        <f>IF($A94&lt;&gt;"",IF(VLOOKUP($A94,貼り付け用!$A$1:$BA$300,COLUMN(),FALSE)=0,"",VLOOKUP($A94,貼り付け用!$A$1:$BA$300,COLUMN(),FALSE)),"")</f>
        <v>#N/A</v>
      </c>
      <c r="F94" s="26" t="e">
        <f>IF($A94&lt;&gt;"",IF(VLOOKUP($A94,貼り付け用!$A$1:$BA$300,COLUMN(),FALSE)=0,"",VLOOKUP($A94,貼り付け用!$A$1:$BA$300,COLUMN(),FALSE)),"")</f>
        <v>#N/A</v>
      </c>
      <c r="G94" s="26" t="e">
        <f>IF($A94&lt;&gt;"",IF(VLOOKUP($A94,貼り付け用!$A$1:$BA$300,COLUMN(),FALSE)=0,"",VLOOKUP($A94,貼り付け用!$A$1:$BA$300,COLUMN(),FALSE)),"")</f>
        <v>#N/A</v>
      </c>
      <c r="H94" s="26" t="e">
        <f>IF($A94&lt;&gt;"",IF(VLOOKUP($A94,貼り付け用!$A$1:$BA$300,COLUMN(),FALSE)=0,"",VLOOKUP($A94,貼り付け用!$A$1:$BA$300,COLUMN(),FALSE)),"")</f>
        <v>#N/A</v>
      </c>
      <c r="I94" s="26" t="e">
        <f>IF($A94&lt;&gt;"",IF(VLOOKUP($A94,貼り付け用!$A$1:$BA$300,COLUMN(),FALSE)=0,"",VLOOKUP($A94,貼り付け用!$A$1:$BA$300,COLUMN(),FALSE)),"")</f>
        <v>#N/A</v>
      </c>
      <c r="J94" s="26" t="e">
        <f>IF($A94&lt;&gt;"",IF(VLOOKUP($A94,貼り付け用!$A$1:$BA$300,COLUMN(),FALSE)=0,"",VLOOKUP($A94,貼り付け用!$A$1:$BA$300,COLUMN(),FALSE)),"")</f>
        <v>#N/A</v>
      </c>
      <c r="K94" s="26" t="e">
        <f>IF($A94&lt;&gt;"",IF(VLOOKUP($A94,貼り付け用!$A$1:$BA$300,COLUMN(),FALSE)=0,"",VLOOKUP($A94,貼り付け用!$A$1:$BA$300,COLUMN(),FALSE)),"")</f>
        <v>#N/A</v>
      </c>
      <c r="L94" s="26" t="e">
        <f>IF($A94&lt;&gt;"",
IF(COLUMN(貼り付け用!L94)&gt;MATCH("おやつ",貼り付け用!$3:$3,0),"",
IF(VLOOKUP($A94,貼り付け用!$A$1:$BA$300,COLUMN(),FALSE)=0,"",VLOOKUP($A94,貼り付け用!$A$1:$BA$300,COLUMN(),FALSE))),"")</f>
        <v>#N/A</v>
      </c>
      <c r="M94" s="26" t="e">
        <f>IF($A94&lt;&gt;"",
IF(COLUMN(貼り付け用!M94)&gt;MATCH("おやつ",貼り付け用!$3:$3,0),"",
IF(VLOOKUP($A94,貼り付け用!$A$1:$BA$300,COLUMN(),FALSE)=0,"",VLOOKUP($A94,貼り付け用!$A$1:$BA$300,COLUMN(),FALSE))),"")</f>
        <v>#N/A</v>
      </c>
      <c r="N94" s="26" t="e">
        <f>IF($A94&lt;&gt;"",
IF(COLUMN(貼り付け用!N94)&gt;MATCH("おやつ",貼り付け用!$3:$3,0),"",
IF(VLOOKUP($A94,貼り付け用!$A$1:$BA$300,COLUMN(),FALSE)=0,"",VLOOKUP($A94,貼り付け用!$A$1:$BA$300,COLUMN(),FALSE))),"")</f>
        <v>#N/A</v>
      </c>
      <c r="O94" s="26" t="e">
        <f>IF($A94&lt;&gt;"",
IF(COLUMN(貼り付け用!O94)&gt;MATCH("おやつ",貼り付け用!$3:$3,0),"",
IF(VLOOKUP($A94,貼り付け用!$A$1:$BA$300,COLUMN(),FALSE)=0,"",VLOOKUP($A94,貼り付け用!$A$1:$BA$300,COLUMN(),FALSE))),"")</f>
        <v>#N/A</v>
      </c>
      <c r="P94" s="26" t="e">
        <f>IF($A94&lt;&gt;"",
IF(COLUMN(貼り付け用!P94)&gt;MATCH("おやつ",貼り付け用!$3:$3,0),"",
IF(VLOOKUP($A94,貼り付け用!$A$1:$BA$300,COLUMN(),FALSE)=0,"",VLOOKUP($A94,貼り付け用!$A$1:$BA$300,COLUMN(),FALSE))),"")</f>
        <v>#N/A</v>
      </c>
      <c r="Q94" s="26" t="e">
        <f>IF($A94&lt;&gt;"",
IF(COLUMN(貼り付け用!Q94)&gt;MATCH("おやつ",貼り付け用!$3:$3,0),"",
IF(VLOOKUP($A94,貼り付け用!$A$1:$BA$300,COLUMN(),FALSE)=0,"",VLOOKUP($A94,貼り付け用!$A$1:$BA$300,COLUMN(),FALSE))),"")</f>
        <v>#N/A</v>
      </c>
      <c r="R94" s="26" t="e">
        <f>IF($A94&lt;&gt;"",
IF(COLUMN(貼り付け用!R94)&gt;MATCH("おやつ",貼り付け用!$3:$3,0),"",
IF(VLOOKUP($A94,貼り付け用!$A$1:$BA$300,COLUMN(),FALSE)=0,"",VLOOKUP($A94,貼り付け用!$A$1:$BA$300,COLUMN(),FALSE))),"")</f>
        <v>#N/A</v>
      </c>
      <c r="S94" s="26" t="e">
        <f>IF($A94&lt;&gt;"",
IF(COLUMN(貼り付け用!S94)&gt;MATCH("おやつ",貼り付け用!$3:$3,0),"",
IF(VLOOKUP($A94,貼り付け用!$A$1:$BA$300,COLUMN(),FALSE)=0,"",VLOOKUP($A94,貼り付け用!$A$1:$BA$300,COLUMN(),FALSE))),"")</f>
        <v>#N/A</v>
      </c>
      <c r="T94" s="26" t="e">
        <f>IF(COLUMN(貼り付け用!T94)&gt;MATCH("おやつ",貼り付け用!$3:$3,0),"",
IF(VLOOKUP($A94,貼り付け用!$A$1:$BA$300,COLUMN(),FALSE)=0,"",VLOOKUP($A94,貼り付け用!$A$1:$BA$300,COLUMN(),FALSE)))</f>
        <v>#N/A</v>
      </c>
      <c r="U94" s="29"/>
      <c r="V94" s="27" t="e">
        <f>IF(A94&lt;&gt;"",
IF(VLOOKUP($A94,貼り付け用!$A$1:$BA$300,MATCH("おやつ",貼り付け用!$3:$3,0)+1,FALSE)=0,"",VLOOKUP($A94,貼り付け用!$A$1:$BA$300,MATCH("おやつ",貼り付け用!$3:$3,0)+1,FALSE)),"")</f>
        <v>#N/A</v>
      </c>
      <c r="W94" s="26" t="e">
        <f>IF(A94&lt;&gt;"",
IF(VLOOKUP($A94,貼り付け用!$A$1:$BA$300,MATCH("おやつ",貼り付け用!$3:$3,0)+2,FALSE)=0,"",VLOOKUP($A94,貼り付け用!$A$1:$BA$300,MATCH("おやつ",貼り付け用!$3:$3,0)+2,FALSE)),"")</f>
        <v>#N/A</v>
      </c>
    </row>
    <row r="95" spans="1:23" x14ac:dyDescent="0.45">
      <c r="A95" s="28" t="e">
        <f>IF(貼り付け用!$A$6&lt;&gt;"",
IF(ROW(A94)+1&gt;=MATCH("*10000*", 貼り付け用!$A:$A, 0),"",
IF(貼り付け用!A95&lt;&gt;"",貼り付け用!A95,"")),
IF(ROW(A95)+1&gt;=MATCH("*10000*", 貼り付け用!$A:$A, 0),"",
IF(貼り付け用!A96&lt;&gt;"",貼り付け用!A96,"")))</f>
        <v>#N/A</v>
      </c>
      <c r="B95" s="24" t="e">
        <f>IF($A95&lt;&gt;"",IF(VLOOKUP($A95,貼り付け用!$A$1:$BA$300,COLUMN(),FALSE)=0,"",VLOOKUP($A95,貼り付け用!$A$1:$BA$300,COLUMN(),FALSE)),"")</f>
        <v>#N/A</v>
      </c>
      <c r="C95" s="24" t="e">
        <f>IF($A95&lt;&gt;"",IF(VLOOKUP($A95,貼り付け用!$A$1:$BA$300,COLUMN(),FALSE)=0,"",VLOOKUP($A95,貼り付け用!$A$1:$BA$300,COLUMN(),FALSE)),"")</f>
        <v>#N/A</v>
      </c>
      <c r="D95" s="24" t="e">
        <f>IF($A95&lt;&gt;"",IF(VLOOKUP($A95,貼り付け用!$A$1:$BA$300,COLUMN(),FALSE)=0,"",VLOOKUP($A95,貼り付け用!$A$1:$BA$300,COLUMN(),FALSE)),"")</f>
        <v>#N/A</v>
      </c>
      <c r="E95" s="24" t="e">
        <f>IF($A95&lt;&gt;"",IF(VLOOKUP($A95,貼り付け用!$A$1:$BA$300,COLUMN(),FALSE)=0,"",VLOOKUP($A95,貼り付け用!$A$1:$BA$300,COLUMN(),FALSE)),"")</f>
        <v>#N/A</v>
      </c>
      <c r="F95" s="24" t="e">
        <f>IF($A95&lt;&gt;"",IF(VLOOKUP($A95,貼り付け用!$A$1:$BA$300,COLUMN(),FALSE)=0,"",VLOOKUP($A95,貼り付け用!$A$1:$BA$300,COLUMN(),FALSE)),"")</f>
        <v>#N/A</v>
      </c>
      <c r="G95" s="24" t="e">
        <f>IF($A95&lt;&gt;"",IF(VLOOKUP($A95,貼り付け用!$A$1:$BA$300,COLUMN(),FALSE)=0,"",VLOOKUP($A95,貼り付け用!$A$1:$BA$300,COLUMN(),FALSE)),"")</f>
        <v>#N/A</v>
      </c>
      <c r="H95" s="24" t="e">
        <f>IF($A95&lt;&gt;"",IF(VLOOKUP($A95,貼り付け用!$A$1:$BA$300,COLUMN(),FALSE)=0,"",VLOOKUP($A95,貼り付け用!$A$1:$BA$300,COLUMN(),FALSE)),"")</f>
        <v>#N/A</v>
      </c>
      <c r="I95" s="24" t="e">
        <f>IF($A95&lt;&gt;"",IF(VLOOKUP($A95,貼り付け用!$A$1:$BA$300,COLUMN(),FALSE)=0,"",VLOOKUP($A95,貼り付け用!$A$1:$BA$300,COLUMN(),FALSE)),"")</f>
        <v>#N/A</v>
      </c>
      <c r="J95" s="24" t="e">
        <f>IF($A95&lt;&gt;"",IF(VLOOKUP($A95,貼り付け用!$A$1:$BA$300,COLUMN(),FALSE)=0,"",VLOOKUP($A95,貼り付け用!$A$1:$BA$300,COLUMN(),FALSE)),"")</f>
        <v>#N/A</v>
      </c>
      <c r="K95" s="24" t="e">
        <f>IF($A95&lt;&gt;"",IF(VLOOKUP($A95,貼り付け用!$A$1:$BA$300,COLUMN(),FALSE)=0,"",VLOOKUP($A95,貼り付け用!$A$1:$BA$300,COLUMN(),FALSE)),"")</f>
        <v>#N/A</v>
      </c>
      <c r="L95" s="24" t="e">
        <f>IF($A95&lt;&gt;"",
IF(COLUMN(貼り付け用!L95)&gt;MATCH("おやつ",貼り付け用!$3:$3,0),"",
IF(VLOOKUP($A95,貼り付け用!$A$1:$BA$300,COLUMN(),FALSE)=0,"",VLOOKUP($A95,貼り付け用!$A$1:$BA$300,COLUMN(),FALSE))),"")</f>
        <v>#N/A</v>
      </c>
      <c r="M95" s="24" t="e">
        <f>IF($A95&lt;&gt;"",
IF(COLUMN(貼り付け用!M95)&gt;MATCH("おやつ",貼り付け用!$3:$3,0),"",
IF(VLOOKUP($A95,貼り付け用!$A$1:$BA$300,COLUMN(),FALSE)=0,"",VLOOKUP($A95,貼り付け用!$A$1:$BA$300,COLUMN(),FALSE))),"")</f>
        <v>#N/A</v>
      </c>
      <c r="N95" s="24" t="e">
        <f>IF($A95&lt;&gt;"",
IF(COLUMN(貼り付け用!N95)&gt;MATCH("おやつ",貼り付け用!$3:$3,0),"",
IF(VLOOKUP($A95,貼り付け用!$A$1:$BA$300,COLUMN(),FALSE)=0,"",VLOOKUP($A95,貼り付け用!$A$1:$BA$300,COLUMN(),FALSE))),"")</f>
        <v>#N/A</v>
      </c>
      <c r="O95" s="24" t="e">
        <f>IF($A95&lt;&gt;"",
IF(COLUMN(貼り付け用!O95)&gt;MATCH("おやつ",貼り付け用!$3:$3,0),"",
IF(VLOOKUP($A95,貼り付け用!$A$1:$BA$300,COLUMN(),FALSE)=0,"",VLOOKUP($A95,貼り付け用!$A$1:$BA$300,COLUMN(),FALSE))),"")</f>
        <v>#N/A</v>
      </c>
      <c r="P95" s="24" t="e">
        <f>IF($A95&lt;&gt;"",
IF(COLUMN(貼り付け用!P95)&gt;MATCH("おやつ",貼り付け用!$3:$3,0),"",
IF(VLOOKUP($A95,貼り付け用!$A$1:$BA$300,COLUMN(),FALSE)=0,"",VLOOKUP($A95,貼り付け用!$A$1:$BA$300,COLUMN(),FALSE))),"")</f>
        <v>#N/A</v>
      </c>
      <c r="Q95" s="24" t="e">
        <f>IF($A95&lt;&gt;"",
IF(COLUMN(貼り付け用!Q95)&gt;MATCH("おやつ",貼り付け用!$3:$3,0),"",
IF(VLOOKUP($A95,貼り付け用!$A$1:$BA$300,COLUMN(),FALSE)=0,"",VLOOKUP($A95,貼り付け用!$A$1:$BA$300,COLUMN(),FALSE))),"")</f>
        <v>#N/A</v>
      </c>
      <c r="R95" s="24" t="e">
        <f>IF($A95&lt;&gt;"",
IF(COLUMN(貼り付け用!R95)&gt;MATCH("おやつ",貼り付け用!$3:$3,0),"",
IF(VLOOKUP($A95,貼り付け用!$A$1:$BA$300,COLUMN(),FALSE)=0,"",VLOOKUP($A95,貼り付け用!$A$1:$BA$300,COLUMN(),FALSE))),"")</f>
        <v>#N/A</v>
      </c>
      <c r="S95" s="24" t="e">
        <f>IF($A95&lt;&gt;"",
IF(COLUMN(貼り付け用!S95)&gt;MATCH("おやつ",貼り付け用!$3:$3,0),"",
IF(VLOOKUP($A95,貼り付け用!$A$1:$BA$300,COLUMN(),FALSE)=0,"",VLOOKUP($A95,貼り付け用!$A$1:$BA$300,COLUMN(),FALSE))),"")</f>
        <v>#N/A</v>
      </c>
      <c r="T95" s="24" t="e">
        <f>IF(COLUMN(貼り付け用!T95)&gt;MATCH("おやつ",貼り付け用!$3:$3,0),"",
IF(VLOOKUP($A95,貼り付け用!$A$1:$BA$300,COLUMN(),FALSE)=0,"",VLOOKUP($A95,貼り付け用!$A$1:$BA$300,COLUMN(),FALSE)))</f>
        <v>#N/A</v>
      </c>
      <c r="U95" s="30"/>
      <c r="V95" s="27" t="e">
        <f>IF(A95&lt;&gt;"",
IF(VLOOKUP($A95,貼り付け用!$A$1:$BA$300,MATCH("おやつ",貼り付け用!$3:$3,0)+1,FALSE)=0,"",VLOOKUP($A95,貼り付け用!$A$1:$BA$300,MATCH("おやつ",貼り付け用!$3:$3,0)+1,FALSE)),"")</f>
        <v>#N/A</v>
      </c>
      <c r="W95" s="26" t="e">
        <f>IF(A95&lt;&gt;"",
IF(VLOOKUP($A95,貼り付け用!$A$1:$BA$300,MATCH("おやつ",貼り付け用!$3:$3,0)+2,FALSE)=0,"",VLOOKUP($A95,貼り付け用!$A$1:$BA$300,MATCH("おやつ",貼り付け用!$3:$3,0)+2,FALSE)),"")</f>
        <v>#N/A</v>
      </c>
    </row>
    <row r="96" spans="1:23" x14ac:dyDescent="0.45">
      <c r="A96" s="10" t="e">
        <f>IF(貼り付け用!$A$6&lt;&gt;"",
IF(ROW(A95)+1&gt;=MATCH("*10000*", 貼り付け用!$A:$A, 0),
IF(COUNTIF(A94,"*10000*"),"10001",
IF(COUNTIF(A94,"*10001*"),"10002",
IF(COUNTIF(A94,"*10002*"),"",
IF(COUNTIF(A94,""),"","10000")))),
IF(貼り付け用!A96&lt;&gt;"",貼り付け用!A96,"")),
IF(ROW(A96)+1&gt;=MATCH("*10000*", 貼り付け用!$A:$A, 0),
IF(COUNTIF(A94,"*10000*"),"10001",
IF(COUNTIF(A94,"*10001*"),"10002",
IF(COUNTIF(A94,"*10002*"),"",
IF(COUNTIF(A94,""),"","10000")))),
IF(貼り付け用!A97&lt;&gt;"",貼り付け用!A97,"")))</f>
        <v>#N/A</v>
      </c>
      <c r="B96" s="26" t="e">
        <f>IF($A96&lt;&gt;"",IF(VLOOKUP($A96,貼り付け用!$A$1:$BA$300,COLUMN(),FALSE)=0,"",VLOOKUP($A96,貼り付け用!$A$1:$BA$300,COLUMN(),FALSE)),"")</f>
        <v>#N/A</v>
      </c>
      <c r="C96" s="26" t="e">
        <f>IF($A96&lt;&gt;"",IF(VLOOKUP($A96,貼り付け用!$A$1:$BA$300,COLUMN(),FALSE)=0,"",VLOOKUP($A96,貼り付け用!$A$1:$BA$300,COLUMN(),FALSE)),"")</f>
        <v>#N/A</v>
      </c>
      <c r="D96" s="26" t="e">
        <f>IF($A96&lt;&gt;"",IF(VLOOKUP($A96,貼り付け用!$A$1:$BA$300,COLUMN(),FALSE)=0,"",VLOOKUP($A96,貼り付け用!$A$1:$BA$300,COLUMN(),FALSE)),"")</f>
        <v>#N/A</v>
      </c>
      <c r="E96" s="26" t="e">
        <f>IF($A96&lt;&gt;"",IF(VLOOKUP($A96,貼り付け用!$A$1:$BA$300,COLUMN(),FALSE)=0,"",VLOOKUP($A96,貼り付け用!$A$1:$BA$300,COLUMN(),FALSE)),"")</f>
        <v>#N/A</v>
      </c>
      <c r="F96" s="26" t="e">
        <f>IF($A96&lt;&gt;"",IF(VLOOKUP($A96,貼り付け用!$A$1:$BA$300,COLUMN(),FALSE)=0,"",VLOOKUP($A96,貼り付け用!$A$1:$BA$300,COLUMN(),FALSE)),"")</f>
        <v>#N/A</v>
      </c>
      <c r="G96" s="26" t="e">
        <f>IF($A96&lt;&gt;"",IF(VLOOKUP($A96,貼り付け用!$A$1:$BA$300,COLUMN(),FALSE)=0,"",VLOOKUP($A96,貼り付け用!$A$1:$BA$300,COLUMN(),FALSE)),"")</f>
        <v>#N/A</v>
      </c>
      <c r="H96" s="26" t="e">
        <f>IF($A96&lt;&gt;"",IF(VLOOKUP($A96,貼り付け用!$A$1:$BA$300,COLUMN(),FALSE)=0,"",VLOOKUP($A96,貼り付け用!$A$1:$BA$300,COLUMN(),FALSE)),"")</f>
        <v>#N/A</v>
      </c>
      <c r="I96" s="26" t="e">
        <f>IF($A96&lt;&gt;"",IF(VLOOKUP($A96,貼り付け用!$A$1:$BA$300,COLUMN(),FALSE)=0,"",VLOOKUP($A96,貼り付け用!$A$1:$BA$300,COLUMN(),FALSE)),"")</f>
        <v>#N/A</v>
      </c>
      <c r="J96" s="26" t="e">
        <f>IF($A96&lt;&gt;"",IF(VLOOKUP($A96,貼り付け用!$A$1:$BA$300,COLUMN(),FALSE)=0,"",VLOOKUP($A96,貼り付け用!$A$1:$BA$300,COLUMN(),FALSE)),"")</f>
        <v>#N/A</v>
      </c>
      <c r="K96" s="26" t="e">
        <f>IF($A96&lt;&gt;"",IF(VLOOKUP($A96,貼り付け用!$A$1:$BA$300,COLUMN(),FALSE)=0,"",VLOOKUP($A96,貼り付け用!$A$1:$BA$300,COLUMN(),FALSE)),"")</f>
        <v>#N/A</v>
      </c>
      <c r="L96" s="26" t="e">
        <f>IF($A96&lt;&gt;"",
IF(COLUMN(貼り付け用!L96)&gt;MATCH("おやつ",貼り付け用!$3:$3,0),"",
IF(VLOOKUP($A96,貼り付け用!$A$1:$BA$300,COLUMN(),FALSE)=0,"",VLOOKUP($A96,貼り付け用!$A$1:$BA$300,COLUMN(),FALSE))),"")</f>
        <v>#N/A</v>
      </c>
      <c r="M96" s="26" t="e">
        <f>IF($A96&lt;&gt;"",
IF(COLUMN(貼り付け用!M96)&gt;MATCH("おやつ",貼り付け用!$3:$3,0),"",
IF(VLOOKUP($A96,貼り付け用!$A$1:$BA$300,COLUMN(),FALSE)=0,"",VLOOKUP($A96,貼り付け用!$A$1:$BA$300,COLUMN(),FALSE))),"")</f>
        <v>#N/A</v>
      </c>
      <c r="N96" s="26" t="e">
        <f>IF($A96&lt;&gt;"",
IF(COLUMN(貼り付け用!N96)&gt;MATCH("おやつ",貼り付け用!$3:$3,0),"",
IF(VLOOKUP($A96,貼り付け用!$A$1:$BA$300,COLUMN(),FALSE)=0,"",VLOOKUP($A96,貼り付け用!$A$1:$BA$300,COLUMN(),FALSE))),"")</f>
        <v>#N/A</v>
      </c>
      <c r="O96" s="26" t="e">
        <f>IF($A96&lt;&gt;"",
IF(COLUMN(貼り付け用!O96)&gt;MATCH("おやつ",貼り付け用!$3:$3,0),"",
IF(VLOOKUP($A96,貼り付け用!$A$1:$BA$300,COLUMN(),FALSE)=0,"",VLOOKUP($A96,貼り付け用!$A$1:$BA$300,COLUMN(),FALSE))),"")</f>
        <v>#N/A</v>
      </c>
      <c r="P96" s="26" t="e">
        <f>IF($A96&lt;&gt;"",
IF(COLUMN(貼り付け用!P96)&gt;MATCH("おやつ",貼り付け用!$3:$3,0),"",
IF(VLOOKUP($A96,貼り付け用!$A$1:$BA$300,COLUMN(),FALSE)=0,"",VLOOKUP($A96,貼り付け用!$A$1:$BA$300,COLUMN(),FALSE))),"")</f>
        <v>#N/A</v>
      </c>
      <c r="Q96" s="26" t="e">
        <f>IF($A96&lt;&gt;"",
IF(COLUMN(貼り付け用!Q96)&gt;MATCH("おやつ",貼り付け用!$3:$3,0),"",
IF(VLOOKUP($A96,貼り付け用!$A$1:$BA$300,COLUMN(),FALSE)=0,"",VLOOKUP($A96,貼り付け用!$A$1:$BA$300,COLUMN(),FALSE))),"")</f>
        <v>#N/A</v>
      </c>
      <c r="R96" s="26" t="e">
        <f>IF($A96&lt;&gt;"",
IF(COLUMN(貼り付け用!R96)&gt;MATCH("おやつ",貼り付け用!$3:$3,0),"",
IF(VLOOKUP($A96,貼り付け用!$A$1:$BA$300,COLUMN(),FALSE)=0,"",VLOOKUP($A96,貼り付け用!$A$1:$BA$300,COLUMN(),FALSE))),"")</f>
        <v>#N/A</v>
      </c>
      <c r="S96" s="26" t="e">
        <f>IF($A96&lt;&gt;"",
IF(COLUMN(貼り付け用!S96)&gt;MATCH("おやつ",貼り付け用!$3:$3,0),"",
IF(VLOOKUP($A96,貼り付け用!$A$1:$BA$300,COLUMN(),FALSE)=0,"",VLOOKUP($A96,貼り付け用!$A$1:$BA$300,COLUMN(),FALSE))),"")</f>
        <v>#N/A</v>
      </c>
      <c r="T96" s="26" t="e">
        <f>IF(COLUMN(貼り付け用!T96)&gt;MATCH("おやつ",貼り付け用!$3:$3,0),"",
IF(VLOOKUP($A96,貼り付け用!$A$1:$BA$300,COLUMN(),FALSE)=0,"",VLOOKUP($A96,貼り付け用!$A$1:$BA$300,COLUMN(),FALSE)))</f>
        <v>#N/A</v>
      </c>
      <c r="U96" s="29"/>
      <c r="V96" s="27" t="e">
        <f>IF(A96&lt;&gt;"",
IF(VLOOKUP($A96,貼り付け用!$A$1:$BA$300,MATCH("おやつ",貼り付け用!$3:$3,0)+1,FALSE)=0,"",VLOOKUP($A96,貼り付け用!$A$1:$BA$300,MATCH("おやつ",貼り付け用!$3:$3,0)+1,FALSE)),"")</f>
        <v>#N/A</v>
      </c>
      <c r="W96" s="26" t="e">
        <f>IF(A96&lt;&gt;"",
IF(VLOOKUP($A96,貼り付け用!$A$1:$BA$300,MATCH("おやつ",貼り付け用!$3:$3,0)+2,FALSE)=0,"",VLOOKUP($A96,貼り付け用!$A$1:$BA$300,MATCH("おやつ",貼り付け用!$3:$3,0)+2,FALSE)),"")</f>
        <v>#N/A</v>
      </c>
    </row>
    <row r="97" spans="1:23" x14ac:dyDescent="0.45">
      <c r="A97" s="28" t="e">
        <f>IF(貼り付け用!$A$6&lt;&gt;"",
IF(ROW(A96)+1&gt;=MATCH("*10000*", 貼り付け用!$A:$A, 0),"",
IF(貼り付け用!A97&lt;&gt;"",貼り付け用!A97,"")),
IF(ROW(A97)+1&gt;=MATCH("*10000*", 貼り付け用!$A:$A, 0),"",
IF(貼り付け用!A98&lt;&gt;"",貼り付け用!A98,"")))</f>
        <v>#N/A</v>
      </c>
      <c r="B97" s="24" t="e">
        <f>IF($A97&lt;&gt;"",IF(VLOOKUP($A97,貼り付け用!$A$1:$BA$300,COLUMN(),FALSE)=0,"",VLOOKUP($A97,貼り付け用!$A$1:$BA$300,COLUMN(),FALSE)),"")</f>
        <v>#N/A</v>
      </c>
      <c r="C97" s="24" t="e">
        <f>IF($A97&lt;&gt;"",IF(VLOOKUP($A97,貼り付け用!$A$1:$BA$300,COLUMN(),FALSE)=0,"",VLOOKUP($A97,貼り付け用!$A$1:$BA$300,COLUMN(),FALSE)),"")</f>
        <v>#N/A</v>
      </c>
      <c r="D97" s="24" t="e">
        <f>IF($A97&lt;&gt;"",IF(VLOOKUP($A97,貼り付け用!$A$1:$BA$300,COLUMN(),FALSE)=0,"",VLOOKUP($A97,貼り付け用!$A$1:$BA$300,COLUMN(),FALSE)),"")</f>
        <v>#N/A</v>
      </c>
      <c r="E97" s="24" t="e">
        <f>IF($A97&lt;&gt;"",IF(VLOOKUP($A97,貼り付け用!$A$1:$BA$300,COLUMN(),FALSE)=0,"",VLOOKUP($A97,貼り付け用!$A$1:$BA$300,COLUMN(),FALSE)),"")</f>
        <v>#N/A</v>
      </c>
      <c r="F97" s="24" t="e">
        <f>IF($A97&lt;&gt;"",IF(VLOOKUP($A97,貼り付け用!$A$1:$BA$300,COLUMN(),FALSE)=0,"",VLOOKUP($A97,貼り付け用!$A$1:$BA$300,COLUMN(),FALSE)),"")</f>
        <v>#N/A</v>
      </c>
      <c r="G97" s="24" t="e">
        <f>IF($A97&lt;&gt;"",IF(VLOOKUP($A97,貼り付け用!$A$1:$BA$300,COLUMN(),FALSE)=0,"",VLOOKUP($A97,貼り付け用!$A$1:$BA$300,COLUMN(),FALSE)),"")</f>
        <v>#N/A</v>
      </c>
      <c r="H97" s="24" t="e">
        <f>IF($A97&lt;&gt;"",IF(VLOOKUP($A97,貼り付け用!$A$1:$BA$300,COLUMN(),FALSE)=0,"",VLOOKUP($A97,貼り付け用!$A$1:$BA$300,COLUMN(),FALSE)),"")</f>
        <v>#N/A</v>
      </c>
      <c r="I97" s="24" t="e">
        <f>IF($A97&lt;&gt;"",IF(VLOOKUP($A97,貼り付け用!$A$1:$BA$300,COLUMN(),FALSE)=0,"",VLOOKUP($A97,貼り付け用!$A$1:$BA$300,COLUMN(),FALSE)),"")</f>
        <v>#N/A</v>
      </c>
      <c r="J97" s="24" t="e">
        <f>IF($A97&lt;&gt;"",IF(VLOOKUP($A97,貼り付け用!$A$1:$BA$300,COLUMN(),FALSE)=0,"",VLOOKUP($A97,貼り付け用!$A$1:$BA$300,COLUMN(),FALSE)),"")</f>
        <v>#N/A</v>
      </c>
      <c r="K97" s="24" t="e">
        <f>IF($A97&lt;&gt;"",IF(VLOOKUP($A97,貼り付け用!$A$1:$BA$300,COLUMN(),FALSE)=0,"",VLOOKUP($A97,貼り付け用!$A$1:$BA$300,COLUMN(),FALSE)),"")</f>
        <v>#N/A</v>
      </c>
      <c r="L97" s="24" t="e">
        <f>IF($A97&lt;&gt;"",
IF(COLUMN(貼り付け用!L97)&gt;MATCH("おやつ",貼り付け用!$3:$3,0),"",
IF(VLOOKUP($A97,貼り付け用!$A$1:$BA$300,COLUMN(),FALSE)=0,"",VLOOKUP($A97,貼り付け用!$A$1:$BA$300,COLUMN(),FALSE))),"")</f>
        <v>#N/A</v>
      </c>
      <c r="M97" s="24" t="e">
        <f>IF($A97&lt;&gt;"",
IF(COLUMN(貼り付け用!M97)&gt;MATCH("おやつ",貼り付け用!$3:$3,0),"",
IF(VLOOKUP($A97,貼り付け用!$A$1:$BA$300,COLUMN(),FALSE)=0,"",VLOOKUP($A97,貼り付け用!$A$1:$BA$300,COLUMN(),FALSE))),"")</f>
        <v>#N/A</v>
      </c>
      <c r="N97" s="24" t="e">
        <f>IF($A97&lt;&gt;"",
IF(COLUMN(貼り付け用!N97)&gt;MATCH("おやつ",貼り付け用!$3:$3,0),"",
IF(VLOOKUP($A97,貼り付け用!$A$1:$BA$300,COLUMN(),FALSE)=0,"",VLOOKUP($A97,貼り付け用!$A$1:$BA$300,COLUMN(),FALSE))),"")</f>
        <v>#N/A</v>
      </c>
      <c r="O97" s="24" t="e">
        <f>IF($A97&lt;&gt;"",
IF(COLUMN(貼り付け用!O97)&gt;MATCH("おやつ",貼り付け用!$3:$3,0),"",
IF(VLOOKUP($A97,貼り付け用!$A$1:$BA$300,COLUMN(),FALSE)=0,"",VLOOKUP($A97,貼り付け用!$A$1:$BA$300,COLUMN(),FALSE))),"")</f>
        <v>#N/A</v>
      </c>
      <c r="P97" s="24" t="e">
        <f>IF($A97&lt;&gt;"",
IF(COLUMN(貼り付け用!P97)&gt;MATCH("おやつ",貼り付け用!$3:$3,0),"",
IF(VLOOKUP($A97,貼り付け用!$A$1:$BA$300,COLUMN(),FALSE)=0,"",VLOOKUP($A97,貼り付け用!$A$1:$BA$300,COLUMN(),FALSE))),"")</f>
        <v>#N/A</v>
      </c>
      <c r="Q97" s="24" t="e">
        <f>IF($A97&lt;&gt;"",
IF(COLUMN(貼り付け用!Q97)&gt;MATCH("おやつ",貼り付け用!$3:$3,0),"",
IF(VLOOKUP($A97,貼り付け用!$A$1:$BA$300,COLUMN(),FALSE)=0,"",VLOOKUP($A97,貼り付け用!$A$1:$BA$300,COLUMN(),FALSE))),"")</f>
        <v>#N/A</v>
      </c>
      <c r="R97" s="24" t="e">
        <f>IF($A97&lt;&gt;"",
IF(COLUMN(貼り付け用!R97)&gt;MATCH("おやつ",貼り付け用!$3:$3,0),"",
IF(VLOOKUP($A97,貼り付け用!$A$1:$BA$300,COLUMN(),FALSE)=0,"",VLOOKUP($A97,貼り付け用!$A$1:$BA$300,COLUMN(),FALSE))),"")</f>
        <v>#N/A</v>
      </c>
      <c r="S97" s="24" t="e">
        <f>IF($A97&lt;&gt;"",
IF(COLUMN(貼り付け用!S97)&gt;MATCH("おやつ",貼り付け用!$3:$3,0),"",
IF(VLOOKUP($A97,貼り付け用!$A$1:$BA$300,COLUMN(),FALSE)=0,"",VLOOKUP($A97,貼り付け用!$A$1:$BA$300,COLUMN(),FALSE))),"")</f>
        <v>#N/A</v>
      </c>
      <c r="T97" s="24" t="e">
        <f>IF(COLUMN(貼り付け用!T97)&gt;MATCH("おやつ",貼り付け用!$3:$3,0),"",
IF(VLOOKUP($A97,貼り付け用!$A$1:$BA$300,COLUMN(),FALSE)=0,"",VLOOKUP($A97,貼り付け用!$A$1:$BA$300,COLUMN(),FALSE)))</f>
        <v>#N/A</v>
      </c>
      <c r="U97" s="30"/>
      <c r="V97" s="27" t="e">
        <f>IF(A97&lt;&gt;"",
IF(VLOOKUP($A97,貼り付け用!$A$1:$BA$300,MATCH("おやつ",貼り付け用!$3:$3,0)+1,FALSE)=0,"",VLOOKUP($A97,貼り付け用!$A$1:$BA$300,MATCH("おやつ",貼り付け用!$3:$3,0)+1,FALSE)),"")</f>
        <v>#N/A</v>
      </c>
      <c r="W97" s="26" t="e">
        <f>IF(A97&lt;&gt;"",
IF(VLOOKUP($A97,貼り付け用!$A$1:$BA$300,MATCH("おやつ",貼り付け用!$3:$3,0)+2,FALSE)=0,"",VLOOKUP($A97,貼り付け用!$A$1:$BA$300,MATCH("おやつ",貼り付け用!$3:$3,0)+2,FALSE)),"")</f>
        <v>#N/A</v>
      </c>
    </row>
    <row r="98" spans="1:23" x14ac:dyDescent="0.45">
      <c r="A98" s="10" t="e">
        <f>IF(貼り付け用!$A$6&lt;&gt;"",
IF(ROW(A97)+1&gt;=MATCH("*10000*", 貼り付け用!$A:$A, 0),
IF(COUNTIF(A96,"*10000*"),"10001",
IF(COUNTIF(A96,"*10001*"),"10002",
IF(COUNTIF(A96,"*10002*"),"",
IF(COUNTIF(A96,""),"","10000")))),
IF(貼り付け用!A98&lt;&gt;"",貼り付け用!A98,"")),
IF(ROW(A98)+1&gt;=MATCH("*10000*", 貼り付け用!$A:$A, 0),
IF(COUNTIF(A96,"*10000*"),"10001",
IF(COUNTIF(A96,"*10001*"),"10002",
IF(COUNTIF(A96,"*10002*"),"",
IF(COUNTIF(A96,""),"","10000")))),
IF(貼り付け用!A99&lt;&gt;"",貼り付け用!A99,"")))</f>
        <v>#N/A</v>
      </c>
      <c r="B98" s="26" t="e">
        <f>IF($A98&lt;&gt;"",IF(VLOOKUP($A98,貼り付け用!$A$1:$BA$300,COLUMN(),FALSE)=0,"",VLOOKUP($A98,貼り付け用!$A$1:$BA$300,COLUMN(),FALSE)),"")</f>
        <v>#N/A</v>
      </c>
      <c r="C98" s="26" t="e">
        <f>IF($A98&lt;&gt;"",IF(VLOOKUP($A98,貼り付け用!$A$1:$BA$300,COLUMN(),FALSE)=0,"",VLOOKUP($A98,貼り付け用!$A$1:$BA$300,COLUMN(),FALSE)),"")</f>
        <v>#N/A</v>
      </c>
      <c r="D98" s="26" t="e">
        <f>IF($A98&lt;&gt;"",IF(VLOOKUP($A98,貼り付け用!$A$1:$BA$300,COLUMN(),FALSE)=0,"",VLOOKUP($A98,貼り付け用!$A$1:$BA$300,COLUMN(),FALSE)),"")</f>
        <v>#N/A</v>
      </c>
      <c r="E98" s="26" t="e">
        <f>IF($A98&lt;&gt;"",IF(VLOOKUP($A98,貼り付け用!$A$1:$BA$300,COLUMN(),FALSE)=0,"",VLOOKUP($A98,貼り付け用!$A$1:$BA$300,COLUMN(),FALSE)),"")</f>
        <v>#N/A</v>
      </c>
      <c r="F98" s="26" t="e">
        <f>IF($A98&lt;&gt;"",IF(VLOOKUP($A98,貼り付け用!$A$1:$BA$300,COLUMN(),FALSE)=0,"",VLOOKUP($A98,貼り付け用!$A$1:$BA$300,COLUMN(),FALSE)),"")</f>
        <v>#N/A</v>
      </c>
      <c r="G98" s="26" t="e">
        <f>IF($A98&lt;&gt;"",IF(VLOOKUP($A98,貼り付け用!$A$1:$BA$300,COLUMN(),FALSE)=0,"",VLOOKUP($A98,貼り付け用!$A$1:$BA$300,COLUMN(),FALSE)),"")</f>
        <v>#N/A</v>
      </c>
      <c r="H98" s="26" t="e">
        <f>IF($A98&lt;&gt;"",IF(VLOOKUP($A98,貼り付け用!$A$1:$BA$300,COLUMN(),FALSE)=0,"",VLOOKUP($A98,貼り付け用!$A$1:$BA$300,COLUMN(),FALSE)),"")</f>
        <v>#N/A</v>
      </c>
      <c r="I98" s="26" t="e">
        <f>IF($A98&lt;&gt;"",IF(VLOOKUP($A98,貼り付け用!$A$1:$BA$300,COLUMN(),FALSE)=0,"",VLOOKUP($A98,貼り付け用!$A$1:$BA$300,COLUMN(),FALSE)),"")</f>
        <v>#N/A</v>
      </c>
      <c r="J98" s="26" t="e">
        <f>IF($A98&lt;&gt;"",IF(VLOOKUP($A98,貼り付け用!$A$1:$BA$300,COLUMN(),FALSE)=0,"",VLOOKUP($A98,貼り付け用!$A$1:$BA$300,COLUMN(),FALSE)),"")</f>
        <v>#N/A</v>
      </c>
      <c r="K98" s="26" t="e">
        <f>IF($A98&lt;&gt;"",IF(VLOOKUP($A98,貼り付け用!$A$1:$BA$300,COLUMN(),FALSE)=0,"",VLOOKUP($A98,貼り付け用!$A$1:$BA$300,COLUMN(),FALSE)),"")</f>
        <v>#N/A</v>
      </c>
      <c r="L98" s="26" t="e">
        <f>IF($A98&lt;&gt;"",
IF(COLUMN(貼り付け用!L98)&gt;MATCH("おやつ",貼り付け用!$3:$3,0),"",
IF(VLOOKUP($A98,貼り付け用!$A$1:$BA$300,COLUMN(),FALSE)=0,"",VLOOKUP($A98,貼り付け用!$A$1:$BA$300,COLUMN(),FALSE))),"")</f>
        <v>#N/A</v>
      </c>
      <c r="M98" s="26" t="e">
        <f>IF($A98&lt;&gt;"",
IF(COLUMN(貼り付け用!M98)&gt;MATCH("おやつ",貼り付け用!$3:$3,0),"",
IF(VLOOKUP($A98,貼り付け用!$A$1:$BA$300,COLUMN(),FALSE)=0,"",VLOOKUP($A98,貼り付け用!$A$1:$BA$300,COLUMN(),FALSE))),"")</f>
        <v>#N/A</v>
      </c>
      <c r="N98" s="26" t="e">
        <f>IF($A98&lt;&gt;"",
IF(COLUMN(貼り付け用!N98)&gt;MATCH("おやつ",貼り付け用!$3:$3,0),"",
IF(VLOOKUP($A98,貼り付け用!$A$1:$BA$300,COLUMN(),FALSE)=0,"",VLOOKUP($A98,貼り付け用!$A$1:$BA$300,COLUMN(),FALSE))),"")</f>
        <v>#N/A</v>
      </c>
      <c r="O98" s="26" t="e">
        <f>IF($A98&lt;&gt;"",
IF(COLUMN(貼り付け用!O98)&gt;MATCH("おやつ",貼り付け用!$3:$3,0),"",
IF(VLOOKUP($A98,貼り付け用!$A$1:$BA$300,COLUMN(),FALSE)=0,"",VLOOKUP($A98,貼り付け用!$A$1:$BA$300,COLUMN(),FALSE))),"")</f>
        <v>#N/A</v>
      </c>
      <c r="P98" s="26" t="e">
        <f>IF($A98&lt;&gt;"",
IF(COLUMN(貼り付け用!P98)&gt;MATCH("おやつ",貼り付け用!$3:$3,0),"",
IF(VLOOKUP($A98,貼り付け用!$A$1:$BA$300,COLUMN(),FALSE)=0,"",VLOOKUP($A98,貼り付け用!$A$1:$BA$300,COLUMN(),FALSE))),"")</f>
        <v>#N/A</v>
      </c>
      <c r="Q98" s="26" t="e">
        <f>IF($A98&lt;&gt;"",
IF(COLUMN(貼り付け用!Q98)&gt;MATCH("おやつ",貼り付け用!$3:$3,0),"",
IF(VLOOKUP($A98,貼り付け用!$A$1:$BA$300,COLUMN(),FALSE)=0,"",VLOOKUP($A98,貼り付け用!$A$1:$BA$300,COLUMN(),FALSE))),"")</f>
        <v>#N/A</v>
      </c>
      <c r="R98" s="26" t="e">
        <f>IF($A98&lt;&gt;"",
IF(COLUMN(貼り付け用!R98)&gt;MATCH("おやつ",貼り付け用!$3:$3,0),"",
IF(VLOOKUP($A98,貼り付け用!$A$1:$BA$300,COLUMN(),FALSE)=0,"",VLOOKUP($A98,貼り付け用!$A$1:$BA$300,COLUMN(),FALSE))),"")</f>
        <v>#N/A</v>
      </c>
      <c r="S98" s="26" t="e">
        <f>IF($A98&lt;&gt;"",
IF(COLUMN(貼り付け用!S98)&gt;MATCH("おやつ",貼り付け用!$3:$3,0),"",
IF(VLOOKUP($A98,貼り付け用!$A$1:$BA$300,COLUMN(),FALSE)=0,"",VLOOKUP($A98,貼り付け用!$A$1:$BA$300,COLUMN(),FALSE))),"")</f>
        <v>#N/A</v>
      </c>
      <c r="T98" s="26" t="e">
        <f>IF(COLUMN(貼り付け用!T98)&gt;MATCH("おやつ",貼り付け用!$3:$3,0),"",
IF(VLOOKUP($A98,貼り付け用!$A$1:$BA$300,COLUMN(),FALSE)=0,"",VLOOKUP($A98,貼り付け用!$A$1:$BA$300,COLUMN(),FALSE)))</f>
        <v>#N/A</v>
      </c>
      <c r="U98" s="29"/>
      <c r="V98" s="27" t="e">
        <f>IF(A98&lt;&gt;"",
IF(VLOOKUP($A98,貼り付け用!$A$1:$BA$300,MATCH("おやつ",貼り付け用!$3:$3,0)+1,FALSE)=0,"",VLOOKUP($A98,貼り付け用!$A$1:$BA$300,MATCH("おやつ",貼り付け用!$3:$3,0)+1,FALSE)),"")</f>
        <v>#N/A</v>
      </c>
      <c r="W98" s="26" t="e">
        <f>IF(A98&lt;&gt;"",
IF(VLOOKUP($A98,貼り付け用!$A$1:$BA$300,MATCH("おやつ",貼り付け用!$3:$3,0)+2,FALSE)=0,"",VLOOKUP($A98,貼り付け用!$A$1:$BA$300,MATCH("おやつ",貼り付け用!$3:$3,0)+2,FALSE)),"")</f>
        <v>#N/A</v>
      </c>
    </row>
    <row r="99" spans="1:23" x14ac:dyDescent="0.45">
      <c r="A99" s="28" t="e">
        <f>IF(貼り付け用!$A$6&lt;&gt;"",
IF(ROW(A98)+1&gt;=MATCH("*10000*", 貼り付け用!$A:$A, 0),"",
IF(貼り付け用!A99&lt;&gt;"",貼り付け用!A99,"")),
IF(ROW(A99)+1&gt;=MATCH("*10000*", 貼り付け用!$A:$A, 0),"",
IF(貼り付け用!A100&lt;&gt;"",貼り付け用!A100,"")))</f>
        <v>#N/A</v>
      </c>
      <c r="B99" s="24" t="e">
        <f>IF($A99&lt;&gt;"",IF(VLOOKUP($A99,貼り付け用!$A$1:$BA$300,COLUMN(),FALSE)=0,"",VLOOKUP($A99,貼り付け用!$A$1:$BA$300,COLUMN(),FALSE)),"")</f>
        <v>#N/A</v>
      </c>
      <c r="C99" s="24" t="e">
        <f>IF($A99&lt;&gt;"",IF(VLOOKUP($A99,貼り付け用!$A$1:$BA$300,COLUMN(),FALSE)=0,"",VLOOKUP($A99,貼り付け用!$A$1:$BA$300,COLUMN(),FALSE)),"")</f>
        <v>#N/A</v>
      </c>
      <c r="D99" s="24" t="e">
        <f>IF($A99&lt;&gt;"",IF(VLOOKUP($A99,貼り付け用!$A$1:$BA$300,COLUMN(),FALSE)=0,"",VLOOKUP($A99,貼り付け用!$A$1:$BA$300,COLUMN(),FALSE)),"")</f>
        <v>#N/A</v>
      </c>
      <c r="E99" s="24" t="e">
        <f>IF($A99&lt;&gt;"",IF(VLOOKUP($A99,貼り付け用!$A$1:$BA$300,COLUMN(),FALSE)=0,"",VLOOKUP($A99,貼り付け用!$A$1:$BA$300,COLUMN(),FALSE)),"")</f>
        <v>#N/A</v>
      </c>
      <c r="F99" s="24" t="e">
        <f>IF($A99&lt;&gt;"",IF(VLOOKUP($A99,貼り付け用!$A$1:$BA$300,COLUMN(),FALSE)=0,"",VLOOKUP($A99,貼り付け用!$A$1:$BA$300,COLUMN(),FALSE)),"")</f>
        <v>#N/A</v>
      </c>
      <c r="G99" s="24" t="e">
        <f>IF($A99&lt;&gt;"",IF(VLOOKUP($A99,貼り付け用!$A$1:$BA$300,COLUMN(),FALSE)=0,"",VLOOKUP($A99,貼り付け用!$A$1:$BA$300,COLUMN(),FALSE)),"")</f>
        <v>#N/A</v>
      </c>
      <c r="H99" s="24" t="e">
        <f>IF($A99&lt;&gt;"",IF(VLOOKUP($A99,貼り付け用!$A$1:$BA$300,COLUMN(),FALSE)=0,"",VLOOKUP($A99,貼り付け用!$A$1:$BA$300,COLUMN(),FALSE)),"")</f>
        <v>#N/A</v>
      </c>
      <c r="I99" s="24" t="e">
        <f>IF($A99&lt;&gt;"",IF(VLOOKUP($A99,貼り付け用!$A$1:$BA$300,COLUMN(),FALSE)=0,"",VLOOKUP($A99,貼り付け用!$A$1:$BA$300,COLUMN(),FALSE)),"")</f>
        <v>#N/A</v>
      </c>
      <c r="J99" s="24" t="e">
        <f>IF($A99&lt;&gt;"",IF(VLOOKUP($A99,貼り付け用!$A$1:$BA$300,COLUMN(),FALSE)=0,"",VLOOKUP($A99,貼り付け用!$A$1:$BA$300,COLUMN(),FALSE)),"")</f>
        <v>#N/A</v>
      </c>
      <c r="K99" s="24" t="e">
        <f>IF($A99&lt;&gt;"",IF(VLOOKUP($A99,貼り付け用!$A$1:$BA$300,COLUMN(),FALSE)=0,"",VLOOKUP($A99,貼り付け用!$A$1:$BA$300,COLUMN(),FALSE)),"")</f>
        <v>#N/A</v>
      </c>
      <c r="L99" s="24" t="e">
        <f>IF($A99&lt;&gt;"",
IF(COLUMN(貼り付け用!L99)&gt;MATCH("おやつ",貼り付け用!$3:$3,0),"",
IF(VLOOKUP($A99,貼り付け用!$A$1:$BA$300,COLUMN(),FALSE)=0,"",VLOOKUP($A99,貼り付け用!$A$1:$BA$300,COLUMN(),FALSE))),"")</f>
        <v>#N/A</v>
      </c>
      <c r="M99" s="24" t="e">
        <f>IF($A99&lt;&gt;"",
IF(COLUMN(貼り付け用!M99)&gt;MATCH("おやつ",貼り付け用!$3:$3,0),"",
IF(VLOOKUP($A99,貼り付け用!$A$1:$BA$300,COLUMN(),FALSE)=0,"",VLOOKUP($A99,貼り付け用!$A$1:$BA$300,COLUMN(),FALSE))),"")</f>
        <v>#N/A</v>
      </c>
      <c r="N99" s="24" t="e">
        <f>IF($A99&lt;&gt;"",
IF(COLUMN(貼り付け用!N99)&gt;MATCH("おやつ",貼り付け用!$3:$3,0),"",
IF(VLOOKUP($A99,貼り付け用!$A$1:$BA$300,COLUMN(),FALSE)=0,"",VLOOKUP($A99,貼り付け用!$A$1:$BA$300,COLUMN(),FALSE))),"")</f>
        <v>#N/A</v>
      </c>
      <c r="O99" s="24" t="e">
        <f>IF($A99&lt;&gt;"",
IF(COLUMN(貼り付け用!O99)&gt;MATCH("おやつ",貼り付け用!$3:$3,0),"",
IF(VLOOKUP($A99,貼り付け用!$A$1:$BA$300,COLUMN(),FALSE)=0,"",VLOOKUP($A99,貼り付け用!$A$1:$BA$300,COLUMN(),FALSE))),"")</f>
        <v>#N/A</v>
      </c>
      <c r="P99" s="24" t="e">
        <f>IF($A99&lt;&gt;"",
IF(COLUMN(貼り付け用!P99)&gt;MATCH("おやつ",貼り付け用!$3:$3,0),"",
IF(VLOOKUP($A99,貼り付け用!$A$1:$BA$300,COLUMN(),FALSE)=0,"",VLOOKUP($A99,貼り付け用!$A$1:$BA$300,COLUMN(),FALSE))),"")</f>
        <v>#N/A</v>
      </c>
      <c r="Q99" s="24" t="e">
        <f>IF($A99&lt;&gt;"",
IF(COLUMN(貼り付け用!Q99)&gt;MATCH("おやつ",貼り付け用!$3:$3,0),"",
IF(VLOOKUP($A99,貼り付け用!$A$1:$BA$300,COLUMN(),FALSE)=0,"",VLOOKUP($A99,貼り付け用!$A$1:$BA$300,COLUMN(),FALSE))),"")</f>
        <v>#N/A</v>
      </c>
      <c r="R99" s="24" t="e">
        <f>IF($A99&lt;&gt;"",
IF(COLUMN(貼り付け用!R99)&gt;MATCH("おやつ",貼り付け用!$3:$3,0),"",
IF(VLOOKUP($A99,貼り付け用!$A$1:$BA$300,COLUMN(),FALSE)=0,"",VLOOKUP($A99,貼り付け用!$A$1:$BA$300,COLUMN(),FALSE))),"")</f>
        <v>#N/A</v>
      </c>
      <c r="S99" s="24" t="e">
        <f>IF($A99&lt;&gt;"",
IF(COLUMN(貼り付け用!S99)&gt;MATCH("おやつ",貼り付け用!$3:$3,0),"",
IF(VLOOKUP($A99,貼り付け用!$A$1:$BA$300,COLUMN(),FALSE)=0,"",VLOOKUP($A99,貼り付け用!$A$1:$BA$300,COLUMN(),FALSE))),"")</f>
        <v>#N/A</v>
      </c>
      <c r="T99" s="24" t="e">
        <f>IF(COLUMN(貼り付け用!T99)&gt;MATCH("おやつ",貼り付け用!$3:$3,0),"",
IF(VLOOKUP($A99,貼り付け用!$A$1:$BA$300,COLUMN(),FALSE)=0,"",VLOOKUP($A99,貼り付け用!$A$1:$BA$300,COLUMN(),FALSE)))</f>
        <v>#N/A</v>
      </c>
      <c r="U99" s="30"/>
      <c r="V99" s="27" t="e">
        <f>IF(A99&lt;&gt;"",
IF(VLOOKUP($A99,貼り付け用!$A$1:$BA$300,MATCH("おやつ",貼り付け用!$3:$3,0)+1,FALSE)=0,"",VLOOKUP($A99,貼り付け用!$A$1:$BA$300,MATCH("おやつ",貼り付け用!$3:$3,0)+1,FALSE)),"")</f>
        <v>#N/A</v>
      </c>
      <c r="W99" s="26" t="e">
        <f>IF(A99&lt;&gt;"",
IF(VLOOKUP($A99,貼り付け用!$A$1:$BA$300,MATCH("おやつ",貼り付け用!$3:$3,0)+2,FALSE)=0,"",VLOOKUP($A99,貼り付け用!$A$1:$BA$300,MATCH("おやつ",貼り付け用!$3:$3,0)+2,FALSE)),"")</f>
        <v>#N/A</v>
      </c>
    </row>
    <row r="100" spans="1:23" x14ac:dyDescent="0.45">
      <c r="A100" s="10" t="e">
        <f>IF(貼り付け用!$A$6&lt;&gt;"",
IF(ROW(A99)+1&gt;=MATCH("*10000*", 貼り付け用!$A:$A, 0),
IF(COUNTIF(A98,"*10000*"),"10001",
IF(COUNTIF(A98,"*10001*"),"10002",
IF(COUNTIF(A98,"*10002*"),"",
IF(COUNTIF(A98,""),"","10000")))),
IF(貼り付け用!A100&lt;&gt;"",貼り付け用!A100,"")),
IF(ROW(A100)+1&gt;=MATCH("*10000*", 貼り付け用!$A:$A, 0),
IF(COUNTIF(A98,"*10000*"),"10001",
IF(COUNTIF(A98,"*10001*"),"10002",
IF(COUNTIF(A98,"*10002*"),"",
IF(COUNTIF(A98,""),"","10000")))),
IF(貼り付け用!A101&lt;&gt;"",貼り付け用!A101,"")))</f>
        <v>#N/A</v>
      </c>
      <c r="B100" s="26" t="e">
        <f>IF($A100&lt;&gt;"",IF(VLOOKUP($A100,貼り付け用!$A$1:$BA$300,COLUMN(),FALSE)=0,"",VLOOKUP($A100,貼り付け用!$A$1:$BA$300,COLUMN(),FALSE)),"")</f>
        <v>#N/A</v>
      </c>
      <c r="C100" s="26" t="e">
        <f>IF($A100&lt;&gt;"",IF(VLOOKUP($A100,貼り付け用!$A$1:$BA$300,COLUMN(),FALSE)=0,"",VLOOKUP($A100,貼り付け用!$A$1:$BA$300,COLUMN(),FALSE)),"")</f>
        <v>#N/A</v>
      </c>
      <c r="D100" s="26" t="e">
        <f>IF($A100&lt;&gt;"",IF(VLOOKUP($A100,貼り付け用!$A$1:$BA$300,COLUMN(),FALSE)=0,"",VLOOKUP($A100,貼り付け用!$A$1:$BA$300,COLUMN(),FALSE)),"")</f>
        <v>#N/A</v>
      </c>
      <c r="E100" s="26" t="e">
        <f>IF($A100&lt;&gt;"",IF(VLOOKUP($A100,貼り付け用!$A$1:$BA$300,COLUMN(),FALSE)=0,"",VLOOKUP($A100,貼り付け用!$A$1:$BA$300,COLUMN(),FALSE)),"")</f>
        <v>#N/A</v>
      </c>
      <c r="F100" s="26" t="e">
        <f>IF($A100&lt;&gt;"",IF(VLOOKUP($A100,貼り付け用!$A$1:$BA$300,COLUMN(),FALSE)=0,"",VLOOKUP($A100,貼り付け用!$A$1:$BA$300,COLUMN(),FALSE)),"")</f>
        <v>#N/A</v>
      </c>
      <c r="G100" s="26" t="e">
        <f>IF($A100&lt;&gt;"",IF(VLOOKUP($A100,貼り付け用!$A$1:$BA$300,COLUMN(),FALSE)=0,"",VLOOKUP($A100,貼り付け用!$A$1:$BA$300,COLUMN(),FALSE)),"")</f>
        <v>#N/A</v>
      </c>
      <c r="H100" s="26" t="e">
        <f>IF($A100&lt;&gt;"",IF(VLOOKUP($A100,貼り付け用!$A$1:$BA$300,COLUMN(),FALSE)=0,"",VLOOKUP($A100,貼り付け用!$A$1:$BA$300,COLUMN(),FALSE)),"")</f>
        <v>#N/A</v>
      </c>
      <c r="I100" s="26" t="e">
        <f>IF($A100&lt;&gt;"",IF(VLOOKUP($A100,貼り付け用!$A$1:$BA$300,COLUMN(),FALSE)=0,"",VLOOKUP($A100,貼り付け用!$A$1:$BA$300,COLUMN(),FALSE)),"")</f>
        <v>#N/A</v>
      </c>
      <c r="J100" s="26" t="e">
        <f>IF($A100&lt;&gt;"",IF(VLOOKUP($A100,貼り付け用!$A$1:$BA$300,COLUMN(),FALSE)=0,"",VLOOKUP($A100,貼り付け用!$A$1:$BA$300,COLUMN(),FALSE)),"")</f>
        <v>#N/A</v>
      </c>
      <c r="K100" s="26" t="e">
        <f>IF($A100&lt;&gt;"",IF(VLOOKUP($A100,貼り付け用!$A$1:$BA$300,COLUMN(),FALSE)=0,"",VLOOKUP($A100,貼り付け用!$A$1:$BA$300,COLUMN(),FALSE)),"")</f>
        <v>#N/A</v>
      </c>
      <c r="L100" s="26" t="e">
        <f>IF($A100&lt;&gt;"",
IF(COLUMN(貼り付け用!L100)&gt;MATCH("おやつ",貼り付け用!$3:$3,0),"",
IF(VLOOKUP($A100,貼り付け用!$A$1:$BA$300,COLUMN(),FALSE)=0,"",VLOOKUP($A100,貼り付け用!$A$1:$BA$300,COLUMN(),FALSE))),"")</f>
        <v>#N/A</v>
      </c>
      <c r="M100" s="26" t="e">
        <f>IF($A100&lt;&gt;"",
IF(COLUMN(貼り付け用!M100)&gt;MATCH("おやつ",貼り付け用!$3:$3,0),"",
IF(VLOOKUP($A100,貼り付け用!$A$1:$BA$300,COLUMN(),FALSE)=0,"",VLOOKUP($A100,貼り付け用!$A$1:$BA$300,COLUMN(),FALSE))),"")</f>
        <v>#N/A</v>
      </c>
      <c r="N100" s="26" t="e">
        <f>IF($A100&lt;&gt;"",
IF(COLUMN(貼り付け用!N100)&gt;MATCH("おやつ",貼り付け用!$3:$3,0),"",
IF(VLOOKUP($A100,貼り付け用!$A$1:$BA$300,COLUMN(),FALSE)=0,"",VLOOKUP($A100,貼り付け用!$A$1:$BA$300,COLUMN(),FALSE))),"")</f>
        <v>#N/A</v>
      </c>
      <c r="O100" s="26" t="e">
        <f>IF($A100&lt;&gt;"",
IF(COLUMN(貼り付け用!O100)&gt;MATCH("おやつ",貼り付け用!$3:$3,0),"",
IF(VLOOKUP($A100,貼り付け用!$A$1:$BA$300,COLUMN(),FALSE)=0,"",VLOOKUP($A100,貼り付け用!$A$1:$BA$300,COLUMN(),FALSE))),"")</f>
        <v>#N/A</v>
      </c>
      <c r="P100" s="26" t="e">
        <f>IF($A100&lt;&gt;"",
IF(COLUMN(貼り付け用!P100)&gt;MATCH("おやつ",貼り付け用!$3:$3,0),"",
IF(VLOOKUP($A100,貼り付け用!$A$1:$BA$300,COLUMN(),FALSE)=0,"",VLOOKUP($A100,貼り付け用!$A$1:$BA$300,COLUMN(),FALSE))),"")</f>
        <v>#N/A</v>
      </c>
      <c r="Q100" s="26" t="e">
        <f>IF($A100&lt;&gt;"",
IF(COLUMN(貼り付け用!Q100)&gt;MATCH("おやつ",貼り付け用!$3:$3,0),"",
IF(VLOOKUP($A100,貼り付け用!$A$1:$BA$300,COLUMN(),FALSE)=0,"",VLOOKUP($A100,貼り付け用!$A$1:$BA$300,COLUMN(),FALSE))),"")</f>
        <v>#N/A</v>
      </c>
      <c r="R100" s="26" t="e">
        <f>IF($A100&lt;&gt;"",
IF(COLUMN(貼り付け用!R100)&gt;MATCH("おやつ",貼り付け用!$3:$3,0),"",
IF(VLOOKUP($A100,貼り付け用!$A$1:$BA$300,COLUMN(),FALSE)=0,"",VLOOKUP($A100,貼り付け用!$A$1:$BA$300,COLUMN(),FALSE))),"")</f>
        <v>#N/A</v>
      </c>
      <c r="S100" s="26" t="e">
        <f>IF($A100&lt;&gt;"",
IF(COLUMN(貼り付け用!S100)&gt;MATCH("おやつ",貼り付け用!$3:$3,0),"",
IF(VLOOKUP($A100,貼り付け用!$A$1:$BA$300,COLUMN(),FALSE)=0,"",VLOOKUP($A100,貼り付け用!$A$1:$BA$300,COLUMN(),FALSE))),"")</f>
        <v>#N/A</v>
      </c>
      <c r="T100" s="26" t="e">
        <f>IF(COLUMN(貼り付け用!T100)&gt;MATCH("おやつ",貼り付け用!$3:$3,0),"",
IF(VLOOKUP($A100,貼り付け用!$A$1:$BA$300,COLUMN(),FALSE)=0,"",VLOOKUP($A100,貼り付け用!$A$1:$BA$300,COLUMN(),FALSE)))</f>
        <v>#N/A</v>
      </c>
      <c r="U100" s="29"/>
      <c r="V100" s="27" t="e">
        <f>IF(A100&lt;&gt;"",
IF(VLOOKUP($A100,貼り付け用!$A$1:$BA$300,MATCH("おやつ",貼り付け用!$3:$3,0)+1,FALSE)=0,"",VLOOKUP($A100,貼り付け用!$A$1:$BA$300,MATCH("おやつ",貼り付け用!$3:$3,0)+1,FALSE)),"")</f>
        <v>#N/A</v>
      </c>
      <c r="W100" s="26" t="e">
        <f>IF(A100&lt;&gt;"",
IF(VLOOKUP($A100,貼り付け用!$A$1:$BA$300,MATCH("おやつ",貼り付け用!$3:$3,0)+2,FALSE)=0,"",VLOOKUP($A100,貼り付け用!$A$1:$BA$300,MATCH("おやつ",貼り付け用!$3:$3,0)+2,FALSE)),"")</f>
        <v>#N/A</v>
      </c>
    </row>
    <row r="101" spans="1:23" x14ac:dyDescent="0.45">
      <c r="A101" s="28" t="e">
        <f>IF(貼り付け用!$A$6&lt;&gt;"",
IF(ROW(A100)+1&gt;=MATCH("*10000*", 貼り付け用!$A:$A, 0),"",
IF(貼り付け用!A101&lt;&gt;"",貼り付け用!A101,"")),
IF(ROW(A101)+1&gt;=MATCH("*10000*", 貼り付け用!$A:$A, 0),"",
IF(貼り付け用!A102&lt;&gt;"",貼り付け用!A102,"")))</f>
        <v>#N/A</v>
      </c>
      <c r="B101" s="24" t="e">
        <f>IF($A101&lt;&gt;"",IF(VLOOKUP($A101,貼り付け用!$A$1:$BA$300,COLUMN(),FALSE)=0,"",VLOOKUP($A101,貼り付け用!$A$1:$BA$300,COLUMN(),FALSE)),"")</f>
        <v>#N/A</v>
      </c>
      <c r="C101" s="24" t="e">
        <f>IF($A101&lt;&gt;"",IF(VLOOKUP($A101,貼り付け用!$A$1:$BA$300,COLUMN(),FALSE)=0,"",VLOOKUP($A101,貼り付け用!$A$1:$BA$300,COLUMN(),FALSE)),"")</f>
        <v>#N/A</v>
      </c>
      <c r="D101" s="24" t="e">
        <f>IF($A101&lt;&gt;"",IF(VLOOKUP($A101,貼り付け用!$A$1:$BA$300,COLUMN(),FALSE)=0,"",VLOOKUP($A101,貼り付け用!$A$1:$BA$300,COLUMN(),FALSE)),"")</f>
        <v>#N/A</v>
      </c>
      <c r="E101" s="24" t="e">
        <f>IF($A101&lt;&gt;"",IF(VLOOKUP($A101,貼り付け用!$A$1:$BA$300,COLUMN(),FALSE)=0,"",VLOOKUP($A101,貼り付け用!$A$1:$BA$300,COLUMN(),FALSE)),"")</f>
        <v>#N/A</v>
      </c>
      <c r="F101" s="24" t="e">
        <f>IF($A101&lt;&gt;"",IF(VLOOKUP($A101,貼り付け用!$A$1:$BA$300,COLUMN(),FALSE)=0,"",VLOOKUP($A101,貼り付け用!$A$1:$BA$300,COLUMN(),FALSE)),"")</f>
        <v>#N/A</v>
      </c>
      <c r="G101" s="24" t="e">
        <f>IF($A101&lt;&gt;"",IF(VLOOKUP($A101,貼り付け用!$A$1:$BA$300,COLUMN(),FALSE)=0,"",VLOOKUP($A101,貼り付け用!$A$1:$BA$300,COLUMN(),FALSE)),"")</f>
        <v>#N/A</v>
      </c>
      <c r="H101" s="24" t="e">
        <f>IF($A101&lt;&gt;"",IF(VLOOKUP($A101,貼り付け用!$A$1:$BA$300,COLUMN(),FALSE)=0,"",VLOOKUP($A101,貼り付け用!$A$1:$BA$300,COLUMN(),FALSE)),"")</f>
        <v>#N/A</v>
      </c>
      <c r="I101" s="24" t="e">
        <f>IF($A101&lt;&gt;"",IF(VLOOKUP($A101,貼り付け用!$A$1:$BA$300,COLUMN(),FALSE)=0,"",VLOOKUP($A101,貼り付け用!$A$1:$BA$300,COLUMN(),FALSE)),"")</f>
        <v>#N/A</v>
      </c>
      <c r="J101" s="24" t="e">
        <f>IF($A101&lt;&gt;"",IF(VLOOKUP($A101,貼り付け用!$A$1:$BA$300,COLUMN(),FALSE)=0,"",VLOOKUP($A101,貼り付け用!$A$1:$BA$300,COLUMN(),FALSE)),"")</f>
        <v>#N/A</v>
      </c>
      <c r="K101" s="24" t="e">
        <f>IF($A101&lt;&gt;"",IF(VLOOKUP($A101,貼り付け用!$A$1:$BA$300,COLUMN(),FALSE)=0,"",VLOOKUP($A101,貼り付け用!$A$1:$BA$300,COLUMN(),FALSE)),"")</f>
        <v>#N/A</v>
      </c>
      <c r="L101" s="24" t="e">
        <f>IF($A101&lt;&gt;"",
IF(COLUMN(貼り付け用!L101)&gt;MATCH("おやつ",貼り付け用!$3:$3,0),"",
IF(VLOOKUP($A101,貼り付け用!$A$1:$BA$300,COLUMN(),FALSE)=0,"",VLOOKUP($A101,貼り付け用!$A$1:$BA$300,COLUMN(),FALSE))),"")</f>
        <v>#N/A</v>
      </c>
      <c r="M101" s="24" t="e">
        <f>IF($A101&lt;&gt;"",
IF(COLUMN(貼り付け用!M101)&gt;MATCH("おやつ",貼り付け用!$3:$3,0),"",
IF(VLOOKUP($A101,貼り付け用!$A$1:$BA$300,COLUMN(),FALSE)=0,"",VLOOKUP($A101,貼り付け用!$A$1:$BA$300,COLUMN(),FALSE))),"")</f>
        <v>#N/A</v>
      </c>
      <c r="N101" s="24" t="e">
        <f>IF($A101&lt;&gt;"",
IF(COLUMN(貼り付け用!N101)&gt;MATCH("おやつ",貼り付け用!$3:$3,0),"",
IF(VLOOKUP($A101,貼り付け用!$A$1:$BA$300,COLUMN(),FALSE)=0,"",VLOOKUP($A101,貼り付け用!$A$1:$BA$300,COLUMN(),FALSE))),"")</f>
        <v>#N/A</v>
      </c>
      <c r="O101" s="24" t="e">
        <f>IF($A101&lt;&gt;"",
IF(COLUMN(貼り付け用!O101)&gt;MATCH("おやつ",貼り付け用!$3:$3,0),"",
IF(VLOOKUP($A101,貼り付け用!$A$1:$BA$300,COLUMN(),FALSE)=0,"",VLOOKUP($A101,貼り付け用!$A$1:$BA$300,COLUMN(),FALSE))),"")</f>
        <v>#N/A</v>
      </c>
      <c r="P101" s="24" t="e">
        <f>IF($A101&lt;&gt;"",
IF(COLUMN(貼り付け用!P101)&gt;MATCH("おやつ",貼り付け用!$3:$3,0),"",
IF(VLOOKUP($A101,貼り付け用!$A$1:$BA$300,COLUMN(),FALSE)=0,"",VLOOKUP($A101,貼り付け用!$A$1:$BA$300,COLUMN(),FALSE))),"")</f>
        <v>#N/A</v>
      </c>
      <c r="Q101" s="24" t="e">
        <f>IF($A101&lt;&gt;"",
IF(COLUMN(貼り付け用!Q101)&gt;MATCH("おやつ",貼り付け用!$3:$3,0),"",
IF(VLOOKUP($A101,貼り付け用!$A$1:$BA$300,COLUMN(),FALSE)=0,"",VLOOKUP($A101,貼り付け用!$A$1:$BA$300,COLUMN(),FALSE))),"")</f>
        <v>#N/A</v>
      </c>
      <c r="R101" s="24" t="e">
        <f>IF($A101&lt;&gt;"",
IF(COLUMN(貼り付け用!R101)&gt;MATCH("おやつ",貼り付け用!$3:$3,0),"",
IF(VLOOKUP($A101,貼り付け用!$A$1:$BA$300,COLUMN(),FALSE)=0,"",VLOOKUP($A101,貼り付け用!$A$1:$BA$300,COLUMN(),FALSE))),"")</f>
        <v>#N/A</v>
      </c>
      <c r="S101" s="24" t="e">
        <f>IF($A101&lt;&gt;"",
IF(COLUMN(貼り付け用!S101)&gt;MATCH("おやつ",貼り付け用!$3:$3,0),"",
IF(VLOOKUP($A101,貼り付け用!$A$1:$BA$300,COLUMN(),FALSE)=0,"",VLOOKUP($A101,貼り付け用!$A$1:$BA$300,COLUMN(),FALSE))),"")</f>
        <v>#N/A</v>
      </c>
      <c r="T101" s="24" t="e">
        <f>IF(COLUMN(貼り付け用!T101)&gt;MATCH("おやつ",貼り付け用!$3:$3,0),"",
IF(VLOOKUP($A101,貼り付け用!$A$1:$BA$300,COLUMN(),FALSE)=0,"",VLOOKUP($A101,貼り付け用!$A$1:$BA$300,COLUMN(),FALSE)))</f>
        <v>#N/A</v>
      </c>
      <c r="U101" s="30"/>
      <c r="V101" s="27" t="e">
        <f>IF(A101&lt;&gt;"",
IF(VLOOKUP($A101,貼り付け用!$A$1:$BA$300,MATCH("おやつ",貼り付け用!$3:$3,0)+1,FALSE)=0,"",VLOOKUP($A101,貼り付け用!$A$1:$BA$300,MATCH("おやつ",貼り付け用!$3:$3,0)+1,FALSE)),"")</f>
        <v>#N/A</v>
      </c>
      <c r="W101" s="26" t="e">
        <f>IF(A101&lt;&gt;"",
IF(VLOOKUP($A101,貼り付け用!$A$1:$BA$300,MATCH("おやつ",貼り付け用!$3:$3,0)+2,FALSE)=0,"",VLOOKUP($A101,貼り付け用!$A$1:$BA$300,MATCH("おやつ",貼り付け用!$3:$3,0)+2,FALSE)),"")</f>
        <v>#N/A</v>
      </c>
    </row>
    <row r="102" spans="1:23" x14ac:dyDescent="0.45">
      <c r="A102" s="10" t="e">
        <f>IF(貼り付け用!$A$6&lt;&gt;"",
IF(ROW(A101)+1&gt;=MATCH("*10000*", 貼り付け用!$A:$A, 0),
IF(COUNTIF(A100,"*10000*"),"10001",
IF(COUNTIF(A100,"*10001*"),"10002",
IF(COUNTIF(A100,"*10002*"),"",
IF(COUNTIF(A100,""),"","10000")))),
IF(貼り付け用!A102&lt;&gt;"",貼り付け用!A102,"")),
IF(ROW(A102)+1&gt;=MATCH("*10000*", 貼り付け用!$A:$A, 0),
IF(COUNTIF(A100,"*10000*"),"10001",
IF(COUNTIF(A100,"*10001*"),"10002",
IF(COUNTIF(A100,"*10002*"),"",
IF(COUNTIF(A100,""),"","10000")))),
IF(貼り付け用!A103&lt;&gt;"",貼り付け用!A103,"")))</f>
        <v>#N/A</v>
      </c>
      <c r="B102" s="26" t="e">
        <f>IF($A102&lt;&gt;"",IF(VLOOKUP($A102,貼り付け用!$A$1:$BA$300,COLUMN(),FALSE)=0,"",VLOOKUP($A102,貼り付け用!$A$1:$BA$300,COLUMN(),FALSE)),"")</f>
        <v>#N/A</v>
      </c>
      <c r="C102" s="26" t="e">
        <f>IF($A102&lt;&gt;"",IF(VLOOKUP($A102,貼り付け用!$A$1:$BA$300,COLUMN(),FALSE)=0,"",VLOOKUP($A102,貼り付け用!$A$1:$BA$300,COLUMN(),FALSE)),"")</f>
        <v>#N/A</v>
      </c>
      <c r="D102" s="26" t="e">
        <f>IF($A102&lt;&gt;"",IF(VLOOKUP($A102,貼り付け用!$A$1:$BA$300,COLUMN(),FALSE)=0,"",VLOOKUP($A102,貼り付け用!$A$1:$BA$300,COLUMN(),FALSE)),"")</f>
        <v>#N/A</v>
      </c>
      <c r="E102" s="26" t="e">
        <f>IF($A102&lt;&gt;"",IF(VLOOKUP($A102,貼り付け用!$A$1:$BA$300,COLUMN(),FALSE)=0,"",VLOOKUP($A102,貼り付け用!$A$1:$BA$300,COLUMN(),FALSE)),"")</f>
        <v>#N/A</v>
      </c>
      <c r="F102" s="26" t="e">
        <f>IF($A102&lt;&gt;"",IF(VLOOKUP($A102,貼り付け用!$A$1:$BA$300,COLUMN(),FALSE)=0,"",VLOOKUP($A102,貼り付け用!$A$1:$BA$300,COLUMN(),FALSE)),"")</f>
        <v>#N/A</v>
      </c>
      <c r="G102" s="26" t="e">
        <f>IF($A102&lt;&gt;"",IF(VLOOKUP($A102,貼り付け用!$A$1:$BA$300,COLUMN(),FALSE)=0,"",VLOOKUP($A102,貼り付け用!$A$1:$BA$300,COLUMN(),FALSE)),"")</f>
        <v>#N/A</v>
      </c>
      <c r="H102" s="26" t="e">
        <f>IF($A102&lt;&gt;"",IF(VLOOKUP($A102,貼り付け用!$A$1:$BA$300,COLUMN(),FALSE)=0,"",VLOOKUP($A102,貼り付け用!$A$1:$BA$300,COLUMN(),FALSE)),"")</f>
        <v>#N/A</v>
      </c>
      <c r="I102" s="26" t="e">
        <f>IF($A102&lt;&gt;"",IF(VLOOKUP($A102,貼り付け用!$A$1:$BA$300,COLUMN(),FALSE)=0,"",VLOOKUP($A102,貼り付け用!$A$1:$BA$300,COLUMN(),FALSE)),"")</f>
        <v>#N/A</v>
      </c>
      <c r="J102" s="26" t="e">
        <f>IF($A102&lt;&gt;"",IF(VLOOKUP($A102,貼り付け用!$A$1:$BA$300,COLUMN(),FALSE)=0,"",VLOOKUP($A102,貼り付け用!$A$1:$BA$300,COLUMN(),FALSE)),"")</f>
        <v>#N/A</v>
      </c>
      <c r="K102" s="26" t="e">
        <f>IF($A102&lt;&gt;"",IF(VLOOKUP($A102,貼り付け用!$A$1:$BA$300,COLUMN(),FALSE)=0,"",VLOOKUP($A102,貼り付け用!$A$1:$BA$300,COLUMN(),FALSE)),"")</f>
        <v>#N/A</v>
      </c>
      <c r="L102" s="26" t="e">
        <f>IF($A102&lt;&gt;"",
IF(COLUMN(貼り付け用!L102)&gt;MATCH("おやつ",貼り付け用!$3:$3,0),"",
IF(VLOOKUP($A102,貼り付け用!$A$1:$BA$300,COLUMN(),FALSE)=0,"",VLOOKUP($A102,貼り付け用!$A$1:$BA$300,COLUMN(),FALSE))),"")</f>
        <v>#N/A</v>
      </c>
      <c r="M102" s="26" t="e">
        <f>IF($A102&lt;&gt;"",
IF(COLUMN(貼り付け用!M102)&gt;MATCH("おやつ",貼り付け用!$3:$3,0),"",
IF(VLOOKUP($A102,貼り付け用!$A$1:$BA$300,COLUMN(),FALSE)=0,"",VLOOKUP($A102,貼り付け用!$A$1:$BA$300,COLUMN(),FALSE))),"")</f>
        <v>#N/A</v>
      </c>
      <c r="N102" s="26" t="e">
        <f>IF($A102&lt;&gt;"",
IF(COLUMN(貼り付け用!N102)&gt;MATCH("おやつ",貼り付け用!$3:$3,0),"",
IF(VLOOKUP($A102,貼り付け用!$A$1:$BA$300,COLUMN(),FALSE)=0,"",VLOOKUP($A102,貼り付け用!$A$1:$BA$300,COLUMN(),FALSE))),"")</f>
        <v>#N/A</v>
      </c>
      <c r="O102" s="26" t="e">
        <f>IF($A102&lt;&gt;"",
IF(COLUMN(貼り付け用!O102)&gt;MATCH("おやつ",貼り付け用!$3:$3,0),"",
IF(VLOOKUP($A102,貼り付け用!$A$1:$BA$300,COLUMN(),FALSE)=0,"",VLOOKUP($A102,貼り付け用!$A$1:$BA$300,COLUMN(),FALSE))),"")</f>
        <v>#N/A</v>
      </c>
      <c r="P102" s="26" t="e">
        <f>IF($A102&lt;&gt;"",
IF(COLUMN(貼り付け用!P102)&gt;MATCH("おやつ",貼り付け用!$3:$3,0),"",
IF(VLOOKUP($A102,貼り付け用!$A$1:$BA$300,COLUMN(),FALSE)=0,"",VLOOKUP($A102,貼り付け用!$A$1:$BA$300,COLUMN(),FALSE))),"")</f>
        <v>#N/A</v>
      </c>
      <c r="Q102" s="26" t="e">
        <f>IF($A102&lt;&gt;"",
IF(COLUMN(貼り付け用!Q102)&gt;MATCH("おやつ",貼り付け用!$3:$3,0),"",
IF(VLOOKUP($A102,貼り付け用!$A$1:$BA$300,COLUMN(),FALSE)=0,"",VLOOKUP($A102,貼り付け用!$A$1:$BA$300,COLUMN(),FALSE))),"")</f>
        <v>#N/A</v>
      </c>
      <c r="R102" s="26" t="e">
        <f>IF($A102&lt;&gt;"",
IF(COLUMN(貼り付け用!R102)&gt;MATCH("おやつ",貼り付け用!$3:$3,0),"",
IF(VLOOKUP($A102,貼り付け用!$A$1:$BA$300,COLUMN(),FALSE)=0,"",VLOOKUP($A102,貼り付け用!$A$1:$BA$300,COLUMN(),FALSE))),"")</f>
        <v>#N/A</v>
      </c>
      <c r="S102" s="26" t="e">
        <f>IF($A102&lt;&gt;"",
IF(COLUMN(貼り付け用!S102)&gt;MATCH("おやつ",貼り付け用!$3:$3,0),"",
IF(VLOOKUP($A102,貼り付け用!$A$1:$BA$300,COLUMN(),FALSE)=0,"",VLOOKUP($A102,貼り付け用!$A$1:$BA$300,COLUMN(),FALSE))),"")</f>
        <v>#N/A</v>
      </c>
      <c r="T102" s="26" t="e">
        <f>IF(COLUMN(貼り付け用!T102)&gt;MATCH("おやつ",貼り付け用!$3:$3,0),"",
IF(VLOOKUP($A102,貼り付け用!$A$1:$BA$300,COLUMN(),FALSE)=0,"",VLOOKUP($A102,貼り付け用!$A$1:$BA$300,COLUMN(),FALSE)))</f>
        <v>#N/A</v>
      </c>
      <c r="U102" s="29"/>
      <c r="V102" s="27" t="e">
        <f>IF(A102&lt;&gt;"",
IF(VLOOKUP($A102,貼り付け用!$A$1:$BA$300,MATCH("おやつ",貼り付け用!$3:$3,0)+1,FALSE)=0,"",VLOOKUP($A102,貼り付け用!$A$1:$BA$300,MATCH("おやつ",貼り付け用!$3:$3,0)+1,FALSE)),"")</f>
        <v>#N/A</v>
      </c>
      <c r="W102" s="26" t="e">
        <f>IF(A102&lt;&gt;"",
IF(VLOOKUP($A102,貼り付け用!$A$1:$BA$300,MATCH("おやつ",貼り付け用!$3:$3,0)+2,FALSE)=0,"",VLOOKUP($A102,貼り付け用!$A$1:$BA$300,MATCH("おやつ",貼り付け用!$3:$3,0)+2,FALSE)),"")</f>
        <v>#N/A</v>
      </c>
    </row>
    <row r="103" spans="1:23" x14ac:dyDescent="0.45">
      <c r="A103" s="28" t="e">
        <f>IF(貼り付け用!$A$6&lt;&gt;"",
IF(ROW(A102)+1&gt;=MATCH("*10000*", 貼り付け用!$A:$A, 0),"",
IF(貼り付け用!A103&lt;&gt;"",貼り付け用!A103,"")),
IF(ROW(A103)+1&gt;=MATCH("*10000*", 貼り付け用!$A:$A, 0),"",
IF(貼り付け用!A104&lt;&gt;"",貼り付け用!A104,"")))</f>
        <v>#N/A</v>
      </c>
      <c r="B103" s="24" t="e">
        <f>IF($A103&lt;&gt;"",IF(VLOOKUP($A103,貼り付け用!$A$1:$BA$300,COLUMN(),FALSE)=0,"",VLOOKUP($A103,貼り付け用!$A$1:$BA$300,COLUMN(),FALSE)),"")</f>
        <v>#N/A</v>
      </c>
      <c r="C103" s="24" t="e">
        <f>IF($A103&lt;&gt;"",IF(VLOOKUP($A103,貼り付け用!$A$1:$BA$300,COLUMN(),FALSE)=0,"",VLOOKUP($A103,貼り付け用!$A$1:$BA$300,COLUMN(),FALSE)),"")</f>
        <v>#N/A</v>
      </c>
      <c r="D103" s="24" t="e">
        <f>IF($A103&lt;&gt;"",IF(VLOOKUP($A103,貼り付け用!$A$1:$BA$300,COLUMN(),FALSE)=0,"",VLOOKUP($A103,貼り付け用!$A$1:$BA$300,COLUMN(),FALSE)),"")</f>
        <v>#N/A</v>
      </c>
      <c r="E103" s="24" t="e">
        <f>IF($A103&lt;&gt;"",IF(VLOOKUP($A103,貼り付け用!$A$1:$BA$300,COLUMN(),FALSE)=0,"",VLOOKUP($A103,貼り付け用!$A$1:$BA$300,COLUMN(),FALSE)),"")</f>
        <v>#N/A</v>
      </c>
      <c r="F103" s="24" t="e">
        <f>IF($A103&lt;&gt;"",IF(VLOOKUP($A103,貼り付け用!$A$1:$BA$300,COLUMN(),FALSE)=0,"",VLOOKUP($A103,貼り付け用!$A$1:$BA$300,COLUMN(),FALSE)),"")</f>
        <v>#N/A</v>
      </c>
      <c r="G103" s="24" t="e">
        <f>IF($A103&lt;&gt;"",IF(VLOOKUP($A103,貼り付け用!$A$1:$BA$300,COLUMN(),FALSE)=0,"",VLOOKUP($A103,貼り付け用!$A$1:$BA$300,COLUMN(),FALSE)),"")</f>
        <v>#N/A</v>
      </c>
      <c r="H103" s="24" t="e">
        <f>IF($A103&lt;&gt;"",IF(VLOOKUP($A103,貼り付け用!$A$1:$BA$300,COLUMN(),FALSE)=0,"",VLOOKUP($A103,貼り付け用!$A$1:$BA$300,COLUMN(),FALSE)),"")</f>
        <v>#N/A</v>
      </c>
      <c r="I103" s="24" t="e">
        <f>IF($A103&lt;&gt;"",IF(VLOOKUP($A103,貼り付け用!$A$1:$BA$300,COLUMN(),FALSE)=0,"",VLOOKUP($A103,貼り付け用!$A$1:$BA$300,COLUMN(),FALSE)),"")</f>
        <v>#N/A</v>
      </c>
      <c r="J103" s="24" t="e">
        <f>IF($A103&lt;&gt;"",IF(VLOOKUP($A103,貼り付け用!$A$1:$BA$300,COLUMN(),FALSE)=0,"",VLOOKUP($A103,貼り付け用!$A$1:$BA$300,COLUMN(),FALSE)),"")</f>
        <v>#N/A</v>
      </c>
      <c r="K103" s="24" t="e">
        <f>IF($A103&lt;&gt;"",IF(VLOOKUP($A103,貼り付け用!$A$1:$BA$300,COLUMN(),FALSE)=0,"",VLOOKUP($A103,貼り付け用!$A$1:$BA$300,COLUMN(),FALSE)),"")</f>
        <v>#N/A</v>
      </c>
      <c r="L103" s="24" t="e">
        <f>IF($A103&lt;&gt;"",
IF(COLUMN(貼り付け用!L103)&gt;MATCH("おやつ",貼り付け用!$3:$3,0),"",
IF(VLOOKUP($A103,貼り付け用!$A$1:$BA$300,COLUMN(),FALSE)=0,"",VLOOKUP($A103,貼り付け用!$A$1:$BA$300,COLUMN(),FALSE))),"")</f>
        <v>#N/A</v>
      </c>
      <c r="M103" s="24" t="e">
        <f>IF($A103&lt;&gt;"",
IF(COLUMN(貼り付け用!M103)&gt;MATCH("おやつ",貼り付け用!$3:$3,0),"",
IF(VLOOKUP($A103,貼り付け用!$A$1:$BA$300,COLUMN(),FALSE)=0,"",VLOOKUP($A103,貼り付け用!$A$1:$BA$300,COLUMN(),FALSE))),"")</f>
        <v>#N/A</v>
      </c>
      <c r="N103" s="24" t="e">
        <f>IF($A103&lt;&gt;"",
IF(COLUMN(貼り付け用!N103)&gt;MATCH("おやつ",貼り付け用!$3:$3,0),"",
IF(VLOOKUP($A103,貼り付け用!$A$1:$BA$300,COLUMN(),FALSE)=0,"",VLOOKUP($A103,貼り付け用!$A$1:$BA$300,COLUMN(),FALSE))),"")</f>
        <v>#N/A</v>
      </c>
      <c r="O103" s="24" t="e">
        <f>IF($A103&lt;&gt;"",
IF(COLUMN(貼り付け用!O103)&gt;MATCH("おやつ",貼り付け用!$3:$3,0),"",
IF(VLOOKUP($A103,貼り付け用!$A$1:$BA$300,COLUMN(),FALSE)=0,"",VLOOKUP($A103,貼り付け用!$A$1:$BA$300,COLUMN(),FALSE))),"")</f>
        <v>#N/A</v>
      </c>
      <c r="P103" s="24" t="e">
        <f>IF($A103&lt;&gt;"",
IF(COLUMN(貼り付け用!P103)&gt;MATCH("おやつ",貼り付け用!$3:$3,0),"",
IF(VLOOKUP($A103,貼り付け用!$A$1:$BA$300,COLUMN(),FALSE)=0,"",VLOOKUP($A103,貼り付け用!$A$1:$BA$300,COLUMN(),FALSE))),"")</f>
        <v>#N/A</v>
      </c>
      <c r="Q103" s="24" t="e">
        <f>IF($A103&lt;&gt;"",
IF(COLUMN(貼り付け用!Q103)&gt;MATCH("おやつ",貼り付け用!$3:$3,0),"",
IF(VLOOKUP($A103,貼り付け用!$A$1:$BA$300,COLUMN(),FALSE)=0,"",VLOOKUP($A103,貼り付け用!$A$1:$BA$300,COLUMN(),FALSE))),"")</f>
        <v>#N/A</v>
      </c>
      <c r="R103" s="24" t="e">
        <f>IF($A103&lt;&gt;"",
IF(COLUMN(貼り付け用!R103)&gt;MATCH("おやつ",貼り付け用!$3:$3,0),"",
IF(VLOOKUP($A103,貼り付け用!$A$1:$BA$300,COLUMN(),FALSE)=0,"",VLOOKUP($A103,貼り付け用!$A$1:$BA$300,COLUMN(),FALSE))),"")</f>
        <v>#N/A</v>
      </c>
      <c r="S103" s="24" t="e">
        <f>IF($A103&lt;&gt;"",
IF(COLUMN(貼り付け用!S103)&gt;MATCH("おやつ",貼り付け用!$3:$3,0),"",
IF(VLOOKUP($A103,貼り付け用!$A$1:$BA$300,COLUMN(),FALSE)=0,"",VLOOKUP($A103,貼り付け用!$A$1:$BA$300,COLUMN(),FALSE))),"")</f>
        <v>#N/A</v>
      </c>
      <c r="T103" s="24" t="e">
        <f>IF(COLUMN(貼り付け用!T103)&gt;MATCH("おやつ",貼り付け用!$3:$3,0),"",
IF(VLOOKUP($A103,貼り付け用!$A$1:$BA$300,COLUMN(),FALSE)=0,"",VLOOKUP($A103,貼り付け用!$A$1:$BA$300,COLUMN(),FALSE)))</f>
        <v>#N/A</v>
      </c>
      <c r="U103" s="30"/>
      <c r="V103" s="27" t="e">
        <f>IF(A103&lt;&gt;"",
IF(VLOOKUP($A103,貼り付け用!$A$1:$BA$300,MATCH("おやつ",貼り付け用!$3:$3,0)+1,FALSE)=0,"",VLOOKUP($A103,貼り付け用!$A$1:$BA$300,MATCH("おやつ",貼り付け用!$3:$3,0)+1,FALSE)),"")</f>
        <v>#N/A</v>
      </c>
      <c r="W103" s="26" t="e">
        <f>IF(A103&lt;&gt;"",
IF(VLOOKUP($A103,貼り付け用!$A$1:$BA$300,MATCH("おやつ",貼り付け用!$3:$3,0)+2,FALSE)=0,"",VLOOKUP($A103,貼り付け用!$A$1:$BA$300,MATCH("おやつ",貼り付け用!$3:$3,0)+2,FALSE)),"")</f>
        <v>#N/A</v>
      </c>
    </row>
    <row r="104" spans="1:23" x14ac:dyDescent="0.45">
      <c r="A104" s="10" t="e">
        <f>IF(貼り付け用!$A$6&lt;&gt;"",
IF(ROW(A103)+1&gt;=MATCH("*10000*", 貼り付け用!$A:$A, 0),
IF(COUNTIF(A102,"*10000*"),"10001",
IF(COUNTIF(A102,"*10001*"),"10002",
IF(COUNTIF(A102,"*10002*"),"",
IF(COUNTIF(A102,""),"","10000")))),
IF(貼り付け用!A104&lt;&gt;"",貼り付け用!A104,"")),
IF(ROW(A104)+1&gt;=MATCH("*10000*", 貼り付け用!$A:$A, 0),
IF(COUNTIF(A102,"*10000*"),"10001",
IF(COUNTIF(A102,"*10001*"),"10002",
IF(COUNTIF(A102,"*10002*"),"",
IF(COUNTIF(A102,""),"","10000")))),
IF(貼り付け用!A105&lt;&gt;"",貼り付け用!A105,"")))</f>
        <v>#N/A</v>
      </c>
      <c r="B104" s="26" t="e">
        <f>IF($A104&lt;&gt;"",IF(VLOOKUP($A104,貼り付け用!$A$1:$BA$300,COLUMN(),FALSE)=0,"",VLOOKUP($A104,貼り付け用!$A$1:$BA$300,COLUMN(),FALSE)),"")</f>
        <v>#N/A</v>
      </c>
      <c r="C104" s="26" t="e">
        <f>IF($A104&lt;&gt;"",IF(VLOOKUP($A104,貼り付け用!$A$1:$BA$300,COLUMN(),FALSE)=0,"",VLOOKUP($A104,貼り付け用!$A$1:$BA$300,COLUMN(),FALSE)),"")</f>
        <v>#N/A</v>
      </c>
      <c r="D104" s="26" t="e">
        <f>IF($A104&lt;&gt;"",IF(VLOOKUP($A104,貼り付け用!$A$1:$BA$300,COLUMN(),FALSE)=0,"",VLOOKUP($A104,貼り付け用!$A$1:$BA$300,COLUMN(),FALSE)),"")</f>
        <v>#N/A</v>
      </c>
      <c r="E104" s="26" t="e">
        <f>IF($A104&lt;&gt;"",IF(VLOOKUP($A104,貼り付け用!$A$1:$BA$300,COLUMN(),FALSE)=0,"",VLOOKUP($A104,貼り付け用!$A$1:$BA$300,COLUMN(),FALSE)),"")</f>
        <v>#N/A</v>
      </c>
      <c r="F104" s="26" t="e">
        <f>IF($A104&lt;&gt;"",IF(VLOOKUP($A104,貼り付け用!$A$1:$BA$300,COLUMN(),FALSE)=0,"",VLOOKUP($A104,貼り付け用!$A$1:$BA$300,COLUMN(),FALSE)),"")</f>
        <v>#N/A</v>
      </c>
      <c r="G104" s="26" t="e">
        <f>IF($A104&lt;&gt;"",IF(VLOOKUP($A104,貼り付け用!$A$1:$BA$300,COLUMN(),FALSE)=0,"",VLOOKUP($A104,貼り付け用!$A$1:$BA$300,COLUMN(),FALSE)),"")</f>
        <v>#N/A</v>
      </c>
      <c r="H104" s="26" t="e">
        <f>IF($A104&lt;&gt;"",IF(VLOOKUP($A104,貼り付け用!$A$1:$BA$300,COLUMN(),FALSE)=0,"",VLOOKUP($A104,貼り付け用!$A$1:$BA$300,COLUMN(),FALSE)),"")</f>
        <v>#N/A</v>
      </c>
      <c r="I104" s="26" t="e">
        <f>IF($A104&lt;&gt;"",IF(VLOOKUP($A104,貼り付け用!$A$1:$BA$300,COLUMN(),FALSE)=0,"",VLOOKUP($A104,貼り付け用!$A$1:$BA$300,COLUMN(),FALSE)),"")</f>
        <v>#N/A</v>
      </c>
      <c r="J104" s="26" t="e">
        <f>IF($A104&lt;&gt;"",IF(VLOOKUP($A104,貼り付け用!$A$1:$BA$300,COLUMN(),FALSE)=0,"",VLOOKUP($A104,貼り付け用!$A$1:$BA$300,COLUMN(),FALSE)),"")</f>
        <v>#N/A</v>
      </c>
      <c r="K104" s="26" t="e">
        <f>IF($A104&lt;&gt;"",IF(VLOOKUP($A104,貼り付け用!$A$1:$BA$300,COLUMN(),FALSE)=0,"",VLOOKUP($A104,貼り付け用!$A$1:$BA$300,COLUMN(),FALSE)),"")</f>
        <v>#N/A</v>
      </c>
      <c r="L104" s="26" t="e">
        <f>IF($A104&lt;&gt;"",
IF(COLUMN(貼り付け用!L104)&gt;MATCH("おやつ",貼り付け用!$3:$3,0),"",
IF(VLOOKUP($A104,貼り付け用!$A$1:$BA$300,COLUMN(),FALSE)=0,"",VLOOKUP($A104,貼り付け用!$A$1:$BA$300,COLUMN(),FALSE))),"")</f>
        <v>#N/A</v>
      </c>
      <c r="M104" s="26" t="e">
        <f>IF($A104&lt;&gt;"",
IF(COLUMN(貼り付け用!M104)&gt;MATCH("おやつ",貼り付け用!$3:$3,0),"",
IF(VLOOKUP($A104,貼り付け用!$A$1:$BA$300,COLUMN(),FALSE)=0,"",VLOOKUP($A104,貼り付け用!$A$1:$BA$300,COLUMN(),FALSE))),"")</f>
        <v>#N/A</v>
      </c>
      <c r="N104" s="26" t="e">
        <f>IF($A104&lt;&gt;"",
IF(COLUMN(貼り付け用!N104)&gt;MATCH("おやつ",貼り付け用!$3:$3,0),"",
IF(VLOOKUP($A104,貼り付け用!$A$1:$BA$300,COLUMN(),FALSE)=0,"",VLOOKUP($A104,貼り付け用!$A$1:$BA$300,COLUMN(),FALSE))),"")</f>
        <v>#N/A</v>
      </c>
      <c r="O104" s="26" t="e">
        <f>IF($A104&lt;&gt;"",
IF(COLUMN(貼り付け用!O104)&gt;MATCH("おやつ",貼り付け用!$3:$3,0),"",
IF(VLOOKUP($A104,貼り付け用!$A$1:$BA$300,COLUMN(),FALSE)=0,"",VLOOKUP($A104,貼り付け用!$A$1:$BA$300,COLUMN(),FALSE))),"")</f>
        <v>#N/A</v>
      </c>
      <c r="P104" s="26" t="e">
        <f>IF($A104&lt;&gt;"",
IF(COLUMN(貼り付け用!P104)&gt;MATCH("おやつ",貼り付け用!$3:$3,0),"",
IF(VLOOKUP($A104,貼り付け用!$A$1:$BA$300,COLUMN(),FALSE)=0,"",VLOOKUP($A104,貼り付け用!$A$1:$BA$300,COLUMN(),FALSE))),"")</f>
        <v>#N/A</v>
      </c>
      <c r="Q104" s="26" t="e">
        <f>IF($A104&lt;&gt;"",
IF(COLUMN(貼り付け用!Q104)&gt;MATCH("おやつ",貼り付け用!$3:$3,0),"",
IF(VLOOKUP($A104,貼り付け用!$A$1:$BA$300,COLUMN(),FALSE)=0,"",VLOOKUP($A104,貼り付け用!$A$1:$BA$300,COLUMN(),FALSE))),"")</f>
        <v>#N/A</v>
      </c>
      <c r="R104" s="26" t="e">
        <f>IF($A104&lt;&gt;"",
IF(COLUMN(貼り付け用!R104)&gt;MATCH("おやつ",貼り付け用!$3:$3,0),"",
IF(VLOOKUP($A104,貼り付け用!$A$1:$BA$300,COLUMN(),FALSE)=0,"",VLOOKUP($A104,貼り付け用!$A$1:$BA$300,COLUMN(),FALSE))),"")</f>
        <v>#N/A</v>
      </c>
      <c r="S104" s="26" t="e">
        <f>IF($A104&lt;&gt;"",
IF(COLUMN(貼り付け用!S104)&gt;MATCH("おやつ",貼り付け用!$3:$3,0),"",
IF(VLOOKUP($A104,貼り付け用!$A$1:$BA$300,COLUMN(),FALSE)=0,"",VLOOKUP($A104,貼り付け用!$A$1:$BA$300,COLUMN(),FALSE))),"")</f>
        <v>#N/A</v>
      </c>
      <c r="T104" s="26" t="e">
        <f>IF(COLUMN(貼り付け用!T104)&gt;MATCH("おやつ",貼り付け用!$3:$3,0),"",
IF(VLOOKUP($A104,貼り付け用!$A$1:$BA$300,COLUMN(),FALSE)=0,"",VLOOKUP($A104,貼り付け用!$A$1:$BA$300,COLUMN(),FALSE)))</f>
        <v>#N/A</v>
      </c>
      <c r="U104" s="29"/>
      <c r="V104" s="27" t="e">
        <f>IF(A104&lt;&gt;"",
IF(VLOOKUP($A104,貼り付け用!$A$1:$BA$300,MATCH("おやつ",貼り付け用!$3:$3,0)+1,FALSE)=0,"",VLOOKUP($A104,貼り付け用!$A$1:$BA$300,MATCH("おやつ",貼り付け用!$3:$3,0)+1,FALSE)),"")</f>
        <v>#N/A</v>
      </c>
      <c r="W104" s="26" t="e">
        <f>IF(A104&lt;&gt;"",
IF(VLOOKUP($A104,貼り付け用!$A$1:$BA$300,MATCH("おやつ",貼り付け用!$3:$3,0)+2,FALSE)=0,"",VLOOKUP($A104,貼り付け用!$A$1:$BA$300,MATCH("おやつ",貼り付け用!$3:$3,0)+2,FALSE)),"")</f>
        <v>#N/A</v>
      </c>
    </row>
    <row r="105" spans="1:23" x14ac:dyDescent="0.45">
      <c r="A105" s="28" t="e">
        <f>IF(貼り付け用!$A$6&lt;&gt;"",
IF(ROW(A104)+1&gt;=MATCH("*10000*", 貼り付け用!$A:$A, 0),"",
IF(貼り付け用!A105&lt;&gt;"",貼り付け用!A105,"")),
IF(ROW(A105)+1&gt;=MATCH("*10000*", 貼り付け用!$A:$A, 0),"",
IF(貼り付け用!A106&lt;&gt;"",貼り付け用!A106,"")))</f>
        <v>#N/A</v>
      </c>
      <c r="B105" s="24" t="e">
        <f>IF($A105&lt;&gt;"",IF(VLOOKUP($A105,貼り付け用!$A$1:$BA$300,COLUMN(),FALSE)=0,"",VLOOKUP($A105,貼り付け用!$A$1:$BA$300,COLUMN(),FALSE)),"")</f>
        <v>#N/A</v>
      </c>
      <c r="C105" s="24" t="e">
        <f>IF($A105&lt;&gt;"",IF(VLOOKUP($A105,貼り付け用!$A$1:$BA$300,COLUMN(),FALSE)=0,"",VLOOKUP($A105,貼り付け用!$A$1:$BA$300,COLUMN(),FALSE)),"")</f>
        <v>#N/A</v>
      </c>
      <c r="D105" s="24" t="e">
        <f>IF($A105&lt;&gt;"",IF(VLOOKUP($A105,貼り付け用!$A$1:$BA$300,COLUMN(),FALSE)=0,"",VLOOKUP($A105,貼り付け用!$A$1:$BA$300,COLUMN(),FALSE)),"")</f>
        <v>#N/A</v>
      </c>
      <c r="E105" s="24" t="e">
        <f>IF($A105&lt;&gt;"",IF(VLOOKUP($A105,貼り付け用!$A$1:$BA$300,COLUMN(),FALSE)=0,"",VLOOKUP($A105,貼り付け用!$A$1:$BA$300,COLUMN(),FALSE)),"")</f>
        <v>#N/A</v>
      </c>
      <c r="F105" s="24" t="e">
        <f>IF($A105&lt;&gt;"",IF(VLOOKUP($A105,貼り付け用!$A$1:$BA$300,COLUMN(),FALSE)=0,"",VLOOKUP($A105,貼り付け用!$A$1:$BA$300,COLUMN(),FALSE)),"")</f>
        <v>#N/A</v>
      </c>
      <c r="G105" s="24" t="e">
        <f>IF($A105&lt;&gt;"",IF(VLOOKUP($A105,貼り付け用!$A$1:$BA$300,COLUMN(),FALSE)=0,"",VLOOKUP($A105,貼り付け用!$A$1:$BA$300,COLUMN(),FALSE)),"")</f>
        <v>#N/A</v>
      </c>
      <c r="H105" s="24" t="e">
        <f>IF($A105&lt;&gt;"",IF(VLOOKUP($A105,貼り付け用!$A$1:$BA$300,COLUMN(),FALSE)=0,"",VLOOKUP($A105,貼り付け用!$A$1:$BA$300,COLUMN(),FALSE)),"")</f>
        <v>#N/A</v>
      </c>
      <c r="I105" s="24" t="e">
        <f>IF($A105&lt;&gt;"",IF(VLOOKUP($A105,貼り付け用!$A$1:$BA$300,COLUMN(),FALSE)=0,"",VLOOKUP($A105,貼り付け用!$A$1:$BA$300,COLUMN(),FALSE)),"")</f>
        <v>#N/A</v>
      </c>
      <c r="J105" s="24" t="e">
        <f>IF($A105&lt;&gt;"",IF(VLOOKUP($A105,貼り付け用!$A$1:$BA$300,COLUMN(),FALSE)=0,"",VLOOKUP($A105,貼り付け用!$A$1:$BA$300,COLUMN(),FALSE)),"")</f>
        <v>#N/A</v>
      </c>
      <c r="K105" s="24" t="e">
        <f>IF($A105&lt;&gt;"",IF(VLOOKUP($A105,貼り付け用!$A$1:$BA$300,COLUMN(),FALSE)=0,"",VLOOKUP($A105,貼り付け用!$A$1:$BA$300,COLUMN(),FALSE)),"")</f>
        <v>#N/A</v>
      </c>
      <c r="L105" s="24" t="e">
        <f>IF($A105&lt;&gt;"",
IF(COLUMN(貼り付け用!L105)&gt;MATCH("おやつ",貼り付け用!$3:$3,0),"",
IF(VLOOKUP($A105,貼り付け用!$A$1:$BA$300,COLUMN(),FALSE)=0,"",VLOOKUP($A105,貼り付け用!$A$1:$BA$300,COLUMN(),FALSE))),"")</f>
        <v>#N/A</v>
      </c>
      <c r="M105" s="24" t="e">
        <f>IF($A105&lt;&gt;"",
IF(COLUMN(貼り付け用!M105)&gt;MATCH("おやつ",貼り付け用!$3:$3,0),"",
IF(VLOOKUP($A105,貼り付け用!$A$1:$BA$300,COLUMN(),FALSE)=0,"",VLOOKUP($A105,貼り付け用!$A$1:$BA$300,COLUMN(),FALSE))),"")</f>
        <v>#N/A</v>
      </c>
      <c r="N105" s="24" t="e">
        <f>IF($A105&lt;&gt;"",
IF(COLUMN(貼り付け用!N105)&gt;MATCH("おやつ",貼り付け用!$3:$3,0),"",
IF(VLOOKUP($A105,貼り付け用!$A$1:$BA$300,COLUMN(),FALSE)=0,"",VLOOKUP($A105,貼り付け用!$A$1:$BA$300,COLUMN(),FALSE))),"")</f>
        <v>#N/A</v>
      </c>
      <c r="O105" s="24" t="e">
        <f>IF($A105&lt;&gt;"",
IF(COLUMN(貼り付け用!O105)&gt;MATCH("おやつ",貼り付け用!$3:$3,0),"",
IF(VLOOKUP($A105,貼り付け用!$A$1:$BA$300,COLUMN(),FALSE)=0,"",VLOOKUP($A105,貼り付け用!$A$1:$BA$300,COLUMN(),FALSE))),"")</f>
        <v>#N/A</v>
      </c>
      <c r="P105" s="24" t="e">
        <f>IF($A105&lt;&gt;"",
IF(COLUMN(貼り付け用!P105)&gt;MATCH("おやつ",貼り付け用!$3:$3,0),"",
IF(VLOOKUP($A105,貼り付け用!$A$1:$BA$300,COLUMN(),FALSE)=0,"",VLOOKUP($A105,貼り付け用!$A$1:$BA$300,COLUMN(),FALSE))),"")</f>
        <v>#N/A</v>
      </c>
      <c r="Q105" s="24" t="e">
        <f>IF($A105&lt;&gt;"",
IF(COLUMN(貼り付け用!Q105)&gt;MATCH("おやつ",貼り付け用!$3:$3,0),"",
IF(VLOOKUP($A105,貼り付け用!$A$1:$BA$300,COLUMN(),FALSE)=0,"",VLOOKUP($A105,貼り付け用!$A$1:$BA$300,COLUMN(),FALSE))),"")</f>
        <v>#N/A</v>
      </c>
      <c r="R105" s="24" t="e">
        <f>IF($A105&lt;&gt;"",
IF(COLUMN(貼り付け用!R105)&gt;MATCH("おやつ",貼り付け用!$3:$3,0),"",
IF(VLOOKUP($A105,貼り付け用!$A$1:$BA$300,COLUMN(),FALSE)=0,"",VLOOKUP($A105,貼り付け用!$A$1:$BA$300,COLUMN(),FALSE))),"")</f>
        <v>#N/A</v>
      </c>
      <c r="S105" s="24" t="e">
        <f>IF($A105&lt;&gt;"",
IF(COLUMN(貼り付け用!S105)&gt;MATCH("おやつ",貼り付け用!$3:$3,0),"",
IF(VLOOKUP($A105,貼り付け用!$A$1:$BA$300,COLUMN(),FALSE)=0,"",VLOOKUP($A105,貼り付け用!$A$1:$BA$300,COLUMN(),FALSE))),"")</f>
        <v>#N/A</v>
      </c>
      <c r="T105" s="24" t="e">
        <f>IF(COLUMN(貼り付け用!T105)&gt;MATCH("おやつ",貼り付け用!$3:$3,0),"",
IF(VLOOKUP($A105,貼り付け用!$A$1:$BA$300,COLUMN(),FALSE)=0,"",VLOOKUP($A105,貼り付け用!$A$1:$BA$300,COLUMN(),FALSE)))</f>
        <v>#N/A</v>
      </c>
      <c r="U105" s="30"/>
      <c r="V105" s="27" t="e">
        <f>IF(A105&lt;&gt;"",
IF(VLOOKUP($A105,貼り付け用!$A$1:$BA$300,MATCH("おやつ",貼り付け用!$3:$3,0)+1,FALSE)=0,"",VLOOKUP($A105,貼り付け用!$A$1:$BA$300,MATCH("おやつ",貼り付け用!$3:$3,0)+1,FALSE)),"")</f>
        <v>#N/A</v>
      </c>
      <c r="W105" s="26" t="e">
        <f>IF(A105&lt;&gt;"",
IF(VLOOKUP($A105,貼り付け用!$A$1:$BA$300,MATCH("おやつ",貼り付け用!$3:$3,0)+2,FALSE)=0,"",VLOOKUP($A105,貼り付け用!$A$1:$BA$300,MATCH("おやつ",貼り付け用!$3:$3,0)+2,FALSE)),"")</f>
        <v>#N/A</v>
      </c>
    </row>
    <row r="106" spans="1:23" x14ac:dyDescent="0.45">
      <c r="A106" s="10" t="e">
        <f>IF(貼り付け用!$A$6&lt;&gt;"",
IF(ROW(A105)+1&gt;=MATCH("*10000*", 貼り付け用!$A:$A, 0),
IF(COUNTIF(A104,"*10000*"),"10001",
IF(COUNTIF(A104,"*10001*"),"10002",
IF(COUNTIF(A104,"*10002*"),"",
IF(COUNTIF(A104,""),"","10000")))),
IF(貼り付け用!A106&lt;&gt;"",貼り付け用!A106,"")),
IF(ROW(A106)+1&gt;=MATCH("*10000*", 貼り付け用!$A:$A, 0),
IF(COUNTIF(A104,"*10000*"),"10001",
IF(COUNTIF(A104,"*10001*"),"10002",
IF(COUNTIF(A104,"*10002*"),"",
IF(COUNTIF(A104,""),"","10000")))),
IF(貼り付け用!A107&lt;&gt;"",貼り付け用!A107,"")))</f>
        <v>#N/A</v>
      </c>
      <c r="B106" s="26" t="e">
        <f>IF($A106&lt;&gt;"",IF(VLOOKUP($A106,貼り付け用!$A$1:$BA$300,COLUMN(),FALSE)=0,"",VLOOKUP($A106,貼り付け用!$A$1:$BA$300,COLUMN(),FALSE)),"")</f>
        <v>#N/A</v>
      </c>
      <c r="C106" s="26" t="e">
        <f>IF($A106&lt;&gt;"",IF(VLOOKUP($A106,貼り付け用!$A$1:$BA$300,COLUMN(),FALSE)=0,"",VLOOKUP($A106,貼り付け用!$A$1:$BA$300,COLUMN(),FALSE)),"")</f>
        <v>#N/A</v>
      </c>
      <c r="D106" s="26" t="e">
        <f>IF($A106&lt;&gt;"",IF(VLOOKUP($A106,貼り付け用!$A$1:$BA$300,COLUMN(),FALSE)=0,"",VLOOKUP($A106,貼り付け用!$A$1:$BA$300,COLUMN(),FALSE)),"")</f>
        <v>#N/A</v>
      </c>
      <c r="E106" s="26" t="e">
        <f>IF($A106&lt;&gt;"",IF(VLOOKUP($A106,貼り付け用!$A$1:$BA$300,COLUMN(),FALSE)=0,"",VLOOKUP($A106,貼り付け用!$A$1:$BA$300,COLUMN(),FALSE)),"")</f>
        <v>#N/A</v>
      </c>
      <c r="F106" s="26" t="e">
        <f>IF($A106&lt;&gt;"",IF(VLOOKUP($A106,貼り付け用!$A$1:$BA$300,COLUMN(),FALSE)=0,"",VLOOKUP($A106,貼り付け用!$A$1:$BA$300,COLUMN(),FALSE)),"")</f>
        <v>#N/A</v>
      </c>
      <c r="G106" s="26" t="e">
        <f>IF($A106&lt;&gt;"",IF(VLOOKUP($A106,貼り付け用!$A$1:$BA$300,COLUMN(),FALSE)=0,"",VLOOKUP($A106,貼り付け用!$A$1:$BA$300,COLUMN(),FALSE)),"")</f>
        <v>#N/A</v>
      </c>
      <c r="H106" s="26" t="e">
        <f>IF($A106&lt;&gt;"",IF(VLOOKUP($A106,貼り付け用!$A$1:$BA$300,COLUMN(),FALSE)=0,"",VLOOKUP($A106,貼り付け用!$A$1:$BA$300,COLUMN(),FALSE)),"")</f>
        <v>#N/A</v>
      </c>
      <c r="I106" s="26" t="e">
        <f>IF($A106&lt;&gt;"",IF(VLOOKUP($A106,貼り付け用!$A$1:$BA$300,COLUMN(),FALSE)=0,"",VLOOKUP($A106,貼り付け用!$A$1:$BA$300,COLUMN(),FALSE)),"")</f>
        <v>#N/A</v>
      </c>
      <c r="J106" s="26" t="e">
        <f>IF($A106&lt;&gt;"",IF(VLOOKUP($A106,貼り付け用!$A$1:$BA$300,COLUMN(),FALSE)=0,"",VLOOKUP($A106,貼り付け用!$A$1:$BA$300,COLUMN(),FALSE)),"")</f>
        <v>#N/A</v>
      </c>
      <c r="K106" s="26" t="e">
        <f>IF($A106&lt;&gt;"",IF(VLOOKUP($A106,貼り付け用!$A$1:$BA$300,COLUMN(),FALSE)=0,"",VLOOKUP($A106,貼り付け用!$A$1:$BA$300,COLUMN(),FALSE)),"")</f>
        <v>#N/A</v>
      </c>
      <c r="L106" s="26" t="e">
        <f>IF($A106&lt;&gt;"",
IF(COLUMN(貼り付け用!L106)&gt;MATCH("おやつ",貼り付け用!$3:$3,0),"",
IF(VLOOKUP($A106,貼り付け用!$A$1:$BA$300,COLUMN(),FALSE)=0,"",VLOOKUP($A106,貼り付け用!$A$1:$BA$300,COLUMN(),FALSE))),"")</f>
        <v>#N/A</v>
      </c>
      <c r="M106" s="26" t="e">
        <f>IF($A106&lt;&gt;"",
IF(COLUMN(貼り付け用!M106)&gt;MATCH("おやつ",貼り付け用!$3:$3,0),"",
IF(VLOOKUP($A106,貼り付け用!$A$1:$BA$300,COLUMN(),FALSE)=0,"",VLOOKUP($A106,貼り付け用!$A$1:$BA$300,COLUMN(),FALSE))),"")</f>
        <v>#N/A</v>
      </c>
      <c r="N106" s="26" t="e">
        <f>IF($A106&lt;&gt;"",
IF(COLUMN(貼り付け用!N106)&gt;MATCH("おやつ",貼り付け用!$3:$3,0),"",
IF(VLOOKUP($A106,貼り付け用!$A$1:$BA$300,COLUMN(),FALSE)=0,"",VLOOKUP($A106,貼り付け用!$A$1:$BA$300,COLUMN(),FALSE))),"")</f>
        <v>#N/A</v>
      </c>
      <c r="O106" s="26" t="e">
        <f>IF($A106&lt;&gt;"",
IF(COLUMN(貼り付け用!O106)&gt;MATCH("おやつ",貼り付け用!$3:$3,0),"",
IF(VLOOKUP($A106,貼り付け用!$A$1:$BA$300,COLUMN(),FALSE)=0,"",VLOOKUP($A106,貼り付け用!$A$1:$BA$300,COLUMN(),FALSE))),"")</f>
        <v>#N/A</v>
      </c>
      <c r="P106" s="26" t="e">
        <f>IF($A106&lt;&gt;"",
IF(COLUMN(貼り付け用!P106)&gt;MATCH("おやつ",貼り付け用!$3:$3,0),"",
IF(VLOOKUP($A106,貼り付け用!$A$1:$BA$300,COLUMN(),FALSE)=0,"",VLOOKUP($A106,貼り付け用!$A$1:$BA$300,COLUMN(),FALSE))),"")</f>
        <v>#N/A</v>
      </c>
      <c r="Q106" s="26" t="e">
        <f>IF($A106&lt;&gt;"",
IF(COLUMN(貼り付け用!Q106)&gt;MATCH("おやつ",貼り付け用!$3:$3,0),"",
IF(VLOOKUP($A106,貼り付け用!$A$1:$BA$300,COLUMN(),FALSE)=0,"",VLOOKUP($A106,貼り付け用!$A$1:$BA$300,COLUMN(),FALSE))),"")</f>
        <v>#N/A</v>
      </c>
      <c r="R106" s="26" t="e">
        <f>IF($A106&lt;&gt;"",
IF(COLUMN(貼り付け用!R106)&gt;MATCH("おやつ",貼り付け用!$3:$3,0),"",
IF(VLOOKUP($A106,貼り付け用!$A$1:$BA$300,COLUMN(),FALSE)=0,"",VLOOKUP($A106,貼り付け用!$A$1:$BA$300,COLUMN(),FALSE))),"")</f>
        <v>#N/A</v>
      </c>
      <c r="S106" s="26" t="e">
        <f>IF($A106&lt;&gt;"",
IF(COLUMN(貼り付け用!S106)&gt;MATCH("おやつ",貼り付け用!$3:$3,0),"",
IF(VLOOKUP($A106,貼り付け用!$A$1:$BA$300,COLUMN(),FALSE)=0,"",VLOOKUP($A106,貼り付け用!$A$1:$BA$300,COLUMN(),FALSE))),"")</f>
        <v>#N/A</v>
      </c>
      <c r="T106" s="26" t="e">
        <f>IF(COLUMN(貼り付け用!T106)&gt;MATCH("おやつ",貼り付け用!$3:$3,0),"",
IF(VLOOKUP($A106,貼り付け用!$A$1:$BA$300,COLUMN(),FALSE)=0,"",VLOOKUP($A106,貼り付け用!$A$1:$BA$300,COLUMN(),FALSE)))</f>
        <v>#N/A</v>
      </c>
      <c r="U106" s="29"/>
      <c r="V106" s="27" t="e">
        <f>IF(A106&lt;&gt;"",
IF(VLOOKUP($A106,貼り付け用!$A$1:$BA$300,MATCH("おやつ",貼り付け用!$3:$3,0)+1,FALSE)=0,"",VLOOKUP($A106,貼り付け用!$A$1:$BA$300,MATCH("おやつ",貼り付け用!$3:$3,0)+1,FALSE)),"")</f>
        <v>#N/A</v>
      </c>
      <c r="W106" s="26" t="e">
        <f>IF(A106&lt;&gt;"",
IF(VLOOKUP($A106,貼り付け用!$A$1:$BA$300,MATCH("おやつ",貼り付け用!$3:$3,0)+2,FALSE)=0,"",VLOOKUP($A106,貼り付け用!$A$1:$BA$300,MATCH("おやつ",貼り付け用!$3:$3,0)+2,FALSE)),"")</f>
        <v>#N/A</v>
      </c>
    </row>
    <row r="107" spans="1:23" x14ac:dyDescent="0.45">
      <c r="A107" s="28" t="e">
        <f>IF(貼り付け用!$A$6&lt;&gt;"",
IF(ROW(A106)+1&gt;=MATCH("*10000*", 貼り付け用!$A:$A, 0),"",
IF(貼り付け用!A107&lt;&gt;"",貼り付け用!A107,"")),
IF(ROW(A107)+1&gt;=MATCH("*10000*", 貼り付け用!$A:$A, 0),"",
IF(貼り付け用!A108&lt;&gt;"",貼り付け用!A108,"")))</f>
        <v>#N/A</v>
      </c>
      <c r="B107" s="24" t="e">
        <f>IF($A107&lt;&gt;"",IF(VLOOKUP($A107,貼り付け用!$A$1:$BA$300,COLUMN(),FALSE)=0,"",VLOOKUP($A107,貼り付け用!$A$1:$BA$300,COLUMN(),FALSE)),"")</f>
        <v>#N/A</v>
      </c>
      <c r="C107" s="24" t="e">
        <f>IF($A107&lt;&gt;"",IF(VLOOKUP($A107,貼り付け用!$A$1:$BA$300,COLUMN(),FALSE)=0,"",VLOOKUP($A107,貼り付け用!$A$1:$BA$300,COLUMN(),FALSE)),"")</f>
        <v>#N/A</v>
      </c>
      <c r="D107" s="24" t="e">
        <f>IF($A107&lt;&gt;"",IF(VLOOKUP($A107,貼り付け用!$A$1:$BA$300,COLUMN(),FALSE)=0,"",VLOOKUP($A107,貼り付け用!$A$1:$BA$300,COLUMN(),FALSE)),"")</f>
        <v>#N/A</v>
      </c>
      <c r="E107" s="24" t="e">
        <f>IF($A107&lt;&gt;"",IF(VLOOKUP($A107,貼り付け用!$A$1:$BA$300,COLUMN(),FALSE)=0,"",VLOOKUP($A107,貼り付け用!$A$1:$BA$300,COLUMN(),FALSE)),"")</f>
        <v>#N/A</v>
      </c>
      <c r="F107" s="24" t="e">
        <f>IF($A107&lt;&gt;"",IF(VLOOKUP($A107,貼り付け用!$A$1:$BA$300,COLUMN(),FALSE)=0,"",VLOOKUP($A107,貼り付け用!$A$1:$BA$300,COLUMN(),FALSE)),"")</f>
        <v>#N/A</v>
      </c>
      <c r="G107" s="24" t="e">
        <f>IF($A107&lt;&gt;"",IF(VLOOKUP($A107,貼り付け用!$A$1:$BA$300,COLUMN(),FALSE)=0,"",VLOOKUP($A107,貼り付け用!$A$1:$BA$300,COLUMN(),FALSE)),"")</f>
        <v>#N/A</v>
      </c>
      <c r="H107" s="24" t="e">
        <f>IF($A107&lt;&gt;"",IF(VLOOKUP($A107,貼り付け用!$A$1:$BA$300,COLUMN(),FALSE)=0,"",VLOOKUP($A107,貼り付け用!$A$1:$BA$300,COLUMN(),FALSE)),"")</f>
        <v>#N/A</v>
      </c>
      <c r="I107" s="24" t="e">
        <f>IF($A107&lt;&gt;"",IF(VLOOKUP($A107,貼り付け用!$A$1:$BA$300,COLUMN(),FALSE)=0,"",VLOOKUP($A107,貼り付け用!$A$1:$BA$300,COLUMN(),FALSE)),"")</f>
        <v>#N/A</v>
      </c>
      <c r="J107" s="24" t="e">
        <f>IF($A107&lt;&gt;"",IF(VLOOKUP($A107,貼り付け用!$A$1:$BA$300,COLUMN(),FALSE)=0,"",VLOOKUP($A107,貼り付け用!$A$1:$BA$300,COLUMN(),FALSE)),"")</f>
        <v>#N/A</v>
      </c>
      <c r="K107" s="24" t="e">
        <f>IF($A107&lt;&gt;"",IF(VLOOKUP($A107,貼り付け用!$A$1:$BA$300,COLUMN(),FALSE)=0,"",VLOOKUP($A107,貼り付け用!$A$1:$BA$300,COLUMN(),FALSE)),"")</f>
        <v>#N/A</v>
      </c>
      <c r="L107" s="24" t="e">
        <f>IF($A107&lt;&gt;"",
IF(COLUMN(貼り付け用!L107)&gt;MATCH("おやつ",貼り付け用!$3:$3,0),"",
IF(VLOOKUP($A107,貼り付け用!$A$1:$BA$300,COLUMN(),FALSE)=0,"",VLOOKUP($A107,貼り付け用!$A$1:$BA$300,COLUMN(),FALSE))),"")</f>
        <v>#N/A</v>
      </c>
      <c r="M107" s="24" t="e">
        <f>IF($A107&lt;&gt;"",
IF(COLUMN(貼り付け用!M107)&gt;MATCH("おやつ",貼り付け用!$3:$3,0),"",
IF(VLOOKUP($A107,貼り付け用!$A$1:$BA$300,COLUMN(),FALSE)=0,"",VLOOKUP($A107,貼り付け用!$A$1:$BA$300,COLUMN(),FALSE))),"")</f>
        <v>#N/A</v>
      </c>
      <c r="N107" s="24" t="e">
        <f>IF($A107&lt;&gt;"",
IF(COLUMN(貼り付け用!N107)&gt;MATCH("おやつ",貼り付け用!$3:$3,0),"",
IF(VLOOKUP($A107,貼り付け用!$A$1:$BA$300,COLUMN(),FALSE)=0,"",VLOOKUP($A107,貼り付け用!$A$1:$BA$300,COLUMN(),FALSE))),"")</f>
        <v>#N/A</v>
      </c>
      <c r="O107" s="24" t="e">
        <f>IF($A107&lt;&gt;"",
IF(COLUMN(貼り付け用!O107)&gt;MATCH("おやつ",貼り付け用!$3:$3,0),"",
IF(VLOOKUP($A107,貼り付け用!$A$1:$BA$300,COLUMN(),FALSE)=0,"",VLOOKUP($A107,貼り付け用!$A$1:$BA$300,COLUMN(),FALSE))),"")</f>
        <v>#N/A</v>
      </c>
      <c r="P107" s="24" t="e">
        <f>IF($A107&lt;&gt;"",
IF(COLUMN(貼り付け用!P107)&gt;MATCH("おやつ",貼り付け用!$3:$3,0),"",
IF(VLOOKUP($A107,貼り付け用!$A$1:$BA$300,COLUMN(),FALSE)=0,"",VLOOKUP($A107,貼り付け用!$A$1:$BA$300,COLUMN(),FALSE))),"")</f>
        <v>#N/A</v>
      </c>
      <c r="Q107" s="24" t="e">
        <f>IF($A107&lt;&gt;"",
IF(COLUMN(貼り付け用!Q107)&gt;MATCH("おやつ",貼り付け用!$3:$3,0),"",
IF(VLOOKUP($A107,貼り付け用!$A$1:$BA$300,COLUMN(),FALSE)=0,"",VLOOKUP($A107,貼り付け用!$A$1:$BA$300,COLUMN(),FALSE))),"")</f>
        <v>#N/A</v>
      </c>
      <c r="R107" s="24" t="e">
        <f>IF($A107&lt;&gt;"",
IF(COLUMN(貼り付け用!R107)&gt;MATCH("おやつ",貼り付け用!$3:$3,0),"",
IF(VLOOKUP($A107,貼り付け用!$A$1:$BA$300,COLUMN(),FALSE)=0,"",VLOOKUP($A107,貼り付け用!$A$1:$BA$300,COLUMN(),FALSE))),"")</f>
        <v>#N/A</v>
      </c>
      <c r="S107" s="24" t="e">
        <f>IF($A107&lt;&gt;"",
IF(COLUMN(貼り付け用!S107)&gt;MATCH("おやつ",貼り付け用!$3:$3,0),"",
IF(VLOOKUP($A107,貼り付け用!$A$1:$BA$300,COLUMN(),FALSE)=0,"",VLOOKUP($A107,貼り付け用!$A$1:$BA$300,COLUMN(),FALSE))),"")</f>
        <v>#N/A</v>
      </c>
      <c r="T107" s="24" t="e">
        <f>IF(COLUMN(貼り付け用!T107)&gt;MATCH("おやつ",貼り付け用!$3:$3,0),"",
IF(VLOOKUP($A107,貼り付け用!$A$1:$BA$300,COLUMN(),FALSE)=0,"",VLOOKUP($A107,貼り付け用!$A$1:$BA$300,COLUMN(),FALSE)))</f>
        <v>#N/A</v>
      </c>
      <c r="U107" s="30"/>
      <c r="V107" s="27" t="e">
        <f>IF(A107&lt;&gt;"",
IF(VLOOKUP($A107,貼り付け用!$A$1:$BA$300,MATCH("おやつ",貼り付け用!$3:$3,0)+1,FALSE)=0,"",VLOOKUP($A107,貼り付け用!$A$1:$BA$300,MATCH("おやつ",貼り付け用!$3:$3,0)+1,FALSE)),"")</f>
        <v>#N/A</v>
      </c>
      <c r="W107" s="26" t="e">
        <f>IF(A107&lt;&gt;"",
IF(VLOOKUP($A107,貼り付け用!$A$1:$BA$300,MATCH("おやつ",貼り付け用!$3:$3,0)+2,FALSE)=0,"",VLOOKUP($A107,貼り付け用!$A$1:$BA$300,MATCH("おやつ",貼り付け用!$3:$3,0)+2,FALSE)),"")</f>
        <v>#N/A</v>
      </c>
    </row>
    <row r="108" spans="1:23" x14ac:dyDescent="0.45">
      <c r="A108" s="10" t="e">
        <f>IF(貼り付け用!$A$6&lt;&gt;"",
IF(ROW(A107)+1&gt;=MATCH("*10000*", 貼り付け用!$A:$A, 0),
IF(COUNTIF(A106,"*10000*"),"10001",
IF(COUNTIF(A106,"*10001*"),"10002",
IF(COUNTIF(A106,"*10002*"),"",
IF(COUNTIF(A106,""),"","10000")))),
IF(貼り付け用!A108&lt;&gt;"",貼り付け用!A108,"")),
IF(ROW(A108)+1&gt;=MATCH("*10000*", 貼り付け用!$A:$A, 0),
IF(COUNTIF(A106,"*10000*"),"10001",
IF(COUNTIF(A106,"*10001*"),"10002",
IF(COUNTIF(A106,"*10002*"),"",
IF(COUNTIF(A106,""),"","10000")))),
IF(貼り付け用!A109&lt;&gt;"",貼り付け用!A109,"")))</f>
        <v>#N/A</v>
      </c>
      <c r="B108" s="26" t="e">
        <f>IF($A108&lt;&gt;"",IF(VLOOKUP($A108,貼り付け用!$A$1:$BA$300,COLUMN(),FALSE)=0,"",VLOOKUP($A108,貼り付け用!$A$1:$BA$300,COLUMN(),FALSE)),"")</f>
        <v>#N/A</v>
      </c>
      <c r="C108" s="26" t="e">
        <f>IF($A108&lt;&gt;"",IF(VLOOKUP($A108,貼り付け用!$A$1:$BA$300,COLUMN(),FALSE)=0,"",VLOOKUP($A108,貼り付け用!$A$1:$BA$300,COLUMN(),FALSE)),"")</f>
        <v>#N/A</v>
      </c>
      <c r="D108" s="26" t="e">
        <f>IF($A108&lt;&gt;"",IF(VLOOKUP($A108,貼り付け用!$A$1:$BA$300,COLUMN(),FALSE)=0,"",VLOOKUP($A108,貼り付け用!$A$1:$BA$300,COLUMN(),FALSE)),"")</f>
        <v>#N/A</v>
      </c>
      <c r="E108" s="26" t="e">
        <f>IF($A108&lt;&gt;"",IF(VLOOKUP($A108,貼り付け用!$A$1:$BA$300,COLUMN(),FALSE)=0,"",VLOOKUP($A108,貼り付け用!$A$1:$BA$300,COLUMN(),FALSE)),"")</f>
        <v>#N/A</v>
      </c>
      <c r="F108" s="26" t="e">
        <f>IF($A108&lt;&gt;"",IF(VLOOKUP($A108,貼り付け用!$A$1:$BA$300,COLUMN(),FALSE)=0,"",VLOOKUP($A108,貼り付け用!$A$1:$BA$300,COLUMN(),FALSE)),"")</f>
        <v>#N/A</v>
      </c>
      <c r="G108" s="26" t="e">
        <f>IF($A108&lt;&gt;"",IF(VLOOKUP($A108,貼り付け用!$A$1:$BA$300,COLUMN(),FALSE)=0,"",VLOOKUP($A108,貼り付け用!$A$1:$BA$300,COLUMN(),FALSE)),"")</f>
        <v>#N/A</v>
      </c>
      <c r="H108" s="26" t="e">
        <f>IF($A108&lt;&gt;"",IF(VLOOKUP($A108,貼り付け用!$A$1:$BA$300,COLUMN(),FALSE)=0,"",VLOOKUP($A108,貼り付け用!$A$1:$BA$300,COLUMN(),FALSE)),"")</f>
        <v>#N/A</v>
      </c>
      <c r="I108" s="26" t="e">
        <f>IF($A108&lt;&gt;"",IF(VLOOKUP($A108,貼り付け用!$A$1:$BA$300,COLUMN(),FALSE)=0,"",VLOOKUP($A108,貼り付け用!$A$1:$BA$300,COLUMN(),FALSE)),"")</f>
        <v>#N/A</v>
      </c>
      <c r="J108" s="26" t="e">
        <f>IF($A108&lt;&gt;"",IF(VLOOKUP($A108,貼り付け用!$A$1:$BA$300,COLUMN(),FALSE)=0,"",VLOOKUP($A108,貼り付け用!$A$1:$BA$300,COLUMN(),FALSE)),"")</f>
        <v>#N/A</v>
      </c>
      <c r="K108" s="26" t="e">
        <f>IF($A108&lt;&gt;"",IF(VLOOKUP($A108,貼り付け用!$A$1:$BA$300,COLUMN(),FALSE)=0,"",VLOOKUP($A108,貼り付け用!$A$1:$BA$300,COLUMN(),FALSE)),"")</f>
        <v>#N/A</v>
      </c>
      <c r="L108" s="26" t="e">
        <f>IF($A108&lt;&gt;"",
IF(COLUMN(貼り付け用!L108)&gt;MATCH("おやつ",貼り付け用!$3:$3,0),"",
IF(VLOOKUP($A108,貼り付け用!$A$1:$BA$300,COLUMN(),FALSE)=0,"",VLOOKUP($A108,貼り付け用!$A$1:$BA$300,COLUMN(),FALSE))),"")</f>
        <v>#N/A</v>
      </c>
      <c r="M108" s="26" t="e">
        <f>IF($A108&lt;&gt;"",
IF(COLUMN(貼り付け用!M108)&gt;MATCH("おやつ",貼り付け用!$3:$3,0),"",
IF(VLOOKUP($A108,貼り付け用!$A$1:$BA$300,COLUMN(),FALSE)=0,"",VLOOKUP($A108,貼り付け用!$A$1:$BA$300,COLUMN(),FALSE))),"")</f>
        <v>#N/A</v>
      </c>
      <c r="N108" s="26" t="e">
        <f>IF($A108&lt;&gt;"",
IF(COLUMN(貼り付け用!N108)&gt;MATCH("おやつ",貼り付け用!$3:$3,0),"",
IF(VLOOKUP($A108,貼り付け用!$A$1:$BA$300,COLUMN(),FALSE)=0,"",VLOOKUP($A108,貼り付け用!$A$1:$BA$300,COLUMN(),FALSE))),"")</f>
        <v>#N/A</v>
      </c>
      <c r="O108" s="26" t="e">
        <f>IF($A108&lt;&gt;"",
IF(COLUMN(貼り付け用!O108)&gt;MATCH("おやつ",貼り付け用!$3:$3,0),"",
IF(VLOOKUP($A108,貼り付け用!$A$1:$BA$300,COLUMN(),FALSE)=0,"",VLOOKUP($A108,貼り付け用!$A$1:$BA$300,COLUMN(),FALSE))),"")</f>
        <v>#N/A</v>
      </c>
      <c r="P108" s="26" t="e">
        <f>IF($A108&lt;&gt;"",
IF(COLUMN(貼り付け用!P108)&gt;MATCH("おやつ",貼り付け用!$3:$3,0),"",
IF(VLOOKUP($A108,貼り付け用!$A$1:$BA$300,COLUMN(),FALSE)=0,"",VLOOKUP($A108,貼り付け用!$A$1:$BA$300,COLUMN(),FALSE))),"")</f>
        <v>#N/A</v>
      </c>
      <c r="Q108" s="26" t="e">
        <f>IF($A108&lt;&gt;"",
IF(COLUMN(貼り付け用!Q108)&gt;MATCH("おやつ",貼り付け用!$3:$3,0),"",
IF(VLOOKUP($A108,貼り付け用!$A$1:$BA$300,COLUMN(),FALSE)=0,"",VLOOKUP($A108,貼り付け用!$A$1:$BA$300,COLUMN(),FALSE))),"")</f>
        <v>#N/A</v>
      </c>
      <c r="R108" s="26" t="e">
        <f>IF($A108&lt;&gt;"",
IF(COLUMN(貼り付け用!R108)&gt;MATCH("おやつ",貼り付け用!$3:$3,0),"",
IF(VLOOKUP($A108,貼り付け用!$A$1:$BA$300,COLUMN(),FALSE)=0,"",VLOOKUP($A108,貼り付け用!$A$1:$BA$300,COLUMN(),FALSE))),"")</f>
        <v>#N/A</v>
      </c>
      <c r="S108" s="26" t="e">
        <f>IF($A108&lt;&gt;"",
IF(COLUMN(貼り付け用!S108)&gt;MATCH("おやつ",貼り付け用!$3:$3,0),"",
IF(VLOOKUP($A108,貼り付け用!$A$1:$BA$300,COLUMN(),FALSE)=0,"",VLOOKUP($A108,貼り付け用!$A$1:$BA$300,COLUMN(),FALSE))),"")</f>
        <v>#N/A</v>
      </c>
      <c r="T108" s="26" t="e">
        <f>IF(COLUMN(貼り付け用!T108)&gt;MATCH("おやつ",貼り付け用!$3:$3,0),"",
IF(VLOOKUP($A108,貼り付け用!$A$1:$BA$300,COLUMN(),FALSE)=0,"",VLOOKUP($A108,貼り付け用!$A$1:$BA$300,COLUMN(),FALSE)))</f>
        <v>#N/A</v>
      </c>
      <c r="U108" s="29"/>
      <c r="V108" s="27" t="e">
        <f>IF(A108&lt;&gt;"",
IF(VLOOKUP($A108,貼り付け用!$A$1:$BA$300,MATCH("おやつ",貼り付け用!$3:$3,0)+1,FALSE)=0,"",VLOOKUP($A108,貼り付け用!$A$1:$BA$300,MATCH("おやつ",貼り付け用!$3:$3,0)+1,FALSE)),"")</f>
        <v>#N/A</v>
      </c>
      <c r="W108" s="26" t="e">
        <f>IF(A108&lt;&gt;"",
IF(VLOOKUP($A108,貼り付け用!$A$1:$BA$300,MATCH("おやつ",貼り付け用!$3:$3,0)+2,FALSE)=0,"",VLOOKUP($A108,貼り付け用!$A$1:$BA$300,MATCH("おやつ",貼り付け用!$3:$3,0)+2,FALSE)),"")</f>
        <v>#N/A</v>
      </c>
    </row>
    <row r="109" spans="1:23" x14ac:dyDescent="0.45">
      <c r="A109" s="28" t="e">
        <f>IF(貼り付け用!$A$6&lt;&gt;"",
IF(ROW(A108)+1&gt;=MATCH("*10000*", 貼り付け用!$A:$A, 0),"",
IF(貼り付け用!A109&lt;&gt;"",貼り付け用!A109,"")),
IF(ROW(A109)+1&gt;=MATCH("*10000*", 貼り付け用!$A:$A, 0),"",
IF(貼り付け用!A110&lt;&gt;"",貼り付け用!A110,"")))</f>
        <v>#N/A</v>
      </c>
      <c r="B109" s="24" t="e">
        <f>IF($A109&lt;&gt;"",IF(VLOOKUP($A109,貼り付け用!$A$1:$BA$300,COLUMN(),FALSE)=0,"",VLOOKUP($A109,貼り付け用!$A$1:$BA$300,COLUMN(),FALSE)),"")</f>
        <v>#N/A</v>
      </c>
      <c r="C109" s="24" t="e">
        <f>IF($A109&lt;&gt;"",IF(VLOOKUP($A109,貼り付け用!$A$1:$BA$300,COLUMN(),FALSE)=0,"",VLOOKUP($A109,貼り付け用!$A$1:$BA$300,COLUMN(),FALSE)),"")</f>
        <v>#N/A</v>
      </c>
      <c r="D109" s="24" t="e">
        <f>IF($A109&lt;&gt;"",IF(VLOOKUP($A109,貼り付け用!$A$1:$BA$300,COLUMN(),FALSE)=0,"",VLOOKUP($A109,貼り付け用!$A$1:$BA$300,COLUMN(),FALSE)),"")</f>
        <v>#N/A</v>
      </c>
      <c r="E109" s="24" t="e">
        <f>IF($A109&lt;&gt;"",IF(VLOOKUP($A109,貼り付け用!$A$1:$BA$300,COLUMN(),FALSE)=0,"",VLOOKUP($A109,貼り付け用!$A$1:$BA$300,COLUMN(),FALSE)),"")</f>
        <v>#N/A</v>
      </c>
      <c r="F109" s="24" t="e">
        <f>IF($A109&lt;&gt;"",IF(VLOOKUP($A109,貼り付け用!$A$1:$BA$300,COLUMN(),FALSE)=0,"",VLOOKUP($A109,貼り付け用!$A$1:$BA$300,COLUMN(),FALSE)),"")</f>
        <v>#N/A</v>
      </c>
      <c r="G109" s="24" t="e">
        <f>IF($A109&lt;&gt;"",IF(VLOOKUP($A109,貼り付け用!$A$1:$BA$300,COLUMN(),FALSE)=0,"",VLOOKUP($A109,貼り付け用!$A$1:$BA$300,COLUMN(),FALSE)),"")</f>
        <v>#N/A</v>
      </c>
      <c r="H109" s="24" t="e">
        <f>IF($A109&lt;&gt;"",IF(VLOOKUP($A109,貼り付け用!$A$1:$BA$300,COLUMN(),FALSE)=0,"",VLOOKUP($A109,貼り付け用!$A$1:$BA$300,COLUMN(),FALSE)),"")</f>
        <v>#N/A</v>
      </c>
      <c r="I109" s="24" t="e">
        <f>IF($A109&lt;&gt;"",IF(VLOOKUP($A109,貼り付け用!$A$1:$BA$300,COLUMN(),FALSE)=0,"",VLOOKUP($A109,貼り付け用!$A$1:$BA$300,COLUMN(),FALSE)),"")</f>
        <v>#N/A</v>
      </c>
      <c r="J109" s="24" t="e">
        <f>IF($A109&lt;&gt;"",IF(VLOOKUP($A109,貼り付け用!$A$1:$BA$300,COLUMN(),FALSE)=0,"",VLOOKUP($A109,貼り付け用!$A$1:$BA$300,COLUMN(),FALSE)),"")</f>
        <v>#N/A</v>
      </c>
      <c r="K109" s="24" t="e">
        <f>IF($A109&lt;&gt;"",IF(VLOOKUP($A109,貼り付け用!$A$1:$BA$300,COLUMN(),FALSE)=0,"",VLOOKUP($A109,貼り付け用!$A$1:$BA$300,COLUMN(),FALSE)),"")</f>
        <v>#N/A</v>
      </c>
      <c r="L109" s="24" t="e">
        <f>IF($A109&lt;&gt;"",
IF(COLUMN(貼り付け用!L109)&gt;MATCH("おやつ",貼り付け用!$3:$3,0),"",
IF(VLOOKUP($A109,貼り付け用!$A$1:$BA$300,COLUMN(),FALSE)=0,"",VLOOKUP($A109,貼り付け用!$A$1:$BA$300,COLUMN(),FALSE))),"")</f>
        <v>#N/A</v>
      </c>
      <c r="M109" s="24" t="e">
        <f>IF($A109&lt;&gt;"",
IF(COLUMN(貼り付け用!M109)&gt;MATCH("おやつ",貼り付け用!$3:$3,0),"",
IF(VLOOKUP($A109,貼り付け用!$A$1:$BA$300,COLUMN(),FALSE)=0,"",VLOOKUP($A109,貼り付け用!$A$1:$BA$300,COLUMN(),FALSE))),"")</f>
        <v>#N/A</v>
      </c>
      <c r="N109" s="24" t="e">
        <f>IF($A109&lt;&gt;"",
IF(COLUMN(貼り付け用!N109)&gt;MATCH("おやつ",貼り付け用!$3:$3,0),"",
IF(VLOOKUP($A109,貼り付け用!$A$1:$BA$300,COLUMN(),FALSE)=0,"",VLOOKUP($A109,貼り付け用!$A$1:$BA$300,COLUMN(),FALSE))),"")</f>
        <v>#N/A</v>
      </c>
      <c r="O109" s="24" t="e">
        <f>IF($A109&lt;&gt;"",
IF(COLUMN(貼り付け用!O109)&gt;MATCH("おやつ",貼り付け用!$3:$3,0),"",
IF(VLOOKUP($A109,貼り付け用!$A$1:$BA$300,COLUMN(),FALSE)=0,"",VLOOKUP($A109,貼り付け用!$A$1:$BA$300,COLUMN(),FALSE))),"")</f>
        <v>#N/A</v>
      </c>
      <c r="P109" s="24" t="e">
        <f>IF($A109&lt;&gt;"",
IF(COLUMN(貼り付け用!P109)&gt;MATCH("おやつ",貼り付け用!$3:$3,0),"",
IF(VLOOKUP($A109,貼り付け用!$A$1:$BA$300,COLUMN(),FALSE)=0,"",VLOOKUP($A109,貼り付け用!$A$1:$BA$300,COLUMN(),FALSE))),"")</f>
        <v>#N/A</v>
      </c>
      <c r="Q109" s="24" t="e">
        <f>IF($A109&lt;&gt;"",
IF(COLUMN(貼り付け用!Q109)&gt;MATCH("おやつ",貼り付け用!$3:$3,0),"",
IF(VLOOKUP($A109,貼り付け用!$A$1:$BA$300,COLUMN(),FALSE)=0,"",VLOOKUP($A109,貼り付け用!$A$1:$BA$300,COLUMN(),FALSE))),"")</f>
        <v>#N/A</v>
      </c>
      <c r="R109" s="24" t="e">
        <f>IF($A109&lt;&gt;"",
IF(COLUMN(貼り付け用!R109)&gt;MATCH("おやつ",貼り付け用!$3:$3,0),"",
IF(VLOOKUP($A109,貼り付け用!$A$1:$BA$300,COLUMN(),FALSE)=0,"",VLOOKUP($A109,貼り付け用!$A$1:$BA$300,COLUMN(),FALSE))),"")</f>
        <v>#N/A</v>
      </c>
      <c r="S109" s="24" t="e">
        <f>IF($A109&lt;&gt;"",
IF(COLUMN(貼り付け用!S109)&gt;MATCH("おやつ",貼り付け用!$3:$3,0),"",
IF(VLOOKUP($A109,貼り付け用!$A$1:$BA$300,COLUMN(),FALSE)=0,"",VLOOKUP($A109,貼り付け用!$A$1:$BA$300,COLUMN(),FALSE))),"")</f>
        <v>#N/A</v>
      </c>
      <c r="T109" s="24" t="e">
        <f>IF(COLUMN(貼り付け用!T109)&gt;MATCH("おやつ",貼り付け用!$3:$3,0),"",
IF(VLOOKUP($A109,貼り付け用!$A$1:$BA$300,COLUMN(),FALSE)=0,"",VLOOKUP($A109,貼り付け用!$A$1:$BA$300,COLUMN(),FALSE)))</f>
        <v>#N/A</v>
      </c>
      <c r="U109" s="30"/>
      <c r="V109" s="27" t="e">
        <f>IF(A109&lt;&gt;"",
IF(VLOOKUP($A109,貼り付け用!$A$1:$BA$300,MATCH("おやつ",貼り付け用!$3:$3,0)+1,FALSE)=0,"",VLOOKUP($A109,貼り付け用!$A$1:$BA$300,MATCH("おやつ",貼り付け用!$3:$3,0)+1,FALSE)),"")</f>
        <v>#N/A</v>
      </c>
      <c r="W109" s="26" t="e">
        <f>IF(A109&lt;&gt;"",
IF(VLOOKUP($A109,貼り付け用!$A$1:$BA$300,MATCH("おやつ",貼り付け用!$3:$3,0)+2,FALSE)=0,"",VLOOKUP($A109,貼り付け用!$A$1:$BA$300,MATCH("おやつ",貼り付け用!$3:$3,0)+2,FALSE)),"")</f>
        <v>#N/A</v>
      </c>
    </row>
    <row r="110" spans="1:23" x14ac:dyDescent="0.45">
      <c r="A110" s="10" t="e">
        <f>IF(貼り付け用!$A$6&lt;&gt;"",
IF(ROW(A109)+1&gt;=MATCH("*10000*", 貼り付け用!$A:$A, 0),
IF(COUNTIF(A108,"*10000*"),"10001",
IF(COUNTIF(A108,"*10001*"),"10002",
IF(COUNTIF(A108,"*10002*"),"",
IF(COUNTIF(A108,""),"","10000")))),
IF(貼り付け用!A110&lt;&gt;"",貼り付け用!A110,"")),
IF(ROW(A110)+1&gt;=MATCH("*10000*", 貼り付け用!$A:$A, 0),
IF(COUNTIF(A108,"*10000*"),"10001",
IF(COUNTIF(A108,"*10001*"),"10002",
IF(COUNTIF(A108,"*10002*"),"",
IF(COUNTIF(A108,""),"","10000")))),
IF(貼り付け用!A111&lt;&gt;"",貼り付け用!A111,"")))</f>
        <v>#N/A</v>
      </c>
      <c r="B110" s="26" t="e">
        <f>IF($A110&lt;&gt;"",IF(VLOOKUP($A110,貼り付け用!$A$1:$BA$300,COLUMN(),FALSE)=0,"",VLOOKUP($A110,貼り付け用!$A$1:$BA$300,COLUMN(),FALSE)),"")</f>
        <v>#N/A</v>
      </c>
      <c r="C110" s="26" t="e">
        <f>IF($A110&lt;&gt;"",IF(VLOOKUP($A110,貼り付け用!$A$1:$BA$300,COLUMN(),FALSE)=0,"",VLOOKUP($A110,貼り付け用!$A$1:$BA$300,COLUMN(),FALSE)),"")</f>
        <v>#N/A</v>
      </c>
      <c r="D110" s="26" t="e">
        <f>IF($A110&lt;&gt;"",IF(VLOOKUP($A110,貼り付け用!$A$1:$BA$300,COLUMN(),FALSE)=0,"",VLOOKUP($A110,貼り付け用!$A$1:$BA$300,COLUMN(),FALSE)),"")</f>
        <v>#N/A</v>
      </c>
      <c r="E110" s="26" t="e">
        <f>IF($A110&lt;&gt;"",IF(VLOOKUP($A110,貼り付け用!$A$1:$BA$300,COLUMN(),FALSE)=0,"",VLOOKUP($A110,貼り付け用!$A$1:$BA$300,COLUMN(),FALSE)),"")</f>
        <v>#N/A</v>
      </c>
      <c r="F110" s="26" t="e">
        <f>IF($A110&lt;&gt;"",IF(VLOOKUP($A110,貼り付け用!$A$1:$BA$300,COLUMN(),FALSE)=0,"",VLOOKUP($A110,貼り付け用!$A$1:$BA$300,COLUMN(),FALSE)),"")</f>
        <v>#N/A</v>
      </c>
      <c r="G110" s="26" t="e">
        <f>IF($A110&lt;&gt;"",IF(VLOOKUP($A110,貼り付け用!$A$1:$BA$300,COLUMN(),FALSE)=0,"",VLOOKUP($A110,貼り付け用!$A$1:$BA$300,COLUMN(),FALSE)),"")</f>
        <v>#N/A</v>
      </c>
      <c r="H110" s="26" t="e">
        <f>IF($A110&lt;&gt;"",IF(VLOOKUP($A110,貼り付け用!$A$1:$BA$300,COLUMN(),FALSE)=0,"",VLOOKUP($A110,貼り付け用!$A$1:$BA$300,COLUMN(),FALSE)),"")</f>
        <v>#N/A</v>
      </c>
      <c r="I110" s="26" t="e">
        <f>IF($A110&lt;&gt;"",IF(VLOOKUP($A110,貼り付け用!$A$1:$BA$300,COLUMN(),FALSE)=0,"",VLOOKUP($A110,貼り付け用!$A$1:$BA$300,COLUMN(),FALSE)),"")</f>
        <v>#N/A</v>
      </c>
      <c r="J110" s="26" t="e">
        <f>IF($A110&lt;&gt;"",IF(VLOOKUP($A110,貼り付け用!$A$1:$BA$300,COLUMN(),FALSE)=0,"",VLOOKUP($A110,貼り付け用!$A$1:$BA$300,COLUMN(),FALSE)),"")</f>
        <v>#N/A</v>
      </c>
      <c r="K110" s="26" t="e">
        <f>IF($A110&lt;&gt;"",IF(VLOOKUP($A110,貼り付け用!$A$1:$BA$300,COLUMN(),FALSE)=0,"",VLOOKUP($A110,貼り付け用!$A$1:$BA$300,COLUMN(),FALSE)),"")</f>
        <v>#N/A</v>
      </c>
      <c r="L110" s="26" t="e">
        <f>IF($A110&lt;&gt;"",
IF(COLUMN(貼り付け用!L110)&gt;MATCH("おやつ",貼り付け用!$3:$3,0),"",
IF(VLOOKUP($A110,貼り付け用!$A$1:$BA$300,COLUMN(),FALSE)=0,"",VLOOKUP($A110,貼り付け用!$A$1:$BA$300,COLUMN(),FALSE))),"")</f>
        <v>#N/A</v>
      </c>
      <c r="M110" s="26" t="e">
        <f>IF($A110&lt;&gt;"",
IF(COLUMN(貼り付け用!M110)&gt;MATCH("おやつ",貼り付け用!$3:$3,0),"",
IF(VLOOKUP($A110,貼り付け用!$A$1:$BA$300,COLUMN(),FALSE)=0,"",VLOOKUP($A110,貼り付け用!$A$1:$BA$300,COLUMN(),FALSE))),"")</f>
        <v>#N/A</v>
      </c>
      <c r="N110" s="26" t="e">
        <f>IF($A110&lt;&gt;"",
IF(COLUMN(貼り付け用!N110)&gt;MATCH("おやつ",貼り付け用!$3:$3,0),"",
IF(VLOOKUP($A110,貼り付け用!$A$1:$BA$300,COLUMN(),FALSE)=0,"",VLOOKUP($A110,貼り付け用!$A$1:$BA$300,COLUMN(),FALSE))),"")</f>
        <v>#N/A</v>
      </c>
      <c r="O110" s="26" t="e">
        <f>IF($A110&lt;&gt;"",
IF(COLUMN(貼り付け用!O110)&gt;MATCH("おやつ",貼り付け用!$3:$3,0),"",
IF(VLOOKUP($A110,貼り付け用!$A$1:$BA$300,COLUMN(),FALSE)=0,"",VLOOKUP($A110,貼り付け用!$A$1:$BA$300,COLUMN(),FALSE))),"")</f>
        <v>#N/A</v>
      </c>
      <c r="P110" s="26" t="e">
        <f>IF($A110&lt;&gt;"",
IF(COLUMN(貼り付け用!P110)&gt;MATCH("おやつ",貼り付け用!$3:$3,0),"",
IF(VLOOKUP($A110,貼り付け用!$A$1:$BA$300,COLUMN(),FALSE)=0,"",VLOOKUP($A110,貼り付け用!$A$1:$BA$300,COLUMN(),FALSE))),"")</f>
        <v>#N/A</v>
      </c>
      <c r="Q110" s="26" t="e">
        <f>IF($A110&lt;&gt;"",
IF(COLUMN(貼り付け用!Q110)&gt;MATCH("おやつ",貼り付け用!$3:$3,0),"",
IF(VLOOKUP($A110,貼り付け用!$A$1:$BA$300,COLUMN(),FALSE)=0,"",VLOOKUP($A110,貼り付け用!$A$1:$BA$300,COLUMN(),FALSE))),"")</f>
        <v>#N/A</v>
      </c>
      <c r="R110" s="26" t="e">
        <f>IF($A110&lt;&gt;"",
IF(COLUMN(貼り付け用!R110)&gt;MATCH("おやつ",貼り付け用!$3:$3,0),"",
IF(VLOOKUP($A110,貼り付け用!$A$1:$BA$300,COLUMN(),FALSE)=0,"",VLOOKUP($A110,貼り付け用!$A$1:$BA$300,COLUMN(),FALSE))),"")</f>
        <v>#N/A</v>
      </c>
      <c r="S110" s="26" t="e">
        <f>IF($A110&lt;&gt;"",
IF(COLUMN(貼り付け用!S110)&gt;MATCH("おやつ",貼り付け用!$3:$3,0),"",
IF(VLOOKUP($A110,貼り付け用!$A$1:$BA$300,COLUMN(),FALSE)=0,"",VLOOKUP($A110,貼り付け用!$A$1:$BA$300,COLUMN(),FALSE))),"")</f>
        <v>#N/A</v>
      </c>
      <c r="T110" s="26" t="e">
        <f>IF(COLUMN(貼り付け用!T110)&gt;MATCH("おやつ",貼り付け用!$3:$3,0),"",
IF(VLOOKUP($A110,貼り付け用!$A$1:$BA$300,COLUMN(),FALSE)=0,"",VLOOKUP($A110,貼り付け用!$A$1:$BA$300,COLUMN(),FALSE)))</f>
        <v>#N/A</v>
      </c>
      <c r="U110" s="29"/>
      <c r="V110" s="27" t="e">
        <f>IF(A110&lt;&gt;"",
IF(VLOOKUP($A110,貼り付け用!$A$1:$BA$300,MATCH("おやつ",貼り付け用!$3:$3,0)+1,FALSE)=0,"",VLOOKUP($A110,貼り付け用!$A$1:$BA$300,MATCH("おやつ",貼り付け用!$3:$3,0)+1,FALSE)),"")</f>
        <v>#N/A</v>
      </c>
      <c r="W110" s="26" t="e">
        <f>IF(A110&lt;&gt;"",
IF(VLOOKUP($A110,貼り付け用!$A$1:$BA$300,MATCH("おやつ",貼り付け用!$3:$3,0)+2,FALSE)=0,"",VLOOKUP($A110,貼り付け用!$A$1:$BA$300,MATCH("おやつ",貼り付け用!$3:$3,0)+2,FALSE)),"")</f>
        <v>#N/A</v>
      </c>
    </row>
    <row r="111" spans="1:23" x14ac:dyDescent="0.45">
      <c r="A111" s="28" t="e">
        <f>IF(貼り付け用!$A$6&lt;&gt;"",
IF(ROW(A110)+1&gt;=MATCH("*10000*", 貼り付け用!$A:$A, 0),"",
IF(貼り付け用!A111&lt;&gt;"",貼り付け用!A111,"")),
IF(ROW(A111)+1&gt;=MATCH("*10000*", 貼り付け用!$A:$A, 0),"",
IF(貼り付け用!A112&lt;&gt;"",貼り付け用!A112,"")))</f>
        <v>#N/A</v>
      </c>
      <c r="B111" s="24" t="e">
        <f>IF($A111&lt;&gt;"",IF(VLOOKUP($A111,貼り付け用!$A$1:$BA$300,COLUMN(),FALSE)=0,"",VLOOKUP($A111,貼り付け用!$A$1:$BA$300,COLUMN(),FALSE)),"")</f>
        <v>#N/A</v>
      </c>
      <c r="C111" s="24" t="e">
        <f>IF($A111&lt;&gt;"",IF(VLOOKUP($A111,貼り付け用!$A$1:$BA$300,COLUMN(),FALSE)=0,"",VLOOKUP($A111,貼り付け用!$A$1:$BA$300,COLUMN(),FALSE)),"")</f>
        <v>#N/A</v>
      </c>
      <c r="D111" s="24" t="e">
        <f>IF($A111&lt;&gt;"",IF(VLOOKUP($A111,貼り付け用!$A$1:$BA$300,COLUMN(),FALSE)=0,"",VLOOKUP($A111,貼り付け用!$A$1:$BA$300,COLUMN(),FALSE)),"")</f>
        <v>#N/A</v>
      </c>
      <c r="E111" s="24" t="e">
        <f>IF($A111&lt;&gt;"",IF(VLOOKUP($A111,貼り付け用!$A$1:$BA$300,COLUMN(),FALSE)=0,"",VLOOKUP($A111,貼り付け用!$A$1:$BA$300,COLUMN(),FALSE)),"")</f>
        <v>#N/A</v>
      </c>
      <c r="F111" s="24" t="e">
        <f>IF($A111&lt;&gt;"",IF(VLOOKUP($A111,貼り付け用!$A$1:$BA$300,COLUMN(),FALSE)=0,"",VLOOKUP($A111,貼り付け用!$A$1:$BA$300,COLUMN(),FALSE)),"")</f>
        <v>#N/A</v>
      </c>
      <c r="G111" s="24" t="e">
        <f>IF($A111&lt;&gt;"",IF(VLOOKUP($A111,貼り付け用!$A$1:$BA$300,COLUMN(),FALSE)=0,"",VLOOKUP($A111,貼り付け用!$A$1:$BA$300,COLUMN(),FALSE)),"")</f>
        <v>#N/A</v>
      </c>
      <c r="H111" s="24" t="e">
        <f>IF($A111&lt;&gt;"",IF(VLOOKUP($A111,貼り付け用!$A$1:$BA$300,COLUMN(),FALSE)=0,"",VLOOKUP($A111,貼り付け用!$A$1:$BA$300,COLUMN(),FALSE)),"")</f>
        <v>#N/A</v>
      </c>
      <c r="I111" s="24" t="e">
        <f>IF($A111&lt;&gt;"",IF(VLOOKUP($A111,貼り付け用!$A$1:$BA$300,COLUMN(),FALSE)=0,"",VLOOKUP($A111,貼り付け用!$A$1:$BA$300,COLUMN(),FALSE)),"")</f>
        <v>#N/A</v>
      </c>
      <c r="J111" s="24" t="e">
        <f>IF($A111&lt;&gt;"",IF(VLOOKUP($A111,貼り付け用!$A$1:$BA$300,COLUMN(),FALSE)=0,"",VLOOKUP($A111,貼り付け用!$A$1:$BA$300,COLUMN(),FALSE)),"")</f>
        <v>#N/A</v>
      </c>
      <c r="K111" s="24" t="e">
        <f>IF($A111&lt;&gt;"",IF(VLOOKUP($A111,貼り付け用!$A$1:$BA$300,COLUMN(),FALSE)=0,"",VLOOKUP($A111,貼り付け用!$A$1:$BA$300,COLUMN(),FALSE)),"")</f>
        <v>#N/A</v>
      </c>
      <c r="L111" s="24" t="e">
        <f>IF($A111&lt;&gt;"",
IF(COLUMN(貼り付け用!L111)&gt;MATCH("おやつ",貼り付け用!$3:$3,0),"",
IF(VLOOKUP($A111,貼り付け用!$A$1:$BA$300,COLUMN(),FALSE)=0,"",VLOOKUP($A111,貼り付け用!$A$1:$BA$300,COLUMN(),FALSE))),"")</f>
        <v>#N/A</v>
      </c>
      <c r="M111" s="24" t="e">
        <f>IF($A111&lt;&gt;"",
IF(COLUMN(貼り付け用!M111)&gt;MATCH("おやつ",貼り付け用!$3:$3,0),"",
IF(VLOOKUP($A111,貼り付け用!$A$1:$BA$300,COLUMN(),FALSE)=0,"",VLOOKUP($A111,貼り付け用!$A$1:$BA$300,COLUMN(),FALSE))),"")</f>
        <v>#N/A</v>
      </c>
      <c r="N111" s="24" t="e">
        <f>IF($A111&lt;&gt;"",
IF(COLUMN(貼り付け用!N111)&gt;MATCH("おやつ",貼り付け用!$3:$3,0),"",
IF(VLOOKUP($A111,貼り付け用!$A$1:$BA$300,COLUMN(),FALSE)=0,"",VLOOKUP($A111,貼り付け用!$A$1:$BA$300,COLUMN(),FALSE))),"")</f>
        <v>#N/A</v>
      </c>
      <c r="O111" s="24" t="e">
        <f>IF($A111&lt;&gt;"",
IF(COLUMN(貼り付け用!O111)&gt;MATCH("おやつ",貼り付け用!$3:$3,0),"",
IF(VLOOKUP($A111,貼り付け用!$A$1:$BA$300,COLUMN(),FALSE)=0,"",VLOOKUP($A111,貼り付け用!$A$1:$BA$300,COLUMN(),FALSE))),"")</f>
        <v>#N/A</v>
      </c>
      <c r="P111" s="24" t="e">
        <f>IF($A111&lt;&gt;"",
IF(COLUMN(貼り付け用!P111)&gt;MATCH("おやつ",貼り付け用!$3:$3,0),"",
IF(VLOOKUP($A111,貼り付け用!$A$1:$BA$300,COLUMN(),FALSE)=0,"",VLOOKUP($A111,貼り付け用!$A$1:$BA$300,COLUMN(),FALSE))),"")</f>
        <v>#N/A</v>
      </c>
      <c r="Q111" s="24" t="e">
        <f>IF($A111&lt;&gt;"",
IF(COLUMN(貼り付け用!Q111)&gt;MATCH("おやつ",貼り付け用!$3:$3,0),"",
IF(VLOOKUP($A111,貼り付け用!$A$1:$BA$300,COLUMN(),FALSE)=0,"",VLOOKUP($A111,貼り付け用!$A$1:$BA$300,COLUMN(),FALSE))),"")</f>
        <v>#N/A</v>
      </c>
      <c r="R111" s="24" t="e">
        <f>IF($A111&lt;&gt;"",
IF(COLUMN(貼り付け用!R111)&gt;MATCH("おやつ",貼り付け用!$3:$3,0),"",
IF(VLOOKUP($A111,貼り付け用!$A$1:$BA$300,COLUMN(),FALSE)=0,"",VLOOKUP($A111,貼り付け用!$A$1:$BA$300,COLUMN(),FALSE))),"")</f>
        <v>#N/A</v>
      </c>
      <c r="S111" s="24" t="e">
        <f>IF($A111&lt;&gt;"",
IF(COLUMN(貼り付け用!S111)&gt;MATCH("おやつ",貼り付け用!$3:$3,0),"",
IF(VLOOKUP($A111,貼り付け用!$A$1:$BA$300,COLUMN(),FALSE)=0,"",VLOOKUP($A111,貼り付け用!$A$1:$BA$300,COLUMN(),FALSE))),"")</f>
        <v>#N/A</v>
      </c>
      <c r="T111" s="24" t="e">
        <f>IF(COLUMN(貼り付け用!T111)&gt;MATCH("おやつ",貼り付け用!$3:$3,0),"",
IF(VLOOKUP($A111,貼り付け用!$A$1:$BA$300,COLUMN(),FALSE)=0,"",VLOOKUP($A111,貼り付け用!$A$1:$BA$300,COLUMN(),FALSE)))</f>
        <v>#N/A</v>
      </c>
      <c r="U111" s="30"/>
      <c r="V111" s="27" t="e">
        <f>IF(A111&lt;&gt;"",
IF(VLOOKUP($A111,貼り付け用!$A$1:$BA$300,MATCH("おやつ",貼り付け用!$3:$3,0)+1,FALSE)=0,"",VLOOKUP($A111,貼り付け用!$A$1:$BA$300,MATCH("おやつ",貼り付け用!$3:$3,0)+1,FALSE)),"")</f>
        <v>#N/A</v>
      </c>
      <c r="W111" s="26" t="e">
        <f>IF(A111&lt;&gt;"",
IF(VLOOKUP($A111,貼り付け用!$A$1:$BA$300,MATCH("おやつ",貼り付け用!$3:$3,0)+2,FALSE)=0,"",VLOOKUP($A111,貼り付け用!$A$1:$BA$300,MATCH("おやつ",貼り付け用!$3:$3,0)+2,FALSE)),"")</f>
        <v>#N/A</v>
      </c>
    </row>
    <row r="112" spans="1:23" x14ac:dyDescent="0.45">
      <c r="A112" s="10" t="e">
        <f>IF(貼り付け用!$A$6&lt;&gt;"",
IF(ROW(A111)+1&gt;=MATCH("*10000*", 貼り付け用!$A:$A, 0),
IF(COUNTIF(A110,"*10000*"),"10001",
IF(COUNTIF(A110,"*10001*"),"10002",
IF(COUNTIF(A110,"*10002*"),"",
IF(COUNTIF(A110,""),"","10000")))),
IF(貼り付け用!A112&lt;&gt;"",貼り付け用!A112,"")),
IF(ROW(A112)+1&gt;=MATCH("*10000*", 貼り付け用!$A:$A, 0),
IF(COUNTIF(A110,"*10000*"),"10001",
IF(COUNTIF(A110,"*10001*"),"10002",
IF(COUNTIF(A110,"*10002*"),"",
IF(COUNTIF(A110,""),"","10000")))),
IF(貼り付け用!A113&lt;&gt;"",貼り付け用!A113,"")))</f>
        <v>#N/A</v>
      </c>
      <c r="B112" s="26" t="e">
        <f>IF($A112&lt;&gt;"",IF(VLOOKUP($A112,貼り付け用!$A$1:$BA$300,COLUMN(),FALSE)=0,"",VLOOKUP($A112,貼り付け用!$A$1:$BA$300,COLUMN(),FALSE)),"")</f>
        <v>#N/A</v>
      </c>
      <c r="C112" s="26" t="e">
        <f>IF($A112&lt;&gt;"",IF(VLOOKUP($A112,貼り付け用!$A$1:$BA$300,COLUMN(),FALSE)=0,"",VLOOKUP($A112,貼り付け用!$A$1:$BA$300,COLUMN(),FALSE)),"")</f>
        <v>#N/A</v>
      </c>
      <c r="D112" s="26" t="e">
        <f>IF($A112&lt;&gt;"",IF(VLOOKUP($A112,貼り付け用!$A$1:$BA$300,COLUMN(),FALSE)=0,"",VLOOKUP($A112,貼り付け用!$A$1:$BA$300,COLUMN(),FALSE)),"")</f>
        <v>#N/A</v>
      </c>
      <c r="E112" s="26" t="e">
        <f>IF($A112&lt;&gt;"",IF(VLOOKUP($A112,貼り付け用!$A$1:$BA$300,COLUMN(),FALSE)=0,"",VLOOKUP($A112,貼り付け用!$A$1:$BA$300,COLUMN(),FALSE)),"")</f>
        <v>#N/A</v>
      </c>
      <c r="F112" s="26" t="e">
        <f>IF($A112&lt;&gt;"",IF(VLOOKUP($A112,貼り付け用!$A$1:$BA$300,COLUMN(),FALSE)=0,"",VLOOKUP($A112,貼り付け用!$A$1:$BA$300,COLUMN(),FALSE)),"")</f>
        <v>#N/A</v>
      </c>
      <c r="G112" s="26" t="e">
        <f>IF($A112&lt;&gt;"",IF(VLOOKUP($A112,貼り付け用!$A$1:$BA$300,COLUMN(),FALSE)=0,"",VLOOKUP($A112,貼り付け用!$A$1:$BA$300,COLUMN(),FALSE)),"")</f>
        <v>#N/A</v>
      </c>
      <c r="H112" s="26" t="e">
        <f>IF($A112&lt;&gt;"",IF(VLOOKUP($A112,貼り付け用!$A$1:$BA$300,COLUMN(),FALSE)=0,"",VLOOKUP($A112,貼り付け用!$A$1:$BA$300,COLUMN(),FALSE)),"")</f>
        <v>#N/A</v>
      </c>
      <c r="I112" s="26" t="e">
        <f>IF($A112&lt;&gt;"",IF(VLOOKUP($A112,貼り付け用!$A$1:$BA$300,COLUMN(),FALSE)=0,"",VLOOKUP($A112,貼り付け用!$A$1:$BA$300,COLUMN(),FALSE)),"")</f>
        <v>#N/A</v>
      </c>
      <c r="J112" s="26" t="e">
        <f>IF($A112&lt;&gt;"",IF(VLOOKUP($A112,貼り付け用!$A$1:$BA$300,COLUMN(),FALSE)=0,"",VLOOKUP($A112,貼り付け用!$A$1:$BA$300,COLUMN(),FALSE)),"")</f>
        <v>#N/A</v>
      </c>
      <c r="K112" s="26" t="e">
        <f>IF($A112&lt;&gt;"",IF(VLOOKUP($A112,貼り付け用!$A$1:$BA$300,COLUMN(),FALSE)=0,"",VLOOKUP($A112,貼り付け用!$A$1:$BA$300,COLUMN(),FALSE)),"")</f>
        <v>#N/A</v>
      </c>
      <c r="L112" s="26" t="e">
        <f>IF($A112&lt;&gt;"",
IF(COLUMN(貼り付け用!L112)&gt;MATCH("おやつ",貼り付け用!$3:$3,0),"",
IF(VLOOKUP($A112,貼り付け用!$A$1:$BA$300,COLUMN(),FALSE)=0,"",VLOOKUP($A112,貼り付け用!$A$1:$BA$300,COLUMN(),FALSE))),"")</f>
        <v>#N/A</v>
      </c>
      <c r="M112" s="26" t="e">
        <f>IF($A112&lt;&gt;"",
IF(COLUMN(貼り付け用!M112)&gt;MATCH("おやつ",貼り付け用!$3:$3,0),"",
IF(VLOOKUP($A112,貼り付け用!$A$1:$BA$300,COLUMN(),FALSE)=0,"",VLOOKUP($A112,貼り付け用!$A$1:$BA$300,COLUMN(),FALSE))),"")</f>
        <v>#N/A</v>
      </c>
      <c r="N112" s="26" t="e">
        <f>IF($A112&lt;&gt;"",
IF(COLUMN(貼り付け用!N112)&gt;MATCH("おやつ",貼り付け用!$3:$3,0),"",
IF(VLOOKUP($A112,貼り付け用!$A$1:$BA$300,COLUMN(),FALSE)=0,"",VLOOKUP($A112,貼り付け用!$A$1:$BA$300,COLUMN(),FALSE))),"")</f>
        <v>#N/A</v>
      </c>
      <c r="O112" s="26" t="e">
        <f>IF($A112&lt;&gt;"",
IF(COLUMN(貼り付け用!O112)&gt;MATCH("おやつ",貼り付け用!$3:$3,0),"",
IF(VLOOKUP($A112,貼り付け用!$A$1:$BA$300,COLUMN(),FALSE)=0,"",VLOOKUP($A112,貼り付け用!$A$1:$BA$300,COLUMN(),FALSE))),"")</f>
        <v>#N/A</v>
      </c>
      <c r="P112" s="26" t="e">
        <f>IF($A112&lt;&gt;"",
IF(COLUMN(貼り付け用!P112)&gt;MATCH("おやつ",貼り付け用!$3:$3,0),"",
IF(VLOOKUP($A112,貼り付け用!$A$1:$BA$300,COLUMN(),FALSE)=0,"",VLOOKUP($A112,貼り付け用!$A$1:$BA$300,COLUMN(),FALSE))),"")</f>
        <v>#N/A</v>
      </c>
      <c r="Q112" s="26" t="e">
        <f>IF($A112&lt;&gt;"",
IF(COLUMN(貼り付け用!Q112)&gt;MATCH("おやつ",貼り付け用!$3:$3,0),"",
IF(VLOOKUP($A112,貼り付け用!$A$1:$BA$300,COLUMN(),FALSE)=0,"",VLOOKUP($A112,貼り付け用!$A$1:$BA$300,COLUMN(),FALSE))),"")</f>
        <v>#N/A</v>
      </c>
      <c r="R112" s="26" t="e">
        <f>IF($A112&lt;&gt;"",
IF(COLUMN(貼り付け用!R112)&gt;MATCH("おやつ",貼り付け用!$3:$3,0),"",
IF(VLOOKUP($A112,貼り付け用!$A$1:$BA$300,COLUMN(),FALSE)=0,"",VLOOKUP($A112,貼り付け用!$A$1:$BA$300,COLUMN(),FALSE))),"")</f>
        <v>#N/A</v>
      </c>
      <c r="S112" s="26" t="e">
        <f>IF($A112&lt;&gt;"",
IF(COLUMN(貼り付け用!S112)&gt;MATCH("おやつ",貼り付け用!$3:$3,0),"",
IF(VLOOKUP($A112,貼り付け用!$A$1:$BA$300,COLUMN(),FALSE)=0,"",VLOOKUP($A112,貼り付け用!$A$1:$BA$300,COLUMN(),FALSE))),"")</f>
        <v>#N/A</v>
      </c>
      <c r="T112" s="26" t="e">
        <f>IF(COLUMN(貼り付け用!T112)&gt;MATCH("おやつ",貼り付け用!$3:$3,0),"",
IF(VLOOKUP($A112,貼り付け用!$A$1:$BA$300,COLUMN(),FALSE)=0,"",VLOOKUP($A112,貼り付け用!$A$1:$BA$300,COLUMN(),FALSE)))</f>
        <v>#N/A</v>
      </c>
      <c r="U112" s="29"/>
      <c r="V112" s="27" t="e">
        <f>IF(A112&lt;&gt;"",
IF(VLOOKUP($A112,貼り付け用!$A$1:$BA$300,MATCH("おやつ",貼り付け用!$3:$3,0)+1,FALSE)=0,"",VLOOKUP($A112,貼り付け用!$A$1:$BA$300,MATCH("おやつ",貼り付け用!$3:$3,0)+1,FALSE)),"")</f>
        <v>#N/A</v>
      </c>
      <c r="W112" s="26" t="e">
        <f>IF(A112&lt;&gt;"",
IF(VLOOKUP($A112,貼り付け用!$A$1:$BA$300,MATCH("おやつ",貼り付け用!$3:$3,0)+2,FALSE)=0,"",VLOOKUP($A112,貼り付け用!$A$1:$BA$300,MATCH("おやつ",貼り付け用!$3:$3,0)+2,FALSE)),"")</f>
        <v>#N/A</v>
      </c>
    </row>
    <row r="113" spans="1:23" x14ac:dyDescent="0.45">
      <c r="A113" s="28" t="e">
        <f>IF(貼り付け用!$A$6&lt;&gt;"",
IF(ROW(A112)+1&gt;=MATCH("*10000*", 貼り付け用!$A:$A, 0),"",
IF(貼り付け用!A113&lt;&gt;"",貼り付け用!A113,"")),
IF(ROW(A113)+1&gt;=MATCH("*10000*", 貼り付け用!$A:$A, 0),"",
IF(貼り付け用!A114&lt;&gt;"",貼り付け用!A114,"")))</f>
        <v>#N/A</v>
      </c>
      <c r="B113" s="24" t="e">
        <f>IF($A113&lt;&gt;"",IF(VLOOKUP($A113,貼り付け用!$A$1:$BA$300,COLUMN(),FALSE)=0,"",VLOOKUP($A113,貼り付け用!$A$1:$BA$300,COLUMN(),FALSE)),"")</f>
        <v>#N/A</v>
      </c>
      <c r="C113" s="24" t="e">
        <f>IF($A113&lt;&gt;"",IF(VLOOKUP($A113,貼り付け用!$A$1:$BA$300,COLUMN(),FALSE)=0,"",VLOOKUP($A113,貼り付け用!$A$1:$BA$300,COLUMN(),FALSE)),"")</f>
        <v>#N/A</v>
      </c>
      <c r="D113" s="24" t="e">
        <f>IF($A113&lt;&gt;"",IF(VLOOKUP($A113,貼り付け用!$A$1:$BA$300,COLUMN(),FALSE)=0,"",VLOOKUP($A113,貼り付け用!$A$1:$BA$300,COLUMN(),FALSE)),"")</f>
        <v>#N/A</v>
      </c>
      <c r="E113" s="24" t="e">
        <f>IF($A113&lt;&gt;"",IF(VLOOKUP($A113,貼り付け用!$A$1:$BA$300,COLUMN(),FALSE)=0,"",VLOOKUP($A113,貼り付け用!$A$1:$BA$300,COLUMN(),FALSE)),"")</f>
        <v>#N/A</v>
      </c>
      <c r="F113" s="24" t="e">
        <f>IF($A113&lt;&gt;"",IF(VLOOKUP($A113,貼り付け用!$A$1:$BA$300,COLUMN(),FALSE)=0,"",VLOOKUP($A113,貼り付け用!$A$1:$BA$300,COLUMN(),FALSE)),"")</f>
        <v>#N/A</v>
      </c>
      <c r="G113" s="24" t="e">
        <f>IF($A113&lt;&gt;"",IF(VLOOKUP($A113,貼り付け用!$A$1:$BA$300,COLUMN(),FALSE)=0,"",VLOOKUP($A113,貼り付け用!$A$1:$BA$300,COLUMN(),FALSE)),"")</f>
        <v>#N/A</v>
      </c>
      <c r="H113" s="24" t="e">
        <f>IF($A113&lt;&gt;"",IF(VLOOKUP($A113,貼り付け用!$A$1:$BA$300,COLUMN(),FALSE)=0,"",VLOOKUP($A113,貼り付け用!$A$1:$BA$300,COLUMN(),FALSE)),"")</f>
        <v>#N/A</v>
      </c>
      <c r="I113" s="24" t="e">
        <f>IF($A113&lt;&gt;"",IF(VLOOKUP($A113,貼り付け用!$A$1:$BA$300,COLUMN(),FALSE)=0,"",VLOOKUP($A113,貼り付け用!$A$1:$BA$300,COLUMN(),FALSE)),"")</f>
        <v>#N/A</v>
      </c>
      <c r="J113" s="24" t="e">
        <f>IF($A113&lt;&gt;"",IF(VLOOKUP($A113,貼り付け用!$A$1:$BA$300,COLUMN(),FALSE)=0,"",VLOOKUP($A113,貼り付け用!$A$1:$BA$300,COLUMN(),FALSE)),"")</f>
        <v>#N/A</v>
      </c>
      <c r="K113" s="24" t="e">
        <f>IF($A113&lt;&gt;"",IF(VLOOKUP($A113,貼り付け用!$A$1:$BA$300,COLUMN(),FALSE)=0,"",VLOOKUP($A113,貼り付け用!$A$1:$BA$300,COLUMN(),FALSE)),"")</f>
        <v>#N/A</v>
      </c>
      <c r="L113" s="24" t="e">
        <f>IF($A113&lt;&gt;"",
IF(COLUMN(貼り付け用!L113)&gt;MATCH("おやつ",貼り付け用!$3:$3,0),"",
IF(VLOOKUP($A113,貼り付け用!$A$1:$BA$300,COLUMN(),FALSE)=0,"",VLOOKUP($A113,貼り付け用!$A$1:$BA$300,COLUMN(),FALSE))),"")</f>
        <v>#N/A</v>
      </c>
      <c r="M113" s="24" t="e">
        <f>IF($A113&lt;&gt;"",
IF(COLUMN(貼り付け用!M113)&gt;MATCH("おやつ",貼り付け用!$3:$3,0),"",
IF(VLOOKUP($A113,貼り付け用!$A$1:$BA$300,COLUMN(),FALSE)=0,"",VLOOKUP($A113,貼り付け用!$A$1:$BA$300,COLUMN(),FALSE))),"")</f>
        <v>#N/A</v>
      </c>
      <c r="N113" s="24" t="e">
        <f>IF($A113&lt;&gt;"",
IF(COLUMN(貼り付け用!N113)&gt;MATCH("おやつ",貼り付け用!$3:$3,0),"",
IF(VLOOKUP($A113,貼り付け用!$A$1:$BA$300,COLUMN(),FALSE)=0,"",VLOOKUP($A113,貼り付け用!$A$1:$BA$300,COLUMN(),FALSE))),"")</f>
        <v>#N/A</v>
      </c>
      <c r="O113" s="24" t="e">
        <f>IF($A113&lt;&gt;"",
IF(COLUMN(貼り付け用!O113)&gt;MATCH("おやつ",貼り付け用!$3:$3,0),"",
IF(VLOOKUP($A113,貼り付け用!$A$1:$BA$300,COLUMN(),FALSE)=0,"",VLOOKUP($A113,貼り付け用!$A$1:$BA$300,COLUMN(),FALSE))),"")</f>
        <v>#N/A</v>
      </c>
      <c r="P113" s="24" t="e">
        <f>IF($A113&lt;&gt;"",
IF(COLUMN(貼り付け用!P113)&gt;MATCH("おやつ",貼り付け用!$3:$3,0),"",
IF(VLOOKUP($A113,貼り付け用!$A$1:$BA$300,COLUMN(),FALSE)=0,"",VLOOKUP($A113,貼り付け用!$A$1:$BA$300,COLUMN(),FALSE))),"")</f>
        <v>#N/A</v>
      </c>
      <c r="Q113" s="24" t="e">
        <f>IF($A113&lt;&gt;"",
IF(COLUMN(貼り付け用!Q113)&gt;MATCH("おやつ",貼り付け用!$3:$3,0),"",
IF(VLOOKUP($A113,貼り付け用!$A$1:$BA$300,COLUMN(),FALSE)=0,"",VLOOKUP($A113,貼り付け用!$A$1:$BA$300,COLUMN(),FALSE))),"")</f>
        <v>#N/A</v>
      </c>
      <c r="R113" s="24" t="e">
        <f>IF($A113&lt;&gt;"",
IF(COLUMN(貼り付け用!R113)&gt;MATCH("おやつ",貼り付け用!$3:$3,0),"",
IF(VLOOKUP($A113,貼り付け用!$A$1:$BA$300,COLUMN(),FALSE)=0,"",VLOOKUP($A113,貼り付け用!$A$1:$BA$300,COLUMN(),FALSE))),"")</f>
        <v>#N/A</v>
      </c>
      <c r="S113" s="24" t="e">
        <f>IF($A113&lt;&gt;"",
IF(COLUMN(貼り付け用!S113)&gt;MATCH("おやつ",貼り付け用!$3:$3,0),"",
IF(VLOOKUP($A113,貼り付け用!$A$1:$BA$300,COLUMN(),FALSE)=0,"",VLOOKUP($A113,貼り付け用!$A$1:$BA$300,COLUMN(),FALSE))),"")</f>
        <v>#N/A</v>
      </c>
      <c r="T113" s="24" t="e">
        <f>IF(COLUMN(貼り付け用!T113)&gt;MATCH("おやつ",貼り付け用!$3:$3,0),"",
IF(VLOOKUP($A113,貼り付け用!$A$1:$BA$300,COLUMN(),FALSE)=0,"",VLOOKUP($A113,貼り付け用!$A$1:$BA$300,COLUMN(),FALSE)))</f>
        <v>#N/A</v>
      </c>
      <c r="U113" s="30"/>
      <c r="V113" s="27" t="e">
        <f>IF(A113&lt;&gt;"",
IF(VLOOKUP($A113,貼り付け用!$A$1:$BA$300,MATCH("おやつ",貼り付け用!$3:$3,0)+1,FALSE)=0,"",VLOOKUP($A113,貼り付け用!$A$1:$BA$300,MATCH("おやつ",貼り付け用!$3:$3,0)+1,FALSE)),"")</f>
        <v>#N/A</v>
      </c>
      <c r="W113" s="26" t="e">
        <f>IF(A113&lt;&gt;"",
IF(VLOOKUP($A113,貼り付け用!$A$1:$BA$300,MATCH("おやつ",貼り付け用!$3:$3,0)+2,FALSE)=0,"",VLOOKUP($A113,貼り付け用!$A$1:$BA$300,MATCH("おやつ",貼り付け用!$3:$3,0)+2,FALSE)),"")</f>
        <v>#N/A</v>
      </c>
    </row>
    <row r="114" spans="1:23" x14ac:dyDescent="0.45">
      <c r="A114" s="10" t="e">
        <f>IF(貼り付け用!$A$6&lt;&gt;"",
IF(ROW(A113)+1&gt;=MATCH("*10000*", 貼り付け用!$A:$A, 0),
IF(COUNTIF(A112,"*10000*"),"10001",
IF(COUNTIF(A112,"*10001*"),"10002",
IF(COUNTIF(A112,"*10002*"),"",
IF(COUNTIF(A112,""),"","10000")))),
IF(貼り付け用!A114&lt;&gt;"",貼り付け用!A114,"")),
IF(ROW(A114)+1&gt;=MATCH("*10000*", 貼り付け用!$A:$A, 0),
IF(COUNTIF(A112,"*10000*"),"10001",
IF(COUNTIF(A112,"*10001*"),"10002",
IF(COUNTIF(A112,"*10002*"),"",
IF(COUNTIF(A112,""),"","10000")))),
IF(貼り付け用!A115&lt;&gt;"",貼り付け用!A115,"")))</f>
        <v>#N/A</v>
      </c>
      <c r="B114" s="26" t="e">
        <f>IF($A114&lt;&gt;"",IF(VLOOKUP($A114,貼り付け用!$A$1:$BA$300,COLUMN(),FALSE)=0,"",VLOOKUP($A114,貼り付け用!$A$1:$BA$300,COLUMN(),FALSE)),"")</f>
        <v>#N/A</v>
      </c>
      <c r="C114" s="26" t="e">
        <f>IF($A114&lt;&gt;"",IF(VLOOKUP($A114,貼り付け用!$A$1:$BA$300,COLUMN(),FALSE)=0,"",VLOOKUP($A114,貼り付け用!$A$1:$BA$300,COLUMN(),FALSE)),"")</f>
        <v>#N/A</v>
      </c>
      <c r="D114" s="26" t="e">
        <f>IF($A114&lt;&gt;"",IF(VLOOKUP($A114,貼り付け用!$A$1:$BA$300,COLUMN(),FALSE)=0,"",VLOOKUP($A114,貼り付け用!$A$1:$BA$300,COLUMN(),FALSE)),"")</f>
        <v>#N/A</v>
      </c>
      <c r="E114" s="26" t="e">
        <f>IF($A114&lt;&gt;"",IF(VLOOKUP($A114,貼り付け用!$A$1:$BA$300,COLUMN(),FALSE)=0,"",VLOOKUP($A114,貼り付け用!$A$1:$BA$300,COLUMN(),FALSE)),"")</f>
        <v>#N/A</v>
      </c>
      <c r="F114" s="26" t="e">
        <f>IF($A114&lt;&gt;"",IF(VLOOKUP($A114,貼り付け用!$A$1:$BA$300,COLUMN(),FALSE)=0,"",VLOOKUP($A114,貼り付け用!$A$1:$BA$300,COLUMN(),FALSE)),"")</f>
        <v>#N/A</v>
      </c>
      <c r="G114" s="26" t="e">
        <f>IF($A114&lt;&gt;"",IF(VLOOKUP($A114,貼り付け用!$A$1:$BA$300,COLUMN(),FALSE)=0,"",VLOOKUP($A114,貼り付け用!$A$1:$BA$300,COLUMN(),FALSE)),"")</f>
        <v>#N/A</v>
      </c>
      <c r="H114" s="26" t="e">
        <f>IF($A114&lt;&gt;"",IF(VLOOKUP($A114,貼り付け用!$A$1:$BA$300,COLUMN(),FALSE)=0,"",VLOOKUP($A114,貼り付け用!$A$1:$BA$300,COLUMN(),FALSE)),"")</f>
        <v>#N/A</v>
      </c>
      <c r="I114" s="26" t="e">
        <f>IF($A114&lt;&gt;"",IF(VLOOKUP($A114,貼り付け用!$A$1:$BA$300,COLUMN(),FALSE)=0,"",VLOOKUP($A114,貼り付け用!$A$1:$BA$300,COLUMN(),FALSE)),"")</f>
        <v>#N/A</v>
      </c>
      <c r="J114" s="26" t="e">
        <f>IF($A114&lt;&gt;"",IF(VLOOKUP($A114,貼り付け用!$A$1:$BA$300,COLUMN(),FALSE)=0,"",VLOOKUP($A114,貼り付け用!$A$1:$BA$300,COLUMN(),FALSE)),"")</f>
        <v>#N/A</v>
      </c>
      <c r="K114" s="26" t="e">
        <f>IF($A114&lt;&gt;"",IF(VLOOKUP($A114,貼り付け用!$A$1:$BA$300,COLUMN(),FALSE)=0,"",VLOOKUP($A114,貼り付け用!$A$1:$BA$300,COLUMN(),FALSE)),"")</f>
        <v>#N/A</v>
      </c>
      <c r="L114" s="26" t="e">
        <f>IF($A114&lt;&gt;"",
IF(COLUMN(貼り付け用!L114)&gt;MATCH("おやつ",貼り付け用!$3:$3,0),"",
IF(VLOOKUP($A114,貼り付け用!$A$1:$BA$300,COLUMN(),FALSE)=0,"",VLOOKUP($A114,貼り付け用!$A$1:$BA$300,COLUMN(),FALSE))),"")</f>
        <v>#N/A</v>
      </c>
      <c r="M114" s="26" t="e">
        <f>IF($A114&lt;&gt;"",
IF(COLUMN(貼り付け用!M114)&gt;MATCH("おやつ",貼り付け用!$3:$3,0),"",
IF(VLOOKUP($A114,貼り付け用!$A$1:$BA$300,COLUMN(),FALSE)=0,"",VLOOKUP($A114,貼り付け用!$A$1:$BA$300,COLUMN(),FALSE))),"")</f>
        <v>#N/A</v>
      </c>
      <c r="N114" s="26" t="e">
        <f>IF($A114&lt;&gt;"",
IF(COLUMN(貼り付け用!N114)&gt;MATCH("おやつ",貼り付け用!$3:$3,0),"",
IF(VLOOKUP($A114,貼り付け用!$A$1:$BA$300,COLUMN(),FALSE)=0,"",VLOOKUP($A114,貼り付け用!$A$1:$BA$300,COLUMN(),FALSE))),"")</f>
        <v>#N/A</v>
      </c>
      <c r="O114" s="26" t="e">
        <f>IF($A114&lt;&gt;"",
IF(COLUMN(貼り付け用!O114)&gt;MATCH("おやつ",貼り付け用!$3:$3,0),"",
IF(VLOOKUP($A114,貼り付け用!$A$1:$BA$300,COLUMN(),FALSE)=0,"",VLOOKUP($A114,貼り付け用!$A$1:$BA$300,COLUMN(),FALSE))),"")</f>
        <v>#N/A</v>
      </c>
      <c r="P114" s="26" t="e">
        <f>IF($A114&lt;&gt;"",
IF(COLUMN(貼り付け用!P114)&gt;MATCH("おやつ",貼り付け用!$3:$3,0),"",
IF(VLOOKUP($A114,貼り付け用!$A$1:$BA$300,COLUMN(),FALSE)=0,"",VLOOKUP($A114,貼り付け用!$A$1:$BA$300,COLUMN(),FALSE))),"")</f>
        <v>#N/A</v>
      </c>
      <c r="Q114" s="26" t="e">
        <f>IF($A114&lt;&gt;"",
IF(COLUMN(貼り付け用!Q114)&gt;MATCH("おやつ",貼り付け用!$3:$3,0),"",
IF(VLOOKUP($A114,貼り付け用!$A$1:$BA$300,COLUMN(),FALSE)=0,"",VLOOKUP($A114,貼り付け用!$A$1:$BA$300,COLUMN(),FALSE))),"")</f>
        <v>#N/A</v>
      </c>
      <c r="R114" s="26" t="e">
        <f>IF($A114&lt;&gt;"",
IF(COLUMN(貼り付け用!R114)&gt;MATCH("おやつ",貼り付け用!$3:$3,0),"",
IF(VLOOKUP($A114,貼り付け用!$A$1:$BA$300,COLUMN(),FALSE)=0,"",VLOOKUP($A114,貼り付け用!$A$1:$BA$300,COLUMN(),FALSE))),"")</f>
        <v>#N/A</v>
      </c>
      <c r="S114" s="26" t="e">
        <f>IF($A114&lt;&gt;"",
IF(COLUMN(貼り付け用!S114)&gt;MATCH("おやつ",貼り付け用!$3:$3,0),"",
IF(VLOOKUP($A114,貼り付け用!$A$1:$BA$300,COLUMN(),FALSE)=0,"",VLOOKUP($A114,貼り付け用!$A$1:$BA$300,COLUMN(),FALSE))),"")</f>
        <v>#N/A</v>
      </c>
      <c r="T114" s="26" t="e">
        <f>IF(COLUMN(貼り付け用!T114)&gt;MATCH("おやつ",貼り付け用!$3:$3,0),"",
IF(VLOOKUP($A114,貼り付け用!$A$1:$BA$300,COLUMN(),FALSE)=0,"",VLOOKUP($A114,貼り付け用!$A$1:$BA$300,COLUMN(),FALSE)))</f>
        <v>#N/A</v>
      </c>
      <c r="U114" s="29"/>
      <c r="V114" s="27" t="e">
        <f>IF(A114&lt;&gt;"",
IF(VLOOKUP($A114,貼り付け用!$A$1:$BA$300,MATCH("おやつ",貼り付け用!$3:$3,0)+1,FALSE)=0,"",VLOOKUP($A114,貼り付け用!$A$1:$BA$300,MATCH("おやつ",貼り付け用!$3:$3,0)+1,FALSE)),"")</f>
        <v>#N/A</v>
      </c>
      <c r="W114" s="26" t="e">
        <f>IF(A114&lt;&gt;"",
IF(VLOOKUP($A114,貼り付け用!$A$1:$BA$300,MATCH("おやつ",貼り付け用!$3:$3,0)+2,FALSE)=0,"",VLOOKUP($A114,貼り付け用!$A$1:$BA$300,MATCH("おやつ",貼り付け用!$3:$3,0)+2,FALSE)),"")</f>
        <v>#N/A</v>
      </c>
    </row>
    <row r="115" spans="1:23" x14ac:dyDescent="0.45">
      <c r="A115" s="28" t="e">
        <f>IF(貼り付け用!$A$6&lt;&gt;"",
IF(ROW(A114)+1&gt;=MATCH("*10000*", 貼り付け用!$A:$A, 0),"",
IF(貼り付け用!A115&lt;&gt;"",貼り付け用!A115,"")),
IF(ROW(A115)+1&gt;=MATCH("*10000*", 貼り付け用!$A:$A, 0),"",
IF(貼り付け用!A116&lt;&gt;"",貼り付け用!A116,"")))</f>
        <v>#N/A</v>
      </c>
      <c r="B115" s="24" t="e">
        <f>IF($A115&lt;&gt;"",IF(VLOOKUP($A115,貼り付け用!$A$1:$BA$300,COLUMN(),FALSE)=0,"",VLOOKUP($A115,貼り付け用!$A$1:$BA$300,COLUMN(),FALSE)),"")</f>
        <v>#N/A</v>
      </c>
      <c r="C115" s="24" t="e">
        <f>IF($A115&lt;&gt;"",IF(VLOOKUP($A115,貼り付け用!$A$1:$BA$300,COLUMN(),FALSE)=0,"",VLOOKUP($A115,貼り付け用!$A$1:$BA$300,COLUMN(),FALSE)),"")</f>
        <v>#N/A</v>
      </c>
      <c r="D115" s="24" t="e">
        <f>IF($A115&lt;&gt;"",IF(VLOOKUP($A115,貼り付け用!$A$1:$BA$300,COLUMN(),FALSE)=0,"",VLOOKUP($A115,貼り付け用!$A$1:$BA$300,COLUMN(),FALSE)),"")</f>
        <v>#N/A</v>
      </c>
      <c r="E115" s="24" t="e">
        <f>IF($A115&lt;&gt;"",IF(VLOOKUP($A115,貼り付け用!$A$1:$BA$300,COLUMN(),FALSE)=0,"",VLOOKUP($A115,貼り付け用!$A$1:$BA$300,COLUMN(),FALSE)),"")</f>
        <v>#N/A</v>
      </c>
      <c r="F115" s="24" t="e">
        <f>IF($A115&lt;&gt;"",IF(VLOOKUP($A115,貼り付け用!$A$1:$BA$300,COLUMN(),FALSE)=0,"",VLOOKUP($A115,貼り付け用!$A$1:$BA$300,COLUMN(),FALSE)),"")</f>
        <v>#N/A</v>
      </c>
      <c r="G115" s="24" t="e">
        <f>IF($A115&lt;&gt;"",IF(VLOOKUP($A115,貼り付け用!$A$1:$BA$300,COLUMN(),FALSE)=0,"",VLOOKUP($A115,貼り付け用!$A$1:$BA$300,COLUMN(),FALSE)),"")</f>
        <v>#N/A</v>
      </c>
      <c r="H115" s="24" t="e">
        <f>IF($A115&lt;&gt;"",IF(VLOOKUP($A115,貼り付け用!$A$1:$BA$300,COLUMN(),FALSE)=0,"",VLOOKUP($A115,貼り付け用!$A$1:$BA$300,COLUMN(),FALSE)),"")</f>
        <v>#N/A</v>
      </c>
      <c r="I115" s="24" t="e">
        <f>IF($A115&lt;&gt;"",IF(VLOOKUP($A115,貼り付け用!$A$1:$BA$300,COLUMN(),FALSE)=0,"",VLOOKUP($A115,貼り付け用!$A$1:$BA$300,COLUMN(),FALSE)),"")</f>
        <v>#N/A</v>
      </c>
      <c r="J115" s="24" t="e">
        <f>IF($A115&lt;&gt;"",IF(VLOOKUP($A115,貼り付け用!$A$1:$BA$300,COLUMN(),FALSE)=0,"",VLOOKUP($A115,貼り付け用!$A$1:$BA$300,COLUMN(),FALSE)),"")</f>
        <v>#N/A</v>
      </c>
      <c r="K115" s="24" t="e">
        <f>IF($A115&lt;&gt;"",IF(VLOOKUP($A115,貼り付け用!$A$1:$BA$300,COLUMN(),FALSE)=0,"",VLOOKUP($A115,貼り付け用!$A$1:$BA$300,COLUMN(),FALSE)),"")</f>
        <v>#N/A</v>
      </c>
      <c r="L115" s="24" t="e">
        <f>IF($A115&lt;&gt;"",
IF(COLUMN(貼り付け用!L115)&gt;MATCH("おやつ",貼り付け用!$3:$3,0),"",
IF(VLOOKUP($A115,貼り付け用!$A$1:$BA$300,COLUMN(),FALSE)=0,"",VLOOKUP($A115,貼り付け用!$A$1:$BA$300,COLUMN(),FALSE))),"")</f>
        <v>#N/A</v>
      </c>
      <c r="M115" s="24" t="e">
        <f>IF($A115&lt;&gt;"",
IF(COLUMN(貼り付け用!M115)&gt;MATCH("おやつ",貼り付け用!$3:$3,0),"",
IF(VLOOKUP($A115,貼り付け用!$A$1:$BA$300,COLUMN(),FALSE)=0,"",VLOOKUP($A115,貼り付け用!$A$1:$BA$300,COLUMN(),FALSE))),"")</f>
        <v>#N/A</v>
      </c>
      <c r="N115" s="24" t="e">
        <f>IF($A115&lt;&gt;"",
IF(COLUMN(貼り付け用!N115)&gt;MATCH("おやつ",貼り付け用!$3:$3,0),"",
IF(VLOOKUP($A115,貼り付け用!$A$1:$BA$300,COLUMN(),FALSE)=0,"",VLOOKUP($A115,貼り付け用!$A$1:$BA$300,COLUMN(),FALSE))),"")</f>
        <v>#N/A</v>
      </c>
      <c r="O115" s="24" t="e">
        <f>IF($A115&lt;&gt;"",
IF(COLUMN(貼り付け用!O115)&gt;MATCH("おやつ",貼り付け用!$3:$3,0),"",
IF(VLOOKUP($A115,貼り付け用!$A$1:$BA$300,COLUMN(),FALSE)=0,"",VLOOKUP($A115,貼り付け用!$A$1:$BA$300,COLUMN(),FALSE))),"")</f>
        <v>#N/A</v>
      </c>
      <c r="P115" s="24" t="e">
        <f>IF($A115&lt;&gt;"",
IF(COLUMN(貼り付け用!P115)&gt;MATCH("おやつ",貼り付け用!$3:$3,0),"",
IF(VLOOKUP($A115,貼り付け用!$A$1:$BA$300,COLUMN(),FALSE)=0,"",VLOOKUP($A115,貼り付け用!$A$1:$BA$300,COLUMN(),FALSE))),"")</f>
        <v>#N/A</v>
      </c>
      <c r="Q115" s="24" t="e">
        <f>IF($A115&lt;&gt;"",
IF(COLUMN(貼り付け用!Q115)&gt;MATCH("おやつ",貼り付け用!$3:$3,0),"",
IF(VLOOKUP($A115,貼り付け用!$A$1:$BA$300,COLUMN(),FALSE)=0,"",VLOOKUP($A115,貼り付け用!$A$1:$BA$300,COLUMN(),FALSE))),"")</f>
        <v>#N/A</v>
      </c>
      <c r="R115" s="24" t="e">
        <f>IF($A115&lt;&gt;"",
IF(COLUMN(貼り付け用!R115)&gt;MATCH("おやつ",貼り付け用!$3:$3,0),"",
IF(VLOOKUP($A115,貼り付け用!$A$1:$BA$300,COLUMN(),FALSE)=0,"",VLOOKUP($A115,貼り付け用!$A$1:$BA$300,COLUMN(),FALSE))),"")</f>
        <v>#N/A</v>
      </c>
      <c r="S115" s="24" t="e">
        <f>IF($A115&lt;&gt;"",
IF(COLUMN(貼り付け用!S115)&gt;MATCH("おやつ",貼り付け用!$3:$3,0),"",
IF(VLOOKUP($A115,貼り付け用!$A$1:$BA$300,COLUMN(),FALSE)=0,"",VLOOKUP($A115,貼り付け用!$A$1:$BA$300,COLUMN(),FALSE))),"")</f>
        <v>#N/A</v>
      </c>
      <c r="T115" s="24" t="e">
        <f>IF(COLUMN(貼り付け用!T115)&gt;MATCH("おやつ",貼り付け用!$3:$3,0),"",
IF(VLOOKUP($A115,貼り付け用!$A$1:$BA$300,COLUMN(),FALSE)=0,"",VLOOKUP($A115,貼り付け用!$A$1:$BA$300,COLUMN(),FALSE)))</f>
        <v>#N/A</v>
      </c>
      <c r="U115" s="30"/>
      <c r="V115" s="27" t="e">
        <f>IF(A115&lt;&gt;"",
IF(VLOOKUP($A115,貼り付け用!$A$1:$BA$300,MATCH("おやつ",貼り付け用!$3:$3,0)+1,FALSE)=0,"",VLOOKUP($A115,貼り付け用!$A$1:$BA$300,MATCH("おやつ",貼り付け用!$3:$3,0)+1,FALSE)),"")</f>
        <v>#N/A</v>
      </c>
      <c r="W115" s="26" t="e">
        <f>IF(A115&lt;&gt;"",
IF(VLOOKUP($A115,貼り付け用!$A$1:$BA$300,MATCH("おやつ",貼り付け用!$3:$3,0)+2,FALSE)=0,"",VLOOKUP($A115,貼り付け用!$A$1:$BA$300,MATCH("おやつ",貼り付け用!$3:$3,0)+2,FALSE)),"")</f>
        <v>#N/A</v>
      </c>
    </row>
    <row r="116" spans="1:23" x14ac:dyDescent="0.45">
      <c r="A116" s="10" t="e">
        <f>IF(貼り付け用!$A$6&lt;&gt;"",
IF(ROW(A115)+1&gt;=MATCH("*10000*", 貼り付け用!$A:$A, 0),
IF(COUNTIF(A114,"*10000*"),"10001",
IF(COUNTIF(A114,"*10001*"),"10002",
IF(COUNTIF(A114,"*10002*"),"",
IF(COUNTIF(A114,""),"","10000")))),
IF(貼り付け用!A116&lt;&gt;"",貼り付け用!A116,"")),
IF(ROW(A116)+1&gt;=MATCH("*10000*", 貼り付け用!$A:$A, 0),
IF(COUNTIF(A114,"*10000*"),"10001",
IF(COUNTIF(A114,"*10001*"),"10002",
IF(COUNTIF(A114,"*10002*"),"",
IF(COUNTIF(A114,""),"","10000")))),
IF(貼り付け用!A117&lt;&gt;"",貼り付け用!A117,"")))</f>
        <v>#N/A</v>
      </c>
      <c r="B116" s="26" t="e">
        <f>IF($A116&lt;&gt;"",IF(VLOOKUP($A116,貼り付け用!$A$1:$BA$300,COLUMN(),FALSE)=0,"",VLOOKUP($A116,貼り付け用!$A$1:$BA$300,COLUMN(),FALSE)),"")</f>
        <v>#N/A</v>
      </c>
      <c r="C116" s="26" t="e">
        <f>IF($A116&lt;&gt;"",IF(VLOOKUP($A116,貼り付け用!$A$1:$BA$300,COLUMN(),FALSE)=0,"",VLOOKUP($A116,貼り付け用!$A$1:$BA$300,COLUMN(),FALSE)),"")</f>
        <v>#N/A</v>
      </c>
      <c r="D116" s="26" t="e">
        <f>IF($A116&lt;&gt;"",IF(VLOOKUP($A116,貼り付け用!$A$1:$BA$300,COLUMN(),FALSE)=0,"",VLOOKUP($A116,貼り付け用!$A$1:$BA$300,COLUMN(),FALSE)),"")</f>
        <v>#N/A</v>
      </c>
      <c r="E116" s="26" t="e">
        <f>IF($A116&lt;&gt;"",IF(VLOOKUP($A116,貼り付け用!$A$1:$BA$300,COLUMN(),FALSE)=0,"",VLOOKUP($A116,貼り付け用!$A$1:$BA$300,COLUMN(),FALSE)),"")</f>
        <v>#N/A</v>
      </c>
      <c r="F116" s="26" t="e">
        <f>IF($A116&lt;&gt;"",IF(VLOOKUP($A116,貼り付け用!$A$1:$BA$300,COLUMN(),FALSE)=0,"",VLOOKUP($A116,貼り付け用!$A$1:$BA$300,COLUMN(),FALSE)),"")</f>
        <v>#N/A</v>
      </c>
      <c r="G116" s="26" t="e">
        <f>IF($A116&lt;&gt;"",IF(VLOOKUP($A116,貼り付け用!$A$1:$BA$300,COLUMN(),FALSE)=0,"",VLOOKUP($A116,貼り付け用!$A$1:$BA$300,COLUMN(),FALSE)),"")</f>
        <v>#N/A</v>
      </c>
      <c r="H116" s="26" t="e">
        <f>IF($A116&lt;&gt;"",IF(VLOOKUP($A116,貼り付け用!$A$1:$BA$300,COLUMN(),FALSE)=0,"",VLOOKUP($A116,貼り付け用!$A$1:$BA$300,COLUMN(),FALSE)),"")</f>
        <v>#N/A</v>
      </c>
      <c r="I116" s="26" t="e">
        <f>IF($A116&lt;&gt;"",IF(VLOOKUP($A116,貼り付け用!$A$1:$BA$300,COLUMN(),FALSE)=0,"",VLOOKUP($A116,貼り付け用!$A$1:$BA$300,COLUMN(),FALSE)),"")</f>
        <v>#N/A</v>
      </c>
      <c r="J116" s="26" t="e">
        <f>IF($A116&lt;&gt;"",IF(VLOOKUP($A116,貼り付け用!$A$1:$BA$300,COLUMN(),FALSE)=0,"",VLOOKUP($A116,貼り付け用!$A$1:$BA$300,COLUMN(),FALSE)),"")</f>
        <v>#N/A</v>
      </c>
      <c r="K116" s="26" t="e">
        <f>IF($A116&lt;&gt;"",IF(VLOOKUP($A116,貼り付け用!$A$1:$BA$300,COLUMN(),FALSE)=0,"",VLOOKUP($A116,貼り付け用!$A$1:$BA$300,COLUMN(),FALSE)),"")</f>
        <v>#N/A</v>
      </c>
      <c r="L116" s="26" t="e">
        <f>IF($A116&lt;&gt;"",
IF(COLUMN(貼り付け用!L116)&gt;MATCH("おやつ",貼り付け用!$3:$3,0),"",
IF(VLOOKUP($A116,貼り付け用!$A$1:$BA$300,COLUMN(),FALSE)=0,"",VLOOKUP($A116,貼り付け用!$A$1:$BA$300,COLUMN(),FALSE))),"")</f>
        <v>#N/A</v>
      </c>
      <c r="M116" s="26" t="e">
        <f>IF($A116&lt;&gt;"",
IF(COLUMN(貼り付け用!M116)&gt;MATCH("おやつ",貼り付け用!$3:$3,0),"",
IF(VLOOKUP($A116,貼り付け用!$A$1:$BA$300,COLUMN(),FALSE)=0,"",VLOOKUP($A116,貼り付け用!$A$1:$BA$300,COLUMN(),FALSE))),"")</f>
        <v>#N/A</v>
      </c>
      <c r="N116" s="26" t="e">
        <f>IF($A116&lt;&gt;"",
IF(COLUMN(貼り付け用!N116)&gt;MATCH("おやつ",貼り付け用!$3:$3,0),"",
IF(VLOOKUP($A116,貼り付け用!$A$1:$BA$300,COLUMN(),FALSE)=0,"",VLOOKUP($A116,貼り付け用!$A$1:$BA$300,COLUMN(),FALSE))),"")</f>
        <v>#N/A</v>
      </c>
      <c r="O116" s="26" t="e">
        <f>IF($A116&lt;&gt;"",
IF(COLUMN(貼り付け用!O116)&gt;MATCH("おやつ",貼り付け用!$3:$3,0),"",
IF(VLOOKUP($A116,貼り付け用!$A$1:$BA$300,COLUMN(),FALSE)=0,"",VLOOKUP($A116,貼り付け用!$A$1:$BA$300,COLUMN(),FALSE))),"")</f>
        <v>#N/A</v>
      </c>
      <c r="P116" s="26" t="e">
        <f>IF($A116&lt;&gt;"",
IF(COLUMN(貼り付け用!P116)&gt;MATCH("おやつ",貼り付け用!$3:$3,0),"",
IF(VLOOKUP($A116,貼り付け用!$A$1:$BA$300,COLUMN(),FALSE)=0,"",VLOOKUP($A116,貼り付け用!$A$1:$BA$300,COLUMN(),FALSE))),"")</f>
        <v>#N/A</v>
      </c>
      <c r="Q116" s="26" t="e">
        <f>IF($A116&lt;&gt;"",
IF(COLUMN(貼り付け用!Q116)&gt;MATCH("おやつ",貼り付け用!$3:$3,0),"",
IF(VLOOKUP($A116,貼り付け用!$A$1:$BA$300,COLUMN(),FALSE)=0,"",VLOOKUP($A116,貼り付け用!$A$1:$BA$300,COLUMN(),FALSE))),"")</f>
        <v>#N/A</v>
      </c>
      <c r="R116" s="26" t="e">
        <f>IF($A116&lt;&gt;"",
IF(COLUMN(貼り付け用!R116)&gt;MATCH("おやつ",貼り付け用!$3:$3,0),"",
IF(VLOOKUP($A116,貼り付け用!$A$1:$BA$300,COLUMN(),FALSE)=0,"",VLOOKUP($A116,貼り付け用!$A$1:$BA$300,COLUMN(),FALSE))),"")</f>
        <v>#N/A</v>
      </c>
      <c r="S116" s="26" t="e">
        <f>IF($A116&lt;&gt;"",
IF(COLUMN(貼り付け用!S116)&gt;MATCH("おやつ",貼り付け用!$3:$3,0),"",
IF(VLOOKUP($A116,貼り付け用!$A$1:$BA$300,COLUMN(),FALSE)=0,"",VLOOKUP($A116,貼り付け用!$A$1:$BA$300,COLUMN(),FALSE))),"")</f>
        <v>#N/A</v>
      </c>
      <c r="T116" s="26" t="e">
        <f>IF(COLUMN(貼り付け用!T116)&gt;MATCH("おやつ",貼り付け用!$3:$3,0),"",
IF(VLOOKUP($A116,貼り付け用!$A$1:$BA$300,COLUMN(),FALSE)=0,"",VLOOKUP($A116,貼り付け用!$A$1:$BA$300,COLUMN(),FALSE)))</f>
        <v>#N/A</v>
      </c>
      <c r="U116" s="29"/>
      <c r="V116" s="27" t="e">
        <f>IF(A116&lt;&gt;"",
IF(VLOOKUP($A116,貼り付け用!$A$1:$BA$300,MATCH("おやつ",貼り付け用!$3:$3,0)+1,FALSE)=0,"",VLOOKUP($A116,貼り付け用!$A$1:$BA$300,MATCH("おやつ",貼り付け用!$3:$3,0)+1,FALSE)),"")</f>
        <v>#N/A</v>
      </c>
      <c r="W116" s="26" t="e">
        <f>IF(A116&lt;&gt;"",
IF(VLOOKUP($A116,貼り付け用!$A$1:$BA$300,MATCH("おやつ",貼り付け用!$3:$3,0)+2,FALSE)=0,"",VLOOKUP($A116,貼り付け用!$A$1:$BA$300,MATCH("おやつ",貼り付け用!$3:$3,0)+2,FALSE)),"")</f>
        <v>#N/A</v>
      </c>
    </row>
    <row r="117" spans="1:23" x14ac:dyDescent="0.45">
      <c r="A117" s="28" t="e">
        <f>IF(貼り付け用!$A$6&lt;&gt;"",
IF(ROW(A116)+1&gt;=MATCH("*10000*", 貼り付け用!$A:$A, 0),"",
IF(貼り付け用!A117&lt;&gt;"",貼り付け用!A117,"")),
IF(ROW(A117)+1&gt;=MATCH("*10000*", 貼り付け用!$A:$A, 0),"",
IF(貼り付け用!A118&lt;&gt;"",貼り付け用!A118,"")))</f>
        <v>#N/A</v>
      </c>
      <c r="B117" s="24" t="e">
        <f>IF($A117&lt;&gt;"",IF(VLOOKUP($A117,貼り付け用!$A$1:$BA$300,COLUMN(),FALSE)=0,"",VLOOKUP($A117,貼り付け用!$A$1:$BA$300,COLUMN(),FALSE)),"")</f>
        <v>#N/A</v>
      </c>
      <c r="C117" s="24" t="e">
        <f>IF($A117&lt;&gt;"",IF(VLOOKUP($A117,貼り付け用!$A$1:$BA$300,COLUMN(),FALSE)=0,"",VLOOKUP($A117,貼り付け用!$A$1:$BA$300,COLUMN(),FALSE)),"")</f>
        <v>#N/A</v>
      </c>
      <c r="D117" s="24" t="e">
        <f>IF($A117&lt;&gt;"",IF(VLOOKUP($A117,貼り付け用!$A$1:$BA$300,COLUMN(),FALSE)=0,"",VLOOKUP($A117,貼り付け用!$A$1:$BA$300,COLUMN(),FALSE)),"")</f>
        <v>#N/A</v>
      </c>
      <c r="E117" s="24" t="e">
        <f>IF($A117&lt;&gt;"",IF(VLOOKUP($A117,貼り付け用!$A$1:$BA$300,COLUMN(),FALSE)=0,"",VLOOKUP($A117,貼り付け用!$A$1:$BA$300,COLUMN(),FALSE)),"")</f>
        <v>#N/A</v>
      </c>
      <c r="F117" s="24" t="e">
        <f>IF($A117&lt;&gt;"",IF(VLOOKUP($A117,貼り付け用!$A$1:$BA$300,COLUMN(),FALSE)=0,"",VLOOKUP($A117,貼り付け用!$A$1:$BA$300,COLUMN(),FALSE)),"")</f>
        <v>#N/A</v>
      </c>
      <c r="G117" s="24" t="e">
        <f>IF($A117&lt;&gt;"",IF(VLOOKUP($A117,貼り付け用!$A$1:$BA$300,COLUMN(),FALSE)=0,"",VLOOKUP($A117,貼り付け用!$A$1:$BA$300,COLUMN(),FALSE)),"")</f>
        <v>#N/A</v>
      </c>
      <c r="H117" s="24" t="e">
        <f>IF($A117&lt;&gt;"",IF(VLOOKUP($A117,貼り付け用!$A$1:$BA$300,COLUMN(),FALSE)=0,"",VLOOKUP($A117,貼り付け用!$A$1:$BA$300,COLUMN(),FALSE)),"")</f>
        <v>#N/A</v>
      </c>
      <c r="I117" s="24" t="e">
        <f>IF($A117&lt;&gt;"",IF(VLOOKUP($A117,貼り付け用!$A$1:$BA$300,COLUMN(),FALSE)=0,"",VLOOKUP($A117,貼り付け用!$A$1:$BA$300,COLUMN(),FALSE)),"")</f>
        <v>#N/A</v>
      </c>
      <c r="J117" s="24" t="e">
        <f>IF($A117&lt;&gt;"",IF(VLOOKUP($A117,貼り付け用!$A$1:$BA$300,COLUMN(),FALSE)=0,"",VLOOKUP($A117,貼り付け用!$A$1:$BA$300,COLUMN(),FALSE)),"")</f>
        <v>#N/A</v>
      </c>
      <c r="K117" s="24" t="e">
        <f>IF($A117&lt;&gt;"",IF(VLOOKUP($A117,貼り付け用!$A$1:$BA$300,COLUMN(),FALSE)=0,"",VLOOKUP($A117,貼り付け用!$A$1:$BA$300,COLUMN(),FALSE)),"")</f>
        <v>#N/A</v>
      </c>
      <c r="L117" s="24" t="e">
        <f>IF($A117&lt;&gt;"",
IF(COLUMN(貼り付け用!L117)&gt;MATCH("おやつ",貼り付け用!$3:$3,0),"",
IF(VLOOKUP($A117,貼り付け用!$A$1:$BA$300,COLUMN(),FALSE)=0,"",VLOOKUP($A117,貼り付け用!$A$1:$BA$300,COLUMN(),FALSE))),"")</f>
        <v>#N/A</v>
      </c>
      <c r="M117" s="24" t="e">
        <f>IF($A117&lt;&gt;"",
IF(COLUMN(貼り付け用!M117)&gt;MATCH("おやつ",貼り付け用!$3:$3,0),"",
IF(VLOOKUP($A117,貼り付け用!$A$1:$BA$300,COLUMN(),FALSE)=0,"",VLOOKUP($A117,貼り付け用!$A$1:$BA$300,COLUMN(),FALSE))),"")</f>
        <v>#N/A</v>
      </c>
      <c r="N117" s="24" t="e">
        <f>IF($A117&lt;&gt;"",
IF(COLUMN(貼り付け用!N117)&gt;MATCH("おやつ",貼り付け用!$3:$3,0),"",
IF(VLOOKUP($A117,貼り付け用!$A$1:$BA$300,COLUMN(),FALSE)=0,"",VLOOKUP($A117,貼り付け用!$A$1:$BA$300,COLUMN(),FALSE))),"")</f>
        <v>#N/A</v>
      </c>
      <c r="O117" s="24" t="e">
        <f>IF($A117&lt;&gt;"",
IF(COLUMN(貼り付け用!O117)&gt;MATCH("おやつ",貼り付け用!$3:$3,0),"",
IF(VLOOKUP($A117,貼り付け用!$A$1:$BA$300,COLUMN(),FALSE)=0,"",VLOOKUP($A117,貼り付け用!$A$1:$BA$300,COLUMN(),FALSE))),"")</f>
        <v>#N/A</v>
      </c>
      <c r="P117" s="24" t="e">
        <f>IF($A117&lt;&gt;"",
IF(COLUMN(貼り付け用!P117)&gt;MATCH("おやつ",貼り付け用!$3:$3,0),"",
IF(VLOOKUP($A117,貼り付け用!$A$1:$BA$300,COLUMN(),FALSE)=0,"",VLOOKUP($A117,貼り付け用!$A$1:$BA$300,COLUMN(),FALSE))),"")</f>
        <v>#N/A</v>
      </c>
      <c r="Q117" s="24" t="e">
        <f>IF($A117&lt;&gt;"",
IF(COLUMN(貼り付け用!Q117)&gt;MATCH("おやつ",貼り付け用!$3:$3,0),"",
IF(VLOOKUP($A117,貼り付け用!$A$1:$BA$300,COLUMN(),FALSE)=0,"",VLOOKUP($A117,貼り付け用!$A$1:$BA$300,COLUMN(),FALSE))),"")</f>
        <v>#N/A</v>
      </c>
      <c r="R117" s="24" t="e">
        <f>IF($A117&lt;&gt;"",
IF(COLUMN(貼り付け用!R117)&gt;MATCH("おやつ",貼り付け用!$3:$3,0),"",
IF(VLOOKUP($A117,貼り付け用!$A$1:$BA$300,COLUMN(),FALSE)=0,"",VLOOKUP($A117,貼り付け用!$A$1:$BA$300,COLUMN(),FALSE))),"")</f>
        <v>#N/A</v>
      </c>
      <c r="S117" s="24" t="e">
        <f>IF($A117&lt;&gt;"",
IF(COLUMN(貼り付け用!S117)&gt;MATCH("おやつ",貼り付け用!$3:$3,0),"",
IF(VLOOKUP($A117,貼り付け用!$A$1:$BA$300,COLUMN(),FALSE)=0,"",VLOOKUP($A117,貼り付け用!$A$1:$BA$300,COLUMN(),FALSE))),"")</f>
        <v>#N/A</v>
      </c>
      <c r="T117" s="24" t="e">
        <f>IF(COLUMN(貼り付け用!T117)&gt;MATCH("おやつ",貼り付け用!$3:$3,0),"",
IF(VLOOKUP($A117,貼り付け用!$A$1:$BA$300,COLUMN(),FALSE)=0,"",VLOOKUP($A117,貼り付け用!$A$1:$BA$300,COLUMN(),FALSE)))</f>
        <v>#N/A</v>
      </c>
      <c r="U117" s="30"/>
      <c r="V117" s="27" t="e">
        <f>IF(A117&lt;&gt;"",
IF(VLOOKUP($A117,貼り付け用!$A$1:$BA$300,MATCH("おやつ",貼り付け用!$3:$3,0)+1,FALSE)=0,"",VLOOKUP($A117,貼り付け用!$A$1:$BA$300,MATCH("おやつ",貼り付け用!$3:$3,0)+1,FALSE)),"")</f>
        <v>#N/A</v>
      </c>
      <c r="W117" s="26" t="e">
        <f>IF(A117&lt;&gt;"",
IF(VLOOKUP($A117,貼り付け用!$A$1:$BA$300,MATCH("おやつ",貼り付け用!$3:$3,0)+2,FALSE)=0,"",VLOOKUP($A117,貼り付け用!$A$1:$BA$300,MATCH("おやつ",貼り付け用!$3:$3,0)+2,FALSE)),"")</f>
        <v>#N/A</v>
      </c>
    </row>
    <row r="118" spans="1:23" x14ac:dyDescent="0.45">
      <c r="A118" s="10" t="e">
        <f>IF(貼り付け用!$A$6&lt;&gt;"",
IF(ROW(A117)+1&gt;=MATCH("*10000*", 貼り付け用!$A:$A, 0),
IF(COUNTIF(A116,"*10000*"),"10001",
IF(COUNTIF(A116,"*10001*"),"10002",
IF(COUNTIF(A116,"*10002*"),"",
IF(COUNTIF(A116,""),"","10000")))),
IF(貼り付け用!A118&lt;&gt;"",貼り付け用!A118,"")),
IF(ROW(A118)+1&gt;=MATCH("*10000*", 貼り付け用!$A:$A, 0),
IF(COUNTIF(A116,"*10000*"),"10001",
IF(COUNTIF(A116,"*10001*"),"10002",
IF(COUNTIF(A116,"*10002*"),"",
IF(COUNTIF(A116,""),"","10000")))),
IF(貼り付け用!A119&lt;&gt;"",貼り付け用!A119,"")))</f>
        <v>#N/A</v>
      </c>
      <c r="B118" s="26" t="e">
        <f>IF($A118&lt;&gt;"",IF(VLOOKUP($A118,貼り付け用!$A$1:$BA$300,COLUMN(),FALSE)=0,"",VLOOKUP($A118,貼り付け用!$A$1:$BA$300,COLUMN(),FALSE)),"")</f>
        <v>#N/A</v>
      </c>
      <c r="C118" s="26" t="e">
        <f>IF($A118&lt;&gt;"",IF(VLOOKUP($A118,貼り付け用!$A$1:$BA$300,COLUMN(),FALSE)=0,"",VLOOKUP($A118,貼り付け用!$A$1:$BA$300,COLUMN(),FALSE)),"")</f>
        <v>#N/A</v>
      </c>
      <c r="D118" s="26" t="e">
        <f>IF($A118&lt;&gt;"",IF(VLOOKUP($A118,貼り付け用!$A$1:$BA$300,COLUMN(),FALSE)=0,"",VLOOKUP($A118,貼り付け用!$A$1:$BA$300,COLUMN(),FALSE)),"")</f>
        <v>#N/A</v>
      </c>
      <c r="E118" s="26" t="e">
        <f>IF($A118&lt;&gt;"",IF(VLOOKUP($A118,貼り付け用!$A$1:$BA$300,COLUMN(),FALSE)=0,"",VLOOKUP($A118,貼り付け用!$A$1:$BA$300,COLUMN(),FALSE)),"")</f>
        <v>#N/A</v>
      </c>
      <c r="F118" s="26" t="e">
        <f>IF($A118&lt;&gt;"",IF(VLOOKUP($A118,貼り付け用!$A$1:$BA$300,COLUMN(),FALSE)=0,"",VLOOKUP($A118,貼り付け用!$A$1:$BA$300,COLUMN(),FALSE)),"")</f>
        <v>#N/A</v>
      </c>
      <c r="G118" s="26" t="e">
        <f>IF($A118&lt;&gt;"",IF(VLOOKUP($A118,貼り付け用!$A$1:$BA$300,COLUMN(),FALSE)=0,"",VLOOKUP($A118,貼り付け用!$A$1:$BA$300,COLUMN(),FALSE)),"")</f>
        <v>#N/A</v>
      </c>
      <c r="H118" s="26" t="e">
        <f>IF($A118&lt;&gt;"",IF(VLOOKUP($A118,貼り付け用!$A$1:$BA$300,COLUMN(),FALSE)=0,"",VLOOKUP($A118,貼り付け用!$A$1:$BA$300,COLUMN(),FALSE)),"")</f>
        <v>#N/A</v>
      </c>
      <c r="I118" s="26" t="e">
        <f>IF($A118&lt;&gt;"",IF(VLOOKUP($A118,貼り付け用!$A$1:$BA$300,COLUMN(),FALSE)=0,"",VLOOKUP($A118,貼り付け用!$A$1:$BA$300,COLUMN(),FALSE)),"")</f>
        <v>#N/A</v>
      </c>
      <c r="J118" s="26" t="e">
        <f>IF($A118&lt;&gt;"",IF(VLOOKUP($A118,貼り付け用!$A$1:$BA$300,COLUMN(),FALSE)=0,"",VLOOKUP($A118,貼り付け用!$A$1:$BA$300,COLUMN(),FALSE)),"")</f>
        <v>#N/A</v>
      </c>
      <c r="K118" s="26" t="e">
        <f>IF($A118&lt;&gt;"",IF(VLOOKUP($A118,貼り付け用!$A$1:$BA$300,COLUMN(),FALSE)=0,"",VLOOKUP($A118,貼り付け用!$A$1:$BA$300,COLUMN(),FALSE)),"")</f>
        <v>#N/A</v>
      </c>
      <c r="L118" s="26" t="e">
        <f>IF($A118&lt;&gt;"",
IF(COLUMN(貼り付け用!L118)&gt;MATCH("おやつ",貼り付け用!$3:$3,0),"",
IF(VLOOKUP($A118,貼り付け用!$A$1:$BA$300,COLUMN(),FALSE)=0,"",VLOOKUP($A118,貼り付け用!$A$1:$BA$300,COLUMN(),FALSE))),"")</f>
        <v>#N/A</v>
      </c>
      <c r="M118" s="26" t="e">
        <f>IF($A118&lt;&gt;"",
IF(COLUMN(貼り付け用!M118)&gt;MATCH("おやつ",貼り付け用!$3:$3,0),"",
IF(VLOOKUP($A118,貼り付け用!$A$1:$BA$300,COLUMN(),FALSE)=0,"",VLOOKUP($A118,貼り付け用!$A$1:$BA$300,COLUMN(),FALSE))),"")</f>
        <v>#N/A</v>
      </c>
      <c r="N118" s="26" t="e">
        <f>IF($A118&lt;&gt;"",
IF(COLUMN(貼り付け用!N118)&gt;MATCH("おやつ",貼り付け用!$3:$3,0),"",
IF(VLOOKUP($A118,貼り付け用!$A$1:$BA$300,COLUMN(),FALSE)=0,"",VLOOKUP($A118,貼り付け用!$A$1:$BA$300,COLUMN(),FALSE))),"")</f>
        <v>#N/A</v>
      </c>
      <c r="O118" s="26" t="e">
        <f>IF($A118&lt;&gt;"",
IF(COLUMN(貼り付け用!O118)&gt;MATCH("おやつ",貼り付け用!$3:$3,0),"",
IF(VLOOKUP($A118,貼り付け用!$A$1:$BA$300,COLUMN(),FALSE)=0,"",VLOOKUP($A118,貼り付け用!$A$1:$BA$300,COLUMN(),FALSE))),"")</f>
        <v>#N/A</v>
      </c>
      <c r="P118" s="26" t="e">
        <f>IF($A118&lt;&gt;"",
IF(COLUMN(貼り付け用!P118)&gt;MATCH("おやつ",貼り付け用!$3:$3,0),"",
IF(VLOOKUP($A118,貼り付け用!$A$1:$BA$300,COLUMN(),FALSE)=0,"",VLOOKUP($A118,貼り付け用!$A$1:$BA$300,COLUMN(),FALSE))),"")</f>
        <v>#N/A</v>
      </c>
      <c r="Q118" s="26" t="e">
        <f>IF($A118&lt;&gt;"",
IF(COLUMN(貼り付け用!Q118)&gt;MATCH("おやつ",貼り付け用!$3:$3,0),"",
IF(VLOOKUP($A118,貼り付け用!$A$1:$BA$300,COLUMN(),FALSE)=0,"",VLOOKUP($A118,貼り付け用!$A$1:$BA$300,COLUMN(),FALSE))),"")</f>
        <v>#N/A</v>
      </c>
      <c r="R118" s="26" t="e">
        <f>IF($A118&lt;&gt;"",
IF(COLUMN(貼り付け用!R118)&gt;MATCH("おやつ",貼り付け用!$3:$3,0),"",
IF(VLOOKUP($A118,貼り付け用!$A$1:$BA$300,COLUMN(),FALSE)=0,"",VLOOKUP($A118,貼り付け用!$A$1:$BA$300,COLUMN(),FALSE))),"")</f>
        <v>#N/A</v>
      </c>
      <c r="S118" s="26" t="e">
        <f>IF($A118&lt;&gt;"",
IF(COLUMN(貼り付け用!S118)&gt;MATCH("おやつ",貼り付け用!$3:$3,0),"",
IF(VLOOKUP($A118,貼り付け用!$A$1:$BA$300,COLUMN(),FALSE)=0,"",VLOOKUP($A118,貼り付け用!$A$1:$BA$300,COLUMN(),FALSE))),"")</f>
        <v>#N/A</v>
      </c>
      <c r="T118" s="26" t="e">
        <f>IF(COLUMN(貼り付け用!T118)&gt;MATCH("おやつ",貼り付け用!$3:$3,0),"",
IF(VLOOKUP($A118,貼り付け用!$A$1:$BA$300,COLUMN(),FALSE)=0,"",VLOOKUP($A118,貼り付け用!$A$1:$BA$300,COLUMN(),FALSE)))</f>
        <v>#N/A</v>
      </c>
      <c r="U118" s="29"/>
      <c r="V118" s="27" t="e">
        <f>IF(A118&lt;&gt;"",
IF(VLOOKUP($A118,貼り付け用!$A$1:$BA$300,MATCH("おやつ",貼り付け用!$3:$3,0)+1,FALSE)=0,"",VLOOKUP($A118,貼り付け用!$A$1:$BA$300,MATCH("おやつ",貼り付け用!$3:$3,0)+1,FALSE)),"")</f>
        <v>#N/A</v>
      </c>
      <c r="W118" s="26" t="e">
        <f>IF(A118&lt;&gt;"",
IF(VLOOKUP($A118,貼り付け用!$A$1:$BA$300,MATCH("おやつ",貼り付け用!$3:$3,0)+2,FALSE)=0,"",VLOOKUP($A118,貼り付け用!$A$1:$BA$300,MATCH("おやつ",貼り付け用!$3:$3,0)+2,FALSE)),"")</f>
        <v>#N/A</v>
      </c>
    </row>
    <row r="119" spans="1:23" x14ac:dyDescent="0.45">
      <c r="A119" s="28" t="e">
        <f>IF(貼り付け用!$A$6&lt;&gt;"",
IF(ROW(A118)+1&gt;=MATCH("*10000*", 貼り付け用!$A:$A, 0),"",
IF(貼り付け用!A119&lt;&gt;"",貼り付け用!A119,"")),
IF(ROW(A119)+1&gt;=MATCH("*10000*", 貼り付け用!$A:$A, 0),"",
IF(貼り付け用!A120&lt;&gt;"",貼り付け用!A120,"")))</f>
        <v>#N/A</v>
      </c>
      <c r="B119" s="24" t="e">
        <f>IF($A119&lt;&gt;"",IF(VLOOKUP($A119,貼り付け用!$A$1:$BA$300,COLUMN(),FALSE)=0,"",VLOOKUP($A119,貼り付け用!$A$1:$BA$300,COLUMN(),FALSE)),"")</f>
        <v>#N/A</v>
      </c>
      <c r="C119" s="24" t="e">
        <f>IF($A119&lt;&gt;"",IF(VLOOKUP($A119,貼り付け用!$A$1:$BA$300,COLUMN(),FALSE)=0,"",VLOOKUP($A119,貼り付け用!$A$1:$BA$300,COLUMN(),FALSE)),"")</f>
        <v>#N/A</v>
      </c>
      <c r="D119" s="24" t="e">
        <f>IF($A119&lt;&gt;"",IF(VLOOKUP($A119,貼り付け用!$A$1:$BA$300,COLUMN(),FALSE)=0,"",VLOOKUP($A119,貼り付け用!$A$1:$BA$300,COLUMN(),FALSE)),"")</f>
        <v>#N/A</v>
      </c>
      <c r="E119" s="24" t="e">
        <f>IF($A119&lt;&gt;"",IF(VLOOKUP($A119,貼り付け用!$A$1:$BA$300,COLUMN(),FALSE)=0,"",VLOOKUP($A119,貼り付け用!$A$1:$BA$300,COLUMN(),FALSE)),"")</f>
        <v>#N/A</v>
      </c>
      <c r="F119" s="24" t="e">
        <f>IF($A119&lt;&gt;"",IF(VLOOKUP($A119,貼り付け用!$A$1:$BA$300,COLUMN(),FALSE)=0,"",VLOOKUP($A119,貼り付け用!$A$1:$BA$300,COLUMN(),FALSE)),"")</f>
        <v>#N/A</v>
      </c>
      <c r="G119" s="24" t="e">
        <f>IF($A119&lt;&gt;"",IF(VLOOKUP($A119,貼り付け用!$A$1:$BA$300,COLUMN(),FALSE)=0,"",VLOOKUP($A119,貼り付け用!$A$1:$BA$300,COLUMN(),FALSE)),"")</f>
        <v>#N/A</v>
      </c>
      <c r="H119" s="24" t="e">
        <f>IF($A119&lt;&gt;"",IF(VLOOKUP($A119,貼り付け用!$A$1:$BA$300,COLUMN(),FALSE)=0,"",VLOOKUP($A119,貼り付け用!$A$1:$BA$300,COLUMN(),FALSE)),"")</f>
        <v>#N/A</v>
      </c>
      <c r="I119" s="24" t="e">
        <f>IF($A119&lt;&gt;"",IF(VLOOKUP($A119,貼り付け用!$A$1:$BA$300,COLUMN(),FALSE)=0,"",VLOOKUP($A119,貼り付け用!$A$1:$BA$300,COLUMN(),FALSE)),"")</f>
        <v>#N/A</v>
      </c>
      <c r="J119" s="24" t="e">
        <f>IF($A119&lt;&gt;"",IF(VLOOKUP($A119,貼り付け用!$A$1:$BA$300,COLUMN(),FALSE)=0,"",VLOOKUP($A119,貼り付け用!$A$1:$BA$300,COLUMN(),FALSE)),"")</f>
        <v>#N/A</v>
      </c>
      <c r="K119" s="24" t="e">
        <f>IF($A119&lt;&gt;"",IF(VLOOKUP($A119,貼り付け用!$A$1:$BA$300,COLUMN(),FALSE)=0,"",VLOOKUP($A119,貼り付け用!$A$1:$BA$300,COLUMN(),FALSE)),"")</f>
        <v>#N/A</v>
      </c>
      <c r="L119" s="24" t="e">
        <f>IF($A119&lt;&gt;"",
IF(COLUMN(貼り付け用!L119)&gt;MATCH("おやつ",貼り付け用!$3:$3,0),"",
IF(VLOOKUP($A119,貼り付け用!$A$1:$BA$300,COLUMN(),FALSE)=0,"",VLOOKUP($A119,貼り付け用!$A$1:$BA$300,COLUMN(),FALSE))),"")</f>
        <v>#N/A</v>
      </c>
      <c r="M119" s="24" t="e">
        <f>IF($A119&lt;&gt;"",
IF(COLUMN(貼り付け用!M119)&gt;MATCH("おやつ",貼り付け用!$3:$3,0),"",
IF(VLOOKUP($A119,貼り付け用!$A$1:$BA$300,COLUMN(),FALSE)=0,"",VLOOKUP($A119,貼り付け用!$A$1:$BA$300,COLUMN(),FALSE))),"")</f>
        <v>#N/A</v>
      </c>
      <c r="N119" s="24" t="e">
        <f>IF($A119&lt;&gt;"",
IF(COLUMN(貼り付け用!N119)&gt;MATCH("おやつ",貼り付け用!$3:$3,0),"",
IF(VLOOKUP($A119,貼り付け用!$A$1:$BA$300,COLUMN(),FALSE)=0,"",VLOOKUP($A119,貼り付け用!$A$1:$BA$300,COLUMN(),FALSE))),"")</f>
        <v>#N/A</v>
      </c>
      <c r="O119" s="24" t="e">
        <f>IF($A119&lt;&gt;"",
IF(COLUMN(貼り付け用!O119)&gt;MATCH("おやつ",貼り付け用!$3:$3,0),"",
IF(VLOOKUP($A119,貼り付け用!$A$1:$BA$300,COLUMN(),FALSE)=0,"",VLOOKUP($A119,貼り付け用!$A$1:$BA$300,COLUMN(),FALSE))),"")</f>
        <v>#N/A</v>
      </c>
      <c r="P119" s="24" t="e">
        <f>IF($A119&lt;&gt;"",
IF(COLUMN(貼り付け用!P119)&gt;MATCH("おやつ",貼り付け用!$3:$3,0),"",
IF(VLOOKUP($A119,貼り付け用!$A$1:$BA$300,COLUMN(),FALSE)=0,"",VLOOKUP($A119,貼り付け用!$A$1:$BA$300,COLUMN(),FALSE))),"")</f>
        <v>#N/A</v>
      </c>
      <c r="Q119" s="24" t="e">
        <f>IF($A119&lt;&gt;"",
IF(COLUMN(貼り付け用!Q119)&gt;MATCH("おやつ",貼り付け用!$3:$3,0),"",
IF(VLOOKUP($A119,貼り付け用!$A$1:$BA$300,COLUMN(),FALSE)=0,"",VLOOKUP($A119,貼り付け用!$A$1:$BA$300,COLUMN(),FALSE))),"")</f>
        <v>#N/A</v>
      </c>
      <c r="R119" s="24" t="e">
        <f>IF($A119&lt;&gt;"",
IF(COLUMN(貼り付け用!R119)&gt;MATCH("おやつ",貼り付け用!$3:$3,0),"",
IF(VLOOKUP($A119,貼り付け用!$A$1:$BA$300,COLUMN(),FALSE)=0,"",VLOOKUP($A119,貼り付け用!$A$1:$BA$300,COLUMN(),FALSE))),"")</f>
        <v>#N/A</v>
      </c>
      <c r="S119" s="24" t="e">
        <f>IF($A119&lt;&gt;"",
IF(COLUMN(貼り付け用!S119)&gt;MATCH("おやつ",貼り付け用!$3:$3,0),"",
IF(VLOOKUP($A119,貼り付け用!$A$1:$BA$300,COLUMN(),FALSE)=0,"",VLOOKUP($A119,貼り付け用!$A$1:$BA$300,COLUMN(),FALSE))),"")</f>
        <v>#N/A</v>
      </c>
      <c r="T119" s="24" t="e">
        <f>IF(COLUMN(貼り付け用!T119)&gt;MATCH("おやつ",貼り付け用!$3:$3,0),"",
IF(VLOOKUP($A119,貼り付け用!$A$1:$BA$300,COLUMN(),FALSE)=0,"",VLOOKUP($A119,貼り付け用!$A$1:$BA$300,COLUMN(),FALSE)))</f>
        <v>#N/A</v>
      </c>
      <c r="U119" s="30"/>
      <c r="V119" s="27" t="e">
        <f>IF(A119&lt;&gt;"",
IF(VLOOKUP($A119,貼り付け用!$A$1:$BA$300,MATCH("おやつ",貼り付け用!$3:$3,0)+1,FALSE)=0,"",VLOOKUP($A119,貼り付け用!$A$1:$BA$300,MATCH("おやつ",貼り付け用!$3:$3,0)+1,FALSE)),"")</f>
        <v>#N/A</v>
      </c>
      <c r="W119" s="26" t="e">
        <f>IF(A119&lt;&gt;"",
IF(VLOOKUP($A119,貼り付け用!$A$1:$BA$300,MATCH("おやつ",貼り付け用!$3:$3,0)+2,FALSE)=0,"",VLOOKUP($A119,貼り付け用!$A$1:$BA$300,MATCH("おやつ",貼り付け用!$3:$3,0)+2,FALSE)),"")</f>
        <v>#N/A</v>
      </c>
    </row>
    <row r="120" spans="1:23" x14ac:dyDescent="0.45">
      <c r="A120" s="10" t="e">
        <f>IF(貼り付け用!$A$6&lt;&gt;"",
IF(ROW(A119)+1&gt;=MATCH("*10000*", 貼り付け用!$A:$A, 0),
IF(COUNTIF(A118,"*10000*"),"10001",
IF(COUNTIF(A118,"*10001*"),"10002",
IF(COUNTIF(A118,"*10002*"),"",
IF(COUNTIF(A118,""),"","10000")))),
IF(貼り付け用!A120&lt;&gt;"",貼り付け用!A120,"")),
IF(ROW(A120)+1&gt;=MATCH("*10000*", 貼り付け用!$A:$A, 0),
IF(COUNTIF(A118,"*10000*"),"10001",
IF(COUNTIF(A118,"*10001*"),"10002",
IF(COUNTIF(A118,"*10002*"),"",
IF(COUNTIF(A118,""),"","10000")))),
IF(貼り付け用!A121&lt;&gt;"",貼り付け用!A121,"")))</f>
        <v>#N/A</v>
      </c>
      <c r="B120" s="26" t="e">
        <f>IF($A120&lt;&gt;"",IF(VLOOKUP($A120,貼り付け用!$A$1:$BA$300,COLUMN(),FALSE)=0,"",VLOOKUP($A120,貼り付け用!$A$1:$BA$300,COLUMN(),FALSE)),"")</f>
        <v>#N/A</v>
      </c>
      <c r="C120" s="26" t="e">
        <f>IF($A120&lt;&gt;"",IF(VLOOKUP($A120,貼り付け用!$A$1:$BA$300,COLUMN(),FALSE)=0,"",VLOOKUP($A120,貼り付け用!$A$1:$BA$300,COLUMN(),FALSE)),"")</f>
        <v>#N/A</v>
      </c>
      <c r="D120" s="26" t="e">
        <f>IF($A120&lt;&gt;"",IF(VLOOKUP($A120,貼り付け用!$A$1:$BA$300,COLUMN(),FALSE)=0,"",VLOOKUP($A120,貼り付け用!$A$1:$BA$300,COLUMN(),FALSE)),"")</f>
        <v>#N/A</v>
      </c>
      <c r="E120" s="26" t="e">
        <f>IF($A120&lt;&gt;"",IF(VLOOKUP($A120,貼り付け用!$A$1:$BA$300,COLUMN(),FALSE)=0,"",VLOOKUP($A120,貼り付け用!$A$1:$BA$300,COLUMN(),FALSE)),"")</f>
        <v>#N/A</v>
      </c>
      <c r="F120" s="26" t="e">
        <f>IF($A120&lt;&gt;"",IF(VLOOKUP($A120,貼り付け用!$A$1:$BA$300,COLUMN(),FALSE)=0,"",VLOOKUP($A120,貼り付け用!$A$1:$BA$300,COLUMN(),FALSE)),"")</f>
        <v>#N/A</v>
      </c>
      <c r="G120" s="26" t="e">
        <f>IF($A120&lt;&gt;"",IF(VLOOKUP($A120,貼り付け用!$A$1:$BA$300,COLUMN(),FALSE)=0,"",VLOOKUP($A120,貼り付け用!$A$1:$BA$300,COLUMN(),FALSE)),"")</f>
        <v>#N/A</v>
      </c>
      <c r="H120" s="26" t="e">
        <f>IF($A120&lt;&gt;"",IF(VLOOKUP($A120,貼り付け用!$A$1:$BA$300,COLUMN(),FALSE)=0,"",VLOOKUP($A120,貼り付け用!$A$1:$BA$300,COLUMN(),FALSE)),"")</f>
        <v>#N/A</v>
      </c>
      <c r="I120" s="26" t="e">
        <f>IF($A120&lt;&gt;"",IF(VLOOKUP($A120,貼り付け用!$A$1:$BA$300,COLUMN(),FALSE)=0,"",VLOOKUP($A120,貼り付け用!$A$1:$BA$300,COLUMN(),FALSE)),"")</f>
        <v>#N/A</v>
      </c>
      <c r="J120" s="26" t="e">
        <f>IF($A120&lt;&gt;"",IF(VLOOKUP($A120,貼り付け用!$A$1:$BA$300,COLUMN(),FALSE)=0,"",VLOOKUP($A120,貼り付け用!$A$1:$BA$300,COLUMN(),FALSE)),"")</f>
        <v>#N/A</v>
      </c>
      <c r="K120" s="26" t="e">
        <f>IF($A120&lt;&gt;"",IF(VLOOKUP($A120,貼り付け用!$A$1:$BA$300,COLUMN(),FALSE)=0,"",VLOOKUP($A120,貼り付け用!$A$1:$BA$300,COLUMN(),FALSE)),"")</f>
        <v>#N/A</v>
      </c>
      <c r="L120" s="26" t="e">
        <f>IF($A120&lt;&gt;"",
IF(COLUMN(貼り付け用!L120)&gt;MATCH("おやつ",貼り付け用!$3:$3,0),"",
IF(VLOOKUP($A120,貼り付け用!$A$1:$BA$300,COLUMN(),FALSE)=0,"",VLOOKUP($A120,貼り付け用!$A$1:$BA$300,COLUMN(),FALSE))),"")</f>
        <v>#N/A</v>
      </c>
      <c r="M120" s="26" t="e">
        <f>IF($A120&lt;&gt;"",
IF(COLUMN(貼り付け用!M120)&gt;MATCH("おやつ",貼り付け用!$3:$3,0),"",
IF(VLOOKUP($A120,貼り付け用!$A$1:$BA$300,COLUMN(),FALSE)=0,"",VLOOKUP($A120,貼り付け用!$A$1:$BA$300,COLUMN(),FALSE))),"")</f>
        <v>#N/A</v>
      </c>
      <c r="N120" s="26" t="e">
        <f>IF($A120&lt;&gt;"",
IF(COLUMN(貼り付け用!N120)&gt;MATCH("おやつ",貼り付け用!$3:$3,0),"",
IF(VLOOKUP($A120,貼り付け用!$A$1:$BA$300,COLUMN(),FALSE)=0,"",VLOOKUP($A120,貼り付け用!$A$1:$BA$300,COLUMN(),FALSE))),"")</f>
        <v>#N/A</v>
      </c>
      <c r="O120" s="26" t="e">
        <f>IF($A120&lt;&gt;"",
IF(COLUMN(貼り付け用!O120)&gt;MATCH("おやつ",貼り付け用!$3:$3,0),"",
IF(VLOOKUP($A120,貼り付け用!$A$1:$BA$300,COLUMN(),FALSE)=0,"",VLOOKUP($A120,貼り付け用!$A$1:$BA$300,COLUMN(),FALSE))),"")</f>
        <v>#N/A</v>
      </c>
      <c r="P120" s="26" t="e">
        <f>IF($A120&lt;&gt;"",
IF(COLUMN(貼り付け用!P120)&gt;MATCH("おやつ",貼り付け用!$3:$3,0),"",
IF(VLOOKUP($A120,貼り付け用!$A$1:$BA$300,COLUMN(),FALSE)=0,"",VLOOKUP($A120,貼り付け用!$A$1:$BA$300,COLUMN(),FALSE))),"")</f>
        <v>#N/A</v>
      </c>
      <c r="Q120" s="26" t="e">
        <f>IF($A120&lt;&gt;"",
IF(COLUMN(貼り付け用!Q120)&gt;MATCH("おやつ",貼り付け用!$3:$3,0),"",
IF(VLOOKUP($A120,貼り付け用!$A$1:$BA$300,COLUMN(),FALSE)=0,"",VLOOKUP($A120,貼り付け用!$A$1:$BA$300,COLUMN(),FALSE))),"")</f>
        <v>#N/A</v>
      </c>
      <c r="R120" s="26" t="e">
        <f>IF($A120&lt;&gt;"",
IF(COLUMN(貼り付け用!R120)&gt;MATCH("おやつ",貼り付け用!$3:$3,0),"",
IF(VLOOKUP($A120,貼り付け用!$A$1:$BA$300,COLUMN(),FALSE)=0,"",VLOOKUP($A120,貼り付け用!$A$1:$BA$300,COLUMN(),FALSE))),"")</f>
        <v>#N/A</v>
      </c>
      <c r="S120" s="26" t="e">
        <f>IF($A120&lt;&gt;"",
IF(COLUMN(貼り付け用!S120)&gt;MATCH("おやつ",貼り付け用!$3:$3,0),"",
IF(VLOOKUP($A120,貼り付け用!$A$1:$BA$300,COLUMN(),FALSE)=0,"",VLOOKUP($A120,貼り付け用!$A$1:$BA$300,COLUMN(),FALSE))),"")</f>
        <v>#N/A</v>
      </c>
      <c r="T120" s="26" t="e">
        <f>IF(COLUMN(貼り付け用!T120)&gt;MATCH("おやつ",貼り付け用!$3:$3,0),"",
IF(VLOOKUP($A120,貼り付け用!$A$1:$BA$300,COLUMN(),FALSE)=0,"",VLOOKUP($A120,貼り付け用!$A$1:$BA$300,COLUMN(),FALSE)))</f>
        <v>#N/A</v>
      </c>
      <c r="U120" s="29"/>
      <c r="V120" s="27" t="e">
        <f>IF(A120&lt;&gt;"",
IF(VLOOKUP($A120,貼り付け用!$A$1:$BA$300,MATCH("おやつ",貼り付け用!$3:$3,0)+1,FALSE)=0,"",VLOOKUP($A120,貼り付け用!$A$1:$BA$300,MATCH("おやつ",貼り付け用!$3:$3,0)+1,FALSE)),"")</f>
        <v>#N/A</v>
      </c>
      <c r="W120" s="26" t="e">
        <f>IF(A120&lt;&gt;"",
IF(VLOOKUP($A120,貼り付け用!$A$1:$BA$300,MATCH("おやつ",貼り付け用!$3:$3,0)+2,FALSE)=0,"",VLOOKUP($A120,貼り付け用!$A$1:$BA$300,MATCH("おやつ",貼り付け用!$3:$3,0)+2,FALSE)),"")</f>
        <v>#N/A</v>
      </c>
    </row>
    <row r="121" spans="1:23" x14ac:dyDescent="0.45">
      <c r="A121" s="28" t="e">
        <f>IF(貼り付け用!$A$6&lt;&gt;"",
IF(ROW(A120)+1&gt;=MATCH("*10000*", 貼り付け用!$A:$A, 0),"",
IF(貼り付け用!A121&lt;&gt;"",貼り付け用!A121,"")),
IF(ROW(A121)+1&gt;=MATCH("*10000*", 貼り付け用!$A:$A, 0),"",
IF(貼り付け用!A122&lt;&gt;"",貼り付け用!A122,"")))</f>
        <v>#N/A</v>
      </c>
      <c r="B121" s="24" t="e">
        <f>IF($A121&lt;&gt;"",IF(VLOOKUP($A121,貼り付け用!$A$1:$BA$300,COLUMN(),FALSE)=0,"",VLOOKUP($A121,貼り付け用!$A$1:$BA$300,COLUMN(),FALSE)),"")</f>
        <v>#N/A</v>
      </c>
      <c r="C121" s="24" t="e">
        <f>IF($A121&lt;&gt;"",IF(VLOOKUP($A121,貼り付け用!$A$1:$BA$300,COLUMN(),FALSE)=0,"",VLOOKUP($A121,貼り付け用!$A$1:$BA$300,COLUMN(),FALSE)),"")</f>
        <v>#N/A</v>
      </c>
      <c r="D121" s="24" t="e">
        <f>IF($A121&lt;&gt;"",IF(VLOOKUP($A121,貼り付け用!$A$1:$BA$300,COLUMN(),FALSE)=0,"",VLOOKUP($A121,貼り付け用!$A$1:$BA$300,COLUMN(),FALSE)),"")</f>
        <v>#N/A</v>
      </c>
      <c r="E121" s="24" t="e">
        <f>IF($A121&lt;&gt;"",IF(VLOOKUP($A121,貼り付け用!$A$1:$BA$300,COLUMN(),FALSE)=0,"",VLOOKUP($A121,貼り付け用!$A$1:$BA$300,COLUMN(),FALSE)),"")</f>
        <v>#N/A</v>
      </c>
      <c r="F121" s="24" t="e">
        <f>IF($A121&lt;&gt;"",IF(VLOOKUP($A121,貼り付け用!$A$1:$BA$300,COLUMN(),FALSE)=0,"",VLOOKUP($A121,貼り付け用!$A$1:$BA$300,COLUMN(),FALSE)),"")</f>
        <v>#N/A</v>
      </c>
      <c r="G121" s="24" t="e">
        <f>IF($A121&lt;&gt;"",IF(VLOOKUP($A121,貼り付け用!$A$1:$BA$300,COLUMN(),FALSE)=0,"",VLOOKUP($A121,貼り付け用!$A$1:$BA$300,COLUMN(),FALSE)),"")</f>
        <v>#N/A</v>
      </c>
      <c r="H121" s="24" t="e">
        <f>IF($A121&lt;&gt;"",IF(VLOOKUP($A121,貼り付け用!$A$1:$BA$300,COLUMN(),FALSE)=0,"",VLOOKUP($A121,貼り付け用!$A$1:$BA$300,COLUMN(),FALSE)),"")</f>
        <v>#N/A</v>
      </c>
      <c r="I121" s="24" t="e">
        <f>IF($A121&lt;&gt;"",IF(VLOOKUP($A121,貼り付け用!$A$1:$BA$300,COLUMN(),FALSE)=0,"",VLOOKUP($A121,貼り付け用!$A$1:$BA$300,COLUMN(),FALSE)),"")</f>
        <v>#N/A</v>
      </c>
      <c r="J121" s="24" t="e">
        <f>IF($A121&lt;&gt;"",IF(VLOOKUP($A121,貼り付け用!$A$1:$BA$300,COLUMN(),FALSE)=0,"",VLOOKUP($A121,貼り付け用!$A$1:$BA$300,COLUMN(),FALSE)),"")</f>
        <v>#N/A</v>
      </c>
      <c r="K121" s="24" t="e">
        <f>IF($A121&lt;&gt;"",IF(VLOOKUP($A121,貼り付け用!$A$1:$BA$300,COLUMN(),FALSE)=0,"",VLOOKUP($A121,貼り付け用!$A$1:$BA$300,COLUMN(),FALSE)),"")</f>
        <v>#N/A</v>
      </c>
      <c r="L121" s="24" t="e">
        <f>IF($A121&lt;&gt;"",
IF(COLUMN(貼り付け用!L121)&gt;MATCH("おやつ",貼り付け用!$3:$3,0),"",
IF(VLOOKUP($A121,貼り付け用!$A$1:$BA$300,COLUMN(),FALSE)=0,"",VLOOKUP($A121,貼り付け用!$A$1:$BA$300,COLUMN(),FALSE))),"")</f>
        <v>#N/A</v>
      </c>
      <c r="M121" s="24" t="e">
        <f>IF($A121&lt;&gt;"",
IF(COLUMN(貼り付け用!M121)&gt;MATCH("おやつ",貼り付け用!$3:$3,0),"",
IF(VLOOKUP($A121,貼り付け用!$A$1:$BA$300,COLUMN(),FALSE)=0,"",VLOOKUP($A121,貼り付け用!$A$1:$BA$300,COLUMN(),FALSE))),"")</f>
        <v>#N/A</v>
      </c>
      <c r="N121" s="24" t="e">
        <f>IF($A121&lt;&gt;"",
IF(COLUMN(貼り付け用!N121)&gt;MATCH("おやつ",貼り付け用!$3:$3,0),"",
IF(VLOOKUP($A121,貼り付け用!$A$1:$BA$300,COLUMN(),FALSE)=0,"",VLOOKUP($A121,貼り付け用!$A$1:$BA$300,COLUMN(),FALSE))),"")</f>
        <v>#N/A</v>
      </c>
      <c r="O121" s="24" t="e">
        <f>IF($A121&lt;&gt;"",
IF(COLUMN(貼り付け用!O121)&gt;MATCH("おやつ",貼り付け用!$3:$3,0),"",
IF(VLOOKUP($A121,貼り付け用!$A$1:$BA$300,COLUMN(),FALSE)=0,"",VLOOKUP($A121,貼り付け用!$A$1:$BA$300,COLUMN(),FALSE))),"")</f>
        <v>#N/A</v>
      </c>
      <c r="P121" s="24" t="e">
        <f>IF($A121&lt;&gt;"",
IF(COLUMN(貼り付け用!P121)&gt;MATCH("おやつ",貼り付け用!$3:$3,0),"",
IF(VLOOKUP($A121,貼り付け用!$A$1:$BA$300,COLUMN(),FALSE)=0,"",VLOOKUP($A121,貼り付け用!$A$1:$BA$300,COLUMN(),FALSE))),"")</f>
        <v>#N/A</v>
      </c>
      <c r="Q121" s="24" t="e">
        <f>IF($A121&lt;&gt;"",
IF(COLUMN(貼り付け用!Q121)&gt;MATCH("おやつ",貼り付け用!$3:$3,0),"",
IF(VLOOKUP($A121,貼り付け用!$A$1:$BA$300,COLUMN(),FALSE)=0,"",VLOOKUP($A121,貼り付け用!$A$1:$BA$300,COLUMN(),FALSE))),"")</f>
        <v>#N/A</v>
      </c>
      <c r="R121" s="24" t="e">
        <f>IF($A121&lt;&gt;"",
IF(COLUMN(貼り付け用!R121)&gt;MATCH("おやつ",貼り付け用!$3:$3,0),"",
IF(VLOOKUP($A121,貼り付け用!$A$1:$BA$300,COLUMN(),FALSE)=0,"",VLOOKUP($A121,貼り付け用!$A$1:$BA$300,COLUMN(),FALSE))),"")</f>
        <v>#N/A</v>
      </c>
      <c r="S121" s="24" t="e">
        <f>IF($A121&lt;&gt;"",
IF(COLUMN(貼り付け用!S121)&gt;MATCH("おやつ",貼り付け用!$3:$3,0),"",
IF(VLOOKUP($A121,貼り付け用!$A$1:$BA$300,COLUMN(),FALSE)=0,"",VLOOKUP($A121,貼り付け用!$A$1:$BA$300,COLUMN(),FALSE))),"")</f>
        <v>#N/A</v>
      </c>
      <c r="T121" s="24" t="e">
        <f>IF(COLUMN(貼り付け用!T121)&gt;MATCH("おやつ",貼り付け用!$3:$3,0),"",
IF(VLOOKUP($A121,貼り付け用!$A$1:$BA$300,COLUMN(),FALSE)=0,"",VLOOKUP($A121,貼り付け用!$A$1:$BA$300,COLUMN(),FALSE)))</f>
        <v>#N/A</v>
      </c>
      <c r="U121" s="30"/>
      <c r="V121" s="27" t="e">
        <f>IF(A121&lt;&gt;"",
IF(VLOOKUP($A121,貼り付け用!$A$1:$BA$300,MATCH("おやつ",貼り付け用!$3:$3,0)+1,FALSE)=0,"",VLOOKUP($A121,貼り付け用!$A$1:$BA$300,MATCH("おやつ",貼り付け用!$3:$3,0)+1,FALSE)),"")</f>
        <v>#N/A</v>
      </c>
      <c r="W121" s="26" t="e">
        <f>IF(A121&lt;&gt;"",
IF(VLOOKUP($A121,貼り付け用!$A$1:$BA$300,MATCH("おやつ",貼り付け用!$3:$3,0)+2,FALSE)=0,"",VLOOKUP($A121,貼り付け用!$A$1:$BA$300,MATCH("おやつ",貼り付け用!$3:$3,0)+2,FALSE)),"")</f>
        <v>#N/A</v>
      </c>
    </row>
    <row r="122" spans="1:23" x14ac:dyDescent="0.45">
      <c r="A122" s="10" t="e">
        <f>IF(貼り付け用!$A$6&lt;&gt;"",
IF(ROW(A121)+1&gt;=MATCH("*10000*", 貼り付け用!$A:$A, 0),
IF(COUNTIF(A120,"*10000*"),"10001",
IF(COUNTIF(A120,"*10001*"),"10002",
IF(COUNTIF(A120,"*10002*"),"",
IF(COUNTIF(A120,""),"","10000")))),
IF(貼り付け用!A122&lt;&gt;"",貼り付け用!A122,"")),
IF(ROW(A122)+1&gt;=MATCH("*10000*", 貼り付け用!$A:$A, 0),
IF(COUNTIF(A120,"*10000*"),"10001",
IF(COUNTIF(A120,"*10001*"),"10002",
IF(COUNTIF(A120,"*10002*"),"",
IF(COUNTIF(A120,""),"","10000")))),
IF(貼り付け用!A123&lt;&gt;"",貼り付け用!A123,"")))</f>
        <v>#N/A</v>
      </c>
      <c r="B122" s="26" t="e">
        <f>IF($A122&lt;&gt;"",IF(VLOOKUP($A122,貼り付け用!$A$1:$BA$300,COLUMN(),FALSE)=0,"",VLOOKUP($A122,貼り付け用!$A$1:$BA$300,COLUMN(),FALSE)),"")</f>
        <v>#N/A</v>
      </c>
      <c r="C122" s="26" t="e">
        <f>IF($A122&lt;&gt;"",IF(VLOOKUP($A122,貼り付け用!$A$1:$BA$300,COLUMN(),FALSE)=0,"",VLOOKUP($A122,貼り付け用!$A$1:$BA$300,COLUMN(),FALSE)),"")</f>
        <v>#N/A</v>
      </c>
      <c r="D122" s="26" t="e">
        <f>IF($A122&lt;&gt;"",IF(VLOOKUP($A122,貼り付け用!$A$1:$BA$300,COLUMN(),FALSE)=0,"",VLOOKUP($A122,貼り付け用!$A$1:$BA$300,COLUMN(),FALSE)),"")</f>
        <v>#N/A</v>
      </c>
      <c r="E122" s="26" t="e">
        <f>IF($A122&lt;&gt;"",IF(VLOOKUP($A122,貼り付け用!$A$1:$BA$300,COLUMN(),FALSE)=0,"",VLOOKUP($A122,貼り付け用!$A$1:$BA$300,COLUMN(),FALSE)),"")</f>
        <v>#N/A</v>
      </c>
      <c r="F122" s="26" t="e">
        <f>IF($A122&lt;&gt;"",IF(VLOOKUP($A122,貼り付け用!$A$1:$BA$300,COLUMN(),FALSE)=0,"",VLOOKUP($A122,貼り付け用!$A$1:$BA$300,COLUMN(),FALSE)),"")</f>
        <v>#N/A</v>
      </c>
      <c r="G122" s="26" t="e">
        <f>IF($A122&lt;&gt;"",IF(VLOOKUP($A122,貼り付け用!$A$1:$BA$300,COLUMN(),FALSE)=0,"",VLOOKUP($A122,貼り付け用!$A$1:$BA$300,COLUMN(),FALSE)),"")</f>
        <v>#N/A</v>
      </c>
      <c r="H122" s="26" t="e">
        <f>IF($A122&lt;&gt;"",IF(VLOOKUP($A122,貼り付け用!$A$1:$BA$300,COLUMN(),FALSE)=0,"",VLOOKUP($A122,貼り付け用!$A$1:$BA$300,COLUMN(),FALSE)),"")</f>
        <v>#N/A</v>
      </c>
      <c r="I122" s="26" t="e">
        <f>IF($A122&lt;&gt;"",IF(VLOOKUP($A122,貼り付け用!$A$1:$BA$300,COLUMN(),FALSE)=0,"",VLOOKUP($A122,貼り付け用!$A$1:$BA$300,COLUMN(),FALSE)),"")</f>
        <v>#N/A</v>
      </c>
      <c r="J122" s="26" t="e">
        <f>IF($A122&lt;&gt;"",IF(VLOOKUP($A122,貼り付け用!$A$1:$BA$300,COLUMN(),FALSE)=0,"",VLOOKUP($A122,貼り付け用!$A$1:$BA$300,COLUMN(),FALSE)),"")</f>
        <v>#N/A</v>
      </c>
      <c r="K122" s="26" t="e">
        <f>IF($A122&lt;&gt;"",IF(VLOOKUP($A122,貼り付け用!$A$1:$BA$300,COLUMN(),FALSE)=0,"",VLOOKUP($A122,貼り付け用!$A$1:$BA$300,COLUMN(),FALSE)),"")</f>
        <v>#N/A</v>
      </c>
      <c r="L122" s="26" t="e">
        <f>IF($A122&lt;&gt;"",
IF(COLUMN(貼り付け用!L122)&gt;MATCH("おやつ",貼り付け用!$3:$3,0),"",
IF(VLOOKUP($A122,貼り付け用!$A$1:$BA$300,COLUMN(),FALSE)=0,"",VLOOKUP($A122,貼り付け用!$A$1:$BA$300,COLUMN(),FALSE))),"")</f>
        <v>#N/A</v>
      </c>
      <c r="M122" s="26" t="e">
        <f>IF($A122&lt;&gt;"",
IF(COLUMN(貼り付け用!M122)&gt;MATCH("おやつ",貼り付け用!$3:$3,0),"",
IF(VLOOKUP($A122,貼り付け用!$A$1:$BA$300,COLUMN(),FALSE)=0,"",VLOOKUP($A122,貼り付け用!$A$1:$BA$300,COLUMN(),FALSE))),"")</f>
        <v>#N/A</v>
      </c>
      <c r="N122" s="26" t="e">
        <f>IF($A122&lt;&gt;"",
IF(COLUMN(貼り付け用!N122)&gt;MATCH("おやつ",貼り付け用!$3:$3,0),"",
IF(VLOOKUP($A122,貼り付け用!$A$1:$BA$300,COLUMN(),FALSE)=0,"",VLOOKUP($A122,貼り付け用!$A$1:$BA$300,COLUMN(),FALSE))),"")</f>
        <v>#N/A</v>
      </c>
      <c r="O122" s="26" t="e">
        <f>IF($A122&lt;&gt;"",
IF(COLUMN(貼り付け用!O122)&gt;MATCH("おやつ",貼り付け用!$3:$3,0),"",
IF(VLOOKUP($A122,貼り付け用!$A$1:$BA$300,COLUMN(),FALSE)=0,"",VLOOKUP($A122,貼り付け用!$A$1:$BA$300,COLUMN(),FALSE))),"")</f>
        <v>#N/A</v>
      </c>
      <c r="P122" s="26" t="e">
        <f>IF($A122&lt;&gt;"",
IF(COLUMN(貼り付け用!P122)&gt;MATCH("おやつ",貼り付け用!$3:$3,0),"",
IF(VLOOKUP($A122,貼り付け用!$A$1:$BA$300,COLUMN(),FALSE)=0,"",VLOOKUP($A122,貼り付け用!$A$1:$BA$300,COLUMN(),FALSE))),"")</f>
        <v>#N/A</v>
      </c>
      <c r="Q122" s="26" t="e">
        <f>IF($A122&lt;&gt;"",
IF(COLUMN(貼り付け用!Q122)&gt;MATCH("おやつ",貼り付け用!$3:$3,0),"",
IF(VLOOKUP($A122,貼り付け用!$A$1:$BA$300,COLUMN(),FALSE)=0,"",VLOOKUP($A122,貼り付け用!$A$1:$BA$300,COLUMN(),FALSE))),"")</f>
        <v>#N/A</v>
      </c>
      <c r="R122" s="26" t="e">
        <f>IF($A122&lt;&gt;"",
IF(COLUMN(貼り付け用!R122)&gt;MATCH("おやつ",貼り付け用!$3:$3,0),"",
IF(VLOOKUP($A122,貼り付け用!$A$1:$BA$300,COLUMN(),FALSE)=0,"",VLOOKUP($A122,貼り付け用!$A$1:$BA$300,COLUMN(),FALSE))),"")</f>
        <v>#N/A</v>
      </c>
      <c r="S122" s="26" t="e">
        <f>IF($A122&lt;&gt;"",
IF(COLUMN(貼り付け用!S122)&gt;MATCH("おやつ",貼り付け用!$3:$3,0),"",
IF(VLOOKUP($A122,貼り付け用!$A$1:$BA$300,COLUMN(),FALSE)=0,"",VLOOKUP($A122,貼り付け用!$A$1:$BA$300,COLUMN(),FALSE))),"")</f>
        <v>#N/A</v>
      </c>
      <c r="T122" s="26" t="e">
        <f>IF(COLUMN(貼り付け用!T122)&gt;MATCH("おやつ",貼り付け用!$3:$3,0),"",
IF(VLOOKUP($A122,貼り付け用!$A$1:$BA$300,COLUMN(),FALSE)=0,"",VLOOKUP($A122,貼り付け用!$A$1:$BA$300,COLUMN(),FALSE)))</f>
        <v>#N/A</v>
      </c>
      <c r="U122" s="29"/>
      <c r="V122" s="27" t="e">
        <f>IF(A122&lt;&gt;"",
IF(VLOOKUP($A122,貼り付け用!$A$1:$BA$300,MATCH("おやつ",貼り付け用!$3:$3,0)+1,FALSE)=0,"",VLOOKUP($A122,貼り付け用!$A$1:$BA$300,MATCH("おやつ",貼り付け用!$3:$3,0)+1,FALSE)),"")</f>
        <v>#N/A</v>
      </c>
      <c r="W122" s="26" t="e">
        <f>IF(A122&lt;&gt;"",
IF(VLOOKUP($A122,貼り付け用!$A$1:$BA$300,MATCH("おやつ",貼り付け用!$3:$3,0)+2,FALSE)=0,"",VLOOKUP($A122,貼り付け用!$A$1:$BA$300,MATCH("おやつ",貼り付け用!$3:$3,0)+2,FALSE)),"")</f>
        <v>#N/A</v>
      </c>
    </row>
    <row r="123" spans="1:23" x14ac:dyDescent="0.45">
      <c r="A123" s="28" t="e">
        <f>IF(貼り付け用!$A$6&lt;&gt;"",
IF(ROW(A122)+1&gt;=MATCH("*10000*", 貼り付け用!$A:$A, 0),"",
IF(貼り付け用!A123&lt;&gt;"",貼り付け用!A123,"")),
IF(ROW(A123)+1&gt;=MATCH("*10000*", 貼り付け用!$A:$A, 0),"",
IF(貼り付け用!A124&lt;&gt;"",貼り付け用!A124,"")))</f>
        <v>#N/A</v>
      </c>
      <c r="B123" s="24" t="e">
        <f>IF($A123&lt;&gt;"",IF(VLOOKUP($A123,貼り付け用!$A$1:$BA$300,COLUMN(),FALSE)=0,"",VLOOKUP($A123,貼り付け用!$A$1:$BA$300,COLUMN(),FALSE)),"")</f>
        <v>#N/A</v>
      </c>
      <c r="C123" s="24" t="e">
        <f>IF($A123&lt;&gt;"",IF(VLOOKUP($A123,貼り付け用!$A$1:$BA$300,COLUMN(),FALSE)=0,"",VLOOKUP($A123,貼り付け用!$A$1:$BA$300,COLUMN(),FALSE)),"")</f>
        <v>#N/A</v>
      </c>
      <c r="D123" s="24" t="e">
        <f>IF($A123&lt;&gt;"",IF(VLOOKUP($A123,貼り付け用!$A$1:$BA$300,COLUMN(),FALSE)=0,"",VLOOKUP($A123,貼り付け用!$A$1:$BA$300,COLUMN(),FALSE)),"")</f>
        <v>#N/A</v>
      </c>
      <c r="E123" s="24" t="e">
        <f>IF($A123&lt;&gt;"",IF(VLOOKUP($A123,貼り付け用!$A$1:$BA$300,COLUMN(),FALSE)=0,"",VLOOKUP($A123,貼り付け用!$A$1:$BA$300,COLUMN(),FALSE)),"")</f>
        <v>#N/A</v>
      </c>
      <c r="F123" s="24" t="e">
        <f>IF($A123&lt;&gt;"",IF(VLOOKUP($A123,貼り付け用!$A$1:$BA$300,COLUMN(),FALSE)=0,"",VLOOKUP($A123,貼り付け用!$A$1:$BA$300,COLUMN(),FALSE)),"")</f>
        <v>#N/A</v>
      </c>
      <c r="G123" s="24" t="e">
        <f>IF($A123&lt;&gt;"",IF(VLOOKUP($A123,貼り付け用!$A$1:$BA$300,COLUMN(),FALSE)=0,"",VLOOKUP($A123,貼り付け用!$A$1:$BA$300,COLUMN(),FALSE)),"")</f>
        <v>#N/A</v>
      </c>
      <c r="H123" s="24" t="e">
        <f>IF($A123&lt;&gt;"",IF(VLOOKUP($A123,貼り付け用!$A$1:$BA$300,COLUMN(),FALSE)=0,"",VLOOKUP($A123,貼り付け用!$A$1:$BA$300,COLUMN(),FALSE)),"")</f>
        <v>#N/A</v>
      </c>
      <c r="I123" s="24" t="e">
        <f>IF($A123&lt;&gt;"",IF(VLOOKUP($A123,貼り付け用!$A$1:$BA$300,COLUMN(),FALSE)=0,"",VLOOKUP($A123,貼り付け用!$A$1:$BA$300,COLUMN(),FALSE)),"")</f>
        <v>#N/A</v>
      </c>
      <c r="J123" s="24" t="e">
        <f>IF($A123&lt;&gt;"",IF(VLOOKUP($A123,貼り付け用!$A$1:$BA$300,COLUMN(),FALSE)=0,"",VLOOKUP($A123,貼り付け用!$A$1:$BA$300,COLUMN(),FALSE)),"")</f>
        <v>#N/A</v>
      </c>
      <c r="K123" s="24" t="e">
        <f>IF($A123&lt;&gt;"",IF(VLOOKUP($A123,貼り付け用!$A$1:$BA$300,COLUMN(),FALSE)=0,"",VLOOKUP($A123,貼り付け用!$A$1:$BA$300,COLUMN(),FALSE)),"")</f>
        <v>#N/A</v>
      </c>
      <c r="L123" s="24" t="e">
        <f>IF($A123&lt;&gt;"",
IF(COLUMN(貼り付け用!L123)&gt;MATCH("おやつ",貼り付け用!$3:$3,0),"",
IF(VLOOKUP($A123,貼り付け用!$A$1:$BA$300,COLUMN(),FALSE)=0,"",VLOOKUP($A123,貼り付け用!$A$1:$BA$300,COLUMN(),FALSE))),"")</f>
        <v>#N/A</v>
      </c>
      <c r="M123" s="24" t="e">
        <f>IF($A123&lt;&gt;"",
IF(COLUMN(貼り付け用!M123)&gt;MATCH("おやつ",貼り付け用!$3:$3,0),"",
IF(VLOOKUP($A123,貼り付け用!$A$1:$BA$300,COLUMN(),FALSE)=0,"",VLOOKUP($A123,貼り付け用!$A$1:$BA$300,COLUMN(),FALSE))),"")</f>
        <v>#N/A</v>
      </c>
      <c r="N123" s="24" t="e">
        <f>IF($A123&lt;&gt;"",
IF(COLUMN(貼り付け用!N123)&gt;MATCH("おやつ",貼り付け用!$3:$3,0),"",
IF(VLOOKUP($A123,貼り付け用!$A$1:$BA$300,COLUMN(),FALSE)=0,"",VLOOKUP($A123,貼り付け用!$A$1:$BA$300,COLUMN(),FALSE))),"")</f>
        <v>#N/A</v>
      </c>
      <c r="O123" s="24" t="e">
        <f>IF($A123&lt;&gt;"",
IF(COLUMN(貼り付け用!O123)&gt;MATCH("おやつ",貼り付け用!$3:$3,0),"",
IF(VLOOKUP($A123,貼り付け用!$A$1:$BA$300,COLUMN(),FALSE)=0,"",VLOOKUP($A123,貼り付け用!$A$1:$BA$300,COLUMN(),FALSE))),"")</f>
        <v>#N/A</v>
      </c>
      <c r="P123" s="24" t="e">
        <f>IF($A123&lt;&gt;"",
IF(COLUMN(貼り付け用!P123)&gt;MATCH("おやつ",貼り付け用!$3:$3,0),"",
IF(VLOOKUP($A123,貼り付け用!$A$1:$BA$300,COLUMN(),FALSE)=0,"",VLOOKUP($A123,貼り付け用!$A$1:$BA$300,COLUMN(),FALSE))),"")</f>
        <v>#N/A</v>
      </c>
      <c r="Q123" s="24" t="e">
        <f>IF($A123&lt;&gt;"",
IF(COLUMN(貼り付け用!Q123)&gt;MATCH("おやつ",貼り付け用!$3:$3,0),"",
IF(VLOOKUP($A123,貼り付け用!$A$1:$BA$300,COLUMN(),FALSE)=0,"",VLOOKUP($A123,貼り付け用!$A$1:$BA$300,COLUMN(),FALSE))),"")</f>
        <v>#N/A</v>
      </c>
      <c r="R123" s="24" t="e">
        <f>IF($A123&lt;&gt;"",
IF(COLUMN(貼り付け用!R123)&gt;MATCH("おやつ",貼り付け用!$3:$3,0),"",
IF(VLOOKUP($A123,貼り付け用!$A$1:$BA$300,COLUMN(),FALSE)=0,"",VLOOKUP($A123,貼り付け用!$A$1:$BA$300,COLUMN(),FALSE))),"")</f>
        <v>#N/A</v>
      </c>
      <c r="S123" s="24" t="e">
        <f>IF($A123&lt;&gt;"",
IF(COLUMN(貼り付け用!S123)&gt;MATCH("おやつ",貼り付け用!$3:$3,0),"",
IF(VLOOKUP($A123,貼り付け用!$A$1:$BA$300,COLUMN(),FALSE)=0,"",VLOOKUP($A123,貼り付け用!$A$1:$BA$300,COLUMN(),FALSE))),"")</f>
        <v>#N/A</v>
      </c>
      <c r="T123" s="24" t="e">
        <f>IF(COLUMN(貼り付け用!T123)&gt;MATCH("おやつ",貼り付け用!$3:$3,0),"",
IF(VLOOKUP($A123,貼り付け用!$A$1:$BA$300,COLUMN(),FALSE)=0,"",VLOOKUP($A123,貼り付け用!$A$1:$BA$300,COLUMN(),FALSE)))</f>
        <v>#N/A</v>
      </c>
      <c r="U123" s="30"/>
      <c r="V123" s="27" t="e">
        <f>IF(A123&lt;&gt;"",
IF(VLOOKUP($A123,貼り付け用!$A$1:$BA$300,MATCH("おやつ",貼り付け用!$3:$3,0)+1,FALSE)=0,"",VLOOKUP($A123,貼り付け用!$A$1:$BA$300,MATCH("おやつ",貼り付け用!$3:$3,0)+1,FALSE)),"")</f>
        <v>#N/A</v>
      </c>
      <c r="W123" s="26" t="e">
        <f>IF(A123&lt;&gt;"",
IF(VLOOKUP($A123,貼り付け用!$A$1:$BA$300,MATCH("おやつ",貼り付け用!$3:$3,0)+2,FALSE)=0,"",VLOOKUP($A123,貼り付け用!$A$1:$BA$300,MATCH("おやつ",貼り付け用!$3:$3,0)+2,FALSE)),"")</f>
        <v>#N/A</v>
      </c>
    </row>
    <row r="124" spans="1:23" x14ac:dyDescent="0.45">
      <c r="A124" s="10" t="e">
        <f>IF(貼り付け用!$A$6&lt;&gt;"",
IF(ROW(A123)+1&gt;=MATCH("*10000*", 貼り付け用!$A:$A, 0),
IF(COUNTIF(A122,"*10000*"),"10001",
IF(COUNTIF(A122,"*10001*"),"10002",
IF(COUNTIF(A122,"*10002*"),"",
IF(COUNTIF(A122,""),"","10000")))),
IF(貼り付け用!A124&lt;&gt;"",貼り付け用!A124,"")),
IF(ROW(A124)+1&gt;=MATCH("*10000*", 貼り付け用!$A:$A, 0),
IF(COUNTIF(A122,"*10000*"),"10001",
IF(COUNTIF(A122,"*10001*"),"10002",
IF(COUNTIF(A122,"*10002*"),"",
IF(COUNTIF(A122,""),"","10000")))),
IF(貼り付け用!A125&lt;&gt;"",貼り付け用!A125,"")))</f>
        <v>#N/A</v>
      </c>
      <c r="B124" s="26" t="e">
        <f>IF($A124&lt;&gt;"",IF(VLOOKUP($A124,貼り付け用!$A$1:$BA$300,COLUMN(),FALSE)=0,"",VLOOKUP($A124,貼り付け用!$A$1:$BA$300,COLUMN(),FALSE)),"")</f>
        <v>#N/A</v>
      </c>
      <c r="C124" s="26" t="e">
        <f>IF($A124&lt;&gt;"",IF(VLOOKUP($A124,貼り付け用!$A$1:$BA$300,COLUMN(),FALSE)=0,"",VLOOKUP($A124,貼り付け用!$A$1:$BA$300,COLUMN(),FALSE)),"")</f>
        <v>#N/A</v>
      </c>
      <c r="D124" s="26" t="e">
        <f>IF($A124&lt;&gt;"",IF(VLOOKUP($A124,貼り付け用!$A$1:$BA$300,COLUMN(),FALSE)=0,"",VLOOKUP($A124,貼り付け用!$A$1:$BA$300,COLUMN(),FALSE)),"")</f>
        <v>#N/A</v>
      </c>
      <c r="E124" s="26" t="e">
        <f>IF($A124&lt;&gt;"",IF(VLOOKUP($A124,貼り付け用!$A$1:$BA$300,COLUMN(),FALSE)=0,"",VLOOKUP($A124,貼り付け用!$A$1:$BA$300,COLUMN(),FALSE)),"")</f>
        <v>#N/A</v>
      </c>
      <c r="F124" s="26" t="e">
        <f>IF($A124&lt;&gt;"",IF(VLOOKUP($A124,貼り付け用!$A$1:$BA$300,COLUMN(),FALSE)=0,"",VLOOKUP($A124,貼り付け用!$A$1:$BA$300,COLUMN(),FALSE)),"")</f>
        <v>#N/A</v>
      </c>
      <c r="G124" s="26" t="e">
        <f>IF($A124&lt;&gt;"",IF(VLOOKUP($A124,貼り付け用!$A$1:$BA$300,COLUMN(),FALSE)=0,"",VLOOKUP($A124,貼り付け用!$A$1:$BA$300,COLUMN(),FALSE)),"")</f>
        <v>#N/A</v>
      </c>
      <c r="H124" s="26" t="e">
        <f>IF($A124&lt;&gt;"",IF(VLOOKUP($A124,貼り付け用!$A$1:$BA$300,COLUMN(),FALSE)=0,"",VLOOKUP($A124,貼り付け用!$A$1:$BA$300,COLUMN(),FALSE)),"")</f>
        <v>#N/A</v>
      </c>
      <c r="I124" s="26" t="e">
        <f>IF($A124&lt;&gt;"",IF(VLOOKUP($A124,貼り付け用!$A$1:$BA$300,COLUMN(),FALSE)=0,"",VLOOKUP($A124,貼り付け用!$A$1:$BA$300,COLUMN(),FALSE)),"")</f>
        <v>#N/A</v>
      </c>
      <c r="J124" s="26" t="e">
        <f>IF($A124&lt;&gt;"",IF(VLOOKUP($A124,貼り付け用!$A$1:$BA$300,COLUMN(),FALSE)=0,"",VLOOKUP($A124,貼り付け用!$A$1:$BA$300,COLUMN(),FALSE)),"")</f>
        <v>#N/A</v>
      </c>
      <c r="K124" s="26" t="e">
        <f>IF($A124&lt;&gt;"",IF(VLOOKUP($A124,貼り付け用!$A$1:$BA$300,COLUMN(),FALSE)=0,"",VLOOKUP($A124,貼り付け用!$A$1:$BA$300,COLUMN(),FALSE)),"")</f>
        <v>#N/A</v>
      </c>
      <c r="L124" s="26" t="e">
        <f>IF($A124&lt;&gt;"",
IF(COLUMN(貼り付け用!L124)&gt;MATCH("おやつ",貼り付け用!$3:$3,0),"",
IF(VLOOKUP($A124,貼り付け用!$A$1:$BA$300,COLUMN(),FALSE)=0,"",VLOOKUP($A124,貼り付け用!$A$1:$BA$300,COLUMN(),FALSE))),"")</f>
        <v>#N/A</v>
      </c>
      <c r="M124" s="26" t="e">
        <f>IF($A124&lt;&gt;"",
IF(COLUMN(貼り付け用!M124)&gt;MATCH("おやつ",貼り付け用!$3:$3,0),"",
IF(VLOOKUP($A124,貼り付け用!$A$1:$BA$300,COLUMN(),FALSE)=0,"",VLOOKUP($A124,貼り付け用!$A$1:$BA$300,COLUMN(),FALSE))),"")</f>
        <v>#N/A</v>
      </c>
      <c r="N124" s="26" t="e">
        <f>IF($A124&lt;&gt;"",
IF(COLUMN(貼り付け用!N124)&gt;MATCH("おやつ",貼り付け用!$3:$3,0),"",
IF(VLOOKUP($A124,貼り付け用!$A$1:$BA$300,COLUMN(),FALSE)=0,"",VLOOKUP($A124,貼り付け用!$A$1:$BA$300,COLUMN(),FALSE))),"")</f>
        <v>#N/A</v>
      </c>
      <c r="O124" s="26" t="e">
        <f>IF($A124&lt;&gt;"",
IF(COLUMN(貼り付け用!O124)&gt;MATCH("おやつ",貼り付け用!$3:$3,0),"",
IF(VLOOKUP($A124,貼り付け用!$A$1:$BA$300,COLUMN(),FALSE)=0,"",VLOOKUP($A124,貼り付け用!$A$1:$BA$300,COLUMN(),FALSE))),"")</f>
        <v>#N/A</v>
      </c>
      <c r="P124" s="26" t="e">
        <f>IF($A124&lt;&gt;"",
IF(COLUMN(貼り付け用!P124)&gt;MATCH("おやつ",貼り付け用!$3:$3,0),"",
IF(VLOOKUP($A124,貼り付け用!$A$1:$BA$300,COLUMN(),FALSE)=0,"",VLOOKUP($A124,貼り付け用!$A$1:$BA$300,COLUMN(),FALSE))),"")</f>
        <v>#N/A</v>
      </c>
      <c r="Q124" s="26" t="e">
        <f>IF($A124&lt;&gt;"",
IF(COLUMN(貼り付け用!Q124)&gt;MATCH("おやつ",貼り付け用!$3:$3,0),"",
IF(VLOOKUP($A124,貼り付け用!$A$1:$BA$300,COLUMN(),FALSE)=0,"",VLOOKUP($A124,貼り付け用!$A$1:$BA$300,COLUMN(),FALSE))),"")</f>
        <v>#N/A</v>
      </c>
      <c r="R124" s="26" t="e">
        <f>IF($A124&lt;&gt;"",
IF(COLUMN(貼り付け用!R124)&gt;MATCH("おやつ",貼り付け用!$3:$3,0),"",
IF(VLOOKUP($A124,貼り付け用!$A$1:$BA$300,COLUMN(),FALSE)=0,"",VLOOKUP($A124,貼り付け用!$A$1:$BA$300,COLUMN(),FALSE))),"")</f>
        <v>#N/A</v>
      </c>
      <c r="S124" s="26" t="e">
        <f>IF($A124&lt;&gt;"",
IF(COLUMN(貼り付け用!S124)&gt;MATCH("おやつ",貼り付け用!$3:$3,0),"",
IF(VLOOKUP($A124,貼り付け用!$A$1:$BA$300,COLUMN(),FALSE)=0,"",VLOOKUP($A124,貼り付け用!$A$1:$BA$300,COLUMN(),FALSE))),"")</f>
        <v>#N/A</v>
      </c>
      <c r="T124" s="26" t="e">
        <f>IF(COLUMN(貼り付け用!T124)&gt;MATCH("おやつ",貼り付け用!$3:$3,0),"",
IF(VLOOKUP($A124,貼り付け用!$A$1:$BA$300,COLUMN(),FALSE)=0,"",VLOOKUP($A124,貼り付け用!$A$1:$BA$300,COLUMN(),FALSE)))</f>
        <v>#N/A</v>
      </c>
      <c r="U124" s="29"/>
      <c r="V124" s="27" t="e">
        <f>IF(A124&lt;&gt;"",
IF(VLOOKUP($A124,貼り付け用!$A$1:$BA$300,MATCH("おやつ",貼り付け用!$3:$3,0)+1,FALSE)=0,"",VLOOKUP($A124,貼り付け用!$A$1:$BA$300,MATCH("おやつ",貼り付け用!$3:$3,0)+1,FALSE)),"")</f>
        <v>#N/A</v>
      </c>
      <c r="W124" s="26" t="e">
        <f>IF(A124&lt;&gt;"",
IF(VLOOKUP($A124,貼り付け用!$A$1:$BA$300,MATCH("おやつ",貼り付け用!$3:$3,0)+2,FALSE)=0,"",VLOOKUP($A124,貼り付け用!$A$1:$BA$300,MATCH("おやつ",貼り付け用!$3:$3,0)+2,FALSE)),"")</f>
        <v>#N/A</v>
      </c>
    </row>
    <row r="125" spans="1:23" x14ac:dyDescent="0.45">
      <c r="A125" s="28" t="e">
        <f>IF(貼り付け用!$A$6&lt;&gt;"",
IF(ROW(A124)+1&gt;=MATCH("*10000*", 貼り付け用!$A:$A, 0),"",
IF(貼り付け用!A125&lt;&gt;"",貼り付け用!A125,"")),
IF(ROW(A125)+1&gt;=MATCH("*10000*", 貼り付け用!$A:$A, 0),"",
IF(貼り付け用!A126&lt;&gt;"",貼り付け用!A126,"")))</f>
        <v>#N/A</v>
      </c>
      <c r="B125" s="24" t="e">
        <f>IF($A125&lt;&gt;"",IF(VLOOKUP($A125,貼り付け用!$A$1:$BA$300,COLUMN(),FALSE)=0,"",VLOOKUP($A125,貼り付け用!$A$1:$BA$300,COLUMN(),FALSE)),"")</f>
        <v>#N/A</v>
      </c>
      <c r="C125" s="24" t="e">
        <f>IF($A125&lt;&gt;"",IF(VLOOKUP($A125,貼り付け用!$A$1:$BA$300,COLUMN(),FALSE)=0,"",VLOOKUP($A125,貼り付け用!$A$1:$BA$300,COLUMN(),FALSE)),"")</f>
        <v>#N/A</v>
      </c>
      <c r="D125" s="24" t="e">
        <f>IF($A125&lt;&gt;"",IF(VLOOKUP($A125,貼り付け用!$A$1:$BA$300,COLUMN(),FALSE)=0,"",VLOOKUP($A125,貼り付け用!$A$1:$BA$300,COLUMN(),FALSE)),"")</f>
        <v>#N/A</v>
      </c>
      <c r="E125" s="24" t="e">
        <f>IF($A125&lt;&gt;"",IF(VLOOKUP($A125,貼り付け用!$A$1:$BA$300,COLUMN(),FALSE)=0,"",VLOOKUP($A125,貼り付け用!$A$1:$BA$300,COLUMN(),FALSE)),"")</f>
        <v>#N/A</v>
      </c>
      <c r="F125" s="24" t="e">
        <f>IF($A125&lt;&gt;"",IF(VLOOKUP($A125,貼り付け用!$A$1:$BA$300,COLUMN(),FALSE)=0,"",VLOOKUP($A125,貼り付け用!$A$1:$BA$300,COLUMN(),FALSE)),"")</f>
        <v>#N/A</v>
      </c>
      <c r="G125" s="24" t="e">
        <f>IF($A125&lt;&gt;"",IF(VLOOKUP($A125,貼り付け用!$A$1:$BA$300,COLUMN(),FALSE)=0,"",VLOOKUP($A125,貼り付け用!$A$1:$BA$300,COLUMN(),FALSE)),"")</f>
        <v>#N/A</v>
      </c>
      <c r="H125" s="24" t="e">
        <f>IF($A125&lt;&gt;"",IF(VLOOKUP($A125,貼り付け用!$A$1:$BA$300,COLUMN(),FALSE)=0,"",VLOOKUP($A125,貼り付け用!$A$1:$BA$300,COLUMN(),FALSE)),"")</f>
        <v>#N/A</v>
      </c>
      <c r="I125" s="24" t="e">
        <f>IF($A125&lt;&gt;"",IF(VLOOKUP($A125,貼り付け用!$A$1:$BA$300,COLUMN(),FALSE)=0,"",VLOOKUP($A125,貼り付け用!$A$1:$BA$300,COLUMN(),FALSE)),"")</f>
        <v>#N/A</v>
      </c>
      <c r="J125" s="24" t="e">
        <f>IF($A125&lt;&gt;"",IF(VLOOKUP($A125,貼り付け用!$A$1:$BA$300,COLUMN(),FALSE)=0,"",VLOOKUP($A125,貼り付け用!$A$1:$BA$300,COLUMN(),FALSE)),"")</f>
        <v>#N/A</v>
      </c>
      <c r="K125" s="24" t="e">
        <f>IF($A125&lt;&gt;"",IF(VLOOKUP($A125,貼り付け用!$A$1:$BA$300,COLUMN(),FALSE)=0,"",VLOOKUP($A125,貼り付け用!$A$1:$BA$300,COLUMN(),FALSE)),"")</f>
        <v>#N/A</v>
      </c>
      <c r="L125" s="24" t="e">
        <f>IF($A125&lt;&gt;"",
IF(COLUMN(貼り付け用!L125)&gt;MATCH("おやつ",貼り付け用!$3:$3,0),"",
IF(VLOOKUP($A125,貼り付け用!$A$1:$BA$300,COLUMN(),FALSE)=0,"",VLOOKUP($A125,貼り付け用!$A$1:$BA$300,COLUMN(),FALSE))),"")</f>
        <v>#N/A</v>
      </c>
      <c r="M125" s="24" t="e">
        <f>IF($A125&lt;&gt;"",
IF(COLUMN(貼り付け用!M125)&gt;MATCH("おやつ",貼り付け用!$3:$3,0),"",
IF(VLOOKUP($A125,貼り付け用!$A$1:$BA$300,COLUMN(),FALSE)=0,"",VLOOKUP($A125,貼り付け用!$A$1:$BA$300,COLUMN(),FALSE))),"")</f>
        <v>#N/A</v>
      </c>
      <c r="N125" s="24" t="e">
        <f>IF($A125&lt;&gt;"",
IF(COLUMN(貼り付け用!N125)&gt;MATCH("おやつ",貼り付け用!$3:$3,0),"",
IF(VLOOKUP($A125,貼り付け用!$A$1:$BA$300,COLUMN(),FALSE)=0,"",VLOOKUP($A125,貼り付け用!$A$1:$BA$300,COLUMN(),FALSE))),"")</f>
        <v>#N/A</v>
      </c>
      <c r="O125" s="24" t="e">
        <f>IF($A125&lt;&gt;"",
IF(COLUMN(貼り付け用!O125)&gt;MATCH("おやつ",貼り付け用!$3:$3,0),"",
IF(VLOOKUP($A125,貼り付け用!$A$1:$BA$300,COLUMN(),FALSE)=0,"",VLOOKUP($A125,貼り付け用!$A$1:$BA$300,COLUMN(),FALSE))),"")</f>
        <v>#N/A</v>
      </c>
      <c r="P125" s="24" t="e">
        <f>IF($A125&lt;&gt;"",
IF(COLUMN(貼り付け用!P125)&gt;MATCH("おやつ",貼り付け用!$3:$3,0),"",
IF(VLOOKUP($A125,貼り付け用!$A$1:$BA$300,COLUMN(),FALSE)=0,"",VLOOKUP($A125,貼り付け用!$A$1:$BA$300,COLUMN(),FALSE))),"")</f>
        <v>#N/A</v>
      </c>
      <c r="Q125" s="24" t="e">
        <f>IF($A125&lt;&gt;"",
IF(COLUMN(貼り付け用!Q125)&gt;MATCH("おやつ",貼り付け用!$3:$3,0),"",
IF(VLOOKUP($A125,貼り付け用!$A$1:$BA$300,COLUMN(),FALSE)=0,"",VLOOKUP($A125,貼り付け用!$A$1:$BA$300,COLUMN(),FALSE))),"")</f>
        <v>#N/A</v>
      </c>
      <c r="R125" s="24" t="e">
        <f>IF($A125&lt;&gt;"",
IF(COLUMN(貼り付け用!R125)&gt;MATCH("おやつ",貼り付け用!$3:$3,0),"",
IF(VLOOKUP($A125,貼り付け用!$A$1:$BA$300,COLUMN(),FALSE)=0,"",VLOOKUP($A125,貼り付け用!$A$1:$BA$300,COLUMN(),FALSE))),"")</f>
        <v>#N/A</v>
      </c>
      <c r="S125" s="24" t="e">
        <f>IF($A125&lt;&gt;"",
IF(COLUMN(貼り付け用!S125)&gt;MATCH("おやつ",貼り付け用!$3:$3,0),"",
IF(VLOOKUP($A125,貼り付け用!$A$1:$BA$300,COLUMN(),FALSE)=0,"",VLOOKUP($A125,貼り付け用!$A$1:$BA$300,COLUMN(),FALSE))),"")</f>
        <v>#N/A</v>
      </c>
      <c r="T125" s="24" t="e">
        <f>IF(COLUMN(貼り付け用!T125)&gt;MATCH("おやつ",貼り付け用!$3:$3,0),"",
IF(VLOOKUP($A125,貼り付け用!$A$1:$BA$300,COLUMN(),FALSE)=0,"",VLOOKUP($A125,貼り付け用!$A$1:$BA$300,COLUMN(),FALSE)))</f>
        <v>#N/A</v>
      </c>
      <c r="U125" s="30"/>
      <c r="V125" s="27" t="e">
        <f>IF(A125&lt;&gt;"",
IF(VLOOKUP($A125,貼り付け用!$A$1:$BA$300,MATCH("おやつ",貼り付け用!$3:$3,0)+1,FALSE)=0,"",VLOOKUP($A125,貼り付け用!$A$1:$BA$300,MATCH("おやつ",貼り付け用!$3:$3,0)+1,FALSE)),"")</f>
        <v>#N/A</v>
      </c>
      <c r="W125" s="26" t="e">
        <f>IF(A125&lt;&gt;"",
IF(VLOOKUP($A125,貼り付け用!$A$1:$BA$300,MATCH("おやつ",貼り付け用!$3:$3,0)+2,FALSE)=0,"",VLOOKUP($A125,貼り付け用!$A$1:$BA$300,MATCH("おやつ",貼り付け用!$3:$3,0)+2,FALSE)),"")</f>
        <v>#N/A</v>
      </c>
    </row>
    <row r="126" spans="1:23" x14ac:dyDescent="0.45">
      <c r="A126" s="10" t="e">
        <f>IF(貼り付け用!$A$6&lt;&gt;"",
IF(ROW(A125)+1&gt;=MATCH("*10000*", 貼り付け用!$A:$A, 0),
IF(COUNTIF(A124,"*10000*"),"10001",
IF(COUNTIF(A124,"*10001*"),"10002",
IF(COUNTIF(A124,"*10002*"),"",
IF(COUNTIF(A124,""),"","10000")))),
IF(貼り付け用!A126&lt;&gt;"",貼り付け用!A126,"")),
IF(ROW(A126)+1&gt;=MATCH("*10000*", 貼り付け用!$A:$A, 0),
IF(COUNTIF(A124,"*10000*"),"10001",
IF(COUNTIF(A124,"*10001*"),"10002",
IF(COUNTIF(A124,"*10002*"),"",
IF(COUNTIF(A124,""),"","10000")))),
IF(貼り付け用!A127&lt;&gt;"",貼り付け用!A127,"")))</f>
        <v>#N/A</v>
      </c>
      <c r="B126" s="26" t="e">
        <f>IF($A126&lt;&gt;"",IF(VLOOKUP($A126,貼り付け用!$A$1:$BA$300,COLUMN(),FALSE)=0,"",VLOOKUP($A126,貼り付け用!$A$1:$BA$300,COLUMN(),FALSE)),"")</f>
        <v>#N/A</v>
      </c>
      <c r="C126" s="26" t="e">
        <f>IF($A126&lt;&gt;"",IF(VLOOKUP($A126,貼り付け用!$A$1:$BA$300,COLUMN(),FALSE)=0,"",VLOOKUP($A126,貼り付け用!$A$1:$BA$300,COLUMN(),FALSE)),"")</f>
        <v>#N/A</v>
      </c>
      <c r="D126" s="26" t="e">
        <f>IF($A126&lt;&gt;"",IF(VLOOKUP($A126,貼り付け用!$A$1:$BA$300,COLUMN(),FALSE)=0,"",VLOOKUP($A126,貼り付け用!$A$1:$BA$300,COLUMN(),FALSE)),"")</f>
        <v>#N/A</v>
      </c>
      <c r="E126" s="26" t="e">
        <f>IF($A126&lt;&gt;"",IF(VLOOKUP($A126,貼り付け用!$A$1:$BA$300,COLUMN(),FALSE)=0,"",VLOOKUP($A126,貼り付け用!$A$1:$BA$300,COLUMN(),FALSE)),"")</f>
        <v>#N/A</v>
      </c>
      <c r="F126" s="26" t="e">
        <f>IF($A126&lt;&gt;"",IF(VLOOKUP($A126,貼り付け用!$A$1:$BA$300,COLUMN(),FALSE)=0,"",VLOOKUP($A126,貼り付け用!$A$1:$BA$300,COLUMN(),FALSE)),"")</f>
        <v>#N/A</v>
      </c>
      <c r="G126" s="26" t="e">
        <f>IF($A126&lt;&gt;"",IF(VLOOKUP($A126,貼り付け用!$A$1:$BA$300,COLUMN(),FALSE)=0,"",VLOOKUP($A126,貼り付け用!$A$1:$BA$300,COLUMN(),FALSE)),"")</f>
        <v>#N/A</v>
      </c>
      <c r="H126" s="26" t="e">
        <f>IF($A126&lt;&gt;"",IF(VLOOKUP($A126,貼り付け用!$A$1:$BA$300,COLUMN(),FALSE)=0,"",VLOOKUP($A126,貼り付け用!$A$1:$BA$300,COLUMN(),FALSE)),"")</f>
        <v>#N/A</v>
      </c>
      <c r="I126" s="26" t="e">
        <f>IF($A126&lt;&gt;"",IF(VLOOKUP($A126,貼り付け用!$A$1:$BA$300,COLUMN(),FALSE)=0,"",VLOOKUP($A126,貼り付け用!$A$1:$BA$300,COLUMN(),FALSE)),"")</f>
        <v>#N/A</v>
      </c>
      <c r="J126" s="26" t="e">
        <f>IF($A126&lt;&gt;"",IF(VLOOKUP($A126,貼り付け用!$A$1:$BA$300,COLUMN(),FALSE)=0,"",VLOOKUP($A126,貼り付け用!$A$1:$BA$300,COLUMN(),FALSE)),"")</f>
        <v>#N/A</v>
      </c>
      <c r="K126" s="26" t="e">
        <f>IF($A126&lt;&gt;"",IF(VLOOKUP($A126,貼り付け用!$A$1:$BA$300,COLUMN(),FALSE)=0,"",VLOOKUP($A126,貼り付け用!$A$1:$BA$300,COLUMN(),FALSE)),"")</f>
        <v>#N/A</v>
      </c>
      <c r="L126" s="26" t="e">
        <f>IF($A126&lt;&gt;"",
IF(COLUMN(貼り付け用!L126)&gt;MATCH("おやつ",貼り付け用!$3:$3,0),"",
IF(VLOOKUP($A126,貼り付け用!$A$1:$BA$300,COLUMN(),FALSE)=0,"",VLOOKUP($A126,貼り付け用!$A$1:$BA$300,COLUMN(),FALSE))),"")</f>
        <v>#N/A</v>
      </c>
      <c r="M126" s="26" t="e">
        <f>IF($A126&lt;&gt;"",
IF(COLUMN(貼り付け用!M126)&gt;MATCH("おやつ",貼り付け用!$3:$3,0),"",
IF(VLOOKUP($A126,貼り付け用!$A$1:$BA$300,COLUMN(),FALSE)=0,"",VLOOKUP($A126,貼り付け用!$A$1:$BA$300,COLUMN(),FALSE))),"")</f>
        <v>#N/A</v>
      </c>
      <c r="N126" s="26" t="e">
        <f>IF($A126&lt;&gt;"",
IF(COLUMN(貼り付け用!N126)&gt;MATCH("おやつ",貼り付け用!$3:$3,0),"",
IF(VLOOKUP($A126,貼り付け用!$A$1:$BA$300,COLUMN(),FALSE)=0,"",VLOOKUP($A126,貼り付け用!$A$1:$BA$300,COLUMN(),FALSE))),"")</f>
        <v>#N/A</v>
      </c>
      <c r="O126" s="26" t="e">
        <f>IF($A126&lt;&gt;"",
IF(COLUMN(貼り付け用!O126)&gt;MATCH("おやつ",貼り付け用!$3:$3,0),"",
IF(VLOOKUP($A126,貼り付け用!$A$1:$BA$300,COLUMN(),FALSE)=0,"",VLOOKUP($A126,貼り付け用!$A$1:$BA$300,COLUMN(),FALSE))),"")</f>
        <v>#N/A</v>
      </c>
      <c r="P126" s="26" t="e">
        <f>IF($A126&lt;&gt;"",
IF(COLUMN(貼り付け用!P126)&gt;MATCH("おやつ",貼り付け用!$3:$3,0),"",
IF(VLOOKUP($A126,貼り付け用!$A$1:$BA$300,COLUMN(),FALSE)=0,"",VLOOKUP($A126,貼り付け用!$A$1:$BA$300,COLUMN(),FALSE))),"")</f>
        <v>#N/A</v>
      </c>
      <c r="Q126" s="26" t="e">
        <f>IF($A126&lt;&gt;"",
IF(COLUMN(貼り付け用!Q126)&gt;MATCH("おやつ",貼り付け用!$3:$3,0),"",
IF(VLOOKUP($A126,貼り付け用!$A$1:$BA$300,COLUMN(),FALSE)=0,"",VLOOKUP($A126,貼り付け用!$A$1:$BA$300,COLUMN(),FALSE))),"")</f>
        <v>#N/A</v>
      </c>
      <c r="R126" s="26" t="e">
        <f>IF($A126&lt;&gt;"",
IF(COLUMN(貼り付け用!R126)&gt;MATCH("おやつ",貼り付け用!$3:$3,0),"",
IF(VLOOKUP($A126,貼り付け用!$A$1:$BA$300,COLUMN(),FALSE)=0,"",VLOOKUP($A126,貼り付け用!$A$1:$BA$300,COLUMN(),FALSE))),"")</f>
        <v>#N/A</v>
      </c>
      <c r="S126" s="26" t="e">
        <f>IF($A126&lt;&gt;"",
IF(COLUMN(貼り付け用!S126)&gt;MATCH("おやつ",貼り付け用!$3:$3,0),"",
IF(VLOOKUP($A126,貼り付け用!$A$1:$BA$300,COLUMN(),FALSE)=0,"",VLOOKUP($A126,貼り付け用!$A$1:$BA$300,COLUMN(),FALSE))),"")</f>
        <v>#N/A</v>
      </c>
      <c r="T126" s="26" t="e">
        <f>IF(COLUMN(貼り付け用!T126)&gt;MATCH("おやつ",貼り付け用!$3:$3,0),"",
IF(VLOOKUP($A126,貼り付け用!$A$1:$BA$300,COLUMN(),FALSE)=0,"",VLOOKUP($A126,貼り付け用!$A$1:$BA$300,COLUMN(),FALSE)))</f>
        <v>#N/A</v>
      </c>
      <c r="U126" s="29"/>
      <c r="V126" s="27" t="e">
        <f>IF(A126&lt;&gt;"",
IF(VLOOKUP($A126,貼り付け用!$A$1:$BA$300,MATCH("おやつ",貼り付け用!$3:$3,0)+1,FALSE)=0,"",VLOOKUP($A126,貼り付け用!$A$1:$BA$300,MATCH("おやつ",貼り付け用!$3:$3,0)+1,FALSE)),"")</f>
        <v>#N/A</v>
      </c>
      <c r="W126" s="26" t="e">
        <f>IF(A126&lt;&gt;"",
IF(VLOOKUP($A126,貼り付け用!$A$1:$BA$300,MATCH("おやつ",貼り付け用!$3:$3,0)+2,FALSE)=0,"",VLOOKUP($A126,貼り付け用!$A$1:$BA$300,MATCH("おやつ",貼り付け用!$3:$3,0)+2,FALSE)),"")</f>
        <v>#N/A</v>
      </c>
    </row>
    <row r="127" spans="1:23" x14ac:dyDescent="0.45">
      <c r="A127" s="28" t="e">
        <f>IF(貼り付け用!$A$6&lt;&gt;"",
IF(ROW(A126)+1&gt;=MATCH("*10000*", 貼り付け用!$A:$A, 0),"",
IF(貼り付け用!A127&lt;&gt;"",貼り付け用!A127,"")),
IF(ROW(A127)+1&gt;=MATCH("*10000*", 貼り付け用!$A:$A, 0),"",
IF(貼り付け用!A128&lt;&gt;"",貼り付け用!A128,"")))</f>
        <v>#N/A</v>
      </c>
      <c r="B127" s="24" t="e">
        <f>IF($A127&lt;&gt;"",IF(VLOOKUP($A127,貼り付け用!$A$1:$BA$300,COLUMN(),FALSE)=0,"",VLOOKUP($A127,貼り付け用!$A$1:$BA$300,COLUMN(),FALSE)),"")</f>
        <v>#N/A</v>
      </c>
      <c r="C127" s="24" t="e">
        <f>IF($A127&lt;&gt;"",IF(VLOOKUP($A127,貼り付け用!$A$1:$BA$300,COLUMN(),FALSE)=0,"",VLOOKUP($A127,貼り付け用!$A$1:$BA$300,COLUMN(),FALSE)),"")</f>
        <v>#N/A</v>
      </c>
      <c r="D127" s="24" t="e">
        <f>IF($A127&lt;&gt;"",IF(VLOOKUP($A127,貼り付け用!$A$1:$BA$300,COLUMN(),FALSE)=0,"",VLOOKUP($A127,貼り付け用!$A$1:$BA$300,COLUMN(),FALSE)),"")</f>
        <v>#N/A</v>
      </c>
      <c r="E127" s="24" t="e">
        <f>IF($A127&lt;&gt;"",IF(VLOOKUP($A127,貼り付け用!$A$1:$BA$300,COLUMN(),FALSE)=0,"",VLOOKUP($A127,貼り付け用!$A$1:$BA$300,COLUMN(),FALSE)),"")</f>
        <v>#N/A</v>
      </c>
      <c r="F127" s="24" t="e">
        <f>IF($A127&lt;&gt;"",IF(VLOOKUP($A127,貼り付け用!$A$1:$BA$300,COLUMN(),FALSE)=0,"",VLOOKUP($A127,貼り付け用!$A$1:$BA$300,COLUMN(),FALSE)),"")</f>
        <v>#N/A</v>
      </c>
      <c r="G127" s="24" t="e">
        <f>IF($A127&lt;&gt;"",IF(VLOOKUP($A127,貼り付け用!$A$1:$BA$300,COLUMN(),FALSE)=0,"",VLOOKUP($A127,貼り付け用!$A$1:$BA$300,COLUMN(),FALSE)),"")</f>
        <v>#N/A</v>
      </c>
      <c r="H127" s="24" t="e">
        <f>IF($A127&lt;&gt;"",IF(VLOOKUP($A127,貼り付け用!$A$1:$BA$300,COLUMN(),FALSE)=0,"",VLOOKUP($A127,貼り付け用!$A$1:$BA$300,COLUMN(),FALSE)),"")</f>
        <v>#N/A</v>
      </c>
      <c r="I127" s="24" t="e">
        <f>IF($A127&lt;&gt;"",IF(VLOOKUP($A127,貼り付け用!$A$1:$BA$300,COLUMN(),FALSE)=0,"",VLOOKUP($A127,貼り付け用!$A$1:$BA$300,COLUMN(),FALSE)),"")</f>
        <v>#N/A</v>
      </c>
      <c r="J127" s="24" t="e">
        <f>IF($A127&lt;&gt;"",IF(VLOOKUP($A127,貼り付け用!$A$1:$BA$300,COLUMN(),FALSE)=0,"",VLOOKUP($A127,貼り付け用!$A$1:$BA$300,COLUMN(),FALSE)),"")</f>
        <v>#N/A</v>
      </c>
      <c r="K127" s="24" t="e">
        <f>IF($A127&lt;&gt;"",IF(VLOOKUP($A127,貼り付け用!$A$1:$BA$300,COLUMN(),FALSE)=0,"",VLOOKUP($A127,貼り付け用!$A$1:$BA$300,COLUMN(),FALSE)),"")</f>
        <v>#N/A</v>
      </c>
      <c r="L127" s="24" t="e">
        <f>IF($A127&lt;&gt;"",
IF(COLUMN(貼り付け用!L127)&gt;MATCH("おやつ",貼り付け用!$3:$3,0),"",
IF(VLOOKUP($A127,貼り付け用!$A$1:$BA$300,COLUMN(),FALSE)=0,"",VLOOKUP($A127,貼り付け用!$A$1:$BA$300,COLUMN(),FALSE))),"")</f>
        <v>#N/A</v>
      </c>
      <c r="M127" s="24" t="e">
        <f>IF($A127&lt;&gt;"",
IF(COLUMN(貼り付け用!M127)&gt;MATCH("おやつ",貼り付け用!$3:$3,0),"",
IF(VLOOKUP($A127,貼り付け用!$A$1:$BA$300,COLUMN(),FALSE)=0,"",VLOOKUP($A127,貼り付け用!$A$1:$BA$300,COLUMN(),FALSE))),"")</f>
        <v>#N/A</v>
      </c>
      <c r="N127" s="24" t="e">
        <f>IF($A127&lt;&gt;"",
IF(COLUMN(貼り付け用!N127)&gt;MATCH("おやつ",貼り付け用!$3:$3,0),"",
IF(VLOOKUP($A127,貼り付け用!$A$1:$BA$300,COLUMN(),FALSE)=0,"",VLOOKUP($A127,貼り付け用!$A$1:$BA$300,COLUMN(),FALSE))),"")</f>
        <v>#N/A</v>
      </c>
      <c r="O127" s="24" t="e">
        <f>IF($A127&lt;&gt;"",
IF(COLUMN(貼り付け用!O127)&gt;MATCH("おやつ",貼り付け用!$3:$3,0),"",
IF(VLOOKUP($A127,貼り付け用!$A$1:$BA$300,COLUMN(),FALSE)=0,"",VLOOKUP($A127,貼り付け用!$A$1:$BA$300,COLUMN(),FALSE))),"")</f>
        <v>#N/A</v>
      </c>
      <c r="P127" s="24" t="e">
        <f>IF($A127&lt;&gt;"",
IF(COLUMN(貼り付け用!P127)&gt;MATCH("おやつ",貼り付け用!$3:$3,0),"",
IF(VLOOKUP($A127,貼り付け用!$A$1:$BA$300,COLUMN(),FALSE)=0,"",VLOOKUP($A127,貼り付け用!$A$1:$BA$300,COLUMN(),FALSE))),"")</f>
        <v>#N/A</v>
      </c>
      <c r="Q127" s="24" t="e">
        <f>IF($A127&lt;&gt;"",
IF(COLUMN(貼り付け用!Q127)&gt;MATCH("おやつ",貼り付け用!$3:$3,0),"",
IF(VLOOKUP($A127,貼り付け用!$A$1:$BA$300,COLUMN(),FALSE)=0,"",VLOOKUP($A127,貼り付け用!$A$1:$BA$300,COLUMN(),FALSE))),"")</f>
        <v>#N/A</v>
      </c>
      <c r="R127" s="24" t="e">
        <f>IF($A127&lt;&gt;"",
IF(COLUMN(貼り付け用!R127)&gt;MATCH("おやつ",貼り付け用!$3:$3,0),"",
IF(VLOOKUP($A127,貼り付け用!$A$1:$BA$300,COLUMN(),FALSE)=0,"",VLOOKUP($A127,貼り付け用!$A$1:$BA$300,COLUMN(),FALSE))),"")</f>
        <v>#N/A</v>
      </c>
      <c r="S127" s="24" t="e">
        <f>IF($A127&lt;&gt;"",
IF(COLUMN(貼り付け用!S127)&gt;MATCH("おやつ",貼り付け用!$3:$3,0),"",
IF(VLOOKUP($A127,貼り付け用!$A$1:$BA$300,COLUMN(),FALSE)=0,"",VLOOKUP($A127,貼り付け用!$A$1:$BA$300,COLUMN(),FALSE))),"")</f>
        <v>#N/A</v>
      </c>
      <c r="T127" s="24" t="e">
        <f>IF(COLUMN(貼り付け用!T127)&gt;MATCH("おやつ",貼り付け用!$3:$3,0),"",
IF(VLOOKUP($A127,貼り付け用!$A$1:$BA$300,COLUMN(),FALSE)=0,"",VLOOKUP($A127,貼り付け用!$A$1:$BA$300,COLUMN(),FALSE)))</f>
        <v>#N/A</v>
      </c>
      <c r="U127" s="30"/>
      <c r="V127" s="27" t="e">
        <f>IF(A127&lt;&gt;"",
IF(VLOOKUP($A127,貼り付け用!$A$1:$BA$300,MATCH("おやつ",貼り付け用!$3:$3,0)+1,FALSE)=0,"",VLOOKUP($A127,貼り付け用!$A$1:$BA$300,MATCH("おやつ",貼り付け用!$3:$3,0)+1,FALSE)),"")</f>
        <v>#N/A</v>
      </c>
      <c r="W127" s="26" t="e">
        <f>IF(A127&lt;&gt;"",
IF(VLOOKUP($A127,貼り付け用!$A$1:$BA$300,MATCH("おやつ",貼り付け用!$3:$3,0)+2,FALSE)=0,"",VLOOKUP($A127,貼り付け用!$A$1:$BA$300,MATCH("おやつ",貼り付け用!$3:$3,0)+2,FALSE)),"")</f>
        <v>#N/A</v>
      </c>
    </row>
    <row r="128" spans="1:23" x14ac:dyDescent="0.45">
      <c r="A128" s="10" t="e">
        <f>IF(貼り付け用!$A$6&lt;&gt;"",
IF(ROW(A127)+1&gt;=MATCH("*10000*", 貼り付け用!$A:$A, 0),
IF(COUNTIF(A126,"*10000*"),"10001",
IF(COUNTIF(A126,"*10001*"),"10002",
IF(COUNTIF(A126,"*10002*"),"",
IF(COUNTIF(A126,""),"","10000")))),
IF(貼り付け用!A128&lt;&gt;"",貼り付け用!A128,"")),
IF(ROW(A128)+1&gt;=MATCH("*10000*", 貼り付け用!$A:$A, 0),
IF(COUNTIF(A126,"*10000*"),"10001",
IF(COUNTIF(A126,"*10001*"),"10002",
IF(COUNTIF(A126,"*10002*"),"",
IF(COUNTIF(A126,""),"","10000")))),
IF(貼り付け用!A129&lt;&gt;"",貼り付け用!A129,"")))</f>
        <v>#N/A</v>
      </c>
      <c r="B128" s="26" t="e">
        <f>IF($A128&lt;&gt;"",IF(VLOOKUP($A128,貼り付け用!$A$1:$BA$300,COLUMN(),FALSE)=0,"",VLOOKUP($A128,貼り付け用!$A$1:$BA$300,COLUMN(),FALSE)),"")</f>
        <v>#N/A</v>
      </c>
      <c r="C128" s="26" t="e">
        <f>IF($A128&lt;&gt;"",IF(VLOOKUP($A128,貼り付け用!$A$1:$BA$300,COLUMN(),FALSE)=0,"",VLOOKUP($A128,貼り付け用!$A$1:$BA$300,COLUMN(),FALSE)),"")</f>
        <v>#N/A</v>
      </c>
      <c r="D128" s="26" t="e">
        <f>IF($A128&lt;&gt;"",IF(VLOOKUP($A128,貼り付け用!$A$1:$BA$300,COLUMN(),FALSE)=0,"",VLOOKUP($A128,貼り付け用!$A$1:$BA$300,COLUMN(),FALSE)),"")</f>
        <v>#N/A</v>
      </c>
      <c r="E128" s="26" t="e">
        <f>IF($A128&lt;&gt;"",IF(VLOOKUP($A128,貼り付け用!$A$1:$BA$300,COLUMN(),FALSE)=0,"",VLOOKUP($A128,貼り付け用!$A$1:$BA$300,COLUMN(),FALSE)),"")</f>
        <v>#N/A</v>
      </c>
      <c r="F128" s="26" t="e">
        <f>IF($A128&lt;&gt;"",IF(VLOOKUP($A128,貼り付け用!$A$1:$BA$300,COLUMN(),FALSE)=0,"",VLOOKUP($A128,貼り付け用!$A$1:$BA$300,COLUMN(),FALSE)),"")</f>
        <v>#N/A</v>
      </c>
      <c r="G128" s="26" t="e">
        <f>IF($A128&lt;&gt;"",IF(VLOOKUP($A128,貼り付け用!$A$1:$BA$300,COLUMN(),FALSE)=0,"",VLOOKUP($A128,貼り付け用!$A$1:$BA$300,COLUMN(),FALSE)),"")</f>
        <v>#N/A</v>
      </c>
      <c r="H128" s="26" t="e">
        <f>IF($A128&lt;&gt;"",IF(VLOOKUP($A128,貼り付け用!$A$1:$BA$300,COLUMN(),FALSE)=0,"",VLOOKUP($A128,貼り付け用!$A$1:$BA$300,COLUMN(),FALSE)),"")</f>
        <v>#N/A</v>
      </c>
      <c r="I128" s="26" t="e">
        <f>IF($A128&lt;&gt;"",IF(VLOOKUP($A128,貼り付け用!$A$1:$BA$300,COLUMN(),FALSE)=0,"",VLOOKUP($A128,貼り付け用!$A$1:$BA$300,COLUMN(),FALSE)),"")</f>
        <v>#N/A</v>
      </c>
      <c r="J128" s="26" t="e">
        <f>IF($A128&lt;&gt;"",IF(VLOOKUP($A128,貼り付け用!$A$1:$BA$300,COLUMN(),FALSE)=0,"",VLOOKUP($A128,貼り付け用!$A$1:$BA$300,COLUMN(),FALSE)),"")</f>
        <v>#N/A</v>
      </c>
      <c r="K128" s="26" t="e">
        <f>IF($A128&lt;&gt;"",IF(VLOOKUP($A128,貼り付け用!$A$1:$BA$300,COLUMN(),FALSE)=0,"",VLOOKUP($A128,貼り付け用!$A$1:$BA$300,COLUMN(),FALSE)),"")</f>
        <v>#N/A</v>
      </c>
      <c r="L128" s="26" t="e">
        <f>IF($A128&lt;&gt;"",
IF(COLUMN(貼り付け用!L128)&gt;MATCH("おやつ",貼り付け用!$3:$3,0),"",
IF(VLOOKUP($A128,貼り付け用!$A$1:$BA$300,COLUMN(),FALSE)=0,"",VLOOKUP($A128,貼り付け用!$A$1:$BA$300,COLUMN(),FALSE))),"")</f>
        <v>#N/A</v>
      </c>
      <c r="M128" s="26" t="e">
        <f>IF($A128&lt;&gt;"",
IF(COLUMN(貼り付け用!M128)&gt;MATCH("おやつ",貼り付け用!$3:$3,0),"",
IF(VLOOKUP($A128,貼り付け用!$A$1:$BA$300,COLUMN(),FALSE)=0,"",VLOOKUP($A128,貼り付け用!$A$1:$BA$300,COLUMN(),FALSE))),"")</f>
        <v>#N/A</v>
      </c>
      <c r="N128" s="26" t="e">
        <f>IF($A128&lt;&gt;"",
IF(COLUMN(貼り付け用!N128)&gt;MATCH("おやつ",貼り付け用!$3:$3,0),"",
IF(VLOOKUP($A128,貼り付け用!$A$1:$BA$300,COLUMN(),FALSE)=0,"",VLOOKUP($A128,貼り付け用!$A$1:$BA$300,COLUMN(),FALSE))),"")</f>
        <v>#N/A</v>
      </c>
      <c r="O128" s="26" t="e">
        <f>IF($A128&lt;&gt;"",
IF(COLUMN(貼り付け用!O128)&gt;MATCH("おやつ",貼り付け用!$3:$3,0),"",
IF(VLOOKUP($A128,貼り付け用!$A$1:$BA$300,COLUMN(),FALSE)=0,"",VLOOKUP($A128,貼り付け用!$A$1:$BA$300,COLUMN(),FALSE))),"")</f>
        <v>#N/A</v>
      </c>
      <c r="P128" s="26" t="e">
        <f>IF($A128&lt;&gt;"",
IF(COLUMN(貼り付け用!P128)&gt;MATCH("おやつ",貼り付け用!$3:$3,0),"",
IF(VLOOKUP($A128,貼り付け用!$A$1:$BA$300,COLUMN(),FALSE)=0,"",VLOOKUP($A128,貼り付け用!$A$1:$BA$300,COLUMN(),FALSE))),"")</f>
        <v>#N/A</v>
      </c>
      <c r="Q128" s="26" t="e">
        <f>IF($A128&lt;&gt;"",
IF(COLUMN(貼り付け用!Q128)&gt;MATCH("おやつ",貼り付け用!$3:$3,0),"",
IF(VLOOKUP($A128,貼り付け用!$A$1:$BA$300,COLUMN(),FALSE)=0,"",VLOOKUP($A128,貼り付け用!$A$1:$BA$300,COLUMN(),FALSE))),"")</f>
        <v>#N/A</v>
      </c>
      <c r="R128" s="26" t="e">
        <f>IF($A128&lt;&gt;"",
IF(COLUMN(貼り付け用!R128)&gt;MATCH("おやつ",貼り付け用!$3:$3,0),"",
IF(VLOOKUP($A128,貼り付け用!$A$1:$BA$300,COLUMN(),FALSE)=0,"",VLOOKUP($A128,貼り付け用!$A$1:$BA$300,COLUMN(),FALSE))),"")</f>
        <v>#N/A</v>
      </c>
      <c r="S128" s="26" t="e">
        <f>IF($A128&lt;&gt;"",
IF(COLUMN(貼り付け用!S128)&gt;MATCH("おやつ",貼り付け用!$3:$3,0),"",
IF(VLOOKUP($A128,貼り付け用!$A$1:$BA$300,COLUMN(),FALSE)=0,"",VLOOKUP($A128,貼り付け用!$A$1:$BA$300,COLUMN(),FALSE))),"")</f>
        <v>#N/A</v>
      </c>
      <c r="T128" s="26" t="e">
        <f>IF(COLUMN(貼り付け用!T128)&gt;MATCH("おやつ",貼り付け用!$3:$3,0),"",
IF(VLOOKUP($A128,貼り付け用!$A$1:$BA$300,COLUMN(),FALSE)=0,"",VLOOKUP($A128,貼り付け用!$A$1:$BA$300,COLUMN(),FALSE)))</f>
        <v>#N/A</v>
      </c>
      <c r="U128" s="29"/>
      <c r="V128" s="27" t="e">
        <f>IF(A128&lt;&gt;"",
IF(VLOOKUP($A128,貼り付け用!$A$1:$BA$300,MATCH("おやつ",貼り付け用!$3:$3,0)+1,FALSE)=0,"",VLOOKUP($A128,貼り付け用!$A$1:$BA$300,MATCH("おやつ",貼り付け用!$3:$3,0)+1,FALSE)),"")</f>
        <v>#N/A</v>
      </c>
      <c r="W128" s="26" t="e">
        <f>IF(A128&lt;&gt;"",
IF(VLOOKUP($A128,貼り付け用!$A$1:$BA$300,MATCH("おやつ",貼り付け用!$3:$3,0)+2,FALSE)=0,"",VLOOKUP($A128,貼り付け用!$A$1:$BA$300,MATCH("おやつ",貼り付け用!$3:$3,0)+2,FALSE)),"")</f>
        <v>#N/A</v>
      </c>
    </row>
    <row r="129" spans="1:23" x14ac:dyDescent="0.45">
      <c r="A129" s="28" t="e">
        <f>IF(貼り付け用!$A$6&lt;&gt;"",
IF(ROW(A128)+1&gt;=MATCH("*10000*", 貼り付け用!$A:$A, 0),"",
IF(貼り付け用!A129&lt;&gt;"",貼り付け用!A129,"")),
IF(ROW(A129)+1&gt;=MATCH("*10000*", 貼り付け用!$A:$A, 0),"",
IF(貼り付け用!A130&lt;&gt;"",貼り付け用!A130,"")))</f>
        <v>#N/A</v>
      </c>
      <c r="B129" s="24" t="e">
        <f>IF($A129&lt;&gt;"",IF(VLOOKUP($A129,貼り付け用!$A$1:$BA$300,COLUMN(),FALSE)=0,"",VLOOKUP($A129,貼り付け用!$A$1:$BA$300,COLUMN(),FALSE)),"")</f>
        <v>#N/A</v>
      </c>
      <c r="C129" s="24" t="e">
        <f>IF($A129&lt;&gt;"",IF(VLOOKUP($A129,貼り付け用!$A$1:$BA$300,COLUMN(),FALSE)=0,"",VLOOKUP($A129,貼り付け用!$A$1:$BA$300,COLUMN(),FALSE)),"")</f>
        <v>#N/A</v>
      </c>
      <c r="D129" s="24" t="e">
        <f>IF($A129&lt;&gt;"",IF(VLOOKUP($A129,貼り付け用!$A$1:$BA$300,COLUMN(),FALSE)=0,"",VLOOKUP($A129,貼り付け用!$A$1:$BA$300,COLUMN(),FALSE)),"")</f>
        <v>#N/A</v>
      </c>
      <c r="E129" s="24" t="e">
        <f>IF($A129&lt;&gt;"",IF(VLOOKUP($A129,貼り付け用!$A$1:$BA$300,COLUMN(),FALSE)=0,"",VLOOKUP($A129,貼り付け用!$A$1:$BA$300,COLUMN(),FALSE)),"")</f>
        <v>#N/A</v>
      </c>
      <c r="F129" s="24" t="e">
        <f>IF($A129&lt;&gt;"",IF(VLOOKUP($A129,貼り付け用!$A$1:$BA$300,COLUMN(),FALSE)=0,"",VLOOKUP($A129,貼り付け用!$A$1:$BA$300,COLUMN(),FALSE)),"")</f>
        <v>#N/A</v>
      </c>
      <c r="G129" s="24" t="e">
        <f>IF($A129&lt;&gt;"",IF(VLOOKUP($A129,貼り付け用!$A$1:$BA$300,COLUMN(),FALSE)=0,"",VLOOKUP($A129,貼り付け用!$A$1:$BA$300,COLUMN(),FALSE)),"")</f>
        <v>#N/A</v>
      </c>
      <c r="H129" s="24" t="e">
        <f>IF($A129&lt;&gt;"",IF(VLOOKUP($A129,貼り付け用!$A$1:$BA$300,COLUMN(),FALSE)=0,"",VLOOKUP($A129,貼り付け用!$A$1:$BA$300,COLUMN(),FALSE)),"")</f>
        <v>#N/A</v>
      </c>
      <c r="I129" s="24" t="e">
        <f>IF($A129&lt;&gt;"",IF(VLOOKUP($A129,貼り付け用!$A$1:$BA$300,COLUMN(),FALSE)=0,"",VLOOKUP($A129,貼り付け用!$A$1:$BA$300,COLUMN(),FALSE)),"")</f>
        <v>#N/A</v>
      </c>
      <c r="J129" s="24" t="e">
        <f>IF($A129&lt;&gt;"",IF(VLOOKUP($A129,貼り付け用!$A$1:$BA$300,COLUMN(),FALSE)=0,"",VLOOKUP($A129,貼り付け用!$A$1:$BA$300,COLUMN(),FALSE)),"")</f>
        <v>#N/A</v>
      </c>
      <c r="K129" s="24" t="e">
        <f>IF($A129&lt;&gt;"",IF(VLOOKUP($A129,貼り付け用!$A$1:$BA$300,COLUMN(),FALSE)=0,"",VLOOKUP($A129,貼り付け用!$A$1:$BA$300,COLUMN(),FALSE)),"")</f>
        <v>#N/A</v>
      </c>
      <c r="L129" s="24" t="e">
        <f>IF($A129&lt;&gt;"",
IF(COLUMN(貼り付け用!L129)&gt;MATCH("おやつ",貼り付け用!$3:$3,0),"",
IF(VLOOKUP($A129,貼り付け用!$A$1:$BA$300,COLUMN(),FALSE)=0,"",VLOOKUP($A129,貼り付け用!$A$1:$BA$300,COLUMN(),FALSE))),"")</f>
        <v>#N/A</v>
      </c>
      <c r="M129" s="24" t="e">
        <f>IF($A129&lt;&gt;"",
IF(COLUMN(貼り付け用!M129)&gt;MATCH("おやつ",貼り付け用!$3:$3,0),"",
IF(VLOOKUP($A129,貼り付け用!$A$1:$BA$300,COLUMN(),FALSE)=0,"",VLOOKUP($A129,貼り付け用!$A$1:$BA$300,COLUMN(),FALSE))),"")</f>
        <v>#N/A</v>
      </c>
      <c r="N129" s="24" t="e">
        <f>IF($A129&lt;&gt;"",
IF(COLUMN(貼り付け用!N129)&gt;MATCH("おやつ",貼り付け用!$3:$3,0),"",
IF(VLOOKUP($A129,貼り付け用!$A$1:$BA$300,COLUMN(),FALSE)=0,"",VLOOKUP($A129,貼り付け用!$A$1:$BA$300,COLUMN(),FALSE))),"")</f>
        <v>#N/A</v>
      </c>
      <c r="O129" s="24" t="e">
        <f>IF($A129&lt;&gt;"",
IF(COLUMN(貼り付け用!O129)&gt;MATCH("おやつ",貼り付け用!$3:$3,0),"",
IF(VLOOKUP($A129,貼り付け用!$A$1:$BA$300,COLUMN(),FALSE)=0,"",VLOOKUP($A129,貼り付け用!$A$1:$BA$300,COLUMN(),FALSE))),"")</f>
        <v>#N/A</v>
      </c>
      <c r="P129" s="24" t="e">
        <f>IF($A129&lt;&gt;"",
IF(COLUMN(貼り付け用!P129)&gt;MATCH("おやつ",貼り付け用!$3:$3,0),"",
IF(VLOOKUP($A129,貼り付け用!$A$1:$BA$300,COLUMN(),FALSE)=0,"",VLOOKUP($A129,貼り付け用!$A$1:$BA$300,COLUMN(),FALSE))),"")</f>
        <v>#N/A</v>
      </c>
      <c r="Q129" s="24" t="e">
        <f>IF($A129&lt;&gt;"",
IF(COLUMN(貼り付け用!Q129)&gt;MATCH("おやつ",貼り付け用!$3:$3,0),"",
IF(VLOOKUP($A129,貼り付け用!$A$1:$BA$300,COLUMN(),FALSE)=0,"",VLOOKUP($A129,貼り付け用!$A$1:$BA$300,COLUMN(),FALSE))),"")</f>
        <v>#N/A</v>
      </c>
      <c r="R129" s="24" t="e">
        <f>IF($A129&lt;&gt;"",
IF(COLUMN(貼り付け用!R129)&gt;MATCH("おやつ",貼り付け用!$3:$3,0),"",
IF(VLOOKUP($A129,貼り付け用!$A$1:$BA$300,COLUMN(),FALSE)=0,"",VLOOKUP($A129,貼り付け用!$A$1:$BA$300,COLUMN(),FALSE))),"")</f>
        <v>#N/A</v>
      </c>
      <c r="S129" s="24" t="e">
        <f>IF($A129&lt;&gt;"",
IF(COLUMN(貼り付け用!S129)&gt;MATCH("おやつ",貼り付け用!$3:$3,0),"",
IF(VLOOKUP($A129,貼り付け用!$A$1:$BA$300,COLUMN(),FALSE)=0,"",VLOOKUP($A129,貼り付け用!$A$1:$BA$300,COLUMN(),FALSE))),"")</f>
        <v>#N/A</v>
      </c>
      <c r="T129" s="24" t="e">
        <f>IF(COLUMN(貼り付け用!T129)&gt;MATCH("おやつ",貼り付け用!$3:$3,0),"",
IF(VLOOKUP($A129,貼り付け用!$A$1:$BA$300,COLUMN(),FALSE)=0,"",VLOOKUP($A129,貼り付け用!$A$1:$BA$300,COLUMN(),FALSE)))</f>
        <v>#N/A</v>
      </c>
      <c r="U129" s="30"/>
      <c r="V129" s="27" t="e">
        <f>IF(A129&lt;&gt;"",
IF(VLOOKUP($A129,貼り付け用!$A$1:$BA$300,MATCH("おやつ",貼り付け用!$3:$3,0)+1,FALSE)=0,"",VLOOKUP($A129,貼り付け用!$A$1:$BA$300,MATCH("おやつ",貼り付け用!$3:$3,0)+1,FALSE)),"")</f>
        <v>#N/A</v>
      </c>
      <c r="W129" s="26" t="e">
        <f>IF(A129&lt;&gt;"",
IF(VLOOKUP($A129,貼り付け用!$A$1:$BA$300,MATCH("おやつ",貼り付け用!$3:$3,0)+2,FALSE)=0,"",VLOOKUP($A129,貼り付け用!$A$1:$BA$300,MATCH("おやつ",貼り付け用!$3:$3,0)+2,FALSE)),"")</f>
        <v>#N/A</v>
      </c>
    </row>
    <row r="130" spans="1:23" x14ac:dyDescent="0.45">
      <c r="A130" s="10" t="e">
        <f>IF(貼り付け用!$A$6&lt;&gt;"",
IF(ROW(A129)+1&gt;=MATCH("*10000*", 貼り付け用!$A:$A, 0),
IF(COUNTIF(A128,"*10000*"),"10001",
IF(COUNTIF(A128,"*10001*"),"10002",
IF(COUNTIF(A128,"*10002*"),"",
IF(COUNTIF(A128,""),"","10000")))),
IF(貼り付け用!A130&lt;&gt;"",貼り付け用!A130,"")),
IF(ROW(A130)+1&gt;=MATCH("*10000*", 貼り付け用!$A:$A, 0),
IF(COUNTIF(A128,"*10000*"),"10001",
IF(COUNTIF(A128,"*10001*"),"10002",
IF(COUNTIF(A128,"*10002*"),"",
IF(COUNTIF(A128,""),"","10000")))),
IF(貼り付け用!A131&lt;&gt;"",貼り付け用!A131,"")))</f>
        <v>#N/A</v>
      </c>
      <c r="B130" s="26" t="e">
        <f>IF($A130&lt;&gt;"",IF(VLOOKUP($A130,貼り付け用!$A$1:$BA$300,COLUMN(),FALSE)=0,"",VLOOKUP($A130,貼り付け用!$A$1:$BA$300,COLUMN(),FALSE)),"")</f>
        <v>#N/A</v>
      </c>
      <c r="C130" s="26" t="e">
        <f>IF($A130&lt;&gt;"",IF(VLOOKUP($A130,貼り付け用!$A$1:$BA$300,COLUMN(),FALSE)=0,"",VLOOKUP($A130,貼り付け用!$A$1:$BA$300,COLUMN(),FALSE)),"")</f>
        <v>#N/A</v>
      </c>
      <c r="D130" s="26" t="e">
        <f>IF($A130&lt;&gt;"",IF(VLOOKUP($A130,貼り付け用!$A$1:$BA$300,COLUMN(),FALSE)=0,"",VLOOKUP($A130,貼り付け用!$A$1:$BA$300,COLUMN(),FALSE)),"")</f>
        <v>#N/A</v>
      </c>
      <c r="E130" s="26" t="e">
        <f>IF($A130&lt;&gt;"",IF(VLOOKUP($A130,貼り付け用!$A$1:$BA$300,COLUMN(),FALSE)=0,"",VLOOKUP($A130,貼り付け用!$A$1:$BA$300,COLUMN(),FALSE)),"")</f>
        <v>#N/A</v>
      </c>
      <c r="F130" s="26" t="e">
        <f>IF($A130&lt;&gt;"",IF(VLOOKUP($A130,貼り付け用!$A$1:$BA$300,COLUMN(),FALSE)=0,"",VLOOKUP($A130,貼り付け用!$A$1:$BA$300,COLUMN(),FALSE)),"")</f>
        <v>#N/A</v>
      </c>
      <c r="G130" s="26" t="e">
        <f>IF($A130&lt;&gt;"",IF(VLOOKUP($A130,貼り付け用!$A$1:$BA$300,COLUMN(),FALSE)=0,"",VLOOKUP($A130,貼り付け用!$A$1:$BA$300,COLUMN(),FALSE)),"")</f>
        <v>#N/A</v>
      </c>
      <c r="H130" s="26" t="e">
        <f>IF($A130&lt;&gt;"",IF(VLOOKUP($A130,貼り付け用!$A$1:$BA$300,COLUMN(),FALSE)=0,"",VLOOKUP($A130,貼り付け用!$A$1:$BA$300,COLUMN(),FALSE)),"")</f>
        <v>#N/A</v>
      </c>
      <c r="I130" s="26" t="e">
        <f>IF($A130&lt;&gt;"",IF(VLOOKUP($A130,貼り付け用!$A$1:$BA$300,COLUMN(),FALSE)=0,"",VLOOKUP($A130,貼り付け用!$A$1:$BA$300,COLUMN(),FALSE)),"")</f>
        <v>#N/A</v>
      </c>
      <c r="J130" s="26" t="e">
        <f>IF($A130&lt;&gt;"",IF(VLOOKUP($A130,貼り付け用!$A$1:$BA$300,COLUMN(),FALSE)=0,"",VLOOKUP($A130,貼り付け用!$A$1:$BA$300,COLUMN(),FALSE)),"")</f>
        <v>#N/A</v>
      </c>
      <c r="K130" s="26" t="e">
        <f>IF($A130&lt;&gt;"",IF(VLOOKUP($A130,貼り付け用!$A$1:$BA$300,COLUMN(),FALSE)=0,"",VLOOKUP($A130,貼り付け用!$A$1:$BA$300,COLUMN(),FALSE)),"")</f>
        <v>#N/A</v>
      </c>
      <c r="L130" s="26" t="e">
        <f>IF($A130&lt;&gt;"",
IF(COLUMN(貼り付け用!L130)&gt;MATCH("おやつ",貼り付け用!$3:$3,0),"",
IF(VLOOKUP($A130,貼り付け用!$A$1:$BA$300,COLUMN(),FALSE)=0,"",VLOOKUP($A130,貼り付け用!$A$1:$BA$300,COLUMN(),FALSE))),"")</f>
        <v>#N/A</v>
      </c>
      <c r="M130" s="26" t="e">
        <f>IF($A130&lt;&gt;"",
IF(COLUMN(貼り付け用!M130)&gt;MATCH("おやつ",貼り付け用!$3:$3,0),"",
IF(VLOOKUP($A130,貼り付け用!$A$1:$BA$300,COLUMN(),FALSE)=0,"",VLOOKUP($A130,貼り付け用!$A$1:$BA$300,COLUMN(),FALSE))),"")</f>
        <v>#N/A</v>
      </c>
      <c r="N130" s="26" t="e">
        <f>IF($A130&lt;&gt;"",
IF(COLUMN(貼り付け用!N130)&gt;MATCH("おやつ",貼り付け用!$3:$3,0),"",
IF(VLOOKUP($A130,貼り付け用!$A$1:$BA$300,COLUMN(),FALSE)=0,"",VLOOKUP($A130,貼り付け用!$A$1:$BA$300,COLUMN(),FALSE))),"")</f>
        <v>#N/A</v>
      </c>
      <c r="O130" s="26" t="e">
        <f>IF($A130&lt;&gt;"",
IF(COLUMN(貼り付け用!O130)&gt;MATCH("おやつ",貼り付け用!$3:$3,0),"",
IF(VLOOKUP($A130,貼り付け用!$A$1:$BA$300,COLUMN(),FALSE)=0,"",VLOOKUP($A130,貼り付け用!$A$1:$BA$300,COLUMN(),FALSE))),"")</f>
        <v>#N/A</v>
      </c>
      <c r="P130" s="26" t="e">
        <f>IF($A130&lt;&gt;"",
IF(COLUMN(貼り付け用!P130)&gt;MATCH("おやつ",貼り付け用!$3:$3,0),"",
IF(VLOOKUP($A130,貼り付け用!$A$1:$BA$300,COLUMN(),FALSE)=0,"",VLOOKUP($A130,貼り付け用!$A$1:$BA$300,COLUMN(),FALSE))),"")</f>
        <v>#N/A</v>
      </c>
      <c r="Q130" s="26" t="e">
        <f>IF($A130&lt;&gt;"",
IF(COLUMN(貼り付け用!Q130)&gt;MATCH("おやつ",貼り付け用!$3:$3,0),"",
IF(VLOOKUP($A130,貼り付け用!$A$1:$BA$300,COLUMN(),FALSE)=0,"",VLOOKUP($A130,貼り付け用!$A$1:$BA$300,COLUMN(),FALSE))),"")</f>
        <v>#N/A</v>
      </c>
      <c r="R130" s="26" t="e">
        <f>IF($A130&lt;&gt;"",
IF(COLUMN(貼り付け用!R130)&gt;MATCH("おやつ",貼り付け用!$3:$3,0),"",
IF(VLOOKUP($A130,貼り付け用!$A$1:$BA$300,COLUMN(),FALSE)=0,"",VLOOKUP($A130,貼り付け用!$A$1:$BA$300,COLUMN(),FALSE))),"")</f>
        <v>#N/A</v>
      </c>
      <c r="S130" s="26" t="e">
        <f>IF($A130&lt;&gt;"",
IF(COLUMN(貼り付け用!S130)&gt;MATCH("おやつ",貼り付け用!$3:$3,0),"",
IF(VLOOKUP($A130,貼り付け用!$A$1:$BA$300,COLUMN(),FALSE)=0,"",VLOOKUP($A130,貼り付け用!$A$1:$BA$300,COLUMN(),FALSE))),"")</f>
        <v>#N/A</v>
      </c>
      <c r="T130" s="26" t="e">
        <f>IF(COLUMN(貼り付け用!T130)&gt;MATCH("おやつ",貼り付け用!$3:$3,0),"",
IF(VLOOKUP($A130,貼り付け用!$A$1:$BA$300,COLUMN(),FALSE)=0,"",VLOOKUP($A130,貼り付け用!$A$1:$BA$300,COLUMN(),FALSE)))</f>
        <v>#N/A</v>
      </c>
      <c r="U130" s="29"/>
      <c r="V130" s="27" t="e">
        <f>IF(A130&lt;&gt;"",
IF(VLOOKUP($A130,貼り付け用!$A$1:$BA$300,MATCH("おやつ",貼り付け用!$3:$3,0)+1,FALSE)=0,"",VLOOKUP($A130,貼り付け用!$A$1:$BA$300,MATCH("おやつ",貼り付け用!$3:$3,0)+1,FALSE)),"")</f>
        <v>#N/A</v>
      </c>
      <c r="W130" s="26" t="e">
        <f>IF(A130&lt;&gt;"",
IF(VLOOKUP($A130,貼り付け用!$A$1:$BA$300,MATCH("おやつ",貼り付け用!$3:$3,0)+2,FALSE)=0,"",VLOOKUP($A130,貼り付け用!$A$1:$BA$300,MATCH("おやつ",貼り付け用!$3:$3,0)+2,FALSE)),"")</f>
        <v>#N/A</v>
      </c>
    </row>
    <row r="131" spans="1:23" x14ac:dyDescent="0.45">
      <c r="A131" s="28" t="e">
        <f>IF(貼り付け用!$A$6&lt;&gt;"",
IF(ROW(A130)+1&gt;=MATCH("*10000*", 貼り付け用!$A:$A, 0),"",
IF(貼り付け用!A131&lt;&gt;"",貼り付け用!A131,"")),
IF(ROW(A131)+1&gt;=MATCH("*10000*", 貼り付け用!$A:$A, 0),"",
IF(貼り付け用!A132&lt;&gt;"",貼り付け用!A132,"")))</f>
        <v>#N/A</v>
      </c>
      <c r="B131" s="24" t="e">
        <f>IF($A131&lt;&gt;"",IF(VLOOKUP($A131,貼り付け用!$A$1:$BA$300,COLUMN(),FALSE)=0,"",VLOOKUP($A131,貼り付け用!$A$1:$BA$300,COLUMN(),FALSE)),"")</f>
        <v>#N/A</v>
      </c>
      <c r="C131" s="24" t="e">
        <f>IF($A131&lt;&gt;"",IF(VLOOKUP($A131,貼り付け用!$A$1:$BA$300,COLUMN(),FALSE)=0,"",VLOOKUP($A131,貼り付け用!$A$1:$BA$300,COLUMN(),FALSE)),"")</f>
        <v>#N/A</v>
      </c>
      <c r="D131" s="24" t="e">
        <f>IF($A131&lt;&gt;"",IF(VLOOKUP($A131,貼り付け用!$A$1:$BA$300,COLUMN(),FALSE)=0,"",VLOOKUP($A131,貼り付け用!$A$1:$BA$300,COLUMN(),FALSE)),"")</f>
        <v>#N/A</v>
      </c>
      <c r="E131" s="24" t="e">
        <f>IF($A131&lt;&gt;"",IF(VLOOKUP($A131,貼り付け用!$A$1:$BA$300,COLUMN(),FALSE)=0,"",VLOOKUP($A131,貼り付け用!$A$1:$BA$300,COLUMN(),FALSE)),"")</f>
        <v>#N/A</v>
      </c>
      <c r="F131" s="24" t="e">
        <f>IF($A131&lt;&gt;"",IF(VLOOKUP($A131,貼り付け用!$A$1:$BA$300,COLUMN(),FALSE)=0,"",VLOOKUP($A131,貼り付け用!$A$1:$BA$300,COLUMN(),FALSE)),"")</f>
        <v>#N/A</v>
      </c>
      <c r="G131" s="24" t="e">
        <f>IF($A131&lt;&gt;"",IF(VLOOKUP($A131,貼り付け用!$A$1:$BA$300,COLUMN(),FALSE)=0,"",VLOOKUP($A131,貼り付け用!$A$1:$BA$300,COLUMN(),FALSE)),"")</f>
        <v>#N/A</v>
      </c>
      <c r="H131" s="24" t="e">
        <f>IF($A131&lt;&gt;"",IF(VLOOKUP($A131,貼り付け用!$A$1:$BA$300,COLUMN(),FALSE)=0,"",VLOOKUP($A131,貼り付け用!$A$1:$BA$300,COLUMN(),FALSE)),"")</f>
        <v>#N/A</v>
      </c>
      <c r="I131" s="24" t="e">
        <f>IF($A131&lt;&gt;"",IF(VLOOKUP($A131,貼り付け用!$A$1:$BA$300,COLUMN(),FALSE)=0,"",VLOOKUP($A131,貼り付け用!$A$1:$BA$300,COLUMN(),FALSE)),"")</f>
        <v>#N/A</v>
      </c>
      <c r="J131" s="24" t="e">
        <f>IF($A131&lt;&gt;"",IF(VLOOKUP($A131,貼り付け用!$A$1:$BA$300,COLUMN(),FALSE)=0,"",VLOOKUP($A131,貼り付け用!$A$1:$BA$300,COLUMN(),FALSE)),"")</f>
        <v>#N/A</v>
      </c>
      <c r="K131" s="24" t="e">
        <f>IF($A131&lt;&gt;"",IF(VLOOKUP($A131,貼り付け用!$A$1:$BA$300,COLUMN(),FALSE)=0,"",VLOOKUP($A131,貼り付け用!$A$1:$BA$300,COLUMN(),FALSE)),"")</f>
        <v>#N/A</v>
      </c>
      <c r="L131" s="24" t="e">
        <f>IF($A131&lt;&gt;"",
IF(COLUMN(貼り付け用!L131)&gt;MATCH("おやつ",貼り付け用!$3:$3,0),"",
IF(VLOOKUP($A131,貼り付け用!$A$1:$BA$300,COLUMN(),FALSE)=0,"",VLOOKUP($A131,貼り付け用!$A$1:$BA$300,COLUMN(),FALSE))),"")</f>
        <v>#N/A</v>
      </c>
      <c r="M131" s="24" t="e">
        <f>IF($A131&lt;&gt;"",
IF(COLUMN(貼り付け用!M131)&gt;MATCH("おやつ",貼り付け用!$3:$3,0),"",
IF(VLOOKUP($A131,貼り付け用!$A$1:$BA$300,COLUMN(),FALSE)=0,"",VLOOKUP($A131,貼り付け用!$A$1:$BA$300,COLUMN(),FALSE))),"")</f>
        <v>#N/A</v>
      </c>
      <c r="N131" s="24" t="e">
        <f>IF($A131&lt;&gt;"",
IF(COLUMN(貼り付け用!N131)&gt;MATCH("おやつ",貼り付け用!$3:$3,0),"",
IF(VLOOKUP($A131,貼り付け用!$A$1:$BA$300,COLUMN(),FALSE)=0,"",VLOOKUP($A131,貼り付け用!$A$1:$BA$300,COLUMN(),FALSE))),"")</f>
        <v>#N/A</v>
      </c>
      <c r="O131" s="24" t="e">
        <f>IF($A131&lt;&gt;"",
IF(COLUMN(貼り付け用!O131)&gt;MATCH("おやつ",貼り付け用!$3:$3,0),"",
IF(VLOOKUP($A131,貼り付け用!$A$1:$BA$300,COLUMN(),FALSE)=0,"",VLOOKUP($A131,貼り付け用!$A$1:$BA$300,COLUMN(),FALSE))),"")</f>
        <v>#N/A</v>
      </c>
      <c r="P131" s="24" t="e">
        <f>IF($A131&lt;&gt;"",
IF(COLUMN(貼り付け用!P131)&gt;MATCH("おやつ",貼り付け用!$3:$3,0),"",
IF(VLOOKUP($A131,貼り付け用!$A$1:$BA$300,COLUMN(),FALSE)=0,"",VLOOKUP($A131,貼り付け用!$A$1:$BA$300,COLUMN(),FALSE))),"")</f>
        <v>#N/A</v>
      </c>
      <c r="Q131" s="24" t="e">
        <f>IF($A131&lt;&gt;"",
IF(COLUMN(貼り付け用!Q131)&gt;MATCH("おやつ",貼り付け用!$3:$3,0),"",
IF(VLOOKUP($A131,貼り付け用!$A$1:$BA$300,COLUMN(),FALSE)=0,"",VLOOKUP($A131,貼り付け用!$A$1:$BA$300,COLUMN(),FALSE))),"")</f>
        <v>#N/A</v>
      </c>
      <c r="R131" s="24" t="e">
        <f>IF($A131&lt;&gt;"",
IF(COLUMN(貼り付け用!R131)&gt;MATCH("おやつ",貼り付け用!$3:$3,0),"",
IF(VLOOKUP($A131,貼り付け用!$A$1:$BA$300,COLUMN(),FALSE)=0,"",VLOOKUP($A131,貼り付け用!$A$1:$BA$300,COLUMN(),FALSE))),"")</f>
        <v>#N/A</v>
      </c>
      <c r="S131" s="24" t="e">
        <f>IF($A131&lt;&gt;"",
IF(COLUMN(貼り付け用!S131)&gt;MATCH("おやつ",貼り付け用!$3:$3,0),"",
IF(VLOOKUP($A131,貼り付け用!$A$1:$BA$300,COLUMN(),FALSE)=0,"",VLOOKUP($A131,貼り付け用!$A$1:$BA$300,COLUMN(),FALSE))),"")</f>
        <v>#N/A</v>
      </c>
      <c r="T131" s="24" t="e">
        <f>IF(COLUMN(貼り付け用!T131)&gt;MATCH("おやつ",貼り付け用!$3:$3,0),"",
IF(VLOOKUP($A131,貼り付け用!$A$1:$BA$300,COLUMN(),FALSE)=0,"",VLOOKUP($A131,貼り付け用!$A$1:$BA$300,COLUMN(),FALSE)))</f>
        <v>#N/A</v>
      </c>
      <c r="U131" s="30"/>
      <c r="V131" s="27" t="e">
        <f>IF(A131&lt;&gt;"",
IF(VLOOKUP($A131,貼り付け用!$A$1:$BA$300,MATCH("おやつ",貼り付け用!$3:$3,0)+1,FALSE)=0,"",VLOOKUP($A131,貼り付け用!$A$1:$BA$300,MATCH("おやつ",貼り付け用!$3:$3,0)+1,FALSE)),"")</f>
        <v>#N/A</v>
      </c>
      <c r="W131" s="26" t="e">
        <f>IF(A131&lt;&gt;"",
IF(VLOOKUP($A131,貼り付け用!$A$1:$BA$300,MATCH("おやつ",貼り付け用!$3:$3,0)+2,FALSE)=0,"",VLOOKUP($A131,貼り付け用!$A$1:$BA$300,MATCH("おやつ",貼り付け用!$3:$3,0)+2,FALSE)),"")</f>
        <v>#N/A</v>
      </c>
    </row>
    <row r="132" spans="1:23" x14ac:dyDescent="0.45">
      <c r="A132" s="10" t="e">
        <f>IF(貼り付け用!$A$6&lt;&gt;"",
IF(ROW(A131)+1&gt;=MATCH("*10000*", 貼り付け用!$A:$A, 0),
IF(COUNTIF(A130,"*10000*"),"10001",
IF(COUNTIF(A130,"*10001*"),"10002",
IF(COUNTIF(A130,"*10002*"),"",
IF(COUNTIF(A130,""),"","10000")))),
IF(貼り付け用!A132&lt;&gt;"",貼り付け用!A132,"")),
IF(ROW(A132)+1&gt;=MATCH("*10000*", 貼り付け用!$A:$A, 0),
IF(COUNTIF(A130,"*10000*"),"10001",
IF(COUNTIF(A130,"*10001*"),"10002",
IF(COUNTIF(A130,"*10002*"),"",
IF(COUNTIF(A130,""),"","10000")))),
IF(貼り付け用!A133&lt;&gt;"",貼り付け用!A133,"")))</f>
        <v>#N/A</v>
      </c>
      <c r="B132" s="26" t="e">
        <f>IF($A132&lt;&gt;"",IF(VLOOKUP($A132,貼り付け用!$A$1:$BA$300,COLUMN(),FALSE)=0,"",VLOOKUP($A132,貼り付け用!$A$1:$BA$300,COLUMN(),FALSE)),"")</f>
        <v>#N/A</v>
      </c>
      <c r="C132" s="26" t="e">
        <f>IF($A132&lt;&gt;"",IF(VLOOKUP($A132,貼り付け用!$A$1:$BA$300,COLUMN(),FALSE)=0,"",VLOOKUP($A132,貼り付け用!$A$1:$BA$300,COLUMN(),FALSE)),"")</f>
        <v>#N/A</v>
      </c>
      <c r="D132" s="26" t="e">
        <f>IF($A132&lt;&gt;"",IF(VLOOKUP($A132,貼り付け用!$A$1:$BA$300,COLUMN(),FALSE)=0,"",VLOOKUP($A132,貼り付け用!$A$1:$BA$300,COLUMN(),FALSE)),"")</f>
        <v>#N/A</v>
      </c>
      <c r="E132" s="26" t="e">
        <f>IF($A132&lt;&gt;"",IF(VLOOKUP($A132,貼り付け用!$A$1:$BA$300,COLUMN(),FALSE)=0,"",VLOOKUP($A132,貼り付け用!$A$1:$BA$300,COLUMN(),FALSE)),"")</f>
        <v>#N/A</v>
      </c>
      <c r="F132" s="26" t="e">
        <f>IF($A132&lt;&gt;"",IF(VLOOKUP($A132,貼り付け用!$A$1:$BA$300,COLUMN(),FALSE)=0,"",VLOOKUP($A132,貼り付け用!$A$1:$BA$300,COLUMN(),FALSE)),"")</f>
        <v>#N/A</v>
      </c>
      <c r="G132" s="26" t="e">
        <f>IF($A132&lt;&gt;"",IF(VLOOKUP($A132,貼り付け用!$A$1:$BA$300,COLUMN(),FALSE)=0,"",VLOOKUP($A132,貼り付け用!$A$1:$BA$300,COLUMN(),FALSE)),"")</f>
        <v>#N/A</v>
      </c>
      <c r="H132" s="26" t="e">
        <f>IF($A132&lt;&gt;"",IF(VLOOKUP($A132,貼り付け用!$A$1:$BA$300,COLUMN(),FALSE)=0,"",VLOOKUP($A132,貼り付け用!$A$1:$BA$300,COLUMN(),FALSE)),"")</f>
        <v>#N/A</v>
      </c>
      <c r="I132" s="26" t="e">
        <f>IF($A132&lt;&gt;"",IF(VLOOKUP($A132,貼り付け用!$A$1:$BA$300,COLUMN(),FALSE)=0,"",VLOOKUP($A132,貼り付け用!$A$1:$BA$300,COLUMN(),FALSE)),"")</f>
        <v>#N/A</v>
      </c>
      <c r="J132" s="26" t="e">
        <f>IF($A132&lt;&gt;"",IF(VLOOKUP($A132,貼り付け用!$A$1:$BA$300,COLUMN(),FALSE)=0,"",VLOOKUP($A132,貼り付け用!$A$1:$BA$300,COLUMN(),FALSE)),"")</f>
        <v>#N/A</v>
      </c>
      <c r="K132" s="26" t="e">
        <f>IF($A132&lt;&gt;"",IF(VLOOKUP($A132,貼り付け用!$A$1:$BA$300,COLUMN(),FALSE)=0,"",VLOOKUP($A132,貼り付け用!$A$1:$BA$300,COLUMN(),FALSE)),"")</f>
        <v>#N/A</v>
      </c>
      <c r="L132" s="26" t="e">
        <f>IF($A132&lt;&gt;"",
IF(COLUMN(貼り付け用!L132)&gt;MATCH("おやつ",貼り付け用!$3:$3,0),"",
IF(VLOOKUP($A132,貼り付け用!$A$1:$BA$300,COLUMN(),FALSE)=0,"",VLOOKUP($A132,貼り付け用!$A$1:$BA$300,COLUMN(),FALSE))),"")</f>
        <v>#N/A</v>
      </c>
      <c r="M132" s="26" t="e">
        <f>IF($A132&lt;&gt;"",
IF(COLUMN(貼り付け用!M132)&gt;MATCH("おやつ",貼り付け用!$3:$3,0),"",
IF(VLOOKUP($A132,貼り付け用!$A$1:$BA$300,COLUMN(),FALSE)=0,"",VLOOKUP($A132,貼り付け用!$A$1:$BA$300,COLUMN(),FALSE))),"")</f>
        <v>#N/A</v>
      </c>
      <c r="N132" s="26" t="e">
        <f>IF($A132&lt;&gt;"",
IF(COLUMN(貼り付け用!N132)&gt;MATCH("おやつ",貼り付け用!$3:$3,0),"",
IF(VLOOKUP($A132,貼り付け用!$A$1:$BA$300,COLUMN(),FALSE)=0,"",VLOOKUP($A132,貼り付け用!$A$1:$BA$300,COLUMN(),FALSE))),"")</f>
        <v>#N/A</v>
      </c>
      <c r="O132" s="26" t="e">
        <f>IF($A132&lt;&gt;"",
IF(COLUMN(貼り付け用!O132)&gt;MATCH("おやつ",貼り付け用!$3:$3,0),"",
IF(VLOOKUP($A132,貼り付け用!$A$1:$BA$300,COLUMN(),FALSE)=0,"",VLOOKUP($A132,貼り付け用!$A$1:$BA$300,COLUMN(),FALSE))),"")</f>
        <v>#N/A</v>
      </c>
      <c r="P132" s="26" t="e">
        <f>IF($A132&lt;&gt;"",
IF(COLUMN(貼り付け用!P132)&gt;MATCH("おやつ",貼り付け用!$3:$3,0),"",
IF(VLOOKUP($A132,貼り付け用!$A$1:$BA$300,COLUMN(),FALSE)=0,"",VLOOKUP($A132,貼り付け用!$A$1:$BA$300,COLUMN(),FALSE))),"")</f>
        <v>#N/A</v>
      </c>
      <c r="Q132" s="26" t="e">
        <f>IF($A132&lt;&gt;"",
IF(COLUMN(貼り付け用!Q132)&gt;MATCH("おやつ",貼り付け用!$3:$3,0),"",
IF(VLOOKUP($A132,貼り付け用!$A$1:$BA$300,COLUMN(),FALSE)=0,"",VLOOKUP($A132,貼り付け用!$A$1:$BA$300,COLUMN(),FALSE))),"")</f>
        <v>#N/A</v>
      </c>
      <c r="R132" s="26" t="e">
        <f>IF($A132&lt;&gt;"",
IF(COLUMN(貼り付け用!R132)&gt;MATCH("おやつ",貼り付け用!$3:$3,0),"",
IF(VLOOKUP($A132,貼り付け用!$A$1:$BA$300,COLUMN(),FALSE)=0,"",VLOOKUP($A132,貼り付け用!$A$1:$BA$300,COLUMN(),FALSE))),"")</f>
        <v>#N/A</v>
      </c>
      <c r="S132" s="26" t="e">
        <f>IF($A132&lt;&gt;"",
IF(COLUMN(貼り付け用!S132)&gt;MATCH("おやつ",貼り付け用!$3:$3,0),"",
IF(VLOOKUP($A132,貼り付け用!$A$1:$BA$300,COLUMN(),FALSE)=0,"",VLOOKUP($A132,貼り付け用!$A$1:$BA$300,COLUMN(),FALSE))),"")</f>
        <v>#N/A</v>
      </c>
      <c r="T132" s="26" t="e">
        <f>IF(COLUMN(貼り付け用!T132)&gt;MATCH("おやつ",貼り付け用!$3:$3,0),"",
IF(VLOOKUP($A132,貼り付け用!$A$1:$BA$300,COLUMN(),FALSE)=0,"",VLOOKUP($A132,貼り付け用!$A$1:$BA$300,COLUMN(),FALSE)))</f>
        <v>#N/A</v>
      </c>
      <c r="U132" s="29"/>
      <c r="V132" s="27" t="e">
        <f>IF(A132&lt;&gt;"",
IF(VLOOKUP($A132,貼り付け用!$A$1:$BA$300,MATCH("おやつ",貼り付け用!$3:$3,0)+1,FALSE)=0,"",VLOOKUP($A132,貼り付け用!$A$1:$BA$300,MATCH("おやつ",貼り付け用!$3:$3,0)+1,FALSE)),"")</f>
        <v>#N/A</v>
      </c>
      <c r="W132" s="26" t="e">
        <f>IF(A132&lt;&gt;"",
IF(VLOOKUP($A132,貼り付け用!$A$1:$BA$300,MATCH("おやつ",貼り付け用!$3:$3,0)+2,FALSE)=0,"",VLOOKUP($A132,貼り付け用!$A$1:$BA$300,MATCH("おやつ",貼り付け用!$3:$3,0)+2,FALSE)),"")</f>
        <v>#N/A</v>
      </c>
    </row>
    <row r="133" spans="1:23" x14ac:dyDescent="0.45">
      <c r="A133" s="28" t="e">
        <f>IF(貼り付け用!$A$6&lt;&gt;"",
IF(ROW(A132)+1&gt;=MATCH("*10000*", 貼り付け用!$A:$A, 0),"",
IF(貼り付け用!A133&lt;&gt;"",貼り付け用!A133,"")),
IF(ROW(A133)+1&gt;=MATCH("*10000*", 貼り付け用!$A:$A, 0),"",
IF(貼り付け用!A134&lt;&gt;"",貼り付け用!A134,"")))</f>
        <v>#N/A</v>
      </c>
      <c r="B133" s="24" t="e">
        <f>IF($A133&lt;&gt;"",IF(VLOOKUP($A133,貼り付け用!$A$1:$BA$300,COLUMN(),FALSE)=0,"",VLOOKUP($A133,貼り付け用!$A$1:$BA$300,COLUMN(),FALSE)),"")</f>
        <v>#N/A</v>
      </c>
      <c r="C133" s="24" t="e">
        <f>IF($A133&lt;&gt;"",IF(VLOOKUP($A133,貼り付け用!$A$1:$BA$300,COLUMN(),FALSE)=0,"",VLOOKUP($A133,貼り付け用!$A$1:$BA$300,COLUMN(),FALSE)),"")</f>
        <v>#N/A</v>
      </c>
      <c r="D133" s="24" t="e">
        <f>IF($A133&lt;&gt;"",IF(VLOOKUP($A133,貼り付け用!$A$1:$BA$300,COLUMN(),FALSE)=0,"",VLOOKUP($A133,貼り付け用!$A$1:$BA$300,COLUMN(),FALSE)),"")</f>
        <v>#N/A</v>
      </c>
      <c r="E133" s="24" t="e">
        <f>IF($A133&lt;&gt;"",IF(VLOOKUP($A133,貼り付け用!$A$1:$BA$300,COLUMN(),FALSE)=0,"",VLOOKUP($A133,貼り付け用!$A$1:$BA$300,COLUMN(),FALSE)),"")</f>
        <v>#N/A</v>
      </c>
      <c r="F133" s="24" t="e">
        <f>IF($A133&lt;&gt;"",IF(VLOOKUP($A133,貼り付け用!$A$1:$BA$300,COLUMN(),FALSE)=0,"",VLOOKUP($A133,貼り付け用!$A$1:$BA$300,COLUMN(),FALSE)),"")</f>
        <v>#N/A</v>
      </c>
      <c r="G133" s="24" t="e">
        <f>IF($A133&lt;&gt;"",IF(VLOOKUP($A133,貼り付け用!$A$1:$BA$300,COLUMN(),FALSE)=0,"",VLOOKUP($A133,貼り付け用!$A$1:$BA$300,COLUMN(),FALSE)),"")</f>
        <v>#N/A</v>
      </c>
      <c r="H133" s="24" t="e">
        <f>IF($A133&lt;&gt;"",IF(VLOOKUP($A133,貼り付け用!$A$1:$BA$300,COLUMN(),FALSE)=0,"",VLOOKUP($A133,貼り付け用!$A$1:$BA$300,COLUMN(),FALSE)),"")</f>
        <v>#N/A</v>
      </c>
      <c r="I133" s="24" t="e">
        <f>IF($A133&lt;&gt;"",IF(VLOOKUP($A133,貼り付け用!$A$1:$BA$300,COLUMN(),FALSE)=0,"",VLOOKUP($A133,貼り付け用!$A$1:$BA$300,COLUMN(),FALSE)),"")</f>
        <v>#N/A</v>
      </c>
      <c r="J133" s="24" t="e">
        <f>IF($A133&lt;&gt;"",IF(VLOOKUP($A133,貼り付け用!$A$1:$BA$300,COLUMN(),FALSE)=0,"",VLOOKUP($A133,貼り付け用!$A$1:$BA$300,COLUMN(),FALSE)),"")</f>
        <v>#N/A</v>
      </c>
      <c r="K133" s="24" t="e">
        <f>IF($A133&lt;&gt;"",IF(VLOOKUP($A133,貼り付け用!$A$1:$BA$300,COLUMN(),FALSE)=0,"",VLOOKUP($A133,貼り付け用!$A$1:$BA$300,COLUMN(),FALSE)),"")</f>
        <v>#N/A</v>
      </c>
      <c r="L133" s="24" t="e">
        <f>IF($A133&lt;&gt;"",
IF(COLUMN(貼り付け用!L133)&gt;MATCH("おやつ",貼り付け用!$3:$3,0),"",
IF(VLOOKUP($A133,貼り付け用!$A$1:$BA$300,COLUMN(),FALSE)=0,"",VLOOKUP($A133,貼り付け用!$A$1:$BA$300,COLUMN(),FALSE))),"")</f>
        <v>#N/A</v>
      </c>
      <c r="M133" s="24" t="e">
        <f>IF($A133&lt;&gt;"",
IF(COLUMN(貼り付け用!M133)&gt;MATCH("おやつ",貼り付け用!$3:$3,0),"",
IF(VLOOKUP($A133,貼り付け用!$A$1:$BA$300,COLUMN(),FALSE)=0,"",VLOOKUP($A133,貼り付け用!$A$1:$BA$300,COLUMN(),FALSE))),"")</f>
        <v>#N/A</v>
      </c>
      <c r="N133" s="24" t="e">
        <f>IF($A133&lt;&gt;"",
IF(COLUMN(貼り付け用!N133)&gt;MATCH("おやつ",貼り付け用!$3:$3,0),"",
IF(VLOOKUP($A133,貼り付け用!$A$1:$BA$300,COLUMN(),FALSE)=0,"",VLOOKUP($A133,貼り付け用!$A$1:$BA$300,COLUMN(),FALSE))),"")</f>
        <v>#N/A</v>
      </c>
      <c r="O133" s="24" t="e">
        <f>IF($A133&lt;&gt;"",
IF(COLUMN(貼り付け用!O133)&gt;MATCH("おやつ",貼り付け用!$3:$3,0),"",
IF(VLOOKUP($A133,貼り付け用!$A$1:$BA$300,COLUMN(),FALSE)=0,"",VLOOKUP($A133,貼り付け用!$A$1:$BA$300,COLUMN(),FALSE))),"")</f>
        <v>#N/A</v>
      </c>
      <c r="P133" s="24" t="e">
        <f>IF($A133&lt;&gt;"",
IF(COLUMN(貼り付け用!P133)&gt;MATCH("おやつ",貼り付け用!$3:$3,0),"",
IF(VLOOKUP($A133,貼り付け用!$A$1:$BA$300,COLUMN(),FALSE)=0,"",VLOOKUP($A133,貼り付け用!$A$1:$BA$300,COLUMN(),FALSE))),"")</f>
        <v>#N/A</v>
      </c>
      <c r="Q133" s="24" t="e">
        <f>IF($A133&lt;&gt;"",
IF(COLUMN(貼り付け用!Q133)&gt;MATCH("おやつ",貼り付け用!$3:$3,0),"",
IF(VLOOKUP($A133,貼り付け用!$A$1:$BA$300,COLUMN(),FALSE)=0,"",VLOOKUP($A133,貼り付け用!$A$1:$BA$300,COLUMN(),FALSE))),"")</f>
        <v>#N/A</v>
      </c>
      <c r="R133" s="24" t="e">
        <f>IF($A133&lt;&gt;"",
IF(COLUMN(貼り付け用!R133)&gt;MATCH("おやつ",貼り付け用!$3:$3,0),"",
IF(VLOOKUP($A133,貼り付け用!$A$1:$BA$300,COLUMN(),FALSE)=0,"",VLOOKUP($A133,貼り付け用!$A$1:$BA$300,COLUMN(),FALSE))),"")</f>
        <v>#N/A</v>
      </c>
      <c r="S133" s="24" t="e">
        <f>IF($A133&lt;&gt;"",
IF(COLUMN(貼り付け用!S133)&gt;MATCH("おやつ",貼り付け用!$3:$3,0),"",
IF(VLOOKUP($A133,貼り付け用!$A$1:$BA$300,COLUMN(),FALSE)=0,"",VLOOKUP($A133,貼り付け用!$A$1:$BA$300,COLUMN(),FALSE))),"")</f>
        <v>#N/A</v>
      </c>
      <c r="T133" s="24" t="e">
        <f>IF(COLUMN(貼り付け用!T133)&gt;MATCH("おやつ",貼り付け用!$3:$3,0),"",
IF(VLOOKUP($A133,貼り付け用!$A$1:$BA$300,COLUMN(),FALSE)=0,"",VLOOKUP($A133,貼り付け用!$A$1:$BA$300,COLUMN(),FALSE)))</f>
        <v>#N/A</v>
      </c>
      <c r="U133" s="30"/>
      <c r="V133" s="27" t="e">
        <f>IF(A133&lt;&gt;"",
IF(VLOOKUP($A133,貼り付け用!$A$1:$BA$300,MATCH("おやつ",貼り付け用!$3:$3,0)+1,FALSE)=0,"",VLOOKUP($A133,貼り付け用!$A$1:$BA$300,MATCH("おやつ",貼り付け用!$3:$3,0)+1,FALSE)),"")</f>
        <v>#N/A</v>
      </c>
      <c r="W133" s="26" t="e">
        <f>IF(A133&lt;&gt;"",
IF(VLOOKUP($A133,貼り付け用!$A$1:$BA$300,MATCH("おやつ",貼り付け用!$3:$3,0)+2,FALSE)=0,"",VLOOKUP($A133,貼り付け用!$A$1:$BA$300,MATCH("おやつ",貼り付け用!$3:$3,0)+2,FALSE)),"")</f>
        <v>#N/A</v>
      </c>
    </row>
    <row r="134" spans="1:23" x14ac:dyDescent="0.45">
      <c r="A134" s="10" t="e">
        <f>IF(貼り付け用!$A$6&lt;&gt;"",
IF(ROW(A133)+1&gt;=MATCH("*10000*", 貼り付け用!$A:$A, 0),
IF(COUNTIF(A132,"*10000*"),"10001",
IF(COUNTIF(A132,"*10001*"),"10002",
IF(COUNTIF(A132,"*10002*"),"",
IF(COUNTIF(A132,""),"","10000")))),
IF(貼り付け用!A134&lt;&gt;"",貼り付け用!A134,"")),
IF(ROW(A134)+1&gt;=MATCH("*10000*", 貼り付け用!$A:$A, 0),
IF(COUNTIF(A132,"*10000*"),"10001",
IF(COUNTIF(A132,"*10001*"),"10002",
IF(COUNTIF(A132,"*10002*"),"",
IF(COUNTIF(A132,""),"","10000")))),
IF(貼り付け用!A135&lt;&gt;"",貼り付け用!A135,"")))</f>
        <v>#N/A</v>
      </c>
      <c r="B134" s="26" t="e">
        <f>IF($A134&lt;&gt;"",IF(VLOOKUP($A134,貼り付け用!$A$1:$BA$300,COLUMN(),FALSE)=0,"",VLOOKUP($A134,貼り付け用!$A$1:$BA$300,COLUMN(),FALSE)),"")</f>
        <v>#N/A</v>
      </c>
      <c r="C134" s="26" t="e">
        <f>IF($A134&lt;&gt;"",IF(VLOOKUP($A134,貼り付け用!$A$1:$BA$300,COLUMN(),FALSE)=0,"",VLOOKUP($A134,貼り付け用!$A$1:$BA$300,COLUMN(),FALSE)),"")</f>
        <v>#N/A</v>
      </c>
      <c r="D134" s="26" t="e">
        <f>IF($A134&lt;&gt;"",IF(VLOOKUP($A134,貼り付け用!$A$1:$BA$300,COLUMN(),FALSE)=0,"",VLOOKUP($A134,貼り付け用!$A$1:$BA$300,COLUMN(),FALSE)),"")</f>
        <v>#N/A</v>
      </c>
      <c r="E134" s="26" t="e">
        <f>IF($A134&lt;&gt;"",IF(VLOOKUP($A134,貼り付け用!$A$1:$BA$300,COLUMN(),FALSE)=0,"",VLOOKUP($A134,貼り付け用!$A$1:$BA$300,COLUMN(),FALSE)),"")</f>
        <v>#N/A</v>
      </c>
      <c r="F134" s="26" t="e">
        <f>IF($A134&lt;&gt;"",IF(VLOOKUP($A134,貼り付け用!$A$1:$BA$300,COLUMN(),FALSE)=0,"",VLOOKUP($A134,貼り付け用!$A$1:$BA$300,COLUMN(),FALSE)),"")</f>
        <v>#N/A</v>
      </c>
      <c r="G134" s="26" t="e">
        <f>IF($A134&lt;&gt;"",IF(VLOOKUP($A134,貼り付け用!$A$1:$BA$300,COLUMN(),FALSE)=0,"",VLOOKUP($A134,貼り付け用!$A$1:$BA$300,COLUMN(),FALSE)),"")</f>
        <v>#N/A</v>
      </c>
      <c r="H134" s="26" t="e">
        <f>IF($A134&lt;&gt;"",IF(VLOOKUP($A134,貼り付け用!$A$1:$BA$300,COLUMN(),FALSE)=0,"",VLOOKUP($A134,貼り付け用!$A$1:$BA$300,COLUMN(),FALSE)),"")</f>
        <v>#N/A</v>
      </c>
      <c r="I134" s="26" t="e">
        <f>IF($A134&lt;&gt;"",IF(VLOOKUP($A134,貼り付け用!$A$1:$BA$300,COLUMN(),FALSE)=0,"",VLOOKUP($A134,貼り付け用!$A$1:$BA$300,COLUMN(),FALSE)),"")</f>
        <v>#N/A</v>
      </c>
      <c r="J134" s="26" t="e">
        <f>IF($A134&lt;&gt;"",IF(VLOOKUP($A134,貼り付け用!$A$1:$BA$300,COLUMN(),FALSE)=0,"",VLOOKUP($A134,貼り付け用!$A$1:$BA$300,COLUMN(),FALSE)),"")</f>
        <v>#N/A</v>
      </c>
      <c r="K134" s="26" t="e">
        <f>IF($A134&lt;&gt;"",IF(VLOOKUP($A134,貼り付け用!$A$1:$BA$300,COLUMN(),FALSE)=0,"",VLOOKUP($A134,貼り付け用!$A$1:$BA$300,COLUMN(),FALSE)),"")</f>
        <v>#N/A</v>
      </c>
      <c r="L134" s="26" t="e">
        <f>IF($A134&lt;&gt;"",
IF(COLUMN(貼り付け用!L134)&gt;MATCH("おやつ",貼り付け用!$3:$3,0),"",
IF(VLOOKUP($A134,貼り付け用!$A$1:$BA$300,COLUMN(),FALSE)=0,"",VLOOKUP($A134,貼り付け用!$A$1:$BA$300,COLUMN(),FALSE))),"")</f>
        <v>#N/A</v>
      </c>
      <c r="M134" s="26" t="e">
        <f>IF($A134&lt;&gt;"",
IF(COLUMN(貼り付け用!M134)&gt;MATCH("おやつ",貼り付け用!$3:$3,0),"",
IF(VLOOKUP($A134,貼り付け用!$A$1:$BA$300,COLUMN(),FALSE)=0,"",VLOOKUP($A134,貼り付け用!$A$1:$BA$300,COLUMN(),FALSE))),"")</f>
        <v>#N/A</v>
      </c>
      <c r="N134" s="26" t="e">
        <f>IF($A134&lt;&gt;"",
IF(COLUMN(貼り付け用!N134)&gt;MATCH("おやつ",貼り付け用!$3:$3,0),"",
IF(VLOOKUP($A134,貼り付け用!$A$1:$BA$300,COLUMN(),FALSE)=0,"",VLOOKUP($A134,貼り付け用!$A$1:$BA$300,COLUMN(),FALSE))),"")</f>
        <v>#N/A</v>
      </c>
      <c r="O134" s="26" t="e">
        <f>IF($A134&lt;&gt;"",
IF(COLUMN(貼り付け用!O134)&gt;MATCH("おやつ",貼り付け用!$3:$3,0),"",
IF(VLOOKUP($A134,貼り付け用!$A$1:$BA$300,COLUMN(),FALSE)=0,"",VLOOKUP($A134,貼り付け用!$A$1:$BA$300,COLUMN(),FALSE))),"")</f>
        <v>#N/A</v>
      </c>
      <c r="P134" s="26" t="e">
        <f>IF($A134&lt;&gt;"",
IF(COLUMN(貼り付け用!P134)&gt;MATCH("おやつ",貼り付け用!$3:$3,0),"",
IF(VLOOKUP($A134,貼り付け用!$A$1:$BA$300,COLUMN(),FALSE)=0,"",VLOOKUP($A134,貼り付け用!$A$1:$BA$300,COLUMN(),FALSE))),"")</f>
        <v>#N/A</v>
      </c>
      <c r="Q134" s="26" t="e">
        <f>IF($A134&lt;&gt;"",
IF(COLUMN(貼り付け用!Q134)&gt;MATCH("おやつ",貼り付け用!$3:$3,0),"",
IF(VLOOKUP($A134,貼り付け用!$A$1:$BA$300,COLUMN(),FALSE)=0,"",VLOOKUP($A134,貼り付け用!$A$1:$BA$300,COLUMN(),FALSE))),"")</f>
        <v>#N/A</v>
      </c>
      <c r="R134" s="26" t="e">
        <f>IF($A134&lt;&gt;"",
IF(COLUMN(貼り付け用!R134)&gt;MATCH("おやつ",貼り付け用!$3:$3,0),"",
IF(VLOOKUP($A134,貼り付け用!$A$1:$BA$300,COLUMN(),FALSE)=0,"",VLOOKUP($A134,貼り付け用!$A$1:$BA$300,COLUMN(),FALSE))),"")</f>
        <v>#N/A</v>
      </c>
      <c r="S134" s="26" t="e">
        <f>IF($A134&lt;&gt;"",
IF(COLUMN(貼り付け用!S134)&gt;MATCH("おやつ",貼り付け用!$3:$3,0),"",
IF(VLOOKUP($A134,貼り付け用!$A$1:$BA$300,COLUMN(),FALSE)=0,"",VLOOKUP($A134,貼り付け用!$A$1:$BA$300,COLUMN(),FALSE))),"")</f>
        <v>#N/A</v>
      </c>
      <c r="T134" s="26" t="e">
        <f>IF(COLUMN(貼り付け用!T134)&gt;MATCH("おやつ",貼り付け用!$3:$3,0),"",
IF(VLOOKUP($A134,貼り付け用!$A$1:$BA$300,COLUMN(),FALSE)=0,"",VLOOKUP($A134,貼り付け用!$A$1:$BA$300,COLUMN(),FALSE)))</f>
        <v>#N/A</v>
      </c>
      <c r="U134" s="29"/>
      <c r="V134" s="27" t="e">
        <f>IF(A134&lt;&gt;"",
IF(VLOOKUP($A134,貼り付け用!$A$1:$BA$300,MATCH("おやつ",貼り付け用!$3:$3,0)+1,FALSE)=0,"",VLOOKUP($A134,貼り付け用!$A$1:$BA$300,MATCH("おやつ",貼り付け用!$3:$3,0)+1,FALSE)),"")</f>
        <v>#N/A</v>
      </c>
      <c r="W134" s="26" t="e">
        <f>IF(A134&lt;&gt;"",
IF(VLOOKUP($A134,貼り付け用!$A$1:$BA$300,MATCH("おやつ",貼り付け用!$3:$3,0)+2,FALSE)=0,"",VLOOKUP($A134,貼り付け用!$A$1:$BA$300,MATCH("おやつ",貼り付け用!$3:$3,0)+2,FALSE)),"")</f>
        <v>#N/A</v>
      </c>
    </row>
    <row r="135" spans="1:23" x14ac:dyDescent="0.45">
      <c r="A135" s="28" t="e">
        <f>IF(貼り付け用!$A$6&lt;&gt;"",
IF(ROW(A134)+1&gt;=MATCH("*10000*", 貼り付け用!$A:$A, 0),"",
IF(貼り付け用!A135&lt;&gt;"",貼り付け用!A135,"")),
IF(ROW(A135)+1&gt;=MATCH("*10000*", 貼り付け用!$A:$A, 0),"",
IF(貼り付け用!A136&lt;&gt;"",貼り付け用!A136,"")))</f>
        <v>#N/A</v>
      </c>
      <c r="B135" s="24" t="e">
        <f>IF($A135&lt;&gt;"",IF(VLOOKUP($A135,貼り付け用!$A$1:$BA$300,COLUMN(),FALSE)=0,"",VLOOKUP($A135,貼り付け用!$A$1:$BA$300,COLUMN(),FALSE)),"")</f>
        <v>#N/A</v>
      </c>
      <c r="C135" s="24" t="e">
        <f>IF($A135&lt;&gt;"",IF(VLOOKUP($A135,貼り付け用!$A$1:$BA$300,COLUMN(),FALSE)=0,"",VLOOKUP($A135,貼り付け用!$A$1:$BA$300,COLUMN(),FALSE)),"")</f>
        <v>#N/A</v>
      </c>
      <c r="D135" s="24" t="e">
        <f>IF($A135&lt;&gt;"",IF(VLOOKUP($A135,貼り付け用!$A$1:$BA$300,COLUMN(),FALSE)=0,"",VLOOKUP($A135,貼り付け用!$A$1:$BA$300,COLUMN(),FALSE)),"")</f>
        <v>#N/A</v>
      </c>
      <c r="E135" s="24" t="e">
        <f>IF($A135&lt;&gt;"",IF(VLOOKUP($A135,貼り付け用!$A$1:$BA$300,COLUMN(),FALSE)=0,"",VLOOKUP($A135,貼り付け用!$A$1:$BA$300,COLUMN(),FALSE)),"")</f>
        <v>#N/A</v>
      </c>
      <c r="F135" s="24" t="e">
        <f>IF($A135&lt;&gt;"",IF(VLOOKUP($A135,貼り付け用!$A$1:$BA$300,COLUMN(),FALSE)=0,"",VLOOKUP($A135,貼り付け用!$A$1:$BA$300,COLUMN(),FALSE)),"")</f>
        <v>#N/A</v>
      </c>
      <c r="G135" s="24" t="e">
        <f>IF($A135&lt;&gt;"",IF(VLOOKUP($A135,貼り付け用!$A$1:$BA$300,COLUMN(),FALSE)=0,"",VLOOKUP($A135,貼り付け用!$A$1:$BA$300,COLUMN(),FALSE)),"")</f>
        <v>#N/A</v>
      </c>
      <c r="H135" s="24" t="e">
        <f>IF($A135&lt;&gt;"",IF(VLOOKUP($A135,貼り付け用!$A$1:$BA$300,COLUMN(),FALSE)=0,"",VLOOKUP($A135,貼り付け用!$A$1:$BA$300,COLUMN(),FALSE)),"")</f>
        <v>#N/A</v>
      </c>
      <c r="I135" s="24" t="e">
        <f>IF($A135&lt;&gt;"",IF(VLOOKUP($A135,貼り付け用!$A$1:$BA$300,COLUMN(),FALSE)=0,"",VLOOKUP($A135,貼り付け用!$A$1:$BA$300,COLUMN(),FALSE)),"")</f>
        <v>#N/A</v>
      </c>
      <c r="J135" s="24" t="e">
        <f>IF($A135&lt;&gt;"",IF(VLOOKUP($A135,貼り付け用!$A$1:$BA$300,COLUMN(),FALSE)=0,"",VLOOKUP($A135,貼り付け用!$A$1:$BA$300,COLUMN(),FALSE)),"")</f>
        <v>#N/A</v>
      </c>
      <c r="K135" s="24" t="e">
        <f>IF($A135&lt;&gt;"",IF(VLOOKUP($A135,貼り付け用!$A$1:$BA$300,COLUMN(),FALSE)=0,"",VLOOKUP($A135,貼り付け用!$A$1:$BA$300,COLUMN(),FALSE)),"")</f>
        <v>#N/A</v>
      </c>
      <c r="L135" s="24" t="e">
        <f>IF($A135&lt;&gt;"",
IF(COLUMN(貼り付け用!L135)&gt;MATCH("おやつ",貼り付け用!$3:$3,0),"",
IF(VLOOKUP($A135,貼り付け用!$A$1:$BA$300,COLUMN(),FALSE)=0,"",VLOOKUP($A135,貼り付け用!$A$1:$BA$300,COLUMN(),FALSE))),"")</f>
        <v>#N/A</v>
      </c>
      <c r="M135" s="24" t="e">
        <f>IF($A135&lt;&gt;"",
IF(COLUMN(貼り付け用!M135)&gt;MATCH("おやつ",貼り付け用!$3:$3,0),"",
IF(VLOOKUP($A135,貼り付け用!$A$1:$BA$300,COLUMN(),FALSE)=0,"",VLOOKUP($A135,貼り付け用!$A$1:$BA$300,COLUMN(),FALSE))),"")</f>
        <v>#N/A</v>
      </c>
      <c r="N135" s="24" t="e">
        <f>IF($A135&lt;&gt;"",
IF(COLUMN(貼り付け用!N135)&gt;MATCH("おやつ",貼り付け用!$3:$3,0),"",
IF(VLOOKUP($A135,貼り付け用!$A$1:$BA$300,COLUMN(),FALSE)=0,"",VLOOKUP($A135,貼り付け用!$A$1:$BA$300,COLUMN(),FALSE))),"")</f>
        <v>#N/A</v>
      </c>
      <c r="O135" s="24" t="e">
        <f>IF($A135&lt;&gt;"",
IF(COLUMN(貼り付け用!O135)&gt;MATCH("おやつ",貼り付け用!$3:$3,0),"",
IF(VLOOKUP($A135,貼り付け用!$A$1:$BA$300,COLUMN(),FALSE)=0,"",VLOOKUP($A135,貼り付け用!$A$1:$BA$300,COLUMN(),FALSE))),"")</f>
        <v>#N/A</v>
      </c>
      <c r="P135" s="24" t="e">
        <f>IF($A135&lt;&gt;"",
IF(COLUMN(貼り付け用!P135)&gt;MATCH("おやつ",貼り付け用!$3:$3,0),"",
IF(VLOOKUP($A135,貼り付け用!$A$1:$BA$300,COLUMN(),FALSE)=0,"",VLOOKUP($A135,貼り付け用!$A$1:$BA$300,COLUMN(),FALSE))),"")</f>
        <v>#N/A</v>
      </c>
      <c r="Q135" s="24" t="e">
        <f>IF($A135&lt;&gt;"",
IF(COLUMN(貼り付け用!Q135)&gt;MATCH("おやつ",貼り付け用!$3:$3,0),"",
IF(VLOOKUP($A135,貼り付け用!$A$1:$BA$300,COLUMN(),FALSE)=0,"",VLOOKUP($A135,貼り付け用!$A$1:$BA$300,COLUMN(),FALSE))),"")</f>
        <v>#N/A</v>
      </c>
      <c r="R135" s="24" t="e">
        <f>IF($A135&lt;&gt;"",
IF(COLUMN(貼り付け用!R135)&gt;MATCH("おやつ",貼り付け用!$3:$3,0),"",
IF(VLOOKUP($A135,貼り付け用!$A$1:$BA$300,COLUMN(),FALSE)=0,"",VLOOKUP($A135,貼り付け用!$A$1:$BA$300,COLUMN(),FALSE))),"")</f>
        <v>#N/A</v>
      </c>
      <c r="S135" s="24" t="e">
        <f>IF($A135&lt;&gt;"",
IF(COLUMN(貼り付け用!S135)&gt;MATCH("おやつ",貼り付け用!$3:$3,0),"",
IF(VLOOKUP($A135,貼り付け用!$A$1:$BA$300,COLUMN(),FALSE)=0,"",VLOOKUP($A135,貼り付け用!$A$1:$BA$300,COLUMN(),FALSE))),"")</f>
        <v>#N/A</v>
      </c>
      <c r="T135" s="24" t="e">
        <f>IF(COLUMN(貼り付け用!T135)&gt;MATCH("おやつ",貼り付け用!$3:$3,0),"",
IF(VLOOKUP($A135,貼り付け用!$A$1:$BA$300,COLUMN(),FALSE)=0,"",VLOOKUP($A135,貼り付け用!$A$1:$BA$300,COLUMN(),FALSE)))</f>
        <v>#N/A</v>
      </c>
      <c r="U135" s="30"/>
      <c r="V135" s="27" t="e">
        <f>IF(A135&lt;&gt;"",
IF(VLOOKUP($A135,貼り付け用!$A$1:$BA$300,MATCH("おやつ",貼り付け用!$3:$3,0)+1,FALSE)=0,"",VLOOKUP($A135,貼り付け用!$A$1:$BA$300,MATCH("おやつ",貼り付け用!$3:$3,0)+1,FALSE)),"")</f>
        <v>#N/A</v>
      </c>
      <c r="W135" s="26" t="e">
        <f>IF(A135&lt;&gt;"",
IF(VLOOKUP($A135,貼り付け用!$A$1:$BA$300,MATCH("おやつ",貼り付け用!$3:$3,0)+2,FALSE)=0,"",VLOOKUP($A135,貼り付け用!$A$1:$BA$300,MATCH("おやつ",貼り付け用!$3:$3,0)+2,FALSE)),"")</f>
        <v>#N/A</v>
      </c>
    </row>
    <row r="136" spans="1:23" x14ac:dyDescent="0.45">
      <c r="A136" s="10" t="e">
        <f>IF(貼り付け用!$A$6&lt;&gt;"",
IF(ROW(A135)+1&gt;=MATCH("*10000*", 貼り付け用!$A:$A, 0),
IF(COUNTIF(A134,"*10000*"),"10001",
IF(COUNTIF(A134,"*10001*"),"10002",
IF(COUNTIF(A134,"*10002*"),"",
IF(COUNTIF(A134,""),"","10000")))),
IF(貼り付け用!A136&lt;&gt;"",貼り付け用!A136,"")),
IF(ROW(A136)+1&gt;=MATCH("*10000*", 貼り付け用!$A:$A, 0),
IF(COUNTIF(A134,"*10000*"),"10001",
IF(COUNTIF(A134,"*10001*"),"10002",
IF(COUNTIF(A134,"*10002*"),"",
IF(COUNTIF(A134,""),"","10000")))),
IF(貼り付け用!A137&lt;&gt;"",貼り付け用!A137,"")))</f>
        <v>#N/A</v>
      </c>
      <c r="B136" s="26" t="e">
        <f>IF($A136&lt;&gt;"",IF(VLOOKUP($A136,貼り付け用!$A$1:$BA$300,COLUMN(),FALSE)=0,"",VLOOKUP($A136,貼り付け用!$A$1:$BA$300,COLUMN(),FALSE)),"")</f>
        <v>#N/A</v>
      </c>
      <c r="C136" s="26" t="e">
        <f>IF($A136&lt;&gt;"",IF(VLOOKUP($A136,貼り付け用!$A$1:$BA$300,COLUMN(),FALSE)=0,"",VLOOKUP($A136,貼り付け用!$A$1:$BA$300,COLUMN(),FALSE)),"")</f>
        <v>#N/A</v>
      </c>
      <c r="D136" s="26" t="e">
        <f>IF($A136&lt;&gt;"",IF(VLOOKUP($A136,貼り付け用!$A$1:$BA$300,COLUMN(),FALSE)=0,"",VLOOKUP($A136,貼り付け用!$A$1:$BA$300,COLUMN(),FALSE)),"")</f>
        <v>#N/A</v>
      </c>
      <c r="E136" s="26" t="e">
        <f>IF($A136&lt;&gt;"",IF(VLOOKUP($A136,貼り付け用!$A$1:$BA$300,COLUMN(),FALSE)=0,"",VLOOKUP($A136,貼り付け用!$A$1:$BA$300,COLUMN(),FALSE)),"")</f>
        <v>#N/A</v>
      </c>
      <c r="F136" s="26" t="e">
        <f>IF($A136&lt;&gt;"",IF(VLOOKUP($A136,貼り付け用!$A$1:$BA$300,COLUMN(),FALSE)=0,"",VLOOKUP($A136,貼り付け用!$A$1:$BA$300,COLUMN(),FALSE)),"")</f>
        <v>#N/A</v>
      </c>
      <c r="G136" s="26" t="e">
        <f>IF($A136&lt;&gt;"",IF(VLOOKUP($A136,貼り付け用!$A$1:$BA$300,COLUMN(),FALSE)=0,"",VLOOKUP($A136,貼り付け用!$A$1:$BA$300,COLUMN(),FALSE)),"")</f>
        <v>#N/A</v>
      </c>
      <c r="H136" s="26" t="e">
        <f>IF($A136&lt;&gt;"",IF(VLOOKUP($A136,貼り付け用!$A$1:$BA$300,COLUMN(),FALSE)=0,"",VLOOKUP($A136,貼り付け用!$A$1:$BA$300,COLUMN(),FALSE)),"")</f>
        <v>#N/A</v>
      </c>
      <c r="I136" s="26" t="e">
        <f>IF($A136&lt;&gt;"",IF(VLOOKUP($A136,貼り付け用!$A$1:$BA$300,COLUMN(),FALSE)=0,"",VLOOKUP($A136,貼り付け用!$A$1:$BA$300,COLUMN(),FALSE)),"")</f>
        <v>#N/A</v>
      </c>
      <c r="J136" s="26" t="e">
        <f>IF($A136&lt;&gt;"",IF(VLOOKUP($A136,貼り付け用!$A$1:$BA$300,COLUMN(),FALSE)=0,"",VLOOKUP($A136,貼り付け用!$A$1:$BA$300,COLUMN(),FALSE)),"")</f>
        <v>#N/A</v>
      </c>
      <c r="K136" s="26" t="e">
        <f>IF($A136&lt;&gt;"",IF(VLOOKUP($A136,貼り付け用!$A$1:$BA$300,COLUMN(),FALSE)=0,"",VLOOKUP($A136,貼り付け用!$A$1:$BA$300,COLUMN(),FALSE)),"")</f>
        <v>#N/A</v>
      </c>
      <c r="L136" s="26" t="e">
        <f>IF($A136&lt;&gt;"",
IF(COLUMN(貼り付け用!L136)&gt;MATCH("おやつ",貼り付け用!$3:$3,0),"",
IF(VLOOKUP($A136,貼り付け用!$A$1:$BA$300,COLUMN(),FALSE)=0,"",VLOOKUP($A136,貼り付け用!$A$1:$BA$300,COLUMN(),FALSE))),"")</f>
        <v>#N/A</v>
      </c>
      <c r="M136" s="26" t="e">
        <f>IF($A136&lt;&gt;"",
IF(COLUMN(貼り付け用!M136)&gt;MATCH("おやつ",貼り付け用!$3:$3,0),"",
IF(VLOOKUP($A136,貼り付け用!$A$1:$BA$300,COLUMN(),FALSE)=0,"",VLOOKUP($A136,貼り付け用!$A$1:$BA$300,COLUMN(),FALSE))),"")</f>
        <v>#N/A</v>
      </c>
      <c r="N136" s="26" t="e">
        <f>IF($A136&lt;&gt;"",
IF(COLUMN(貼り付け用!N136)&gt;MATCH("おやつ",貼り付け用!$3:$3,0),"",
IF(VLOOKUP($A136,貼り付け用!$A$1:$BA$300,COLUMN(),FALSE)=0,"",VLOOKUP($A136,貼り付け用!$A$1:$BA$300,COLUMN(),FALSE))),"")</f>
        <v>#N/A</v>
      </c>
      <c r="O136" s="26" t="e">
        <f>IF($A136&lt;&gt;"",
IF(COLUMN(貼り付け用!O136)&gt;MATCH("おやつ",貼り付け用!$3:$3,0),"",
IF(VLOOKUP($A136,貼り付け用!$A$1:$BA$300,COLUMN(),FALSE)=0,"",VLOOKUP($A136,貼り付け用!$A$1:$BA$300,COLUMN(),FALSE))),"")</f>
        <v>#N/A</v>
      </c>
      <c r="P136" s="26" t="e">
        <f>IF($A136&lt;&gt;"",
IF(COLUMN(貼り付け用!P136)&gt;MATCH("おやつ",貼り付け用!$3:$3,0),"",
IF(VLOOKUP($A136,貼り付け用!$A$1:$BA$300,COLUMN(),FALSE)=0,"",VLOOKUP($A136,貼り付け用!$A$1:$BA$300,COLUMN(),FALSE))),"")</f>
        <v>#N/A</v>
      </c>
      <c r="Q136" s="26" t="e">
        <f>IF($A136&lt;&gt;"",
IF(COLUMN(貼り付け用!Q136)&gt;MATCH("おやつ",貼り付け用!$3:$3,0),"",
IF(VLOOKUP($A136,貼り付け用!$A$1:$BA$300,COLUMN(),FALSE)=0,"",VLOOKUP($A136,貼り付け用!$A$1:$BA$300,COLUMN(),FALSE))),"")</f>
        <v>#N/A</v>
      </c>
      <c r="R136" s="26" t="e">
        <f>IF($A136&lt;&gt;"",
IF(COLUMN(貼り付け用!R136)&gt;MATCH("おやつ",貼り付け用!$3:$3,0),"",
IF(VLOOKUP($A136,貼り付け用!$A$1:$BA$300,COLUMN(),FALSE)=0,"",VLOOKUP($A136,貼り付け用!$A$1:$BA$300,COLUMN(),FALSE))),"")</f>
        <v>#N/A</v>
      </c>
      <c r="S136" s="26" t="e">
        <f>IF($A136&lt;&gt;"",
IF(COLUMN(貼り付け用!S136)&gt;MATCH("おやつ",貼り付け用!$3:$3,0),"",
IF(VLOOKUP($A136,貼り付け用!$A$1:$BA$300,COLUMN(),FALSE)=0,"",VLOOKUP($A136,貼り付け用!$A$1:$BA$300,COLUMN(),FALSE))),"")</f>
        <v>#N/A</v>
      </c>
      <c r="T136" s="26" t="e">
        <f>IF(COLUMN(貼り付け用!T136)&gt;MATCH("おやつ",貼り付け用!$3:$3,0),"",
IF(VLOOKUP($A136,貼り付け用!$A$1:$BA$300,COLUMN(),FALSE)=0,"",VLOOKUP($A136,貼り付け用!$A$1:$BA$300,COLUMN(),FALSE)))</f>
        <v>#N/A</v>
      </c>
      <c r="U136" s="29"/>
      <c r="V136" s="27" t="e">
        <f>IF(A136&lt;&gt;"",
IF(VLOOKUP($A136,貼り付け用!$A$1:$BA$300,MATCH("おやつ",貼り付け用!$3:$3,0)+1,FALSE)=0,"",VLOOKUP($A136,貼り付け用!$A$1:$BA$300,MATCH("おやつ",貼り付け用!$3:$3,0)+1,FALSE)),"")</f>
        <v>#N/A</v>
      </c>
      <c r="W136" s="26" t="e">
        <f>IF(A136&lt;&gt;"",
IF(VLOOKUP($A136,貼り付け用!$A$1:$BA$300,MATCH("おやつ",貼り付け用!$3:$3,0)+2,FALSE)=0,"",VLOOKUP($A136,貼り付け用!$A$1:$BA$300,MATCH("おやつ",貼り付け用!$3:$3,0)+2,FALSE)),"")</f>
        <v>#N/A</v>
      </c>
    </row>
    <row r="137" spans="1:23" x14ac:dyDescent="0.45">
      <c r="A137" s="28" t="e">
        <f>IF(貼り付け用!$A$6&lt;&gt;"",
IF(ROW(A136)+1&gt;=MATCH("*10000*", 貼り付け用!$A:$A, 0),"",
IF(貼り付け用!A137&lt;&gt;"",貼り付け用!A137,"")),
IF(ROW(A137)+1&gt;=MATCH("*10000*", 貼り付け用!$A:$A, 0),"",
IF(貼り付け用!A138&lt;&gt;"",貼り付け用!A138,"")))</f>
        <v>#N/A</v>
      </c>
      <c r="B137" s="24" t="e">
        <f>IF($A137&lt;&gt;"",IF(VLOOKUP($A137,貼り付け用!$A$1:$BA$300,COLUMN(),FALSE)=0,"",VLOOKUP($A137,貼り付け用!$A$1:$BA$300,COLUMN(),FALSE)),"")</f>
        <v>#N/A</v>
      </c>
      <c r="C137" s="24" t="e">
        <f>IF($A137&lt;&gt;"",IF(VLOOKUP($A137,貼り付け用!$A$1:$BA$300,COLUMN(),FALSE)=0,"",VLOOKUP($A137,貼り付け用!$A$1:$BA$300,COLUMN(),FALSE)),"")</f>
        <v>#N/A</v>
      </c>
      <c r="D137" s="24" t="e">
        <f>IF($A137&lt;&gt;"",IF(VLOOKUP($A137,貼り付け用!$A$1:$BA$300,COLUMN(),FALSE)=0,"",VLOOKUP($A137,貼り付け用!$A$1:$BA$300,COLUMN(),FALSE)),"")</f>
        <v>#N/A</v>
      </c>
      <c r="E137" s="24" t="e">
        <f>IF($A137&lt;&gt;"",IF(VLOOKUP($A137,貼り付け用!$A$1:$BA$300,COLUMN(),FALSE)=0,"",VLOOKUP($A137,貼り付け用!$A$1:$BA$300,COLUMN(),FALSE)),"")</f>
        <v>#N/A</v>
      </c>
      <c r="F137" s="24" t="e">
        <f>IF($A137&lt;&gt;"",IF(VLOOKUP($A137,貼り付け用!$A$1:$BA$300,COLUMN(),FALSE)=0,"",VLOOKUP($A137,貼り付け用!$A$1:$BA$300,COLUMN(),FALSE)),"")</f>
        <v>#N/A</v>
      </c>
      <c r="G137" s="24" t="e">
        <f>IF($A137&lt;&gt;"",IF(VLOOKUP($A137,貼り付け用!$A$1:$BA$300,COLUMN(),FALSE)=0,"",VLOOKUP($A137,貼り付け用!$A$1:$BA$300,COLUMN(),FALSE)),"")</f>
        <v>#N/A</v>
      </c>
      <c r="H137" s="24" t="e">
        <f>IF($A137&lt;&gt;"",IF(VLOOKUP($A137,貼り付け用!$A$1:$BA$300,COLUMN(),FALSE)=0,"",VLOOKUP($A137,貼り付け用!$A$1:$BA$300,COLUMN(),FALSE)),"")</f>
        <v>#N/A</v>
      </c>
      <c r="I137" s="24" t="e">
        <f>IF($A137&lt;&gt;"",IF(VLOOKUP($A137,貼り付け用!$A$1:$BA$300,COLUMN(),FALSE)=0,"",VLOOKUP($A137,貼り付け用!$A$1:$BA$300,COLUMN(),FALSE)),"")</f>
        <v>#N/A</v>
      </c>
      <c r="J137" s="24" t="e">
        <f>IF($A137&lt;&gt;"",IF(VLOOKUP($A137,貼り付け用!$A$1:$BA$300,COLUMN(),FALSE)=0,"",VLOOKUP($A137,貼り付け用!$A$1:$BA$300,COLUMN(),FALSE)),"")</f>
        <v>#N/A</v>
      </c>
      <c r="K137" s="24" t="e">
        <f>IF($A137&lt;&gt;"",IF(VLOOKUP($A137,貼り付け用!$A$1:$BA$300,COLUMN(),FALSE)=0,"",VLOOKUP($A137,貼り付け用!$A$1:$BA$300,COLUMN(),FALSE)),"")</f>
        <v>#N/A</v>
      </c>
      <c r="L137" s="24" t="e">
        <f>IF($A137&lt;&gt;"",
IF(COLUMN(貼り付け用!L137)&gt;MATCH("おやつ",貼り付け用!$3:$3,0),"",
IF(VLOOKUP($A137,貼り付け用!$A$1:$BA$300,COLUMN(),FALSE)=0,"",VLOOKUP($A137,貼り付け用!$A$1:$BA$300,COLUMN(),FALSE))),"")</f>
        <v>#N/A</v>
      </c>
      <c r="M137" s="24" t="e">
        <f>IF($A137&lt;&gt;"",
IF(COLUMN(貼り付け用!M137)&gt;MATCH("おやつ",貼り付け用!$3:$3,0),"",
IF(VLOOKUP($A137,貼り付け用!$A$1:$BA$300,COLUMN(),FALSE)=0,"",VLOOKUP($A137,貼り付け用!$A$1:$BA$300,COLUMN(),FALSE))),"")</f>
        <v>#N/A</v>
      </c>
      <c r="N137" s="24" t="e">
        <f>IF($A137&lt;&gt;"",
IF(COLUMN(貼り付け用!N137)&gt;MATCH("おやつ",貼り付け用!$3:$3,0),"",
IF(VLOOKUP($A137,貼り付け用!$A$1:$BA$300,COLUMN(),FALSE)=0,"",VLOOKUP($A137,貼り付け用!$A$1:$BA$300,COLUMN(),FALSE))),"")</f>
        <v>#N/A</v>
      </c>
      <c r="O137" s="24" t="e">
        <f>IF($A137&lt;&gt;"",
IF(COLUMN(貼り付け用!O137)&gt;MATCH("おやつ",貼り付け用!$3:$3,0),"",
IF(VLOOKUP($A137,貼り付け用!$A$1:$BA$300,COLUMN(),FALSE)=0,"",VLOOKUP($A137,貼り付け用!$A$1:$BA$300,COLUMN(),FALSE))),"")</f>
        <v>#N/A</v>
      </c>
      <c r="P137" s="24" t="e">
        <f>IF($A137&lt;&gt;"",
IF(COLUMN(貼り付け用!P137)&gt;MATCH("おやつ",貼り付け用!$3:$3,0),"",
IF(VLOOKUP($A137,貼り付け用!$A$1:$BA$300,COLUMN(),FALSE)=0,"",VLOOKUP($A137,貼り付け用!$A$1:$BA$300,COLUMN(),FALSE))),"")</f>
        <v>#N/A</v>
      </c>
      <c r="Q137" s="24" t="e">
        <f>IF($A137&lt;&gt;"",
IF(COLUMN(貼り付け用!Q137)&gt;MATCH("おやつ",貼り付け用!$3:$3,0),"",
IF(VLOOKUP($A137,貼り付け用!$A$1:$BA$300,COLUMN(),FALSE)=0,"",VLOOKUP($A137,貼り付け用!$A$1:$BA$300,COLUMN(),FALSE))),"")</f>
        <v>#N/A</v>
      </c>
      <c r="R137" s="24" t="e">
        <f>IF($A137&lt;&gt;"",
IF(COLUMN(貼り付け用!R137)&gt;MATCH("おやつ",貼り付け用!$3:$3,0),"",
IF(VLOOKUP($A137,貼り付け用!$A$1:$BA$300,COLUMN(),FALSE)=0,"",VLOOKUP($A137,貼り付け用!$A$1:$BA$300,COLUMN(),FALSE))),"")</f>
        <v>#N/A</v>
      </c>
      <c r="S137" s="24" t="e">
        <f>IF($A137&lt;&gt;"",
IF(COLUMN(貼り付け用!S137)&gt;MATCH("おやつ",貼り付け用!$3:$3,0),"",
IF(VLOOKUP($A137,貼り付け用!$A$1:$BA$300,COLUMN(),FALSE)=0,"",VLOOKUP($A137,貼り付け用!$A$1:$BA$300,COLUMN(),FALSE))),"")</f>
        <v>#N/A</v>
      </c>
      <c r="T137" s="24" t="e">
        <f>IF(COLUMN(貼り付け用!T137)&gt;MATCH("おやつ",貼り付け用!$3:$3,0),"",
IF(VLOOKUP($A137,貼り付け用!$A$1:$BA$300,COLUMN(),FALSE)=0,"",VLOOKUP($A137,貼り付け用!$A$1:$BA$300,COLUMN(),FALSE)))</f>
        <v>#N/A</v>
      </c>
      <c r="U137" s="30"/>
      <c r="V137" s="27" t="e">
        <f>IF(A137&lt;&gt;"",
IF(VLOOKUP($A137,貼り付け用!$A$1:$BA$300,MATCH("おやつ",貼り付け用!$3:$3,0)+1,FALSE)=0,"",VLOOKUP($A137,貼り付け用!$A$1:$BA$300,MATCH("おやつ",貼り付け用!$3:$3,0)+1,FALSE)),"")</f>
        <v>#N/A</v>
      </c>
      <c r="W137" s="26" t="e">
        <f>IF(A137&lt;&gt;"",
IF(VLOOKUP($A137,貼り付け用!$A$1:$BA$300,MATCH("おやつ",貼り付け用!$3:$3,0)+2,FALSE)=0,"",VLOOKUP($A137,貼り付け用!$A$1:$BA$300,MATCH("おやつ",貼り付け用!$3:$3,0)+2,FALSE)),"")</f>
        <v>#N/A</v>
      </c>
    </row>
    <row r="138" spans="1:23" x14ac:dyDescent="0.45">
      <c r="A138" s="10" t="e">
        <f>IF(貼り付け用!$A$6&lt;&gt;"",
IF(ROW(A137)+1&gt;=MATCH("*10000*", 貼り付け用!$A:$A, 0),
IF(COUNTIF(A136,"*10000*"),"10001",
IF(COUNTIF(A136,"*10001*"),"10002",
IF(COUNTIF(A136,"*10002*"),"",
IF(COUNTIF(A136,""),"","10000")))),
IF(貼り付け用!A138&lt;&gt;"",貼り付け用!A138,"")),
IF(ROW(A138)+1&gt;=MATCH("*10000*", 貼り付け用!$A:$A, 0),
IF(COUNTIF(A136,"*10000*"),"10001",
IF(COUNTIF(A136,"*10001*"),"10002",
IF(COUNTIF(A136,"*10002*"),"",
IF(COUNTIF(A136,""),"","10000")))),
IF(貼り付け用!A139&lt;&gt;"",貼り付け用!A139,"")))</f>
        <v>#N/A</v>
      </c>
      <c r="B138" s="26" t="e">
        <f>IF($A138&lt;&gt;"",IF(VLOOKUP($A138,貼り付け用!$A$1:$BA$300,COLUMN(),FALSE)=0,"",VLOOKUP($A138,貼り付け用!$A$1:$BA$300,COLUMN(),FALSE)),"")</f>
        <v>#N/A</v>
      </c>
      <c r="C138" s="26" t="e">
        <f>IF($A138&lt;&gt;"",IF(VLOOKUP($A138,貼り付け用!$A$1:$BA$300,COLUMN(),FALSE)=0,"",VLOOKUP($A138,貼り付け用!$A$1:$BA$300,COLUMN(),FALSE)),"")</f>
        <v>#N/A</v>
      </c>
      <c r="D138" s="26" t="e">
        <f>IF($A138&lt;&gt;"",IF(VLOOKUP($A138,貼り付け用!$A$1:$BA$300,COLUMN(),FALSE)=0,"",VLOOKUP($A138,貼り付け用!$A$1:$BA$300,COLUMN(),FALSE)),"")</f>
        <v>#N/A</v>
      </c>
      <c r="E138" s="26" t="e">
        <f>IF($A138&lt;&gt;"",IF(VLOOKUP($A138,貼り付け用!$A$1:$BA$300,COLUMN(),FALSE)=0,"",VLOOKUP($A138,貼り付け用!$A$1:$BA$300,COLUMN(),FALSE)),"")</f>
        <v>#N/A</v>
      </c>
      <c r="F138" s="26" t="e">
        <f>IF($A138&lt;&gt;"",IF(VLOOKUP($A138,貼り付け用!$A$1:$BA$300,COLUMN(),FALSE)=0,"",VLOOKUP($A138,貼り付け用!$A$1:$BA$300,COLUMN(),FALSE)),"")</f>
        <v>#N/A</v>
      </c>
      <c r="G138" s="26" t="e">
        <f>IF($A138&lt;&gt;"",IF(VLOOKUP($A138,貼り付け用!$A$1:$BA$300,COLUMN(),FALSE)=0,"",VLOOKUP($A138,貼り付け用!$A$1:$BA$300,COLUMN(),FALSE)),"")</f>
        <v>#N/A</v>
      </c>
      <c r="H138" s="26" t="e">
        <f>IF($A138&lt;&gt;"",IF(VLOOKUP($A138,貼り付け用!$A$1:$BA$300,COLUMN(),FALSE)=0,"",VLOOKUP($A138,貼り付け用!$A$1:$BA$300,COLUMN(),FALSE)),"")</f>
        <v>#N/A</v>
      </c>
      <c r="I138" s="26" t="e">
        <f>IF($A138&lt;&gt;"",IF(VLOOKUP($A138,貼り付け用!$A$1:$BA$300,COLUMN(),FALSE)=0,"",VLOOKUP($A138,貼り付け用!$A$1:$BA$300,COLUMN(),FALSE)),"")</f>
        <v>#N/A</v>
      </c>
      <c r="J138" s="26" t="e">
        <f>IF($A138&lt;&gt;"",IF(VLOOKUP($A138,貼り付け用!$A$1:$BA$300,COLUMN(),FALSE)=0,"",VLOOKUP($A138,貼り付け用!$A$1:$BA$300,COLUMN(),FALSE)),"")</f>
        <v>#N/A</v>
      </c>
      <c r="K138" s="26" t="e">
        <f>IF($A138&lt;&gt;"",IF(VLOOKUP($A138,貼り付け用!$A$1:$BA$300,COLUMN(),FALSE)=0,"",VLOOKUP($A138,貼り付け用!$A$1:$BA$300,COLUMN(),FALSE)),"")</f>
        <v>#N/A</v>
      </c>
      <c r="L138" s="26" t="e">
        <f>IF($A138&lt;&gt;"",
IF(COLUMN(貼り付け用!L138)&gt;MATCH("おやつ",貼り付け用!$3:$3,0),"",
IF(VLOOKUP($A138,貼り付け用!$A$1:$BA$300,COLUMN(),FALSE)=0,"",VLOOKUP($A138,貼り付け用!$A$1:$BA$300,COLUMN(),FALSE))),"")</f>
        <v>#N/A</v>
      </c>
      <c r="M138" s="26" t="e">
        <f>IF($A138&lt;&gt;"",
IF(COLUMN(貼り付け用!M138)&gt;MATCH("おやつ",貼り付け用!$3:$3,0),"",
IF(VLOOKUP($A138,貼り付け用!$A$1:$BA$300,COLUMN(),FALSE)=0,"",VLOOKUP($A138,貼り付け用!$A$1:$BA$300,COLUMN(),FALSE))),"")</f>
        <v>#N/A</v>
      </c>
      <c r="N138" s="26" t="e">
        <f>IF($A138&lt;&gt;"",
IF(COLUMN(貼り付け用!N138)&gt;MATCH("おやつ",貼り付け用!$3:$3,0),"",
IF(VLOOKUP($A138,貼り付け用!$A$1:$BA$300,COLUMN(),FALSE)=0,"",VLOOKUP($A138,貼り付け用!$A$1:$BA$300,COLUMN(),FALSE))),"")</f>
        <v>#N/A</v>
      </c>
      <c r="O138" s="26" t="e">
        <f>IF($A138&lt;&gt;"",
IF(COLUMN(貼り付け用!O138)&gt;MATCH("おやつ",貼り付け用!$3:$3,0),"",
IF(VLOOKUP($A138,貼り付け用!$A$1:$BA$300,COLUMN(),FALSE)=0,"",VLOOKUP($A138,貼り付け用!$A$1:$BA$300,COLUMN(),FALSE))),"")</f>
        <v>#N/A</v>
      </c>
      <c r="P138" s="26" t="e">
        <f>IF($A138&lt;&gt;"",
IF(COLUMN(貼り付け用!P138)&gt;MATCH("おやつ",貼り付け用!$3:$3,0),"",
IF(VLOOKUP($A138,貼り付け用!$A$1:$BA$300,COLUMN(),FALSE)=0,"",VLOOKUP($A138,貼り付け用!$A$1:$BA$300,COLUMN(),FALSE))),"")</f>
        <v>#N/A</v>
      </c>
      <c r="Q138" s="26" t="e">
        <f>IF($A138&lt;&gt;"",
IF(COLUMN(貼り付け用!Q138)&gt;MATCH("おやつ",貼り付け用!$3:$3,0),"",
IF(VLOOKUP($A138,貼り付け用!$A$1:$BA$300,COLUMN(),FALSE)=0,"",VLOOKUP($A138,貼り付け用!$A$1:$BA$300,COLUMN(),FALSE))),"")</f>
        <v>#N/A</v>
      </c>
      <c r="R138" s="26" t="e">
        <f>IF($A138&lt;&gt;"",
IF(COLUMN(貼り付け用!R138)&gt;MATCH("おやつ",貼り付け用!$3:$3,0),"",
IF(VLOOKUP($A138,貼り付け用!$A$1:$BA$300,COLUMN(),FALSE)=0,"",VLOOKUP($A138,貼り付け用!$A$1:$BA$300,COLUMN(),FALSE))),"")</f>
        <v>#N/A</v>
      </c>
      <c r="S138" s="26" t="e">
        <f>IF($A138&lt;&gt;"",
IF(COLUMN(貼り付け用!S138)&gt;MATCH("おやつ",貼り付け用!$3:$3,0),"",
IF(VLOOKUP($A138,貼り付け用!$A$1:$BA$300,COLUMN(),FALSE)=0,"",VLOOKUP($A138,貼り付け用!$A$1:$BA$300,COLUMN(),FALSE))),"")</f>
        <v>#N/A</v>
      </c>
      <c r="T138" s="26" t="e">
        <f>IF(COLUMN(貼り付け用!T138)&gt;MATCH("おやつ",貼り付け用!$3:$3,0),"",
IF(VLOOKUP($A138,貼り付け用!$A$1:$BA$300,COLUMN(),FALSE)=0,"",VLOOKUP($A138,貼り付け用!$A$1:$BA$300,COLUMN(),FALSE)))</f>
        <v>#N/A</v>
      </c>
      <c r="U138" s="29"/>
      <c r="V138" s="27" t="e">
        <f>IF(A138&lt;&gt;"",
IF(VLOOKUP($A138,貼り付け用!$A$1:$BA$300,MATCH("おやつ",貼り付け用!$3:$3,0)+1,FALSE)=0,"",VLOOKUP($A138,貼り付け用!$A$1:$BA$300,MATCH("おやつ",貼り付け用!$3:$3,0)+1,FALSE)),"")</f>
        <v>#N/A</v>
      </c>
      <c r="W138" s="26" t="e">
        <f>IF(A138&lt;&gt;"",
IF(VLOOKUP($A138,貼り付け用!$A$1:$BA$300,MATCH("おやつ",貼り付け用!$3:$3,0)+2,FALSE)=0,"",VLOOKUP($A138,貼り付け用!$A$1:$BA$300,MATCH("おやつ",貼り付け用!$3:$3,0)+2,FALSE)),"")</f>
        <v>#N/A</v>
      </c>
    </row>
    <row r="139" spans="1:23" x14ac:dyDescent="0.45">
      <c r="A139" s="28" t="e">
        <f>IF(貼り付け用!$A$6&lt;&gt;"",
IF(ROW(A138)+1&gt;=MATCH("*10000*", 貼り付け用!$A:$A, 0),"",
IF(貼り付け用!A139&lt;&gt;"",貼り付け用!A139,"")),
IF(ROW(A139)+1&gt;=MATCH("*10000*", 貼り付け用!$A:$A, 0),"",
IF(貼り付け用!A140&lt;&gt;"",貼り付け用!A140,"")))</f>
        <v>#N/A</v>
      </c>
      <c r="B139" s="24" t="e">
        <f>IF($A139&lt;&gt;"",IF(VLOOKUP($A139,貼り付け用!$A$1:$BA$300,COLUMN(),FALSE)=0,"",VLOOKUP($A139,貼り付け用!$A$1:$BA$300,COLUMN(),FALSE)),"")</f>
        <v>#N/A</v>
      </c>
      <c r="C139" s="24" t="e">
        <f>IF($A139&lt;&gt;"",IF(VLOOKUP($A139,貼り付け用!$A$1:$BA$300,COLUMN(),FALSE)=0,"",VLOOKUP($A139,貼り付け用!$A$1:$BA$300,COLUMN(),FALSE)),"")</f>
        <v>#N/A</v>
      </c>
      <c r="D139" s="24" t="e">
        <f>IF($A139&lt;&gt;"",IF(VLOOKUP($A139,貼り付け用!$A$1:$BA$300,COLUMN(),FALSE)=0,"",VLOOKUP($A139,貼り付け用!$A$1:$BA$300,COLUMN(),FALSE)),"")</f>
        <v>#N/A</v>
      </c>
      <c r="E139" s="24" t="e">
        <f>IF($A139&lt;&gt;"",IF(VLOOKUP($A139,貼り付け用!$A$1:$BA$300,COLUMN(),FALSE)=0,"",VLOOKUP($A139,貼り付け用!$A$1:$BA$300,COLUMN(),FALSE)),"")</f>
        <v>#N/A</v>
      </c>
      <c r="F139" s="24" t="e">
        <f>IF($A139&lt;&gt;"",IF(VLOOKUP($A139,貼り付け用!$A$1:$BA$300,COLUMN(),FALSE)=0,"",VLOOKUP($A139,貼り付け用!$A$1:$BA$300,COLUMN(),FALSE)),"")</f>
        <v>#N/A</v>
      </c>
      <c r="G139" s="24" t="e">
        <f>IF($A139&lt;&gt;"",IF(VLOOKUP($A139,貼り付け用!$A$1:$BA$300,COLUMN(),FALSE)=0,"",VLOOKUP($A139,貼り付け用!$A$1:$BA$300,COLUMN(),FALSE)),"")</f>
        <v>#N/A</v>
      </c>
      <c r="H139" s="24" t="e">
        <f>IF($A139&lt;&gt;"",IF(VLOOKUP($A139,貼り付け用!$A$1:$BA$300,COLUMN(),FALSE)=0,"",VLOOKUP($A139,貼り付け用!$A$1:$BA$300,COLUMN(),FALSE)),"")</f>
        <v>#N/A</v>
      </c>
      <c r="I139" s="24" t="e">
        <f>IF($A139&lt;&gt;"",IF(VLOOKUP($A139,貼り付け用!$A$1:$BA$300,COLUMN(),FALSE)=0,"",VLOOKUP($A139,貼り付け用!$A$1:$BA$300,COLUMN(),FALSE)),"")</f>
        <v>#N/A</v>
      </c>
      <c r="J139" s="24" t="e">
        <f>IF($A139&lt;&gt;"",IF(VLOOKUP($A139,貼り付け用!$A$1:$BA$300,COLUMN(),FALSE)=0,"",VLOOKUP($A139,貼り付け用!$A$1:$BA$300,COLUMN(),FALSE)),"")</f>
        <v>#N/A</v>
      </c>
      <c r="K139" s="24" t="e">
        <f>IF($A139&lt;&gt;"",IF(VLOOKUP($A139,貼り付け用!$A$1:$BA$300,COLUMN(),FALSE)=0,"",VLOOKUP($A139,貼り付け用!$A$1:$BA$300,COLUMN(),FALSE)),"")</f>
        <v>#N/A</v>
      </c>
      <c r="L139" s="24" t="e">
        <f>IF($A139&lt;&gt;"",
IF(COLUMN(貼り付け用!L139)&gt;MATCH("おやつ",貼り付け用!$3:$3,0),"",
IF(VLOOKUP($A139,貼り付け用!$A$1:$BA$300,COLUMN(),FALSE)=0,"",VLOOKUP($A139,貼り付け用!$A$1:$BA$300,COLUMN(),FALSE))),"")</f>
        <v>#N/A</v>
      </c>
      <c r="M139" s="24" t="e">
        <f>IF($A139&lt;&gt;"",
IF(COLUMN(貼り付け用!M139)&gt;MATCH("おやつ",貼り付け用!$3:$3,0),"",
IF(VLOOKUP($A139,貼り付け用!$A$1:$BA$300,COLUMN(),FALSE)=0,"",VLOOKUP($A139,貼り付け用!$A$1:$BA$300,COLUMN(),FALSE))),"")</f>
        <v>#N/A</v>
      </c>
      <c r="N139" s="24" t="e">
        <f>IF($A139&lt;&gt;"",
IF(COLUMN(貼り付け用!N139)&gt;MATCH("おやつ",貼り付け用!$3:$3,0),"",
IF(VLOOKUP($A139,貼り付け用!$A$1:$BA$300,COLUMN(),FALSE)=0,"",VLOOKUP($A139,貼り付け用!$A$1:$BA$300,COLUMN(),FALSE))),"")</f>
        <v>#N/A</v>
      </c>
      <c r="O139" s="24" t="e">
        <f>IF($A139&lt;&gt;"",
IF(COLUMN(貼り付け用!O139)&gt;MATCH("おやつ",貼り付け用!$3:$3,0),"",
IF(VLOOKUP($A139,貼り付け用!$A$1:$BA$300,COLUMN(),FALSE)=0,"",VLOOKUP($A139,貼り付け用!$A$1:$BA$300,COLUMN(),FALSE))),"")</f>
        <v>#N/A</v>
      </c>
      <c r="P139" s="24" t="e">
        <f>IF($A139&lt;&gt;"",
IF(COLUMN(貼り付け用!P139)&gt;MATCH("おやつ",貼り付け用!$3:$3,0),"",
IF(VLOOKUP($A139,貼り付け用!$A$1:$BA$300,COLUMN(),FALSE)=0,"",VLOOKUP($A139,貼り付け用!$A$1:$BA$300,COLUMN(),FALSE))),"")</f>
        <v>#N/A</v>
      </c>
      <c r="Q139" s="24" t="e">
        <f>IF($A139&lt;&gt;"",
IF(COLUMN(貼り付け用!Q139)&gt;MATCH("おやつ",貼り付け用!$3:$3,0),"",
IF(VLOOKUP($A139,貼り付け用!$A$1:$BA$300,COLUMN(),FALSE)=0,"",VLOOKUP($A139,貼り付け用!$A$1:$BA$300,COLUMN(),FALSE))),"")</f>
        <v>#N/A</v>
      </c>
      <c r="R139" s="24" t="e">
        <f>IF($A139&lt;&gt;"",
IF(COLUMN(貼り付け用!R139)&gt;MATCH("おやつ",貼り付け用!$3:$3,0),"",
IF(VLOOKUP($A139,貼り付け用!$A$1:$BA$300,COLUMN(),FALSE)=0,"",VLOOKUP($A139,貼り付け用!$A$1:$BA$300,COLUMN(),FALSE))),"")</f>
        <v>#N/A</v>
      </c>
      <c r="S139" s="24" t="e">
        <f>IF($A139&lt;&gt;"",
IF(COLUMN(貼り付け用!S139)&gt;MATCH("おやつ",貼り付け用!$3:$3,0),"",
IF(VLOOKUP($A139,貼り付け用!$A$1:$BA$300,COLUMN(),FALSE)=0,"",VLOOKUP($A139,貼り付け用!$A$1:$BA$300,COLUMN(),FALSE))),"")</f>
        <v>#N/A</v>
      </c>
      <c r="T139" s="24" t="e">
        <f>IF(COLUMN(貼り付け用!T139)&gt;MATCH("おやつ",貼り付け用!$3:$3,0),"",
IF(VLOOKUP($A139,貼り付け用!$A$1:$BA$300,COLUMN(),FALSE)=0,"",VLOOKUP($A139,貼り付け用!$A$1:$BA$300,COLUMN(),FALSE)))</f>
        <v>#N/A</v>
      </c>
      <c r="U139" s="30"/>
      <c r="V139" s="27" t="e">
        <f>IF(A139&lt;&gt;"",
IF(VLOOKUP($A139,貼り付け用!$A$1:$BA$300,MATCH("おやつ",貼り付け用!$3:$3,0)+1,FALSE)=0,"",VLOOKUP($A139,貼り付け用!$A$1:$BA$300,MATCH("おやつ",貼り付け用!$3:$3,0)+1,FALSE)),"")</f>
        <v>#N/A</v>
      </c>
      <c r="W139" s="26" t="e">
        <f>IF(A139&lt;&gt;"",
IF(VLOOKUP($A139,貼り付け用!$A$1:$BA$300,MATCH("おやつ",貼り付け用!$3:$3,0)+2,FALSE)=0,"",VLOOKUP($A139,貼り付け用!$A$1:$BA$300,MATCH("おやつ",貼り付け用!$3:$3,0)+2,FALSE)),"")</f>
        <v>#N/A</v>
      </c>
    </row>
    <row r="140" spans="1:23" x14ac:dyDescent="0.45">
      <c r="A140" s="10" t="e">
        <f>IF(貼り付け用!$A$6&lt;&gt;"",
IF(ROW(A139)+1&gt;=MATCH("*10000*", 貼り付け用!$A:$A, 0),
IF(COUNTIF(A138,"*10000*"),"10001",
IF(COUNTIF(A138,"*10001*"),"10002",
IF(COUNTIF(A138,"*10002*"),"",
IF(COUNTIF(A138,""),"","10000")))),
IF(貼り付け用!A140&lt;&gt;"",貼り付け用!A140,"")),
IF(ROW(A140)+1&gt;=MATCH("*10000*", 貼り付け用!$A:$A, 0),
IF(COUNTIF(A138,"*10000*"),"10001",
IF(COUNTIF(A138,"*10001*"),"10002",
IF(COUNTIF(A138,"*10002*"),"",
IF(COUNTIF(A138,""),"","10000")))),
IF(貼り付け用!A141&lt;&gt;"",貼り付け用!A141,"")))</f>
        <v>#N/A</v>
      </c>
      <c r="B140" s="26" t="e">
        <f>IF($A140&lt;&gt;"",IF(VLOOKUP($A140,貼り付け用!$A$1:$BA$300,COLUMN(),FALSE)=0,"",VLOOKUP($A140,貼り付け用!$A$1:$BA$300,COLUMN(),FALSE)),"")</f>
        <v>#N/A</v>
      </c>
      <c r="C140" s="26" t="e">
        <f>IF($A140&lt;&gt;"",IF(VLOOKUP($A140,貼り付け用!$A$1:$BA$300,COLUMN(),FALSE)=0,"",VLOOKUP($A140,貼り付け用!$A$1:$BA$300,COLUMN(),FALSE)),"")</f>
        <v>#N/A</v>
      </c>
      <c r="D140" s="26" t="e">
        <f>IF($A140&lt;&gt;"",IF(VLOOKUP($A140,貼り付け用!$A$1:$BA$300,COLUMN(),FALSE)=0,"",VLOOKUP($A140,貼り付け用!$A$1:$BA$300,COLUMN(),FALSE)),"")</f>
        <v>#N/A</v>
      </c>
      <c r="E140" s="26" t="e">
        <f>IF($A140&lt;&gt;"",IF(VLOOKUP($A140,貼り付け用!$A$1:$BA$300,COLUMN(),FALSE)=0,"",VLOOKUP($A140,貼り付け用!$A$1:$BA$300,COLUMN(),FALSE)),"")</f>
        <v>#N/A</v>
      </c>
      <c r="F140" s="26" t="e">
        <f>IF($A140&lt;&gt;"",IF(VLOOKUP($A140,貼り付け用!$A$1:$BA$300,COLUMN(),FALSE)=0,"",VLOOKUP($A140,貼り付け用!$A$1:$BA$300,COLUMN(),FALSE)),"")</f>
        <v>#N/A</v>
      </c>
      <c r="G140" s="26" t="e">
        <f>IF($A140&lt;&gt;"",IF(VLOOKUP($A140,貼り付け用!$A$1:$BA$300,COLUMN(),FALSE)=0,"",VLOOKUP($A140,貼り付け用!$A$1:$BA$300,COLUMN(),FALSE)),"")</f>
        <v>#N/A</v>
      </c>
      <c r="H140" s="26" t="e">
        <f>IF($A140&lt;&gt;"",IF(VLOOKUP($A140,貼り付け用!$A$1:$BA$300,COLUMN(),FALSE)=0,"",VLOOKUP($A140,貼り付け用!$A$1:$BA$300,COLUMN(),FALSE)),"")</f>
        <v>#N/A</v>
      </c>
      <c r="I140" s="26" t="e">
        <f>IF($A140&lt;&gt;"",IF(VLOOKUP($A140,貼り付け用!$A$1:$BA$300,COLUMN(),FALSE)=0,"",VLOOKUP($A140,貼り付け用!$A$1:$BA$300,COLUMN(),FALSE)),"")</f>
        <v>#N/A</v>
      </c>
      <c r="J140" s="26" t="e">
        <f>IF($A140&lt;&gt;"",IF(VLOOKUP($A140,貼り付け用!$A$1:$BA$300,COLUMN(),FALSE)=0,"",VLOOKUP($A140,貼り付け用!$A$1:$BA$300,COLUMN(),FALSE)),"")</f>
        <v>#N/A</v>
      </c>
      <c r="K140" s="26" t="e">
        <f>IF($A140&lt;&gt;"",IF(VLOOKUP($A140,貼り付け用!$A$1:$BA$300,COLUMN(),FALSE)=0,"",VLOOKUP($A140,貼り付け用!$A$1:$BA$300,COLUMN(),FALSE)),"")</f>
        <v>#N/A</v>
      </c>
      <c r="L140" s="26" t="e">
        <f>IF($A140&lt;&gt;"",
IF(COLUMN(貼り付け用!L140)&gt;MATCH("おやつ",貼り付け用!$3:$3,0),"",
IF(VLOOKUP($A140,貼り付け用!$A$1:$BA$300,COLUMN(),FALSE)=0,"",VLOOKUP($A140,貼り付け用!$A$1:$BA$300,COLUMN(),FALSE))),"")</f>
        <v>#N/A</v>
      </c>
      <c r="M140" s="26" t="e">
        <f>IF($A140&lt;&gt;"",
IF(COLUMN(貼り付け用!M140)&gt;MATCH("おやつ",貼り付け用!$3:$3,0),"",
IF(VLOOKUP($A140,貼り付け用!$A$1:$BA$300,COLUMN(),FALSE)=0,"",VLOOKUP($A140,貼り付け用!$A$1:$BA$300,COLUMN(),FALSE))),"")</f>
        <v>#N/A</v>
      </c>
      <c r="N140" s="26" t="e">
        <f>IF($A140&lt;&gt;"",
IF(COLUMN(貼り付け用!N140)&gt;MATCH("おやつ",貼り付け用!$3:$3,0),"",
IF(VLOOKUP($A140,貼り付け用!$A$1:$BA$300,COLUMN(),FALSE)=0,"",VLOOKUP($A140,貼り付け用!$A$1:$BA$300,COLUMN(),FALSE))),"")</f>
        <v>#N/A</v>
      </c>
      <c r="O140" s="26" t="e">
        <f>IF($A140&lt;&gt;"",
IF(COLUMN(貼り付け用!O140)&gt;MATCH("おやつ",貼り付け用!$3:$3,0),"",
IF(VLOOKUP($A140,貼り付け用!$A$1:$BA$300,COLUMN(),FALSE)=0,"",VLOOKUP($A140,貼り付け用!$A$1:$BA$300,COLUMN(),FALSE))),"")</f>
        <v>#N/A</v>
      </c>
      <c r="P140" s="26" t="e">
        <f>IF($A140&lt;&gt;"",
IF(COLUMN(貼り付け用!P140)&gt;MATCH("おやつ",貼り付け用!$3:$3,0),"",
IF(VLOOKUP($A140,貼り付け用!$A$1:$BA$300,COLUMN(),FALSE)=0,"",VLOOKUP($A140,貼り付け用!$A$1:$BA$300,COLUMN(),FALSE))),"")</f>
        <v>#N/A</v>
      </c>
      <c r="Q140" s="26" t="e">
        <f>IF($A140&lt;&gt;"",
IF(COLUMN(貼り付け用!Q140)&gt;MATCH("おやつ",貼り付け用!$3:$3,0),"",
IF(VLOOKUP($A140,貼り付け用!$A$1:$BA$300,COLUMN(),FALSE)=0,"",VLOOKUP($A140,貼り付け用!$A$1:$BA$300,COLUMN(),FALSE))),"")</f>
        <v>#N/A</v>
      </c>
      <c r="R140" s="26" t="e">
        <f>IF($A140&lt;&gt;"",
IF(COLUMN(貼り付け用!R140)&gt;MATCH("おやつ",貼り付け用!$3:$3,0),"",
IF(VLOOKUP($A140,貼り付け用!$A$1:$BA$300,COLUMN(),FALSE)=0,"",VLOOKUP($A140,貼り付け用!$A$1:$BA$300,COLUMN(),FALSE))),"")</f>
        <v>#N/A</v>
      </c>
      <c r="S140" s="26" t="e">
        <f>IF($A140&lt;&gt;"",
IF(COLUMN(貼り付け用!S140)&gt;MATCH("おやつ",貼り付け用!$3:$3,0),"",
IF(VLOOKUP($A140,貼り付け用!$A$1:$BA$300,COLUMN(),FALSE)=0,"",VLOOKUP($A140,貼り付け用!$A$1:$BA$300,COLUMN(),FALSE))),"")</f>
        <v>#N/A</v>
      </c>
      <c r="T140" s="26" t="e">
        <f>IF(COLUMN(貼り付け用!T140)&gt;MATCH("おやつ",貼り付け用!$3:$3,0),"",
IF(VLOOKUP($A140,貼り付け用!$A$1:$BA$300,COLUMN(),FALSE)=0,"",VLOOKUP($A140,貼り付け用!$A$1:$BA$300,COLUMN(),FALSE)))</f>
        <v>#N/A</v>
      </c>
      <c r="U140" s="29"/>
      <c r="V140" s="27" t="e">
        <f>IF(A140&lt;&gt;"",
IF(VLOOKUP($A140,貼り付け用!$A$1:$BA$300,MATCH("おやつ",貼り付け用!$3:$3,0)+1,FALSE)=0,"",VLOOKUP($A140,貼り付け用!$A$1:$BA$300,MATCH("おやつ",貼り付け用!$3:$3,0)+1,FALSE)),"")</f>
        <v>#N/A</v>
      </c>
      <c r="W140" s="26" t="e">
        <f>IF(A140&lt;&gt;"",
IF(VLOOKUP($A140,貼り付け用!$A$1:$BA$300,MATCH("おやつ",貼り付け用!$3:$3,0)+2,FALSE)=0,"",VLOOKUP($A140,貼り付け用!$A$1:$BA$300,MATCH("おやつ",貼り付け用!$3:$3,0)+2,FALSE)),"")</f>
        <v>#N/A</v>
      </c>
    </row>
    <row r="141" spans="1:23" x14ac:dyDescent="0.45">
      <c r="A141" s="28" t="e">
        <f>IF(貼り付け用!$A$6&lt;&gt;"",
IF(ROW(A140)+1&gt;=MATCH("*10000*", 貼り付け用!$A:$A, 0),"",
IF(貼り付け用!A141&lt;&gt;"",貼り付け用!A141,"")),
IF(ROW(A141)+1&gt;=MATCH("*10000*", 貼り付け用!$A:$A, 0),"",
IF(貼り付け用!A142&lt;&gt;"",貼り付け用!A142,"")))</f>
        <v>#N/A</v>
      </c>
      <c r="B141" s="24" t="e">
        <f>IF($A141&lt;&gt;"",IF(VLOOKUP($A141,貼り付け用!$A$1:$BA$300,COLUMN(),FALSE)=0,"",VLOOKUP($A141,貼り付け用!$A$1:$BA$300,COLUMN(),FALSE)),"")</f>
        <v>#N/A</v>
      </c>
      <c r="C141" s="24" t="e">
        <f>IF($A141&lt;&gt;"",IF(VLOOKUP($A141,貼り付け用!$A$1:$BA$300,COLUMN(),FALSE)=0,"",VLOOKUP($A141,貼り付け用!$A$1:$BA$300,COLUMN(),FALSE)),"")</f>
        <v>#N/A</v>
      </c>
      <c r="D141" s="24" t="e">
        <f>IF($A141&lt;&gt;"",IF(VLOOKUP($A141,貼り付け用!$A$1:$BA$300,COLUMN(),FALSE)=0,"",VLOOKUP($A141,貼り付け用!$A$1:$BA$300,COLUMN(),FALSE)),"")</f>
        <v>#N/A</v>
      </c>
      <c r="E141" s="24" t="e">
        <f>IF($A141&lt;&gt;"",IF(VLOOKUP($A141,貼り付け用!$A$1:$BA$300,COLUMN(),FALSE)=0,"",VLOOKUP($A141,貼り付け用!$A$1:$BA$300,COLUMN(),FALSE)),"")</f>
        <v>#N/A</v>
      </c>
      <c r="F141" s="24" t="e">
        <f>IF($A141&lt;&gt;"",IF(VLOOKUP($A141,貼り付け用!$A$1:$BA$300,COLUMN(),FALSE)=0,"",VLOOKUP($A141,貼り付け用!$A$1:$BA$300,COLUMN(),FALSE)),"")</f>
        <v>#N/A</v>
      </c>
      <c r="G141" s="24" t="e">
        <f>IF($A141&lt;&gt;"",IF(VLOOKUP($A141,貼り付け用!$A$1:$BA$300,COLUMN(),FALSE)=0,"",VLOOKUP($A141,貼り付け用!$A$1:$BA$300,COLUMN(),FALSE)),"")</f>
        <v>#N/A</v>
      </c>
      <c r="H141" s="24" t="e">
        <f>IF($A141&lt;&gt;"",IF(VLOOKUP($A141,貼り付け用!$A$1:$BA$300,COLUMN(),FALSE)=0,"",VLOOKUP($A141,貼り付け用!$A$1:$BA$300,COLUMN(),FALSE)),"")</f>
        <v>#N/A</v>
      </c>
      <c r="I141" s="24" t="e">
        <f>IF($A141&lt;&gt;"",IF(VLOOKUP($A141,貼り付け用!$A$1:$BA$300,COLUMN(),FALSE)=0,"",VLOOKUP($A141,貼り付け用!$A$1:$BA$300,COLUMN(),FALSE)),"")</f>
        <v>#N/A</v>
      </c>
      <c r="J141" s="24" t="e">
        <f>IF($A141&lt;&gt;"",IF(VLOOKUP($A141,貼り付け用!$A$1:$BA$300,COLUMN(),FALSE)=0,"",VLOOKUP($A141,貼り付け用!$A$1:$BA$300,COLUMN(),FALSE)),"")</f>
        <v>#N/A</v>
      </c>
      <c r="K141" s="24" t="e">
        <f>IF($A141&lt;&gt;"",IF(VLOOKUP($A141,貼り付け用!$A$1:$BA$300,COLUMN(),FALSE)=0,"",VLOOKUP($A141,貼り付け用!$A$1:$BA$300,COLUMN(),FALSE)),"")</f>
        <v>#N/A</v>
      </c>
      <c r="L141" s="24" t="e">
        <f>IF($A141&lt;&gt;"",
IF(COLUMN(貼り付け用!L141)&gt;MATCH("おやつ",貼り付け用!$3:$3,0),"",
IF(VLOOKUP($A141,貼り付け用!$A$1:$BA$300,COLUMN(),FALSE)=0,"",VLOOKUP($A141,貼り付け用!$A$1:$BA$300,COLUMN(),FALSE))),"")</f>
        <v>#N/A</v>
      </c>
      <c r="M141" s="24" t="e">
        <f>IF($A141&lt;&gt;"",
IF(COLUMN(貼り付け用!M141)&gt;MATCH("おやつ",貼り付け用!$3:$3,0),"",
IF(VLOOKUP($A141,貼り付け用!$A$1:$BA$300,COLUMN(),FALSE)=0,"",VLOOKUP($A141,貼り付け用!$A$1:$BA$300,COLUMN(),FALSE))),"")</f>
        <v>#N/A</v>
      </c>
      <c r="N141" s="24" t="e">
        <f>IF($A141&lt;&gt;"",
IF(COLUMN(貼り付け用!N141)&gt;MATCH("おやつ",貼り付け用!$3:$3,0),"",
IF(VLOOKUP($A141,貼り付け用!$A$1:$BA$300,COLUMN(),FALSE)=0,"",VLOOKUP($A141,貼り付け用!$A$1:$BA$300,COLUMN(),FALSE))),"")</f>
        <v>#N/A</v>
      </c>
      <c r="O141" s="24" t="e">
        <f>IF($A141&lt;&gt;"",
IF(COLUMN(貼り付け用!O141)&gt;MATCH("おやつ",貼り付け用!$3:$3,0),"",
IF(VLOOKUP($A141,貼り付け用!$A$1:$BA$300,COLUMN(),FALSE)=0,"",VLOOKUP($A141,貼り付け用!$A$1:$BA$300,COLUMN(),FALSE))),"")</f>
        <v>#N/A</v>
      </c>
      <c r="P141" s="24" t="e">
        <f>IF($A141&lt;&gt;"",
IF(COLUMN(貼り付け用!P141)&gt;MATCH("おやつ",貼り付け用!$3:$3,0),"",
IF(VLOOKUP($A141,貼り付け用!$A$1:$BA$300,COLUMN(),FALSE)=0,"",VLOOKUP($A141,貼り付け用!$A$1:$BA$300,COLUMN(),FALSE))),"")</f>
        <v>#N/A</v>
      </c>
      <c r="Q141" s="24" t="e">
        <f>IF($A141&lt;&gt;"",
IF(COLUMN(貼り付け用!Q141)&gt;MATCH("おやつ",貼り付け用!$3:$3,0),"",
IF(VLOOKUP($A141,貼り付け用!$A$1:$BA$300,COLUMN(),FALSE)=0,"",VLOOKUP($A141,貼り付け用!$A$1:$BA$300,COLUMN(),FALSE))),"")</f>
        <v>#N/A</v>
      </c>
      <c r="R141" s="24" t="e">
        <f>IF($A141&lt;&gt;"",
IF(COLUMN(貼り付け用!R141)&gt;MATCH("おやつ",貼り付け用!$3:$3,0),"",
IF(VLOOKUP($A141,貼り付け用!$A$1:$BA$300,COLUMN(),FALSE)=0,"",VLOOKUP($A141,貼り付け用!$A$1:$BA$300,COLUMN(),FALSE))),"")</f>
        <v>#N/A</v>
      </c>
      <c r="S141" s="24" t="e">
        <f>IF($A141&lt;&gt;"",
IF(COLUMN(貼り付け用!S141)&gt;MATCH("おやつ",貼り付け用!$3:$3,0),"",
IF(VLOOKUP($A141,貼り付け用!$A$1:$BA$300,COLUMN(),FALSE)=0,"",VLOOKUP($A141,貼り付け用!$A$1:$BA$300,COLUMN(),FALSE))),"")</f>
        <v>#N/A</v>
      </c>
      <c r="T141" s="24" t="e">
        <f>IF(COLUMN(貼り付け用!T141)&gt;MATCH("おやつ",貼り付け用!$3:$3,0),"",
IF(VLOOKUP($A141,貼り付け用!$A$1:$BA$300,COLUMN(),FALSE)=0,"",VLOOKUP($A141,貼り付け用!$A$1:$BA$300,COLUMN(),FALSE)))</f>
        <v>#N/A</v>
      </c>
      <c r="U141" s="30"/>
      <c r="V141" s="27" t="e">
        <f>IF(A141&lt;&gt;"",
IF(VLOOKUP($A141,貼り付け用!$A$1:$BA$300,MATCH("おやつ",貼り付け用!$3:$3,0)+1,FALSE)=0,"",VLOOKUP($A141,貼り付け用!$A$1:$BA$300,MATCH("おやつ",貼り付け用!$3:$3,0)+1,FALSE)),"")</f>
        <v>#N/A</v>
      </c>
      <c r="W141" s="26" t="e">
        <f>IF(A141&lt;&gt;"",
IF(VLOOKUP($A141,貼り付け用!$A$1:$BA$300,MATCH("おやつ",貼り付け用!$3:$3,0)+2,FALSE)=0,"",VLOOKUP($A141,貼り付け用!$A$1:$BA$300,MATCH("おやつ",貼り付け用!$3:$3,0)+2,FALSE)),"")</f>
        <v>#N/A</v>
      </c>
    </row>
    <row r="142" spans="1:23" x14ac:dyDescent="0.45">
      <c r="A142" s="10" t="e">
        <f>IF(貼り付け用!$A$6&lt;&gt;"",
IF(ROW(A141)+1&gt;=MATCH("*10000*", 貼り付け用!$A:$A, 0),
IF(COUNTIF(A140,"*10000*"),"10001",
IF(COUNTIF(A140,"*10001*"),"10002",
IF(COUNTIF(A140,"*10002*"),"",
IF(COUNTIF(A140,""),"","10000")))),
IF(貼り付け用!A142&lt;&gt;"",貼り付け用!A142,"")),
IF(ROW(A142)+1&gt;=MATCH("*10000*", 貼り付け用!$A:$A, 0),
IF(COUNTIF(A140,"*10000*"),"10001",
IF(COUNTIF(A140,"*10001*"),"10002",
IF(COUNTIF(A140,"*10002*"),"",
IF(COUNTIF(A140,""),"","10000")))),
IF(貼り付け用!A143&lt;&gt;"",貼り付け用!A143,"")))</f>
        <v>#N/A</v>
      </c>
      <c r="B142" s="26" t="e">
        <f>IF($A142&lt;&gt;"",IF(VLOOKUP($A142,貼り付け用!$A$1:$BA$300,COLUMN(),FALSE)=0,"",VLOOKUP($A142,貼り付け用!$A$1:$BA$300,COLUMN(),FALSE)),"")</f>
        <v>#N/A</v>
      </c>
      <c r="C142" s="26" t="e">
        <f>IF($A142&lt;&gt;"",IF(VLOOKUP($A142,貼り付け用!$A$1:$BA$300,COLUMN(),FALSE)=0,"",VLOOKUP($A142,貼り付け用!$A$1:$BA$300,COLUMN(),FALSE)),"")</f>
        <v>#N/A</v>
      </c>
      <c r="D142" s="26" t="e">
        <f>IF($A142&lt;&gt;"",IF(VLOOKUP($A142,貼り付け用!$A$1:$BA$300,COLUMN(),FALSE)=0,"",VLOOKUP($A142,貼り付け用!$A$1:$BA$300,COLUMN(),FALSE)),"")</f>
        <v>#N/A</v>
      </c>
      <c r="E142" s="26" t="e">
        <f>IF($A142&lt;&gt;"",IF(VLOOKUP($A142,貼り付け用!$A$1:$BA$300,COLUMN(),FALSE)=0,"",VLOOKUP($A142,貼り付け用!$A$1:$BA$300,COLUMN(),FALSE)),"")</f>
        <v>#N/A</v>
      </c>
      <c r="F142" s="26" t="e">
        <f>IF($A142&lt;&gt;"",IF(VLOOKUP($A142,貼り付け用!$A$1:$BA$300,COLUMN(),FALSE)=0,"",VLOOKUP($A142,貼り付け用!$A$1:$BA$300,COLUMN(),FALSE)),"")</f>
        <v>#N/A</v>
      </c>
      <c r="G142" s="26" t="e">
        <f>IF($A142&lt;&gt;"",IF(VLOOKUP($A142,貼り付け用!$A$1:$BA$300,COLUMN(),FALSE)=0,"",VLOOKUP($A142,貼り付け用!$A$1:$BA$300,COLUMN(),FALSE)),"")</f>
        <v>#N/A</v>
      </c>
      <c r="H142" s="26" t="e">
        <f>IF($A142&lt;&gt;"",IF(VLOOKUP($A142,貼り付け用!$A$1:$BA$300,COLUMN(),FALSE)=0,"",VLOOKUP($A142,貼り付け用!$A$1:$BA$300,COLUMN(),FALSE)),"")</f>
        <v>#N/A</v>
      </c>
      <c r="I142" s="26" t="e">
        <f>IF($A142&lt;&gt;"",IF(VLOOKUP($A142,貼り付け用!$A$1:$BA$300,COLUMN(),FALSE)=0,"",VLOOKUP($A142,貼り付け用!$A$1:$BA$300,COLUMN(),FALSE)),"")</f>
        <v>#N/A</v>
      </c>
      <c r="J142" s="26" t="e">
        <f>IF($A142&lt;&gt;"",IF(VLOOKUP($A142,貼り付け用!$A$1:$BA$300,COLUMN(),FALSE)=0,"",VLOOKUP($A142,貼り付け用!$A$1:$BA$300,COLUMN(),FALSE)),"")</f>
        <v>#N/A</v>
      </c>
      <c r="K142" s="26" t="e">
        <f>IF($A142&lt;&gt;"",IF(VLOOKUP($A142,貼り付け用!$A$1:$BA$300,COLUMN(),FALSE)=0,"",VLOOKUP($A142,貼り付け用!$A$1:$BA$300,COLUMN(),FALSE)),"")</f>
        <v>#N/A</v>
      </c>
      <c r="L142" s="26" t="e">
        <f>IF($A142&lt;&gt;"",
IF(COLUMN(貼り付け用!L142)&gt;MATCH("おやつ",貼り付け用!$3:$3,0),"",
IF(VLOOKUP($A142,貼り付け用!$A$1:$BA$300,COLUMN(),FALSE)=0,"",VLOOKUP($A142,貼り付け用!$A$1:$BA$300,COLUMN(),FALSE))),"")</f>
        <v>#N/A</v>
      </c>
      <c r="M142" s="26" t="e">
        <f>IF($A142&lt;&gt;"",
IF(COLUMN(貼り付け用!M142)&gt;MATCH("おやつ",貼り付け用!$3:$3,0),"",
IF(VLOOKUP($A142,貼り付け用!$A$1:$BA$300,COLUMN(),FALSE)=0,"",VLOOKUP($A142,貼り付け用!$A$1:$BA$300,COLUMN(),FALSE))),"")</f>
        <v>#N/A</v>
      </c>
      <c r="N142" s="26" t="e">
        <f>IF($A142&lt;&gt;"",
IF(COLUMN(貼り付け用!N142)&gt;MATCH("おやつ",貼り付け用!$3:$3,0),"",
IF(VLOOKUP($A142,貼り付け用!$A$1:$BA$300,COLUMN(),FALSE)=0,"",VLOOKUP($A142,貼り付け用!$A$1:$BA$300,COLUMN(),FALSE))),"")</f>
        <v>#N/A</v>
      </c>
      <c r="O142" s="26" t="e">
        <f>IF($A142&lt;&gt;"",
IF(COLUMN(貼り付け用!O142)&gt;MATCH("おやつ",貼り付け用!$3:$3,0),"",
IF(VLOOKUP($A142,貼り付け用!$A$1:$BA$300,COLUMN(),FALSE)=0,"",VLOOKUP($A142,貼り付け用!$A$1:$BA$300,COLUMN(),FALSE))),"")</f>
        <v>#N/A</v>
      </c>
      <c r="P142" s="26" t="e">
        <f>IF($A142&lt;&gt;"",
IF(COLUMN(貼り付け用!P142)&gt;MATCH("おやつ",貼り付け用!$3:$3,0),"",
IF(VLOOKUP($A142,貼り付け用!$A$1:$BA$300,COLUMN(),FALSE)=0,"",VLOOKUP($A142,貼り付け用!$A$1:$BA$300,COLUMN(),FALSE))),"")</f>
        <v>#N/A</v>
      </c>
      <c r="Q142" s="26" t="e">
        <f>IF($A142&lt;&gt;"",
IF(COLUMN(貼り付け用!Q142)&gt;MATCH("おやつ",貼り付け用!$3:$3,0),"",
IF(VLOOKUP($A142,貼り付け用!$A$1:$BA$300,COLUMN(),FALSE)=0,"",VLOOKUP($A142,貼り付け用!$A$1:$BA$300,COLUMN(),FALSE))),"")</f>
        <v>#N/A</v>
      </c>
      <c r="R142" s="26" t="e">
        <f>IF($A142&lt;&gt;"",
IF(COLUMN(貼り付け用!R142)&gt;MATCH("おやつ",貼り付け用!$3:$3,0),"",
IF(VLOOKUP($A142,貼り付け用!$A$1:$BA$300,COLUMN(),FALSE)=0,"",VLOOKUP($A142,貼り付け用!$A$1:$BA$300,COLUMN(),FALSE))),"")</f>
        <v>#N/A</v>
      </c>
      <c r="S142" s="26" t="e">
        <f>IF($A142&lt;&gt;"",
IF(COLUMN(貼り付け用!S142)&gt;MATCH("おやつ",貼り付け用!$3:$3,0),"",
IF(VLOOKUP($A142,貼り付け用!$A$1:$BA$300,COLUMN(),FALSE)=0,"",VLOOKUP($A142,貼り付け用!$A$1:$BA$300,COLUMN(),FALSE))),"")</f>
        <v>#N/A</v>
      </c>
      <c r="T142" s="26" t="e">
        <f>IF(COLUMN(貼り付け用!T142)&gt;MATCH("おやつ",貼り付け用!$3:$3,0),"",
IF(VLOOKUP($A142,貼り付け用!$A$1:$BA$300,COLUMN(),FALSE)=0,"",VLOOKUP($A142,貼り付け用!$A$1:$BA$300,COLUMN(),FALSE)))</f>
        <v>#N/A</v>
      </c>
      <c r="U142" s="29"/>
      <c r="V142" s="27" t="e">
        <f>IF(A142&lt;&gt;"",
IF(VLOOKUP($A142,貼り付け用!$A$1:$BA$300,MATCH("おやつ",貼り付け用!$3:$3,0)+1,FALSE)=0,"",VLOOKUP($A142,貼り付け用!$A$1:$BA$300,MATCH("おやつ",貼り付け用!$3:$3,0)+1,FALSE)),"")</f>
        <v>#N/A</v>
      </c>
      <c r="W142" s="26" t="e">
        <f>IF(A142&lt;&gt;"",
IF(VLOOKUP($A142,貼り付け用!$A$1:$BA$300,MATCH("おやつ",貼り付け用!$3:$3,0)+2,FALSE)=0,"",VLOOKUP($A142,貼り付け用!$A$1:$BA$300,MATCH("おやつ",貼り付け用!$3:$3,0)+2,FALSE)),"")</f>
        <v>#N/A</v>
      </c>
    </row>
    <row r="143" spans="1:23" x14ac:dyDescent="0.45">
      <c r="A143" s="28" t="e">
        <f>IF(貼り付け用!$A$6&lt;&gt;"",
IF(ROW(A142)+1&gt;=MATCH("*10000*", 貼り付け用!$A:$A, 0),"",
IF(貼り付け用!A143&lt;&gt;"",貼り付け用!A143,"")),
IF(ROW(A143)+1&gt;=MATCH("*10000*", 貼り付け用!$A:$A, 0),"",
IF(貼り付け用!A144&lt;&gt;"",貼り付け用!A144,"")))</f>
        <v>#N/A</v>
      </c>
      <c r="B143" s="24" t="e">
        <f>IF($A143&lt;&gt;"",IF(VLOOKUP($A143,貼り付け用!$A$1:$BA$300,COLUMN(),FALSE)=0,"",VLOOKUP($A143,貼り付け用!$A$1:$BA$300,COLUMN(),FALSE)),"")</f>
        <v>#N/A</v>
      </c>
      <c r="C143" s="24" t="e">
        <f>IF($A143&lt;&gt;"",IF(VLOOKUP($A143,貼り付け用!$A$1:$BA$300,COLUMN(),FALSE)=0,"",VLOOKUP($A143,貼り付け用!$A$1:$BA$300,COLUMN(),FALSE)),"")</f>
        <v>#N/A</v>
      </c>
      <c r="D143" s="24" t="e">
        <f>IF($A143&lt;&gt;"",IF(VLOOKUP($A143,貼り付け用!$A$1:$BA$300,COLUMN(),FALSE)=0,"",VLOOKUP($A143,貼り付け用!$A$1:$BA$300,COLUMN(),FALSE)),"")</f>
        <v>#N/A</v>
      </c>
      <c r="E143" s="24" t="e">
        <f>IF($A143&lt;&gt;"",IF(VLOOKUP($A143,貼り付け用!$A$1:$BA$300,COLUMN(),FALSE)=0,"",VLOOKUP($A143,貼り付け用!$A$1:$BA$300,COLUMN(),FALSE)),"")</f>
        <v>#N/A</v>
      </c>
      <c r="F143" s="24" t="e">
        <f>IF($A143&lt;&gt;"",IF(VLOOKUP($A143,貼り付け用!$A$1:$BA$300,COLUMN(),FALSE)=0,"",VLOOKUP($A143,貼り付け用!$A$1:$BA$300,COLUMN(),FALSE)),"")</f>
        <v>#N/A</v>
      </c>
      <c r="G143" s="24" t="e">
        <f>IF($A143&lt;&gt;"",IF(VLOOKUP($A143,貼り付け用!$A$1:$BA$300,COLUMN(),FALSE)=0,"",VLOOKUP($A143,貼り付け用!$A$1:$BA$300,COLUMN(),FALSE)),"")</f>
        <v>#N/A</v>
      </c>
      <c r="H143" s="24" t="e">
        <f>IF($A143&lt;&gt;"",IF(VLOOKUP($A143,貼り付け用!$A$1:$BA$300,COLUMN(),FALSE)=0,"",VLOOKUP($A143,貼り付け用!$A$1:$BA$300,COLUMN(),FALSE)),"")</f>
        <v>#N/A</v>
      </c>
      <c r="I143" s="24" t="e">
        <f>IF($A143&lt;&gt;"",IF(VLOOKUP($A143,貼り付け用!$A$1:$BA$300,COLUMN(),FALSE)=0,"",VLOOKUP($A143,貼り付け用!$A$1:$BA$300,COLUMN(),FALSE)),"")</f>
        <v>#N/A</v>
      </c>
      <c r="J143" s="24" t="e">
        <f>IF($A143&lt;&gt;"",IF(VLOOKUP($A143,貼り付け用!$A$1:$BA$300,COLUMN(),FALSE)=0,"",VLOOKUP($A143,貼り付け用!$A$1:$BA$300,COLUMN(),FALSE)),"")</f>
        <v>#N/A</v>
      </c>
      <c r="K143" s="24" t="e">
        <f>IF($A143&lt;&gt;"",IF(VLOOKUP($A143,貼り付け用!$A$1:$BA$300,COLUMN(),FALSE)=0,"",VLOOKUP($A143,貼り付け用!$A$1:$BA$300,COLUMN(),FALSE)),"")</f>
        <v>#N/A</v>
      </c>
      <c r="L143" s="24" t="e">
        <f>IF($A143&lt;&gt;"",
IF(COLUMN(貼り付け用!L143)&gt;MATCH("おやつ",貼り付け用!$3:$3,0),"",
IF(VLOOKUP($A143,貼り付け用!$A$1:$BA$300,COLUMN(),FALSE)=0,"",VLOOKUP($A143,貼り付け用!$A$1:$BA$300,COLUMN(),FALSE))),"")</f>
        <v>#N/A</v>
      </c>
      <c r="M143" s="24" t="e">
        <f>IF($A143&lt;&gt;"",
IF(COLUMN(貼り付け用!M143)&gt;MATCH("おやつ",貼り付け用!$3:$3,0),"",
IF(VLOOKUP($A143,貼り付け用!$A$1:$BA$300,COLUMN(),FALSE)=0,"",VLOOKUP($A143,貼り付け用!$A$1:$BA$300,COLUMN(),FALSE))),"")</f>
        <v>#N/A</v>
      </c>
      <c r="N143" s="24" t="e">
        <f>IF($A143&lt;&gt;"",
IF(COLUMN(貼り付け用!N143)&gt;MATCH("おやつ",貼り付け用!$3:$3,0),"",
IF(VLOOKUP($A143,貼り付け用!$A$1:$BA$300,COLUMN(),FALSE)=0,"",VLOOKUP($A143,貼り付け用!$A$1:$BA$300,COLUMN(),FALSE))),"")</f>
        <v>#N/A</v>
      </c>
      <c r="O143" s="24" t="e">
        <f>IF($A143&lt;&gt;"",
IF(COLUMN(貼り付け用!O143)&gt;MATCH("おやつ",貼り付け用!$3:$3,0),"",
IF(VLOOKUP($A143,貼り付け用!$A$1:$BA$300,COLUMN(),FALSE)=0,"",VLOOKUP($A143,貼り付け用!$A$1:$BA$300,COLUMN(),FALSE))),"")</f>
        <v>#N/A</v>
      </c>
      <c r="P143" s="24" t="e">
        <f>IF($A143&lt;&gt;"",
IF(COLUMN(貼り付け用!P143)&gt;MATCH("おやつ",貼り付け用!$3:$3,0),"",
IF(VLOOKUP($A143,貼り付け用!$A$1:$BA$300,COLUMN(),FALSE)=0,"",VLOOKUP($A143,貼り付け用!$A$1:$BA$300,COLUMN(),FALSE))),"")</f>
        <v>#N/A</v>
      </c>
      <c r="Q143" s="24" t="e">
        <f>IF($A143&lt;&gt;"",
IF(COLUMN(貼り付け用!Q143)&gt;MATCH("おやつ",貼り付け用!$3:$3,0),"",
IF(VLOOKUP($A143,貼り付け用!$A$1:$BA$300,COLUMN(),FALSE)=0,"",VLOOKUP($A143,貼り付け用!$A$1:$BA$300,COLUMN(),FALSE))),"")</f>
        <v>#N/A</v>
      </c>
      <c r="R143" s="24" t="e">
        <f>IF($A143&lt;&gt;"",
IF(COLUMN(貼り付け用!R143)&gt;MATCH("おやつ",貼り付け用!$3:$3,0),"",
IF(VLOOKUP($A143,貼り付け用!$A$1:$BA$300,COLUMN(),FALSE)=0,"",VLOOKUP($A143,貼り付け用!$A$1:$BA$300,COLUMN(),FALSE))),"")</f>
        <v>#N/A</v>
      </c>
      <c r="S143" s="24" t="e">
        <f>IF($A143&lt;&gt;"",
IF(COLUMN(貼り付け用!S143)&gt;MATCH("おやつ",貼り付け用!$3:$3,0),"",
IF(VLOOKUP($A143,貼り付け用!$A$1:$BA$300,COLUMN(),FALSE)=0,"",VLOOKUP($A143,貼り付け用!$A$1:$BA$300,COLUMN(),FALSE))),"")</f>
        <v>#N/A</v>
      </c>
      <c r="T143" s="24" t="e">
        <f>IF(COLUMN(貼り付け用!T143)&gt;MATCH("おやつ",貼り付け用!$3:$3,0),"",
IF(VLOOKUP($A143,貼り付け用!$A$1:$BA$300,COLUMN(),FALSE)=0,"",VLOOKUP($A143,貼り付け用!$A$1:$BA$300,COLUMN(),FALSE)))</f>
        <v>#N/A</v>
      </c>
      <c r="U143" s="30"/>
      <c r="V143" s="27" t="e">
        <f>IF(A143&lt;&gt;"",
IF(VLOOKUP($A143,貼り付け用!$A$1:$BA$300,MATCH("おやつ",貼り付け用!$3:$3,0)+1,FALSE)=0,"",VLOOKUP($A143,貼り付け用!$A$1:$BA$300,MATCH("おやつ",貼り付け用!$3:$3,0)+1,FALSE)),"")</f>
        <v>#N/A</v>
      </c>
      <c r="W143" s="26" t="e">
        <f>IF(A143&lt;&gt;"",
IF(VLOOKUP($A143,貼り付け用!$A$1:$BA$300,MATCH("おやつ",貼り付け用!$3:$3,0)+2,FALSE)=0,"",VLOOKUP($A143,貼り付け用!$A$1:$BA$300,MATCH("おやつ",貼り付け用!$3:$3,0)+2,FALSE)),"")</f>
        <v>#N/A</v>
      </c>
    </row>
    <row r="144" spans="1:23" x14ac:dyDescent="0.45">
      <c r="A144" s="10" t="e">
        <f>IF(貼り付け用!$A$6&lt;&gt;"",
IF(ROW(A143)+1&gt;=MATCH("*10000*", 貼り付け用!$A:$A, 0),
IF(COUNTIF(A142,"*10000*"),"10001",
IF(COUNTIF(A142,"*10001*"),"10002",
IF(COUNTIF(A142,"*10002*"),"",
IF(COUNTIF(A142,""),"","10000")))),
IF(貼り付け用!A144&lt;&gt;"",貼り付け用!A144,"")),
IF(ROW(A144)+1&gt;=MATCH("*10000*", 貼り付け用!$A:$A, 0),
IF(COUNTIF(A142,"*10000*"),"10001",
IF(COUNTIF(A142,"*10001*"),"10002",
IF(COUNTIF(A142,"*10002*"),"",
IF(COUNTIF(A142,""),"","10000")))),
IF(貼り付け用!A145&lt;&gt;"",貼り付け用!A145,"")))</f>
        <v>#N/A</v>
      </c>
      <c r="B144" s="26" t="e">
        <f>IF($A144&lt;&gt;"",IF(VLOOKUP($A144,貼り付け用!$A$1:$BA$300,COLUMN(),FALSE)=0,"",VLOOKUP($A144,貼り付け用!$A$1:$BA$300,COLUMN(),FALSE)),"")</f>
        <v>#N/A</v>
      </c>
      <c r="C144" s="26" t="e">
        <f>IF($A144&lt;&gt;"",IF(VLOOKUP($A144,貼り付け用!$A$1:$BA$300,COLUMN(),FALSE)=0,"",VLOOKUP($A144,貼り付け用!$A$1:$BA$300,COLUMN(),FALSE)),"")</f>
        <v>#N/A</v>
      </c>
      <c r="D144" s="26" t="e">
        <f>IF($A144&lt;&gt;"",IF(VLOOKUP($A144,貼り付け用!$A$1:$BA$300,COLUMN(),FALSE)=0,"",VLOOKUP($A144,貼り付け用!$A$1:$BA$300,COLUMN(),FALSE)),"")</f>
        <v>#N/A</v>
      </c>
      <c r="E144" s="26" t="e">
        <f>IF($A144&lt;&gt;"",IF(VLOOKUP($A144,貼り付け用!$A$1:$BA$300,COLUMN(),FALSE)=0,"",VLOOKUP($A144,貼り付け用!$A$1:$BA$300,COLUMN(),FALSE)),"")</f>
        <v>#N/A</v>
      </c>
      <c r="F144" s="26" t="e">
        <f>IF($A144&lt;&gt;"",IF(VLOOKUP($A144,貼り付け用!$A$1:$BA$300,COLUMN(),FALSE)=0,"",VLOOKUP($A144,貼り付け用!$A$1:$BA$300,COLUMN(),FALSE)),"")</f>
        <v>#N/A</v>
      </c>
      <c r="G144" s="26" t="e">
        <f>IF($A144&lt;&gt;"",IF(VLOOKUP($A144,貼り付け用!$A$1:$BA$300,COLUMN(),FALSE)=0,"",VLOOKUP($A144,貼り付け用!$A$1:$BA$300,COLUMN(),FALSE)),"")</f>
        <v>#N/A</v>
      </c>
      <c r="H144" s="26" t="e">
        <f>IF($A144&lt;&gt;"",IF(VLOOKUP($A144,貼り付け用!$A$1:$BA$300,COLUMN(),FALSE)=0,"",VLOOKUP($A144,貼り付け用!$A$1:$BA$300,COLUMN(),FALSE)),"")</f>
        <v>#N/A</v>
      </c>
      <c r="I144" s="26" t="e">
        <f>IF($A144&lt;&gt;"",IF(VLOOKUP($A144,貼り付け用!$A$1:$BA$300,COLUMN(),FALSE)=0,"",VLOOKUP($A144,貼り付け用!$A$1:$BA$300,COLUMN(),FALSE)),"")</f>
        <v>#N/A</v>
      </c>
      <c r="J144" s="26" t="e">
        <f>IF($A144&lt;&gt;"",IF(VLOOKUP($A144,貼り付け用!$A$1:$BA$300,COLUMN(),FALSE)=0,"",VLOOKUP($A144,貼り付け用!$A$1:$BA$300,COLUMN(),FALSE)),"")</f>
        <v>#N/A</v>
      </c>
      <c r="K144" s="26" t="e">
        <f>IF($A144&lt;&gt;"",IF(VLOOKUP($A144,貼り付け用!$A$1:$BA$300,COLUMN(),FALSE)=0,"",VLOOKUP($A144,貼り付け用!$A$1:$BA$300,COLUMN(),FALSE)),"")</f>
        <v>#N/A</v>
      </c>
      <c r="L144" s="26" t="e">
        <f>IF($A144&lt;&gt;"",
IF(COLUMN(貼り付け用!L144)&gt;MATCH("おやつ",貼り付け用!$3:$3,0),"",
IF(VLOOKUP($A144,貼り付け用!$A$1:$BA$300,COLUMN(),FALSE)=0,"",VLOOKUP($A144,貼り付け用!$A$1:$BA$300,COLUMN(),FALSE))),"")</f>
        <v>#N/A</v>
      </c>
      <c r="M144" s="26" t="e">
        <f>IF($A144&lt;&gt;"",
IF(COLUMN(貼り付け用!M144)&gt;MATCH("おやつ",貼り付け用!$3:$3,0),"",
IF(VLOOKUP($A144,貼り付け用!$A$1:$BA$300,COLUMN(),FALSE)=0,"",VLOOKUP($A144,貼り付け用!$A$1:$BA$300,COLUMN(),FALSE))),"")</f>
        <v>#N/A</v>
      </c>
      <c r="N144" s="26" t="e">
        <f>IF($A144&lt;&gt;"",
IF(COLUMN(貼り付け用!N144)&gt;MATCH("おやつ",貼り付け用!$3:$3,0),"",
IF(VLOOKUP($A144,貼り付け用!$A$1:$BA$300,COLUMN(),FALSE)=0,"",VLOOKUP($A144,貼り付け用!$A$1:$BA$300,COLUMN(),FALSE))),"")</f>
        <v>#N/A</v>
      </c>
      <c r="O144" s="26" t="e">
        <f>IF($A144&lt;&gt;"",
IF(COLUMN(貼り付け用!O144)&gt;MATCH("おやつ",貼り付け用!$3:$3,0),"",
IF(VLOOKUP($A144,貼り付け用!$A$1:$BA$300,COLUMN(),FALSE)=0,"",VLOOKUP($A144,貼り付け用!$A$1:$BA$300,COLUMN(),FALSE))),"")</f>
        <v>#N/A</v>
      </c>
      <c r="P144" s="26" t="e">
        <f>IF($A144&lt;&gt;"",
IF(COLUMN(貼り付け用!P144)&gt;MATCH("おやつ",貼り付け用!$3:$3,0),"",
IF(VLOOKUP($A144,貼り付け用!$A$1:$BA$300,COLUMN(),FALSE)=0,"",VLOOKUP($A144,貼り付け用!$A$1:$BA$300,COLUMN(),FALSE))),"")</f>
        <v>#N/A</v>
      </c>
      <c r="Q144" s="26" t="e">
        <f>IF($A144&lt;&gt;"",
IF(COLUMN(貼り付け用!Q144)&gt;MATCH("おやつ",貼り付け用!$3:$3,0),"",
IF(VLOOKUP($A144,貼り付け用!$A$1:$BA$300,COLUMN(),FALSE)=0,"",VLOOKUP($A144,貼り付け用!$A$1:$BA$300,COLUMN(),FALSE))),"")</f>
        <v>#N/A</v>
      </c>
      <c r="R144" s="26" t="e">
        <f>IF($A144&lt;&gt;"",
IF(COLUMN(貼り付け用!R144)&gt;MATCH("おやつ",貼り付け用!$3:$3,0),"",
IF(VLOOKUP($A144,貼り付け用!$A$1:$BA$300,COLUMN(),FALSE)=0,"",VLOOKUP($A144,貼り付け用!$A$1:$BA$300,COLUMN(),FALSE))),"")</f>
        <v>#N/A</v>
      </c>
      <c r="S144" s="26" t="e">
        <f>IF($A144&lt;&gt;"",
IF(COLUMN(貼り付け用!S144)&gt;MATCH("おやつ",貼り付け用!$3:$3,0),"",
IF(VLOOKUP($A144,貼り付け用!$A$1:$BA$300,COLUMN(),FALSE)=0,"",VLOOKUP($A144,貼り付け用!$A$1:$BA$300,COLUMN(),FALSE))),"")</f>
        <v>#N/A</v>
      </c>
      <c r="T144" s="26" t="e">
        <f>IF(COLUMN(貼り付け用!T144)&gt;MATCH("おやつ",貼り付け用!$3:$3,0),"",
IF(VLOOKUP($A144,貼り付け用!$A$1:$BA$300,COLUMN(),FALSE)=0,"",VLOOKUP($A144,貼り付け用!$A$1:$BA$300,COLUMN(),FALSE)))</f>
        <v>#N/A</v>
      </c>
      <c r="U144" s="29"/>
      <c r="V144" s="27" t="e">
        <f>IF(A144&lt;&gt;"",
IF(VLOOKUP($A144,貼り付け用!$A$1:$BA$300,MATCH("おやつ",貼り付け用!$3:$3,0)+1,FALSE)=0,"",VLOOKUP($A144,貼り付け用!$A$1:$BA$300,MATCH("おやつ",貼り付け用!$3:$3,0)+1,FALSE)),"")</f>
        <v>#N/A</v>
      </c>
      <c r="W144" s="26" t="e">
        <f>IF(A144&lt;&gt;"",
IF(VLOOKUP($A144,貼り付け用!$A$1:$BA$300,MATCH("おやつ",貼り付け用!$3:$3,0)+2,FALSE)=0,"",VLOOKUP($A144,貼り付け用!$A$1:$BA$300,MATCH("おやつ",貼り付け用!$3:$3,0)+2,FALSE)),"")</f>
        <v>#N/A</v>
      </c>
    </row>
    <row r="145" spans="1:23" x14ac:dyDescent="0.45">
      <c r="A145" s="28" t="e">
        <f>IF(貼り付け用!$A$6&lt;&gt;"",
IF(ROW(A144)+1&gt;=MATCH("*10000*", 貼り付け用!$A:$A, 0),"",
IF(貼り付け用!A145&lt;&gt;"",貼り付け用!A145,"")),
IF(ROW(A145)+1&gt;=MATCH("*10000*", 貼り付け用!$A:$A, 0),"",
IF(貼り付け用!A146&lt;&gt;"",貼り付け用!A146,"")))</f>
        <v>#N/A</v>
      </c>
      <c r="B145" s="24" t="e">
        <f>IF($A145&lt;&gt;"",IF(VLOOKUP($A145,貼り付け用!$A$1:$BA$300,COLUMN(),FALSE)=0,"",VLOOKUP($A145,貼り付け用!$A$1:$BA$300,COLUMN(),FALSE)),"")</f>
        <v>#N/A</v>
      </c>
      <c r="C145" s="24" t="e">
        <f>IF($A145&lt;&gt;"",IF(VLOOKUP($A145,貼り付け用!$A$1:$BA$300,COLUMN(),FALSE)=0,"",VLOOKUP($A145,貼り付け用!$A$1:$BA$300,COLUMN(),FALSE)),"")</f>
        <v>#N/A</v>
      </c>
      <c r="D145" s="24" t="e">
        <f>IF($A145&lt;&gt;"",IF(VLOOKUP($A145,貼り付け用!$A$1:$BA$300,COLUMN(),FALSE)=0,"",VLOOKUP($A145,貼り付け用!$A$1:$BA$300,COLUMN(),FALSE)),"")</f>
        <v>#N/A</v>
      </c>
      <c r="E145" s="24" t="e">
        <f>IF($A145&lt;&gt;"",IF(VLOOKUP($A145,貼り付け用!$A$1:$BA$300,COLUMN(),FALSE)=0,"",VLOOKUP($A145,貼り付け用!$A$1:$BA$300,COLUMN(),FALSE)),"")</f>
        <v>#N/A</v>
      </c>
      <c r="F145" s="24" t="e">
        <f>IF($A145&lt;&gt;"",IF(VLOOKUP($A145,貼り付け用!$A$1:$BA$300,COLUMN(),FALSE)=0,"",VLOOKUP($A145,貼り付け用!$A$1:$BA$300,COLUMN(),FALSE)),"")</f>
        <v>#N/A</v>
      </c>
      <c r="G145" s="24" t="e">
        <f>IF($A145&lt;&gt;"",IF(VLOOKUP($A145,貼り付け用!$A$1:$BA$300,COLUMN(),FALSE)=0,"",VLOOKUP($A145,貼り付け用!$A$1:$BA$300,COLUMN(),FALSE)),"")</f>
        <v>#N/A</v>
      </c>
      <c r="H145" s="24" t="e">
        <f>IF($A145&lt;&gt;"",IF(VLOOKUP($A145,貼り付け用!$A$1:$BA$300,COLUMN(),FALSE)=0,"",VLOOKUP($A145,貼り付け用!$A$1:$BA$300,COLUMN(),FALSE)),"")</f>
        <v>#N/A</v>
      </c>
      <c r="I145" s="24" t="e">
        <f>IF($A145&lt;&gt;"",IF(VLOOKUP($A145,貼り付け用!$A$1:$BA$300,COLUMN(),FALSE)=0,"",VLOOKUP($A145,貼り付け用!$A$1:$BA$300,COLUMN(),FALSE)),"")</f>
        <v>#N/A</v>
      </c>
      <c r="J145" s="24" t="e">
        <f>IF($A145&lt;&gt;"",IF(VLOOKUP($A145,貼り付け用!$A$1:$BA$300,COLUMN(),FALSE)=0,"",VLOOKUP($A145,貼り付け用!$A$1:$BA$300,COLUMN(),FALSE)),"")</f>
        <v>#N/A</v>
      </c>
      <c r="K145" s="24" t="e">
        <f>IF($A145&lt;&gt;"",IF(VLOOKUP($A145,貼り付け用!$A$1:$BA$300,COLUMN(),FALSE)=0,"",VLOOKUP($A145,貼り付け用!$A$1:$BA$300,COLUMN(),FALSE)),"")</f>
        <v>#N/A</v>
      </c>
      <c r="L145" s="24" t="e">
        <f>IF($A145&lt;&gt;"",
IF(COLUMN(貼り付け用!L145)&gt;MATCH("おやつ",貼り付け用!$3:$3,0),"",
IF(VLOOKUP($A145,貼り付け用!$A$1:$BA$300,COLUMN(),FALSE)=0,"",VLOOKUP($A145,貼り付け用!$A$1:$BA$300,COLUMN(),FALSE))),"")</f>
        <v>#N/A</v>
      </c>
      <c r="M145" s="24" t="e">
        <f>IF($A145&lt;&gt;"",
IF(COLUMN(貼り付け用!M145)&gt;MATCH("おやつ",貼り付け用!$3:$3,0),"",
IF(VLOOKUP($A145,貼り付け用!$A$1:$BA$300,COLUMN(),FALSE)=0,"",VLOOKUP($A145,貼り付け用!$A$1:$BA$300,COLUMN(),FALSE))),"")</f>
        <v>#N/A</v>
      </c>
      <c r="N145" s="24" t="e">
        <f>IF($A145&lt;&gt;"",
IF(COLUMN(貼り付け用!N145)&gt;MATCH("おやつ",貼り付け用!$3:$3,0),"",
IF(VLOOKUP($A145,貼り付け用!$A$1:$BA$300,COLUMN(),FALSE)=0,"",VLOOKUP($A145,貼り付け用!$A$1:$BA$300,COLUMN(),FALSE))),"")</f>
        <v>#N/A</v>
      </c>
      <c r="O145" s="24" t="e">
        <f>IF($A145&lt;&gt;"",
IF(COLUMN(貼り付け用!O145)&gt;MATCH("おやつ",貼り付け用!$3:$3,0),"",
IF(VLOOKUP($A145,貼り付け用!$A$1:$BA$300,COLUMN(),FALSE)=0,"",VLOOKUP($A145,貼り付け用!$A$1:$BA$300,COLUMN(),FALSE))),"")</f>
        <v>#N/A</v>
      </c>
      <c r="P145" s="24" t="e">
        <f>IF($A145&lt;&gt;"",
IF(COLUMN(貼り付け用!P145)&gt;MATCH("おやつ",貼り付け用!$3:$3,0),"",
IF(VLOOKUP($A145,貼り付け用!$A$1:$BA$300,COLUMN(),FALSE)=0,"",VLOOKUP($A145,貼り付け用!$A$1:$BA$300,COLUMN(),FALSE))),"")</f>
        <v>#N/A</v>
      </c>
      <c r="Q145" s="24" t="e">
        <f>IF($A145&lt;&gt;"",
IF(COLUMN(貼り付け用!Q145)&gt;MATCH("おやつ",貼り付け用!$3:$3,0),"",
IF(VLOOKUP($A145,貼り付け用!$A$1:$BA$300,COLUMN(),FALSE)=0,"",VLOOKUP($A145,貼り付け用!$A$1:$BA$300,COLUMN(),FALSE))),"")</f>
        <v>#N/A</v>
      </c>
      <c r="R145" s="24" t="e">
        <f>IF($A145&lt;&gt;"",
IF(COLUMN(貼り付け用!R145)&gt;MATCH("おやつ",貼り付け用!$3:$3,0),"",
IF(VLOOKUP($A145,貼り付け用!$A$1:$BA$300,COLUMN(),FALSE)=0,"",VLOOKUP($A145,貼り付け用!$A$1:$BA$300,COLUMN(),FALSE))),"")</f>
        <v>#N/A</v>
      </c>
      <c r="S145" s="24" t="e">
        <f>IF($A145&lt;&gt;"",
IF(COLUMN(貼り付け用!S145)&gt;MATCH("おやつ",貼り付け用!$3:$3,0),"",
IF(VLOOKUP($A145,貼り付け用!$A$1:$BA$300,COLUMN(),FALSE)=0,"",VLOOKUP($A145,貼り付け用!$A$1:$BA$300,COLUMN(),FALSE))),"")</f>
        <v>#N/A</v>
      </c>
      <c r="T145" s="24" t="e">
        <f>IF(COLUMN(貼り付け用!T145)&gt;MATCH("おやつ",貼り付け用!$3:$3,0),"",
IF(VLOOKUP($A145,貼り付け用!$A$1:$BA$300,COLUMN(),FALSE)=0,"",VLOOKUP($A145,貼り付け用!$A$1:$BA$300,COLUMN(),FALSE)))</f>
        <v>#N/A</v>
      </c>
      <c r="U145" s="30"/>
      <c r="V145" s="27" t="e">
        <f>IF(A145&lt;&gt;"",
IF(VLOOKUP($A145,貼り付け用!$A$1:$BA$300,MATCH("おやつ",貼り付け用!$3:$3,0)+1,FALSE)=0,"",VLOOKUP($A145,貼り付け用!$A$1:$BA$300,MATCH("おやつ",貼り付け用!$3:$3,0)+1,FALSE)),"")</f>
        <v>#N/A</v>
      </c>
      <c r="W145" s="26" t="e">
        <f>IF(A145&lt;&gt;"",
IF(VLOOKUP($A145,貼り付け用!$A$1:$BA$300,MATCH("おやつ",貼り付け用!$3:$3,0)+2,FALSE)=0,"",VLOOKUP($A145,貼り付け用!$A$1:$BA$300,MATCH("おやつ",貼り付け用!$3:$3,0)+2,FALSE)),"")</f>
        <v>#N/A</v>
      </c>
    </row>
    <row r="146" spans="1:23" x14ac:dyDescent="0.45">
      <c r="A146" s="31" t="e">
        <f t="array" ref="A146">IF(INDEX(貼り付け用!A:A, MATCH("*【合計】*", 貼り付け用!A:A, 0)-1)&lt;&gt;0,
INDEX(貼り付け用!A:A, MATCH("*【合計】*", 貼り付け用!A:A, 0)-1),"")</f>
        <v>#N/A</v>
      </c>
      <c r="B146" s="26" t="e">
        <f t="array" ref="B146">IF(INDEX(貼り付け用!B:B, MATCH("*【合計】*", 貼り付け用!$A:$A, 0)-1)&lt;&gt;0,
INDEX(貼り付け用!B:B, MATCH("*【合計】*", 貼り付け用!$A:$A, 0)-1),"")</f>
        <v>#N/A</v>
      </c>
      <c r="C146" s="26" t="e">
        <f t="array" ref="C146">IF(INDEX(貼り付け用!C:C, MATCH("*【合計】*", 貼り付け用!$A:$A, 0)-1)&lt;&gt;0,
INDEX(貼り付け用!C:C, MATCH("*【合計】*", 貼り付け用!$A:$A, 0)-1),"")</f>
        <v>#N/A</v>
      </c>
      <c r="D146" s="26" t="e">
        <f t="array" ref="D146">IF(INDEX(貼り付け用!D:D, MATCH("*【合計】*", 貼り付け用!$A:$A, 0)-1)&lt;&gt;0,
INDEX(貼り付け用!D:D, MATCH("*【合計】*", 貼り付け用!$A:$A, 0)-1),"")</f>
        <v>#N/A</v>
      </c>
      <c r="E146" s="26" t="e">
        <f t="array" ref="E146">IF(INDEX(貼り付け用!E:E, MATCH("*【合計】*", 貼り付け用!$A:$A, 0)-1)&lt;&gt;0,
INDEX(貼り付け用!E:E, MATCH("*【合計】*", 貼り付け用!$A:$A, 0)-1),"")</f>
        <v>#N/A</v>
      </c>
      <c r="F146" s="26" t="e">
        <f t="array" ref="F146">IF(INDEX(貼り付け用!F:F, MATCH("*【合計】*", 貼り付け用!$A:$A, 0)-1)&lt;&gt;0,
INDEX(貼り付け用!F:F, MATCH("*【合計】*", 貼り付け用!$A:$A, 0)-1),"")</f>
        <v>#N/A</v>
      </c>
      <c r="G146" s="26" t="e">
        <f t="array" ref="G146">IF(INDEX(貼り付け用!G:G, MATCH("*【合計】*", 貼り付け用!$A:$A, 0)-1)&lt;&gt;0,
INDEX(貼り付け用!G:G, MATCH("*【合計】*", 貼り付け用!$A:$A, 0)-1),"")</f>
        <v>#N/A</v>
      </c>
      <c r="H146" s="26" t="e">
        <f t="array" ref="H146">IF(INDEX(貼り付け用!H:H, MATCH("*【合計】*", 貼り付け用!$A:$A, 0)-1)&lt;&gt;0,
INDEX(貼り付け用!H:H, MATCH("*【合計】*", 貼り付け用!$A:$A, 0)-1),"")</f>
        <v>#N/A</v>
      </c>
      <c r="I146" s="26" t="e">
        <f t="array" ref="I146">IF(INDEX(貼り付け用!I:I, MATCH("*【合計】*", 貼り付け用!$A:$A, 0)-1)&lt;&gt;0,
INDEX(貼り付け用!I:I, MATCH("*【合計】*", 貼り付け用!$A:$A, 0)-1),"")</f>
        <v>#N/A</v>
      </c>
      <c r="J146" s="26" t="e">
        <f t="array" ref="J146">IF(INDEX(貼り付け用!J:J, MATCH("*【合計】*", 貼り付け用!$A:$A, 0)-1)&lt;&gt;0,
INDEX(貼り付け用!J:J, MATCH("*【合計】*", 貼り付け用!$A:$A, 0)-1),"")</f>
        <v>#N/A</v>
      </c>
      <c r="K146" s="26" t="e">
        <f t="array" ref="K146">IF(INDEX(貼り付け用!K:K, MATCH("*【合計】*", 貼り付け用!$A:$A, 0)-1)&lt;&gt;0,
INDEX(貼り付け用!K:K, MATCH("*【合計】*", 貼り付け用!$A:$A, 0)-1),"")</f>
        <v>#N/A</v>
      </c>
      <c r="L146" s="26" t="e">
        <f t="array" ref="L146">IF(INDEX(貼り付け用!L:L, MATCH("*【合計】*", 貼り付け用!$A:$A, 0)-1)&lt;&gt;0,
INDEX(貼り付け用!L:L, MATCH("*【合計】*", 貼り付け用!$A:$A, 0)-1),"")</f>
        <v>#N/A</v>
      </c>
      <c r="M146" s="26" t="e">
        <f t="array" ref="M146">IF(INDEX(貼り付け用!M:M, MATCH("*【合計】*", 貼り付け用!$A:$A, 0)-1)&lt;&gt;0,
INDEX(貼り付け用!M:M, MATCH("*【合計】*", 貼り付け用!$A:$A, 0)-1),"")</f>
        <v>#N/A</v>
      </c>
      <c r="N146" s="26" t="e">
        <f t="array" ref="N146">IF(INDEX(貼り付け用!N:N, MATCH("*【合計】*", 貼り付け用!$A:$A, 0)-1)&lt;&gt;0,
INDEX(貼り付け用!N:N, MATCH("*【合計】*", 貼り付け用!$A:$A, 0)-1),"")</f>
        <v>#N/A</v>
      </c>
      <c r="O146" s="26" t="e">
        <f t="array" ref="O146">IF(INDEX(貼り付け用!O:O, MATCH("*【合計】*", 貼り付け用!$A:$A, 0)-1)&lt;&gt;0,
INDEX(貼り付け用!O:O, MATCH("*【合計】*", 貼り付け用!$A:$A, 0)-1),"")</f>
        <v>#N/A</v>
      </c>
      <c r="P146" s="26" t="e">
        <f t="array" ref="P146">IF(INDEX(貼り付け用!P:P, MATCH("*【合計】*", 貼り付け用!$A:$A, 0)-1)&lt;&gt;0,
INDEX(貼り付け用!P:P, MATCH("*【合計】*", 貼り付け用!$A:$A, 0)-1),"")</f>
        <v>#N/A</v>
      </c>
      <c r="Q146" s="26" t="e">
        <f t="array" ref="Q146">IF(INDEX(貼り付け用!Q:Q, MATCH("*【合計】*", 貼り付け用!$A:$A, 0)-1)&lt;&gt;0,
INDEX(貼り付け用!Q:Q, MATCH("*【合計】*", 貼り付け用!$A:$A, 0)-1),"")</f>
        <v>#N/A</v>
      </c>
      <c r="R146" s="26" t="e">
        <f t="array" ref="R146">IF(INDEX(貼り付け用!R:R, MATCH("*【合計】*", 貼り付け用!$A:$A, 0)-1)&lt;&gt;0,
INDEX(貼り付け用!R:R, MATCH("*【合計】*", 貼り付け用!$A:$A, 0)-1),"")</f>
        <v>#N/A</v>
      </c>
      <c r="S146" s="26" t="e">
        <f t="array" ref="S146">IF(INDEX(貼り付け用!S:S, MATCH("*【合計】*", 貼り付け用!$A:$A, 0)-1)&lt;&gt;0,
INDEX(貼り付け用!S:S, MATCH("*【合計】*", 貼り付け用!$A:$A, 0)-1),"")</f>
        <v>#N/A</v>
      </c>
      <c r="T146" s="26" t="e">
        <f t="array" ref="T146">IF(INDEX(貼り付け用!T:T, MATCH("*【合計】*", 貼り付け用!$A:$A, 0)-1)&lt;&gt;0,
INDEX(貼り付け用!T:T, MATCH("*【合計】*", 貼り付け用!$A:$A, 0)-1),"")</f>
        <v>#N/A</v>
      </c>
      <c r="U146" s="29"/>
      <c r="V146" s="32" t="e">
        <f t="array" ref="V146">IF(INDEX(貼り付け用!U:U, MATCH("*【合計】*", 貼り付け用!$A:$A, 0)-1)&lt;&gt;0,
INDEX(貼り付け用!U:U, MATCH("*【合計】*", 貼り付け用!$A:$A, 0)-1),"")</f>
        <v>#N/A</v>
      </c>
      <c r="W146" s="33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34" t="e">
        <f>IF(INDEX(貼り付け用!A:A, MATCH("*【合計】*", 貼り付け用!A:A, 0))&lt;&gt;0,
INDEX(貼り付け用!A:A, MATCH("*【合計】*", 貼り付け用!A:A, 0)),"")</f>
        <v>#N/A</v>
      </c>
      <c r="B147" s="24" t="e">
        <f>IF(INDEX(貼り付け用!B:B, MATCH("*【合計】*", 貼り付け用!$A:$A, 0))&lt;&gt;0,
INDEX(貼り付け用!B:B, MATCH("*【合計】*", 貼り付け用!$A:$A, 0)),"")</f>
        <v>#N/A</v>
      </c>
      <c r="C147" s="24" t="e">
        <f>IF(INDEX(貼り付け用!C:C, MATCH("*【合計】*", 貼り付け用!$A:$A, 0))&lt;&gt;0,
INDEX(貼り付け用!C:C, MATCH("*【合計】*", 貼り付け用!$A:$A, 0)),"")</f>
        <v>#N/A</v>
      </c>
      <c r="D147" s="24" t="e">
        <f>IF(INDEX(貼り付け用!D:D, MATCH("*【合計】*", 貼り付け用!$A:$A, 0))&lt;&gt;0,
INDEX(貼り付け用!D:D, MATCH("*【合計】*", 貼り付け用!$A:$A, 0)),"")</f>
        <v>#N/A</v>
      </c>
      <c r="E147" s="24" t="e">
        <f>IF(INDEX(貼り付け用!E:E, MATCH("*【合計】*", 貼り付け用!$A:$A, 0))&lt;&gt;0,
INDEX(貼り付け用!E:E, MATCH("*【合計】*", 貼り付け用!$A:$A, 0)),"")</f>
        <v>#N/A</v>
      </c>
      <c r="F147" s="24" t="e">
        <f>IF(INDEX(貼り付け用!F:F, MATCH("*【合計】*", 貼り付け用!$A:$A, 0))&lt;&gt;0,
INDEX(貼り付け用!F:F, MATCH("*【合計】*", 貼り付け用!$A:$A, 0)),"")</f>
        <v>#N/A</v>
      </c>
      <c r="G147" s="24" t="e">
        <f>IF(INDEX(貼り付け用!G:G, MATCH("*【合計】*", 貼り付け用!$A:$A, 0))&lt;&gt;0,
INDEX(貼り付け用!G:G, MATCH("*【合計】*", 貼り付け用!$A:$A, 0)),"")</f>
        <v>#N/A</v>
      </c>
      <c r="H147" s="24" t="e">
        <f>IF(INDEX(貼り付け用!H:H, MATCH("*【合計】*", 貼り付け用!$A:$A, 0))&lt;&gt;0,
INDEX(貼り付け用!H:H, MATCH("*【合計】*", 貼り付け用!$A:$A, 0)),"")</f>
        <v>#N/A</v>
      </c>
      <c r="I147" s="24" t="e">
        <f>IF(INDEX(貼り付け用!I:I, MATCH("*【合計】*", 貼り付け用!$A:$A, 0))&lt;&gt;0,
INDEX(貼り付け用!I:I, MATCH("*【合計】*", 貼り付け用!$A:$A, 0)),"")</f>
        <v>#N/A</v>
      </c>
      <c r="J147" s="24" t="e">
        <f>IF(INDEX(貼り付け用!J:J, MATCH("*【合計】*", 貼り付け用!$A:$A, 0))&lt;&gt;0,
INDEX(貼り付け用!J:J, MATCH("*【合計】*", 貼り付け用!$A:$A, 0)),"")</f>
        <v>#N/A</v>
      </c>
      <c r="K147" s="24" t="e">
        <f>IF(INDEX(貼り付け用!K:K, MATCH("*【合計】*", 貼り付け用!$A:$A, 0))&lt;&gt;0,
INDEX(貼り付け用!K:K, MATCH("*【合計】*", 貼り付け用!$A:$A, 0)),"")</f>
        <v>#N/A</v>
      </c>
      <c r="L147" s="24" t="e">
        <f>IF(INDEX(貼り付け用!L:L, MATCH("*【合計】*", 貼り付け用!$A:$A, 0))&lt;&gt;0,
INDEX(貼り付け用!L:L, MATCH("*【合計】*", 貼り付け用!$A:$A, 0)),"")</f>
        <v>#N/A</v>
      </c>
      <c r="M147" s="24" t="e">
        <f>IF(INDEX(貼り付け用!M:M, MATCH("*【合計】*", 貼り付け用!$A:$A, 0))&lt;&gt;0,
INDEX(貼り付け用!M:M, MATCH("*【合計】*", 貼り付け用!$A:$A, 0)),"")</f>
        <v>#N/A</v>
      </c>
      <c r="N147" s="24" t="e">
        <f>IF(INDEX(貼り付け用!N:N, MATCH("*【合計】*", 貼り付け用!$A:$A, 0))&lt;&gt;0,
INDEX(貼り付け用!N:N, MATCH("*【合計】*", 貼り付け用!$A:$A, 0)),"")</f>
        <v>#N/A</v>
      </c>
      <c r="O147" s="24" t="e">
        <f>IF(INDEX(貼り付け用!O:O, MATCH("*【合計】*", 貼り付け用!$A:$A, 0))&lt;&gt;0,
INDEX(貼り付け用!O:O, MATCH("*【合計】*", 貼り付け用!$A:$A, 0)),"")</f>
        <v>#N/A</v>
      </c>
      <c r="P147" s="24" t="e">
        <f>IF(INDEX(貼り付け用!P:P, MATCH("*【合計】*", 貼り付け用!$A:$A, 0))&lt;&gt;0,
INDEX(貼り付け用!P:P, MATCH("*【合計】*", 貼り付け用!$A:$A, 0)),"")</f>
        <v>#N/A</v>
      </c>
      <c r="Q147" s="24" t="e">
        <f>IF(INDEX(貼り付け用!Q:Q, MATCH("*【合計】*", 貼り付け用!$A:$A, 0))&lt;&gt;0,
INDEX(貼り付け用!Q:Q, MATCH("*【合計】*", 貼り付け用!$A:$A, 0)),"")</f>
        <v>#N/A</v>
      </c>
      <c r="R147" s="24" t="e">
        <f>IF(INDEX(貼り付け用!R:R, MATCH("*【合計】*", 貼り付け用!$A:$A, 0))&lt;&gt;0,
INDEX(貼り付け用!R:R, MATCH("*【合計】*", 貼り付け用!$A:$A, 0)),"")</f>
        <v>#N/A</v>
      </c>
      <c r="S147" s="24" t="e">
        <f>IF(INDEX(貼り付け用!S:S, MATCH("*【合計】*", 貼り付け用!$A:$A, 0))&lt;&gt;0,
INDEX(貼り付け用!S:S, MATCH("*【合計】*", 貼り付け用!$A:$A, 0)),"")</f>
        <v>#N/A</v>
      </c>
      <c r="T147" s="24" t="e">
        <f>IF(INDEX(貼り付け用!T:T, MATCH("*【合計】*", 貼り付け用!$A:$A, 0))&lt;&gt;0,
INDEX(貼り付け用!T:T, MATCH("*【合計】*", 貼り付け用!$A:$A, 0)),"")</f>
        <v>#N/A</v>
      </c>
      <c r="U147" s="35"/>
      <c r="V147" s="36" t="e">
        <f>IF(INDEX(貼り付け用!U:U, MATCH("*【合計】*", 貼り付け用!$A:$A, 0))&lt;&gt;0,
INDEX(貼り付け用!U:U, MATCH("*【合計】*", 貼り付け用!$A:$A, 0)),"")</f>
        <v>#N/A</v>
      </c>
      <c r="W147" s="37" t="e">
        <f>IF(INDEX(貼り付け用!V:V, MATCH("*【合計】*", 貼り付け用!$A:$A, 0))&lt;&gt;0,
INDEX(貼り付け用!V:V, MATCH("*【合計】*", 貼り付け用!$A:$A, 0)),"")</f>
        <v>#N/A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3BE4-485C-4FAE-9B7D-5619346971C0}">
  <dimension ref="A1:T60"/>
  <sheetViews>
    <sheetView workbookViewId="0">
      <selection activeCell="S1" sqref="S1"/>
    </sheetView>
  </sheetViews>
  <sheetFormatPr defaultRowHeight="18" x14ac:dyDescent="0.45"/>
  <cols>
    <col min="1" max="1" width="8.69921875" customWidth="1"/>
    <col min="2" max="2" width="25.8984375" bestFit="1" customWidth="1"/>
    <col min="3" max="3" width="25.8984375" customWidth="1"/>
    <col min="4" max="4" width="12.3984375" customWidth="1"/>
    <col min="6" max="7" width="12.3984375" bestFit="1" customWidth="1"/>
    <col min="12" max="12" width="10.3984375" bestFit="1" customWidth="1"/>
    <col min="13" max="13" width="10.3984375" customWidth="1"/>
  </cols>
  <sheetData>
    <row r="1" spans="1:20" x14ac:dyDescent="0.45">
      <c r="A1" cm="1">
        <f t="array" ref="A1">IF(INDEX(貼り付け用!A:A,6+(ROW()-1)*2)=10000,"",INDEX(貼り付け用!A:A,6+(ROW()-1)*2))</f>
        <v>0</v>
      </c>
      <c r="B1" cm="1">
        <f t="array" ref="B1">IF(INDEX(貼り付け用!A:A,6+(ROW()-1)*2)=10000,"",INDEX(貼り付け用!A:A,7+(ROW()-1)*2))</f>
        <v>0</v>
      </c>
      <c r="C1" t="e">
        <f>VLOOKUP(B1,クライアント抽出!$A:$O,10,FALSE)</f>
        <v>#N/A</v>
      </c>
      <c r="D1" t="e">
        <f>IF(C1&lt;&gt;"",
VLOOKUP(
"*"&amp;IF(COUNTIF(C1,"*キャラ*"),"キャラ",
IF(COUNTIF(C1,"*赤*"),"赤",C1))&amp;"*",
注文弁当の抽出!$F:$I,4,FALSE),"")</f>
        <v>#N/A</v>
      </c>
      <c r="E1" t="e">
        <f>VLOOKUP(B1,クライアント抽出!$A:$G,2,FALSE)</f>
        <v>#N/A</v>
      </c>
      <c r="F1" t="e">
        <f>VLOOKUP(B1,クライアント抽出!$A:$O,11,FALSE)</f>
        <v>#N/A</v>
      </c>
      <c r="G1" t="e">
        <f>IF(F1&lt;&gt;"",
VLOOKUP(
"*"&amp;IF(COUNTIF(F1,"*キャラ*"),"キャラ",
IF(COUNTIF(F1,"*赤*"),"赤",F1))&amp;"*",
注文弁当の抽出!$F:$I,4,FALSE),"")</f>
        <v>#N/A</v>
      </c>
      <c r="H1" t="e">
        <f>VLOOKUP(B1,クライアント抽出!$A:$G,3,FALSE)</f>
        <v>#N/A</v>
      </c>
      <c r="I1" t="e">
        <f>VLOOKUP(B1,クライアント抽出!$A:$O,12,FALSE)</f>
        <v>#N/A</v>
      </c>
      <c r="J1" t="e">
        <f>IF(I1&lt;&gt;"",
VLOOKUP(
"*"&amp;IF(COUNTIF(I1,"*キャラ*"),"キャラ",
IF(COUNTIF(I1,"*赤*"),"赤",I1))&amp;"*",
注文弁当の抽出!$F:$I,4,FALSE),"")</f>
        <v>#N/A</v>
      </c>
      <c r="K1" t="e">
        <f>VLOOKUP(B1,クライアント抽出!$A:$G,4,FALSE)</f>
        <v>#N/A</v>
      </c>
      <c r="L1" t="e">
        <f>VLOOKUP(B1,クライアント抽出!$A:$O,13,FALSE)</f>
        <v>#N/A</v>
      </c>
      <c r="M1" t="e">
        <f>IF(L1&lt;&gt;"",
VLOOKUP(
"*"&amp;IF(COUNTIF(L1,"*キャラ*"),"キャラ",
IF(COUNTIF(L1,"*赤*"),"赤",L1))&amp;"*",
注文弁当の抽出!$F:$I,4,FALSE),"")</f>
        <v>#N/A</v>
      </c>
      <c r="N1" t="e">
        <f>VLOOKUP(B1,クライアント抽出!$A:$G,5,FALSE)</f>
        <v>#N/A</v>
      </c>
      <c r="O1" t="e">
        <f>VLOOKUP(B1,クライアント抽出!$A:$O,14,FALSE)</f>
        <v>#N/A</v>
      </c>
      <c r="P1" t="e">
        <f>IF(O1&lt;&gt;"",
VLOOKUP(
"*"&amp;IF(COUNTIF(O1,"*キャラ*"),"キャラ",
IF(COUNTIF(O1,"*赤*"),"赤",O1))&amp;"*",
注文弁当の抽出!$F:$I,4,FALSE),"")</f>
        <v>#N/A</v>
      </c>
      <c r="Q1" t="e">
        <f>VLOOKUP(B1,クライアント抽出!$A:$G,6,FALSE)</f>
        <v>#N/A</v>
      </c>
      <c r="R1" t="e">
        <f>VLOOKUP(B1,クライアント抽出!$A:$O,15,FALSE)</f>
        <v>#N/A</v>
      </c>
      <c r="S1" t="e">
        <f>IF(R1&lt;&gt;"",
VLOOKUP(
"*"&amp;IF(COUNTIF(R1,"*キャラ*"),"キャラ",
IF(COUNTIF(R1,"*赤*"),"赤",R1))&amp;"*",
注文弁当の抽出!$F:$I,4,FALSE),"")</f>
        <v>#N/A</v>
      </c>
      <c r="T1" t="e">
        <f>VLOOKUP(B1,クライアント抽出!$A:$G,7,FALSE)</f>
        <v>#N/A</v>
      </c>
    </row>
    <row r="2" spans="1:20" x14ac:dyDescent="0.45">
      <c r="A2" cm="1">
        <f t="array" ref="A2">IF(A1&lt;&gt;"",
IF(INDEX(貼り付け用!A:A,6+(ROW()-1)*2)=10000,"",INDEX(貼り付け用!A:A,6+(ROW()-1)*2)),"")</f>
        <v>0</v>
      </c>
      <c r="B2" cm="1">
        <f t="array" ref="B2">IF(B1&lt;&gt;"",
IF(INDEX(貼り付け用!A:A,6+(ROW()-1)*2)=10000,"",INDEX(貼り付け用!A:A,7+(ROW()-1)*2)),"")</f>
        <v>0</v>
      </c>
      <c r="C2" t="e">
        <f>VLOOKUP(B2,クライアント抽出!$A:$O,10,FALSE)</f>
        <v>#N/A</v>
      </c>
      <c r="D2" t="e">
        <f>IF(C2&lt;&gt;"",
VLOOKUP(
"*"&amp;IF(COUNTIF(C2,"*キャラ*"),"キャラ",
IF(COUNTIF(C2,"*赤*"),"赤",C2))&amp;"*",
注文弁当の抽出!$F:$I,4,FALSE),"")</f>
        <v>#N/A</v>
      </c>
      <c r="E2" t="e">
        <f>VLOOKUP(B2,クライアント抽出!$A:$G,2,FALSE)</f>
        <v>#N/A</v>
      </c>
      <c r="H2" t="e">
        <f>VLOOKUP(B2,クライアント抽出!$A:$G,3,FALSE)</f>
        <v>#N/A</v>
      </c>
      <c r="K2" t="e">
        <f>VLOOKUP(B2,クライアント抽出!$A:$G,4,FALSE)</f>
        <v>#N/A</v>
      </c>
      <c r="L2" t="e">
        <f>VLOOKUP(B2,クライアント抽出!$A:$O,13,FALSE)</f>
        <v>#N/A</v>
      </c>
      <c r="N2" t="e">
        <f>VLOOKUP(B2,クライアント抽出!$A:$G,5,FALSE)</f>
        <v>#N/A</v>
      </c>
      <c r="Q2" t="e">
        <f>VLOOKUP(B2,クライアント抽出!$A:$G,6,FALSE)</f>
        <v>#N/A</v>
      </c>
      <c r="T2" t="e">
        <f>VLOOKUP(B2,クライアント抽出!$A:$G,7,FALSE)</f>
        <v>#N/A</v>
      </c>
    </row>
    <row r="3" spans="1:20" x14ac:dyDescent="0.45">
      <c r="A3" cm="1">
        <f t="array" ref="A3">IF(A2&lt;&gt;"",
IF(INDEX(貼り付け用!A:A,6+(ROW()-1)*2)=10000,"",INDEX(貼り付け用!A:A,6+(ROW()-1)*2)),"")</f>
        <v>0</v>
      </c>
      <c r="B3" cm="1">
        <f t="array" ref="B3">IF(B2&lt;&gt;"",
IF(INDEX(貼り付け用!A:A,6+(ROW()-1)*2)=10000,"",INDEX(貼り付け用!A:A,7+(ROW()-1)*2)),"")</f>
        <v>0</v>
      </c>
      <c r="C3" t="e">
        <f>VLOOKUP(B3,クライアント抽出!$A:$O,10,FALSE)</f>
        <v>#N/A</v>
      </c>
      <c r="D3" t="e">
        <f>IF(C3&lt;&gt;"",
VLOOKUP(
"*"&amp;IF(COUNTIF(C3,"*キャラ*"),"キャラ",
IF(COUNTIF(C3,"*赤*"),"赤",C3))&amp;"*",
注文弁当の抽出!$F:$I,4,FALSE),"")</f>
        <v>#N/A</v>
      </c>
      <c r="E3" t="e">
        <f>VLOOKUP(B3,クライアント抽出!$A:$G,2,FALSE)</f>
        <v>#N/A</v>
      </c>
      <c r="H3" t="e">
        <f>VLOOKUP(B3,クライアント抽出!$A:$G,3,FALSE)</f>
        <v>#N/A</v>
      </c>
      <c r="K3" t="e">
        <f>VLOOKUP(B3,クライアント抽出!$A:$G,4,FALSE)</f>
        <v>#N/A</v>
      </c>
      <c r="L3" t="e">
        <f>VLOOKUP(B3,クライアント抽出!$A:$O,13,FALSE)</f>
        <v>#N/A</v>
      </c>
      <c r="N3" t="e">
        <f>VLOOKUP(B3,クライアント抽出!$A:$G,5,FALSE)</f>
        <v>#N/A</v>
      </c>
      <c r="Q3" t="e">
        <f>VLOOKUP(B3,クライアント抽出!$A:$G,6,FALSE)</f>
        <v>#N/A</v>
      </c>
      <c r="T3" t="e">
        <f>VLOOKUP(B3,クライアント抽出!$A:$G,7,FALSE)</f>
        <v>#N/A</v>
      </c>
    </row>
    <row r="4" spans="1:20" x14ac:dyDescent="0.45">
      <c r="A4" cm="1">
        <f t="array" ref="A4">IF(A3&lt;&gt;"",
IF(INDEX(貼り付け用!A:A,6+(ROW()-1)*2)=10000,"",INDEX(貼り付け用!A:A,6+(ROW()-1)*2)),"")</f>
        <v>0</v>
      </c>
      <c r="B4" cm="1">
        <f t="array" ref="B4">IF(B3&lt;&gt;"",
IF(INDEX(貼り付け用!A:A,6+(ROW()-1)*2)=10000,"",INDEX(貼り付け用!A:A,7+(ROW()-1)*2)),"")</f>
        <v>0</v>
      </c>
      <c r="C4" t="e">
        <f>VLOOKUP(B4,クライアント抽出!$A:$O,10,FALSE)</f>
        <v>#N/A</v>
      </c>
      <c r="D4" t="e">
        <f>IF(C4&lt;&gt;"",
VLOOKUP(
"*"&amp;IF(COUNTIF(C4,"*キャラ*"),"キャラ",
IF(COUNTIF(C4,"*赤*"),"赤",C4))&amp;"*",
注文弁当の抽出!$F:$I,4,FALSE),"")</f>
        <v>#N/A</v>
      </c>
      <c r="E4" t="e">
        <f>VLOOKUP(B4,クライアント抽出!$A:$G,2,FALSE)</f>
        <v>#N/A</v>
      </c>
      <c r="H4" t="e">
        <f>VLOOKUP(B4,クライアント抽出!$A:$G,3,FALSE)</f>
        <v>#N/A</v>
      </c>
      <c r="K4" t="e">
        <f>VLOOKUP(B4,クライアント抽出!$A:$G,4,FALSE)</f>
        <v>#N/A</v>
      </c>
      <c r="L4" t="e">
        <f>VLOOKUP(B4,クライアント抽出!$A:$O,13,FALSE)</f>
        <v>#N/A</v>
      </c>
      <c r="N4" t="e">
        <f>VLOOKUP(B4,クライアント抽出!$A:$G,5,FALSE)</f>
        <v>#N/A</v>
      </c>
      <c r="Q4" t="e">
        <f>VLOOKUP(B4,クライアント抽出!$A:$G,6,FALSE)</f>
        <v>#N/A</v>
      </c>
      <c r="T4" t="e">
        <f>VLOOKUP(B4,クライアント抽出!$A:$G,7,FALSE)</f>
        <v>#N/A</v>
      </c>
    </row>
    <row r="5" spans="1:20" x14ac:dyDescent="0.45">
      <c r="A5" cm="1">
        <f t="array" ref="A5">IF(A4&lt;&gt;"",
IF(INDEX(貼り付け用!A:A,6+(ROW()-1)*2)=10000,"",INDEX(貼り付け用!A:A,6+(ROW()-1)*2)),"")</f>
        <v>0</v>
      </c>
      <c r="B5" cm="1">
        <f t="array" ref="B5">IF(B4&lt;&gt;"",
IF(INDEX(貼り付け用!A:A,6+(ROW()-1)*2)=10000,"",INDEX(貼り付け用!A:A,7+(ROW()-1)*2)),"")</f>
        <v>0</v>
      </c>
      <c r="C5" t="e">
        <f>VLOOKUP(B5,クライアント抽出!$A:$O,10,FALSE)</f>
        <v>#N/A</v>
      </c>
      <c r="D5" t="e">
        <f>IF(C5&lt;&gt;"",
VLOOKUP(
"*"&amp;IF(COUNTIF(C5,"*キャラ*"),"キャラ",
IF(COUNTIF(C5,"*赤*"),"赤",C5))&amp;"*",
注文弁当の抽出!$F:$I,4,FALSE),"")</f>
        <v>#N/A</v>
      </c>
      <c r="E5" t="e">
        <f>VLOOKUP(B5,クライアント抽出!$A:$G,2,FALSE)</f>
        <v>#N/A</v>
      </c>
      <c r="H5" t="e">
        <f>VLOOKUP(B5,クライアント抽出!$A:$G,3,FALSE)</f>
        <v>#N/A</v>
      </c>
      <c r="K5" t="e">
        <f>VLOOKUP(B5,クライアント抽出!$A:$G,4,FALSE)</f>
        <v>#N/A</v>
      </c>
      <c r="L5" t="e">
        <f>VLOOKUP(B5,クライアント抽出!$A:$O,13,FALSE)</f>
        <v>#N/A</v>
      </c>
      <c r="N5" t="e">
        <f>VLOOKUP(B5,クライアント抽出!$A:$G,5,FALSE)</f>
        <v>#N/A</v>
      </c>
      <c r="Q5" t="e">
        <f>VLOOKUP(B5,クライアント抽出!$A:$G,6,FALSE)</f>
        <v>#N/A</v>
      </c>
      <c r="T5" t="e">
        <f>VLOOKUP(B5,クライアント抽出!$A:$G,7,FALSE)</f>
        <v>#N/A</v>
      </c>
    </row>
    <row r="6" spans="1:20" x14ac:dyDescent="0.45">
      <c r="A6" cm="1">
        <f t="array" ref="A6">IF(A5&lt;&gt;"",
IF(INDEX(貼り付け用!A:A,6+(ROW()-1)*2)=10000,"",INDEX(貼り付け用!A:A,6+(ROW()-1)*2)),"")</f>
        <v>0</v>
      </c>
      <c r="B6" cm="1">
        <f t="array" ref="B6">IF(B5&lt;&gt;"",
IF(INDEX(貼り付け用!A:A,6+(ROW()-1)*2)=10000,"",INDEX(貼り付け用!A:A,7+(ROW()-1)*2)),"")</f>
        <v>0</v>
      </c>
      <c r="C6" t="e">
        <f>VLOOKUP(B6,クライアント抽出!$A:$O,10,FALSE)</f>
        <v>#N/A</v>
      </c>
      <c r="D6" t="e">
        <f>IF(C6&lt;&gt;"",
VLOOKUP(
"*"&amp;IF(COUNTIF(C6,"*キャラ*"),"キャラ",
IF(COUNTIF(C6,"*赤*"),"赤",C6))&amp;"*",
注文弁当の抽出!$F:$I,4,FALSE),"")</f>
        <v>#N/A</v>
      </c>
      <c r="E6" t="e">
        <f>VLOOKUP(B6,クライアント抽出!$A:$G,2,FALSE)</f>
        <v>#N/A</v>
      </c>
      <c r="H6" t="e">
        <f>VLOOKUP(B6,クライアント抽出!$A:$G,3,FALSE)</f>
        <v>#N/A</v>
      </c>
      <c r="K6" t="e">
        <f>VLOOKUP(B6,クライアント抽出!$A:$G,4,FALSE)</f>
        <v>#N/A</v>
      </c>
      <c r="L6" t="e">
        <f>VLOOKUP(B6,クライアント抽出!$A:$O,13,FALSE)</f>
        <v>#N/A</v>
      </c>
      <c r="N6" t="e">
        <f>VLOOKUP(B6,クライアント抽出!$A:$G,5,FALSE)</f>
        <v>#N/A</v>
      </c>
      <c r="Q6" t="e">
        <f>VLOOKUP(B6,クライアント抽出!$A:$G,6,FALSE)</f>
        <v>#N/A</v>
      </c>
      <c r="T6" t="e">
        <f>VLOOKUP(B6,クライアント抽出!$A:$G,7,FALSE)</f>
        <v>#N/A</v>
      </c>
    </row>
    <row r="7" spans="1:20" x14ac:dyDescent="0.45">
      <c r="A7" cm="1">
        <f t="array" ref="A7">IF(A6&lt;&gt;"",
IF(INDEX(貼り付け用!A:A,6+(ROW()-1)*2)=10000,"",INDEX(貼り付け用!A:A,6+(ROW()-1)*2)),"")</f>
        <v>0</v>
      </c>
      <c r="B7" cm="1">
        <f t="array" ref="B7">IF(B6&lt;&gt;"",
IF(INDEX(貼り付け用!A:A,6+(ROW()-1)*2)=10000,"",INDEX(貼り付け用!A:A,7+(ROW()-1)*2)),"")</f>
        <v>0</v>
      </c>
      <c r="C7" t="e">
        <f>VLOOKUP(B7,クライアント抽出!$A:$O,10,FALSE)</f>
        <v>#N/A</v>
      </c>
      <c r="D7" t="e">
        <f>IF(C7&lt;&gt;"",
VLOOKUP(
"*"&amp;IF(COUNTIF(C7,"*キャラ*"),"キャラ",
IF(COUNTIF(C7,"*赤*"),"赤",C7))&amp;"*",
注文弁当の抽出!$F:$I,4,FALSE),"")</f>
        <v>#N/A</v>
      </c>
      <c r="E7" t="e">
        <f>VLOOKUP(B7,クライアント抽出!$A:$G,2,FALSE)</f>
        <v>#N/A</v>
      </c>
      <c r="H7" t="e">
        <f>VLOOKUP(B7,クライアント抽出!$A:$G,3,FALSE)</f>
        <v>#N/A</v>
      </c>
      <c r="K7" t="e">
        <f>VLOOKUP(B7,クライアント抽出!$A:$G,4,FALSE)</f>
        <v>#N/A</v>
      </c>
      <c r="L7" t="e">
        <f>VLOOKUP(B7,クライアント抽出!$A:$O,13,FALSE)</f>
        <v>#N/A</v>
      </c>
      <c r="N7" t="e">
        <f>VLOOKUP(B7,クライアント抽出!$A:$G,5,FALSE)</f>
        <v>#N/A</v>
      </c>
      <c r="Q7" t="e">
        <f>VLOOKUP(B7,クライアント抽出!$A:$G,6,FALSE)</f>
        <v>#N/A</v>
      </c>
      <c r="T7" t="e">
        <f>VLOOKUP(B7,クライアント抽出!$A:$G,7,FALSE)</f>
        <v>#N/A</v>
      </c>
    </row>
    <row r="8" spans="1:20" x14ac:dyDescent="0.45">
      <c r="A8" cm="1">
        <f t="array" ref="A8">IF(A7&lt;&gt;"",
IF(INDEX(貼り付け用!A:A,6+(ROW()-1)*2)=10000,"",INDEX(貼り付け用!A:A,6+(ROW()-1)*2)),"")</f>
        <v>0</v>
      </c>
      <c r="B8" cm="1">
        <f t="array" ref="B8">IF(B7&lt;&gt;"",
IF(INDEX(貼り付け用!A:A,6+(ROW()-1)*2)=10000,"",INDEX(貼り付け用!A:A,7+(ROW()-1)*2)),"")</f>
        <v>0</v>
      </c>
      <c r="C8" t="e">
        <f>VLOOKUP(B8,クライアント抽出!$A:$O,10,FALSE)</f>
        <v>#N/A</v>
      </c>
      <c r="D8" t="e">
        <f>IF(C8&lt;&gt;"",
VLOOKUP(
"*"&amp;IF(COUNTIF(C8,"*キャラ*"),"キャラ",
IF(COUNTIF(C8,"*赤*"),"赤",C8))&amp;"*",
注文弁当の抽出!$F:$I,4,FALSE),"")</f>
        <v>#N/A</v>
      </c>
      <c r="E8" t="e">
        <f>VLOOKUP(B8,クライアント抽出!$A:$G,2,FALSE)</f>
        <v>#N/A</v>
      </c>
      <c r="H8" t="e">
        <f>VLOOKUP(B8,クライアント抽出!$A:$G,3,FALSE)</f>
        <v>#N/A</v>
      </c>
      <c r="K8" t="e">
        <f>VLOOKUP(B8,クライアント抽出!$A:$G,4,FALSE)</f>
        <v>#N/A</v>
      </c>
      <c r="L8" t="e">
        <f>VLOOKUP(B8,クライアント抽出!$A:$O,13,FALSE)</f>
        <v>#N/A</v>
      </c>
      <c r="N8" t="e">
        <f>VLOOKUP(B8,クライアント抽出!$A:$G,5,FALSE)</f>
        <v>#N/A</v>
      </c>
      <c r="Q8" t="e">
        <f>VLOOKUP(B8,クライアント抽出!$A:$G,6,FALSE)</f>
        <v>#N/A</v>
      </c>
      <c r="T8" t="e">
        <f>VLOOKUP(B8,クライアント抽出!$A:$G,7,FALSE)</f>
        <v>#N/A</v>
      </c>
    </row>
    <row r="9" spans="1:20" x14ac:dyDescent="0.45">
      <c r="A9" cm="1">
        <f t="array" ref="A9">IF(A8&lt;&gt;"",
IF(INDEX(貼り付け用!A:A,6+(ROW()-1)*2)=10000,"",INDEX(貼り付け用!A:A,6+(ROW()-1)*2)),"")</f>
        <v>0</v>
      </c>
      <c r="B9" cm="1">
        <f t="array" ref="B9">IF(B8&lt;&gt;"",
IF(INDEX(貼り付け用!A:A,6+(ROW()-1)*2)=10000,"",INDEX(貼り付け用!A:A,7+(ROW()-1)*2)),"")</f>
        <v>0</v>
      </c>
      <c r="C9" t="e">
        <f>VLOOKUP(B9,クライアント抽出!$A:$O,10,FALSE)</f>
        <v>#N/A</v>
      </c>
      <c r="D9" t="e">
        <f>IF(C9&lt;&gt;"",
VLOOKUP(
"*"&amp;IF(COUNTIF(C9,"*キャラ*"),"キャラ",
IF(COUNTIF(C9,"*赤*"),"赤",C9))&amp;"*",
注文弁当の抽出!$F:$I,4,FALSE),"")</f>
        <v>#N/A</v>
      </c>
      <c r="E9" t="e">
        <f>VLOOKUP(B9,クライアント抽出!$A:$G,2,FALSE)</f>
        <v>#N/A</v>
      </c>
      <c r="H9" t="e">
        <f>VLOOKUP(B9,クライアント抽出!$A:$G,3,FALSE)</f>
        <v>#N/A</v>
      </c>
      <c r="K9" t="e">
        <f>VLOOKUP(B9,クライアント抽出!$A:$G,4,FALSE)</f>
        <v>#N/A</v>
      </c>
      <c r="L9" t="e">
        <f>VLOOKUP(B9,クライアント抽出!$A:$O,13,FALSE)</f>
        <v>#N/A</v>
      </c>
      <c r="N9" t="e">
        <f>VLOOKUP(B9,クライアント抽出!$A:$G,5,FALSE)</f>
        <v>#N/A</v>
      </c>
      <c r="Q9" t="e">
        <f>VLOOKUP(B9,クライアント抽出!$A:$G,6,FALSE)</f>
        <v>#N/A</v>
      </c>
      <c r="T9" t="e">
        <f>VLOOKUP(B9,クライアント抽出!$A:$G,7,FALSE)</f>
        <v>#N/A</v>
      </c>
    </row>
    <row r="10" spans="1:20" x14ac:dyDescent="0.45">
      <c r="A10" cm="1">
        <f t="array" ref="A10">IF(A9&lt;&gt;"",
IF(INDEX(貼り付け用!A:A,6+(ROW()-1)*2)=10000,"",INDEX(貼り付け用!A:A,6+(ROW()-1)*2)),"")</f>
        <v>0</v>
      </c>
      <c r="B10" cm="1">
        <f t="array" ref="B10">IF(B9&lt;&gt;"",
IF(INDEX(貼り付け用!A:A,6+(ROW()-1)*2)=10000,"",INDEX(貼り付け用!A:A,7+(ROW()-1)*2)),"")</f>
        <v>0</v>
      </c>
      <c r="C10" t="e">
        <f>VLOOKUP(B10,クライアント抽出!$A:$O,10,FALSE)</f>
        <v>#N/A</v>
      </c>
      <c r="D10" t="e">
        <f>IF(C10&lt;&gt;"",
VLOOKUP(
"*"&amp;IF(COUNTIF(C10,"*キャラ*"),"キャラ",
IF(COUNTIF(C10,"*赤*"),"赤",C10))&amp;"*",
注文弁当の抽出!$F:$I,4,FALSE),"")</f>
        <v>#N/A</v>
      </c>
      <c r="E10" t="e">
        <f>VLOOKUP(B10,クライアント抽出!$A:$G,2,FALSE)</f>
        <v>#N/A</v>
      </c>
      <c r="H10" t="e">
        <f>VLOOKUP(B10,クライアント抽出!$A:$G,3,FALSE)</f>
        <v>#N/A</v>
      </c>
      <c r="K10" t="e">
        <f>VLOOKUP(B10,クライアント抽出!$A:$G,4,FALSE)</f>
        <v>#N/A</v>
      </c>
      <c r="L10" t="e">
        <f>VLOOKUP(B10,クライアント抽出!$A:$O,13,FALSE)</f>
        <v>#N/A</v>
      </c>
      <c r="N10" t="e">
        <f>VLOOKUP(B10,クライアント抽出!$A:$G,5,FALSE)</f>
        <v>#N/A</v>
      </c>
      <c r="Q10" t="e">
        <f>VLOOKUP(B10,クライアント抽出!$A:$G,6,FALSE)</f>
        <v>#N/A</v>
      </c>
      <c r="T10" t="e">
        <f>VLOOKUP(B10,クライアント抽出!$A:$G,7,FALSE)</f>
        <v>#N/A</v>
      </c>
    </row>
    <row r="11" spans="1:20" x14ac:dyDescent="0.45">
      <c r="A11" cm="1">
        <f t="array" ref="A11">IF(A10&lt;&gt;"",
IF(INDEX(貼り付け用!A:A,6+(ROW()-1)*2)=10000,"",INDEX(貼り付け用!A:A,6+(ROW()-1)*2)),"")</f>
        <v>0</v>
      </c>
      <c r="B11" cm="1">
        <f t="array" ref="B11">IF(B10&lt;&gt;"",
IF(INDEX(貼り付け用!A:A,6+(ROW()-1)*2)=10000,"",INDEX(貼り付け用!A:A,7+(ROW()-1)*2)),"")</f>
        <v>0</v>
      </c>
      <c r="C11" t="e">
        <f>VLOOKUP(B11,クライアント抽出!$A:$O,10,FALSE)</f>
        <v>#N/A</v>
      </c>
      <c r="D11" t="e">
        <f>IF(C11&lt;&gt;"",
VLOOKUP(
"*"&amp;IF(COUNTIF(C11,"*キャラ*"),"キャラ",
IF(COUNTIF(C11,"*赤*"),"赤",C11))&amp;"*",
注文弁当の抽出!$F:$I,4,FALSE),"")</f>
        <v>#N/A</v>
      </c>
      <c r="E11" t="e">
        <f>VLOOKUP(B11,クライアント抽出!$A:$G,2,FALSE)</f>
        <v>#N/A</v>
      </c>
      <c r="H11" t="e">
        <f>VLOOKUP(B11,クライアント抽出!$A:$G,3,FALSE)</f>
        <v>#N/A</v>
      </c>
      <c r="K11" t="e">
        <f>VLOOKUP(B11,クライアント抽出!$A:$G,4,FALSE)</f>
        <v>#N/A</v>
      </c>
      <c r="L11" t="e">
        <f>VLOOKUP(B11,クライアント抽出!$A:$O,13,FALSE)</f>
        <v>#N/A</v>
      </c>
      <c r="N11" t="e">
        <f>VLOOKUP(B11,クライアント抽出!$A:$G,5,FALSE)</f>
        <v>#N/A</v>
      </c>
      <c r="Q11" t="e">
        <f>VLOOKUP(B11,クライアント抽出!$A:$G,6,FALSE)</f>
        <v>#N/A</v>
      </c>
      <c r="T11" t="e">
        <f>VLOOKUP(B11,クライアント抽出!$A:$G,7,FALSE)</f>
        <v>#N/A</v>
      </c>
    </row>
    <row r="12" spans="1:20" x14ac:dyDescent="0.45">
      <c r="A12" cm="1">
        <f t="array" ref="A12">IF(A11&lt;&gt;"",
IF(INDEX(貼り付け用!A:A,6+(ROW()-1)*2)=10000,"",INDEX(貼り付け用!A:A,6+(ROW()-1)*2)),"")</f>
        <v>0</v>
      </c>
      <c r="B12" cm="1">
        <f t="array" ref="B12">IF(B11&lt;&gt;"",
IF(INDEX(貼り付け用!A:A,6+(ROW()-1)*2)=10000,"",INDEX(貼り付け用!A:A,7+(ROW()-1)*2)),"")</f>
        <v>0</v>
      </c>
      <c r="C12" t="e">
        <f>VLOOKUP(B12,クライアント抽出!$A:$O,10,FALSE)</f>
        <v>#N/A</v>
      </c>
      <c r="D12" t="e">
        <f>IF(C12&lt;&gt;"",
VLOOKUP(
"*"&amp;IF(COUNTIF(C12,"*キャラ*"),"キャラ",
IF(COUNTIF(C12,"*赤*"),"赤",C12))&amp;"*",
注文弁当の抽出!$F:$I,4,FALSE),"")</f>
        <v>#N/A</v>
      </c>
      <c r="E12" t="e">
        <f>VLOOKUP(B12,クライアント抽出!$A:$G,2,FALSE)</f>
        <v>#N/A</v>
      </c>
      <c r="H12" t="e">
        <f>VLOOKUP(B12,クライアント抽出!$A:$G,3,FALSE)</f>
        <v>#N/A</v>
      </c>
      <c r="K12" t="e">
        <f>VLOOKUP(B12,クライアント抽出!$A:$G,4,FALSE)</f>
        <v>#N/A</v>
      </c>
      <c r="L12" t="e">
        <f>VLOOKUP(B12,クライアント抽出!$A:$O,13,FALSE)</f>
        <v>#N/A</v>
      </c>
      <c r="N12" t="e">
        <f>VLOOKUP(B12,クライアント抽出!$A:$G,5,FALSE)</f>
        <v>#N/A</v>
      </c>
      <c r="Q12" t="e">
        <f>VLOOKUP(B12,クライアント抽出!$A:$G,6,FALSE)</f>
        <v>#N/A</v>
      </c>
      <c r="T12" t="e">
        <f>VLOOKUP(B12,クライアント抽出!$A:$G,7,FALSE)</f>
        <v>#N/A</v>
      </c>
    </row>
    <row r="13" spans="1:20" x14ac:dyDescent="0.45">
      <c r="A13" cm="1">
        <f t="array" ref="A13">IF(A12&lt;&gt;"",
IF(INDEX(貼り付け用!A:A,6+(ROW()-1)*2)=10000,"",INDEX(貼り付け用!A:A,6+(ROW()-1)*2)),"")</f>
        <v>0</v>
      </c>
      <c r="B13" cm="1">
        <f t="array" ref="B13">IF(B12&lt;&gt;"",
IF(INDEX(貼り付け用!A:A,6+(ROW()-1)*2)=10000,"",INDEX(貼り付け用!A:A,7+(ROW()-1)*2)),"")</f>
        <v>0</v>
      </c>
      <c r="C13" t="e">
        <f>VLOOKUP(B13,クライアント抽出!$A:$O,10,FALSE)</f>
        <v>#N/A</v>
      </c>
      <c r="D13" t="e">
        <f>IF(C13&lt;&gt;"",
VLOOKUP(
"*"&amp;IF(COUNTIF(C13,"*キャラ*"),"キャラ",
IF(COUNTIF(C13,"*赤*"),"赤",C13))&amp;"*",
注文弁当の抽出!$F:$I,4,FALSE),"")</f>
        <v>#N/A</v>
      </c>
      <c r="E13" t="e">
        <f>VLOOKUP(B13,クライアント抽出!$A:$G,2,FALSE)</f>
        <v>#N/A</v>
      </c>
      <c r="H13" t="e">
        <f>VLOOKUP(B13,クライアント抽出!$A:$G,3,FALSE)</f>
        <v>#N/A</v>
      </c>
      <c r="K13" t="e">
        <f>VLOOKUP(B13,クライアント抽出!$A:$G,4,FALSE)</f>
        <v>#N/A</v>
      </c>
      <c r="L13" t="e">
        <f>VLOOKUP(B13,クライアント抽出!$A:$O,13,FALSE)</f>
        <v>#N/A</v>
      </c>
      <c r="N13" t="e">
        <f>VLOOKUP(B13,クライアント抽出!$A:$G,5,FALSE)</f>
        <v>#N/A</v>
      </c>
      <c r="Q13" t="e">
        <f>VLOOKUP(B13,クライアント抽出!$A:$G,6,FALSE)</f>
        <v>#N/A</v>
      </c>
      <c r="T13" t="e">
        <f>VLOOKUP(B13,クライアント抽出!$A:$G,7,FALSE)</f>
        <v>#N/A</v>
      </c>
    </row>
    <row r="14" spans="1:20" x14ac:dyDescent="0.45">
      <c r="A14" cm="1">
        <f t="array" ref="A14">IF(A13&lt;&gt;"",
IF(INDEX(貼り付け用!A:A,6+(ROW()-1)*2)=10000,"",INDEX(貼り付け用!A:A,6+(ROW()-1)*2)),"")</f>
        <v>0</v>
      </c>
      <c r="B14" cm="1">
        <f t="array" ref="B14">IF(B13&lt;&gt;"",
IF(INDEX(貼り付け用!A:A,6+(ROW()-1)*2)=10000,"",INDEX(貼り付け用!A:A,7+(ROW()-1)*2)),"")</f>
        <v>0</v>
      </c>
      <c r="C14" t="e">
        <f>VLOOKUP(B14,クライアント抽出!$A:$O,10,FALSE)</f>
        <v>#N/A</v>
      </c>
      <c r="D14" t="e">
        <f>IF(C14&lt;&gt;"",
VLOOKUP(
"*"&amp;IF(COUNTIF(C14,"*キャラ*"),"キャラ",
IF(COUNTIF(C14,"*赤*"),"赤",C14))&amp;"*",
注文弁当の抽出!$F:$I,4,FALSE),"")</f>
        <v>#N/A</v>
      </c>
      <c r="E14" t="e">
        <f>VLOOKUP(B14,クライアント抽出!$A:$G,2,FALSE)</f>
        <v>#N/A</v>
      </c>
      <c r="H14" t="e">
        <f>VLOOKUP(B14,クライアント抽出!$A:$G,3,FALSE)</f>
        <v>#N/A</v>
      </c>
      <c r="K14" t="e">
        <f>VLOOKUP(B14,クライアント抽出!$A:$G,4,FALSE)</f>
        <v>#N/A</v>
      </c>
      <c r="L14" t="e">
        <f>VLOOKUP(B14,クライアント抽出!$A:$O,13,FALSE)</f>
        <v>#N/A</v>
      </c>
      <c r="N14" t="e">
        <f>VLOOKUP(B14,クライアント抽出!$A:$G,5,FALSE)</f>
        <v>#N/A</v>
      </c>
      <c r="Q14" t="e">
        <f>VLOOKUP(B14,クライアント抽出!$A:$G,6,FALSE)</f>
        <v>#N/A</v>
      </c>
      <c r="T14" t="e">
        <f>VLOOKUP(B14,クライアント抽出!$A:$G,7,FALSE)</f>
        <v>#N/A</v>
      </c>
    </row>
    <row r="15" spans="1:20" x14ac:dyDescent="0.45">
      <c r="A15" cm="1">
        <f t="array" ref="A15">IF(A14&lt;&gt;"",
IF(INDEX(貼り付け用!A:A,6+(ROW()-1)*2)=10000,"",INDEX(貼り付け用!A:A,6+(ROW()-1)*2)),"")</f>
        <v>0</v>
      </c>
      <c r="B15" cm="1">
        <f t="array" ref="B15">IF(B14&lt;&gt;"",
IF(INDEX(貼り付け用!A:A,6+(ROW()-1)*2)=10000,"",INDEX(貼り付け用!A:A,7+(ROW()-1)*2)),"")</f>
        <v>0</v>
      </c>
      <c r="C15" t="e">
        <f>VLOOKUP(B15,クライアント抽出!$A:$O,10,FALSE)</f>
        <v>#N/A</v>
      </c>
      <c r="D15" t="e">
        <f>IF(C15&lt;&gt;"",
VLOOKUP(
"*"&amp;IF(COUNTIF(C15,"*キャラ*"),"キャラ",
IF(COUNTIF(C15,"*赤*"),"赤",C15))&amp;"*",
注文弁当の抽出!$F:$I,4,FALSE),"")</f>
        <v>#N/A</v>
      </c>
      <c r="E15" t="e">
        <f>VLOOKUP(B15,クライアント抽出!$A:$G,2,FALSE)</f>
        <v>#N/A</v>
      </c>
      <c r="H15" t="e">
        <f>VLOOKUP(B15,クライアント抽出!$A:$G,3,FALSE)</f>
        <v>#N/A</v>
      </c>
      <c r="K15" t="e">
        <f>VLOOKUP(B15,クライアント抽出!$A:$G,4,FALSE)</f>
        <v>#N/A</v>
      </c>
      <c r="L15" t="e">
        <f>VLOOKUP(B15,クライアント抽出!$A:$O,13,FALSE)</f>
        <v>#N/A</v>
      </c>
      <c r="N15" t="e">
        <f>VLOOKUP(B15,クライアント抽出!$A:$G,5,FALSE)</f>
        <v>#N/A</v>
      </c>
      <c r="Q15" t="e">
        <f>VLOOKUP(B15,クライアント抽出!$A:$G,6,FALSE)</f>
        <v>#N/A</v>
      </c>
      <c r="T15" t="e">
        <f>VLOOKUP(B15,クライアント抽出!$A:$G,7,FALSE)</f>
        <v>#N/A</v>
      </c>
    </row>
    <row r="16" spans="1:20" x14ac:dyDescent="0.45">
      <c r="A16" cm="1">
        <f t="array" ref="A16">IF(A15&lt;&gt;"",
IF(INDEX(貼り付け用!A:A,6+(ROW()-1)*2)=10000,"",INDEX(貼り付け用!A:A,6+(ROW()-1)*2)),"")</f>
        <v>0</v>
      </c>
      <c r="B16" cm="1">
        <f t="array" ref="B16">IF(B15&lt;&gt;"",
IF(INDEX(貼り付け用!A:A,6+(ROW()-1)*2)=10000,"",INDEX(貼り付け用!A:A,7+(ROW()-1)*2)),"")</f>
        <v>0</v>
      </c>
      <c r="C16" t="e">
        <f>VLOOKUP(B16,クライアント抽出!$A:$O,10,FALSE)</f>
        <v>#N/A</v>
      </c>
      <c r="D16" t="e">
        <f>IF(C16&lt;&gt;"",
VLOOKUP(
"*"&amp;IF(COUNTIF(C16,"*キャラ*"),"キャラ",
IF(COUNTIF(C16,"*赤*"),"赤",C16))&amp;"*",
注文弁当の抽出!$F:$I,4,FALSE),"")</f>
        <v>#N/A</v>
      </c>
      <c r="E16" t="e">
        <f>VLOOKUP(B16,クライアント抽出!$A:$G,2,FALSE)</f>
        <v>#N/A</v>
      </c>
      <c r="H16" t="e">
        <f>VLOOKUP(B16,クライアント抽出!$A:$G,3,FALSE)</f>
        <v>#N/A</v>
      </c>
      <c r="K16" t="e">
        <f>VLOOKUP(B16,クライアント抽出!$A:$G,4,FALSE)</f>
        <v>#N/A</v>
      </c>
      <c r="L16" t="e">
        <f>VLOOKUP(B16,クライアント抽出!$A:$O,13,FALSE)</f>
        <v>#N/A</v>
      </c>
      <c r="N16" t="e">
        <f>VLOOKUP(B16,クライアント抽出!$A:$G,5,FALSE)</f>
        <v>#N/A</v>
      </c>
      <c r="Q16" t="e">
        <f>VLOOKUP(B16,クライアント抽出!$A:$G,6,FALSE)</f>
        <v>#N/A</v>
      </c>
      <c r="T16" t="e">
        <f>VLOOKUP(B16,クライアント抽出!$A:$G,7,FALSE)</f>
        <v>#N/A</v>
      </c>
    </row>
    <row r="17" spans="1:20" x14ac:dyDescent="0.45">
      <c r="A17" cm="1">
        <f t="array" ref="A17">IF(A16&lt;&gt;"",
IF(INDEX(貼り付け用!A:A,6+(ROW()-1)*2)=10000,"",INDEX(貼り付け用!A:A,6+(ROW()-1)*2)),"")</f>
        <v>0</v>
      </c>
      <c r="B17" cm="1">
        <f t="array" ref="B17">IF(B16&lt;&gt;"",
IF(INDEX(貼り付け用!A:A,6+(ROW()-1)*2)=10000,"",INDEX(貼り付け用!A:A,7+(ROW()-1)*2)),"")</f>
        <v>0</v>
      </c>
      <c r="C17" t="e">
        <f>VLOOKUP(B17,クライアント抽出!$A:$O,10,FALSE)</f>
        <v>#N/A</v>
      </c>
      <c r="D17" t="e">
        <f>IF(C17&lt;&gt;"",
VLOOKUP(
"*"&amp;IF(COUNTIF(C17,"*キャラ*"),"キャラ",
IF(COUNTIF(C17,"*赤*"),"赤",C17))&amp;"*",
注文弁当の抽出!$F:$I,4,FALSE),"")</f>
        <v>#N/A</v>
      </c>
      <c r="E17" t="e">
        <f>VLOOKUP(B17,クライアント抽出!$A:$G,2,FALSE)</f>
        <v>#N/A</v>
      </c>
      <c r="H17" t="e">
        <f>VLOOKUP(B17,クライアント抽出!$A:$G,3,FALSE)</f>
        <v>#N/A</v>
      </c>
      <c r="K17" t="e">
        <f>VLOOKUP(B17,クライアント抽出!$A:$G,4,FALSE)</f>
        <v>#N/A</v>
      </c>
      <c r="L17" t="e">
        <f>VLOOKUP(B17,クライアント抽出!$A:$O,13,FALSE)</f>
        <v>#N/A</v>
      </c>
      <c r="N17" t="e">
        <f>VLOOKUP(B17,クライアント抽出!$A:$G,5,FALSE)</f>
        <v>#N/A</v>
      </c>
      <c r="Q17" t="e">
        <f>VLOOKUP(B17,クライアント抽出!$A:$G,6,FALSE)</f>
        <v>#N/A</v>
      </c>
      <c r="T17" t="e">
        <f>VLOOKUP(B17,クライアント抽出!$A:$G,7,FALSE)</f>
        <v>#N/A</v>
      </c>
    </row>
    <row r="18" spans="1:20" x14ac:dyDescent="0.45">
      <c r="A18" cm="1">
        <f t="array" ref="A18">IF(A17&lt;&gt;"",
IF(INDEX(貼り付け用!A:A,6+(ROW()-1)*2)=10000,"",INDEX(貼り付け用!A:A,6+(ROW()-1)*2)),"")</f>
        <v>0</v>
      </c>
      <c r="B18" cm="1">
        <f t="array" ref="B18">IF(B17&lt;&gt;"",
IF(INDEX(貼り付け用!A:A,6+(ROW()-1)*2)=10000,"",INDEX(貼り付け用!A:A,7+(ROW()-1)*2)),"")</f>
        <v>0</v>
      </c>
    </row>
    <row r="19" spans="1:20" x14ac:dyDescent="0.45">
      <c r="A19" cm="1">
        <f t="array" ref="A19">IF(A18&lt;&gt;"",
IF(INDEX(貼り付け用!A:A,6+(ROW()-1)*2)=10000,"",INDEX(貼り付け用!A:A,6+(ROW()-1)*2)),"")</f>
        <v>0</v>
      </c>
      <c r="B19" cm="1">
        <f t="array" ref="B19">IF(B18&lt;&gt;"",
IF(INDEX(貼り付け用!A:A,6+(ROW()-1)*2)=10000,"",INDEX(貼り付け用!A:A,7+(ROW()-1)*2)),"")</f>
        <v>0</v>
      </c>
    </row>
    <row r="20" spans="1:20" x14ac:dyDescent="0.45">
      <c r="A20" cm="1">
        <f t="array" ref="A20">IF(A19&lt;&gt;"",
IF(INDEX(貼り付け用!A:A,6+(ROW()-1)*2)=10000,"",INDEX(貼り付け用!A:A,6+(ROW()-1)*2)),"")</f>
        <v>0</v>
      </c>
      <c r="B20" cm="1">
        <f t="array" ref="B20">IF(B19&lt;&gt;"",
IF(INDEX(貼り付け用!A:A,6+(ROW()-1)*2)=10000,"",INDEX(貼り付け用!A:A,7+(ROW()-1)*2)),"")</f>
        <v>0</v>
      </c>
    </row>
    <row r="21" spans="1:20" x14ac:dyDescent="0.45">
      <c r="A21" cm="1">
        <f t="array" ref="A21">IF(A20&lt;&gt;"",
IF(INDEX(貼り付け用!A:A,6+(ROW()-1)*2)=10000,"",INDEX(貼り付け用!A:A,6+(ROW()-1)*2)),"")</f>
        <v>0</v>
      </c>
      <c r="B21" cm="1">
        <f t="array" ref="B21">IF(B20&lt;&gt;"",
IF(INDEX(貼り付け用!A:A,6+(ROW()-1)*2)=10000,"",INDEX(貼り付け用!A:A,7+(ROW()-1)*2)),"")</f>
        <v>0</v>
      </c>
    </row>
    <row r="22" spans="1:20" x14ac:dyDescent="0.45">
      <c r="A22" cm="1">
        <f t="array" ref="A22">IF(A21&lt;&gt;"",
IF(INDEX(貼り付け用!A:A,6+(ROW()-1)*2)=10000,"",INDEX(貼り付け用!A:A,6+(ROW()-1)*2)),"")</f>
        <v>0</v>
      </c>
      <c r="B22" cm="1">
        <f t="array" ref="B22">IF(B21&lt;&gt;"",
IF(INDEX(貼り付け用!A:A,6+(ROW()-1)*2)=10000,"",INDEX(貼り付け用!A:A,7+(ROW()-1)*2)),"")</f>
        <v>0</v>
      </c>
    </row>
    <row r="23" spans="1:20" x14ac:dyDescent="0.45">
      <c r="A23" cm="1">
        <f t="array" ref="A23">IF(A22&lt;&gt;"",
IF(INDEX(貼り付け用!A:A,6+(ROW()-1)*2)=10000,"",INDEX(貼り付け用!A:A,6+(ROW()-1)*2)),"")</f>
        <v>0</v>
      </c>
      <c r="B23" cm="1">
        <f t="array" ref="B23">IF(B22&lt;&gt;"",
IF(INDEX(貼り付け用!A:A,6+(ROW()-1)*2)=10000,"",INDEX(貼り付け用!A:A,7+(ROW()-1)*2)),"")</f>
        <v>0</v>
      </c>
    </row>
    <row r="24" spans="1:20" x14ac:dyDescent="0.45">
      <c r="A24" cm="1">
        <f t="array" ref="A24">IF(A23&lt;&gt;"",
IF(INDEX(貼り付け用!A:A,6+(ROW()-1)*2)=10000,"",INDEX(貼り付け用!A:A,6+(ROW()-1)*2)),"")</f>
        <v>0</v>
      </c>
      <c r="B24" cm="1">
        <f t="array" ref="B24">IF(B23&lt;&gt;"",
IF(INDEX(貼り付け用!A:A,6+(ROW()-1)*2)=10000,"",INDEX(貼り付け用!A:A,7+(ROW()-1)*2)),"")</f>
        <v>0</v>
      </c>
    </row>
    <row r="25" spans="1:20" x14ac:dyDescent="0.45">
      <c r="A25" cm="1">
        <f t="array" ref="A25">IF(A24&lt;&gt;"",
IF(INDEX(貼り付け用!A:A,6+(ROW()-1)*2)=10000,"",INDEX(貼り付け用!A:A,6+(ROW()-1)*2)),"")</f>
        <v>0</v>
      </c>
      <c r="B25" cm="1">
        <f t="array" ref="B25">IF(B24&lt;&gt;"",
IF(INDEX(貼り付け用!A:A,6+(ROW()-1)*2)=10000,"",INDEX(貼り付け用!A:A,7+(ROW()-1)*2)),"")</f>
        <v>0</v>
      </c>
    </row>
    <row r="26" spans="1:20" x14ac:dyDescent="0.45">
      <c r="A26" cm="1">
        <f t="array" ref="A26">IF(A25&lt;&gt;"",
IF(INDEX(貼り付け用!A:A,6+(ROW()-1)*2)=10000,"",INDEX(貼り付け用!A:A,6+(ROW()-1)*2)),"")</f>
        <v>0</v>
      </c>
      <c r="B26" cm="1">
        <f t="array" ref="B26">IF(B25&lt;&gt;"",
IF(INDEX(貼り付け用!A:A,6+(ROW()-1)*2)=10000,"",INDEX(貼り付け用!A:A,7+(ROW()-1)*2)),"")</f>
        <v>0</v>
      </c>
    </row>
    <row r="27" spans="1:20" x14ac:dyDescent="0.45">
      <c r="A27" cm="1">
        <f t="array" ref="A27">IF(A26&lt;&gt;"",
IF(INDEX(貼り付け用!A:A,6+(ROW()-1)*2)=10000,"",INDEX(貼り付け用!A:A,6+(ROW()-1)*2)),"")</f>
        <v>0</v>
      </c>
      <c r="B27" cm="1">
        <f t="array" ref="B27">IF(B26&lt;&gt;"",
IF(INDEX(貼り付け用!A:A,6+(ROW()-1)*2)=10000,"",INDEX(貼り付け用!A:A,7+(ROW()-1)*2)),"")</f>
        <v>0</v>
      </c>
    </row>
    <row r="28" spans="1:20" x14ac:dyDescent="0.45">
      <c r="A28" cm="1">
        <f t="array" ref="A28">IF(A27&lt;&gt;"",
IF(INDEX(貼り付け用!A:A,6+(ROW()-1)*2)=10000,"",INDEX(貼り付け用!A:A,6+(ROW()-1)*2)),"")</f>
        <v>0</v>
      </c>
      <c r="B28" cm="1">
        <f t="array" ref="B28">IF(B27&lt;&gt;"",
IF(INDEX(貼り付け用!A:A,6+(ROW()-1)*2)=10000,"",INDEX(貼り付け用!A:A,7+(ROW()-1)*2)),"")</f>
        <v>0</v>
      </c>
    </row>
    <row r="29" spans="1:20" x14ac:dyDescent="0.45">
      <c r="A29" cm="1">
        <f t="array" ref="A29">IF(A28&lt;&gt;"",
IF(INDEX(貼り付け用!A:A,6+(ROW()-1)*2)=10000,"",INDEX(貼り付け用!A:A,6+(ROW()-1)*2)),"")</f>
        <v>0</v>
      </c>
      <c r="B29" cm="1">
        <f t="array" ref="B29">IF(B28&lt;&gt;"",
IF(INDEX(貼り付け用!A:A,6+(ROW()-1)*2)=10000,"",INDEX(貼り付け用!A:A,7+(ROW()-1)*2)),"")</f>
        <v>0</v>
      </c>
    </row>
    <row r="30" spans="1:20" x14ac:dyDescent="0.45">
      <c r="A30" cm="1">
        <f t="array" ref="A30">IF(A29&lt;&gt;"",
IF(INDEX(貼り付け用!A:A,6+(ROW()-1)*2)=10000,"",INDEX(貼り付け用!A:A,6+(ROW()-1)*2)),"")</f>
        <v>0</v>
      </c>
      <c r="B30" cm="1">
        <f t="array" ref="B30">IF(B29&lt;&gt;"",
IF(INDEX(貼り付け用!A:A,6+(ROW()-1)*2)=10000,"",INDEX(貼り付け用!A:A,7+(ROW()-1)*2)),"")</f>
        <v>0</v>
      </c>
    </row>
    <row r="31" spans="1:20" x14ac:dyDescent="0.45">
      <c r="A31" cm="1">
        <f t="array" ref="A31">IF(A30&lt;&gt;"",
IF(INDEX(貼り付け用!A:A,6+(ROW()-1)*2)=10000,"",INDEX(貼り付け用!A:A,6+(ROW()-1)*2)),"")</f>
        <v>0</v>
      </c>
      <c r="B31" cm="1">
        <f t="array" ref="B31">IF(B30&lt;&gt;"",
IF(INDEX(貼り付け用!A:A,6+(ROW()-1)*2)=10000,"",INDEX(貼り付け用!A:A,7+(ROW()-1)*2)),"")</f>
        <v>0</v>
      </c>
    </row>
    <row r="32" spans="1:20" x14ac:dyDescent="0.45">
      <c r="A32" cm="1">
        <f t="array" ref="A32">IF(A31&lt;&gt;"",
IF(INDEX(貼り付け用!A:A,6+(ROW()-1)*2)=10000,"",INDEX(貼り付け用!A:A,6+(ROW()-1)*2)),"")</f>
        <v>0</v>
      </c>
      <c r="B32" cm="1">
        <f t="array" ref="B32">IF(B31&lt;&gt;"",
IF(INDEX(貼り付け用!A:A,6+(ROW()-1)*2)=10000,"",INDEX(貼り付け用!A:A,7+(ROW()-1)*2)),"")</f>
        <v>0</v>
      </c>
    </row>
    <row r="33" spans="1:2" x14ac:dyDescent="0.45">
      <c r="A33" cm="1">
        <f t="array" ref="A33">IF(A32&lt;&gt;"",
IF(INDEX(貼り付け用!A:A,6+(ROW()-1)*2)=10000,"",INDEX(貼り付け用!A:A,6+(ROW()-1)*2)),"")</f>
        <v>0</v>
      </c>
      <c r="B33" cm="1">
        <f t="array" ref="B33">IF(B32&lt;&gt;"",
IF(INDEX(貼り付け用!A:A,6+(ROW()-1)*2)=10000,"",INDEX(貼り付け用!A:A,7+(ROW()-1)*2)),"")</f>
        <v>0</v>
      </c>
    </row>
    <row r="34" spans="1:2" x14ac:dyDescent="0.45">
      <c r="A34" cm="1">
        <f t="array" ref="A34">IF(A33&lt;&gt;"",
IF(INDEX(貼り付け用!A:A,6+(ROW()-1)*2)=10000,"",INDEX(貼り付け用!A:A,6+(ROW()-1)*2)),"")</f>
        <v>0</v>
      </c>
      <c r="B34" cm="1">
        <f t="array" ref="B34">IF(B33&lt;&gt;"",
IF(INDEX(貼り付け用!A:A,6+(ROW()-1)*2)=10000,"",INDEX(貼り付け用!A:A,7+(ROW()-1)*2)),"")</f>
        <v>0</v>
      </c>
    </row>
    <row r="35" spans="1:2" x14ac:dyDescent="0.45">
      <c r="A35" cm="1">
        <f t="array" ref="A35">IF(A34&lt;&gt;"",
IF(INDEX(貼り付け用!A:A,6+(ROW()-1)*2)=10000,"",INDEX(貼り付け用!A:A,6+(ROW()-1)*2)),"")</f>
        <v>0</v>
      </c>
      <c r="B35" cm="1">
        <f t="array" ref="B35">IF(B34&lt;&gt;"",
IF(INDEX(貼り付け用!A:A,6+(ROW()-1)*2)=10000,"",INDEX(貼り付け用!A:A,7+(ROW()-1)*2)),"")</f>
        <v>0</v>
      </c>
    </row>
    <row r="36" spans="1:2" x14ac:dyDescent="0.45">
      <c r="A36" cm="1">
        <f t="array" ref="A36">IF(A35&lt;&gt;"",
IF(INDEX(貼り付け用!A:A,6+(ROW()-1)*2)=10000,"",INDEX(貼り付け用!A:A,6+(ROW()-1)*2)),"")</f>
        <v>0</v>
      </c>
      <c r="B36" cm="1">
        <f t="array" ref="B36">IF(B35&lt;&gt;"",
IF(INDEX(貼り付け用!A:A,6+(ROW()-1)*2)=10000,"",INDEX(貼り付け用!A:A,7+(ROW()-1)*2)),"")</f>
        <v>0</v>
      </c>
    </row>
    <row r="37" spans="1:2" x14ac:dyDescent="0.45">
      <c r="A37" cm="1">
        <f t="array" ref="A37">IF(A36&lt;&gt;"",
IF(INDEX(貼り付け用!A:A,6+(ROW()-1)*2)=10000,"",INDEX(貼り付け用!A:A,6+(ROW()-1)*2)),"")</f>
        <v>0</v>
      </c>
      <c r="B37" cm="1">
        <f t="array" ref="B37">IF(B36&lt;&gt;"",
IF(INDEX(貼り付け用!A:A,6+(ROW()-1)*2)=10000,"",INDEX(貼り付け用!A:A,7+(ROW()-1)*2)),"")</f>
        <v>0</v>
      </c>
    </row>
    <row r="38" spans="1:2" x14ac:dyDescent="0.45">
      <c r="A38" cm="1">
        <f t="array" ref="A38">IF(A37&lt;&gt;"",
IF(INDEX(貼り付け用!A:A,6+(ROW()-1)*2)=10000,"",INDEX(貼り付け用!A:A,6+(ROW()-1)*2)),"")</f>
        <v>0</v>
      </c>
      <c r="B38" cm="1">
        <f t="array" ref="B38">IF(B37&lt;&gt;"",
IF(INDEX(貼り付け用!A:A,6+(ROW()-1)*2)=10000,"",INDEX(貼り付け用!A:A,7+(ROW()-1)*2)),"")</f>
        <v>0</v>
      </c>
    </row>
    <row r="39" spans="1:2" x14ac:dyDescent="0.45">
      <c r="A39" cm="1">
        <f t="array" ref="A39">IF(A38&lt;&gt;"",
IF(INDEX(貼り付け用!A:A,6+(ROW()-1)*2)=10000,"",INDEX(貼り付け用!A:A,6+(ROW()-1)*2)),"")</f>
        <v>0</v>
      </c>
      <c r="B39" cm="1">
        <f t="array" ref="B39">IF(B38&lt;&gt;"",
IF(INDEX(貼り付け用!A:A,6+(ROW()-1)*2)=10000,"",INDEX(貼り付け用!A:A,7+(ROW()-1)*2)),"")</f>
        <v>0</v>
      </c>
    </row>
    <row r="40" spans="1:2" x14ac:dyDescent="0.45">
      <c r="A40" cm="1">
        <f t="array" ref="A40">IF(A39&lt;&gt;"",
IF(INDEX(貼り付け用!A:A,6+(ROW()-1)*2)=10000,"",INDEX(貼り付け用!A:A,6+(ROW()-1)*2)),"")</f>
        <v>0</v>
      </c>
      <c r="B40" cm="1">
        <f t="array" ref="B40">IF(B39&lt;&gt;"",
IF(INDEX(貼り付け用!A:A,6+(ROW()-1)*2)=10000,"",INDEX(貼り付け用!A:A,7+(ROW()-1)*2)),"")</f>
        <v>0</v>
      </c>
    </row>
    <row r="41" spans="1:2" x14ac:dyDescent="0.45">
      <c r="A41" cm="1">
        <f t="array" ref="A41">IF(A40&lt;&gt;"",
IF(INDEX(貼り付け用!A:A,6+(ROW()-1)*2)=10000,"",INDEX(貼り付け用!A:A,6+(ROW()-1)*2)),"")</f>
        <v>0</v>
      </c>
      <c r="B41" cm="1">
        <f t="array" ref="B41">IF(B40&lt;&gt;"",
IF(INDEX(貼り付け用!A:A,6+(ROW()-1)*2)=10000,"",INDEX(貼り付け用!A:A,7+(ROW()-1)*2)),"")</f>
        <v>0</v>
      </c>
    </row>
    <row r="42" spans="1:2" x14ac:dyDescent="0.45">
      <c r="A42" cm="1">
        <f t="array" ref="A42">IF(A41&lt;&gt;"",
IF(INDEX(貼り付け用!A:A,6+(ROW()-1)*2)=10000,"",INDEX(貼り付け用!A:A,6+(ROW()-1)*2)),"")</f>
        <v>0</v>
      </c>
      <c r="B42" cm="1">
        <f t="array" ref="B42">IF(B41&lt;&gt;"",
IF(INDEX(貼り付け用!A:A,6+(ROW()-1)*2)=10000,"",INDEX(貼り付け用!A:A,7+(ROW()-1)*2)),"")</f>
        <v>0</v>
      </c>
    </row>
    <row r="43" spans="1:2" x14ac:dyDescent="0.45">
      <c r="A43" cm="1">
        <f t="array" ref="A43">IF(A42&lt;&gt;"",
IF(INDEX(貼り付け用!A:A,6+(ROW()-1)*2)=10000,"",INDEX(貼り付け用!A:A,6+(ROW()-1)*2)),"")</f>
        <v>0</v>
      </c>
      <c r="B43" cm="1">
        <f t="array" ref="B43">IF(B42&lt;&gt;"",
IF(INDEX(貼り付け用!A:A,6+(ROW()-1)*2)=10000,"",INDEX(貼り付け用!A:A,7+(ROW()-1)*2)),"")</f>
        <v>0</v>
      </c>
    </row>
    <row r="44" spans="1:2" x14ac:dyDescent="0.45">
      <c r="A44" cm="1">
        <f t="array" ref="A44">IF(A43&lt;&gt;"",
IF(INDEX(貼り付け用!A:A,6+(ROW()-1)*2)=10000,"",INDEX(貼り付け用!A:A,6+(ROW()-1)*2)),"")</f>
        <v>0</v>
      </c>
      <c r="B44" cm="1">
        <f t="array" ref="B44">IF(B43&lt;&gt;"",
IF(INDEX(貼り付け用!A:A,6+(ROW()-1)*2)=10000,"",INDEX(貼り付け用!A:A,7+(ROW()-1)*2)),"")</f>
        <v>0</v>
      </c>
    </row>
    <row r="45" spans="1:2" x14ac:dyDescent="0.45">
      <c r="A45" cm="1">
        <f t="array" ref="A45">IF(A44&lt;&gt;"",
IF(INDEX(貼り付け用!A:A,6+(ROW()-1)*2)=10000,"",INDEX(貼り付け用!A:A,6+(ROW()-1)*2)),"")</f>
        <v>0</v>
      </c>
      <c r="B45" cm="1">
        <f t="array" ref="B45">IF(B44&lt;&gt;"",
IF(INDEX(貼り付け用!A:A,6+(ROW()-1)*2)=10000,"",INDEX(貼り付け用!A:A,7+(ROW()-1)*2)),"")</f>
        <v>0</v>
      </c>
    </row>
    <row r="46" spans="1:2" x14ac:dyDescent="0.45">
      <c r="A46" cm="1">
        <f t="array" ref="A46">IF(A45&lt;&gt;"",
IF(INDEX(貼り付け用!A:A,6+(ROW()-1)*2)=10000,"",INDEX(貼り付け用!A:A,6+(ROW()-1)*2)),"")</f>
        <v>0</v>
      </c>
      <c r="B46" cm="1">
        <f t="array" ref="B46">IF(B45&lt;&gt;"",
IF(INDEX(貼り付け用!A:A,6+(ROW()-1)*2)=10000,"",INDEX(貼り付け用!A:A,7+(ROW()-1)*2)),"")</f>
        <v>0</v>
      </c>
    </row>
    <row r="47" spans="1:2" x14ac:dyDescent="0.45">
      <c r="A47" cm="1">
        <f t="array" ref="A47">IF(A46&lt;&gt;"",
IF(INDEX(貼り付け用!A:A,6+(ROW()-1)*2)=10000,"",INDEX(貼り付け用!A:A,6+(ROW()-1)*2)),"")</f>
        <v>0</v>
      </c>
      <c r="B47" cm="1">
        <f t="array" ref="B47">IF(B46&lt;&gt;"",
IF(INDEX(貼り付け用!A:A,6+(ROW()-1)*2)=10000,"",INDEX(貼り付け用!A:A,7+(ROW()-1)*2)),"")</f>
        <v>0</v>
      </c>
    </row>
    <row r="48" spans="1:2" x14ac:dyDescent="0.45">
      <c r="A48" cm="1">
        <f t="array" ref="A48">IF(A47&lt;&gt;"",
IF(INDEX(貼り付け用!A:A,6+(ROW()-1)*2)=10000,"",INDEX(貼り付け用!A:A,6+(ROW()-1)*2)),"")</f>
        <v>0</v>
      </c>
      <c r="B48" cm="1">
        <f t="array" ref="B48">IF(B47&lt;&gt;"",
IF(INDEX(貼り付け用!A:A,6+(ROW()-1)*2)=10000,"",INDEX(貼り付け用!A:A,7+(ROW()-1)*2)),"")</f>
        <v>0</v>
      </c>
    </row>
    <row r="49" spans="1:2" x14ac:dyDescent="0.45">
      <c r="A49" cm="1">
        <f t="array" ref="A49">IF(A48&lt;&gt;"",
IF(INDEX(貼り付け用!A:A,6+(ROW()-1)*2)=10000,"",INDEX(貼り付け用!A:A,6+(ROW()-1)*2)),"")</f>
        <v>0</v>
      </c>
      <c r="B49" cm="1">
        <f t="array" ref="B49">IF(B48&lt;&gt;"",
IF(INDEX(貼り付け用!A:A,6+(ROW()-1)*2)=10000,"",INDEX(貼り付け用!A:A,7+(ROW()-1)*2)),"")</f>
        <v>0</v>
      </c>
    </row>
    <row r="50" spans="1:2" x14ac:dyDescent="0.45">
      <c r="A50" cm="1">
        <f t="array" ref="A50">IF(A49&lt;&gt;"",
IF(INDEX(貼り付け用!A:A,6+(ROW()-1)*2)=10000,"",INDEX(貼り付け用!A:A,6+(ROW()-1)*2)),"")</f>
        <v>0</v>
      </c>
      <c r="B50" cm="1">
        <f t="array" ref="B50">IF(B49&lt;&gt;"",
IF(INDEX(貼り付け用!A:A,6+(ROW()-1)*2)=10000,"",INDEX(貼り付け用!A:A,7+(ROW()-1)*2)),"")</f>
        <v>0</v>
      </c>
    </row>
    <row r="51" spans="1:2" x14ac:dyDescent="0.45">
      <c r="A51" cm="1">
        <f t="array" ref="A51">IF(A50&lt;&gt;"",
IF(INDEX(貼り付け用!A:A,6+(ROW()-1)*2)=10000,"",INDEX(貼り付け用!A:A,6+(ROW()-1)*2)),"")</f>
        <v>0</v>
      </c>
      <c r="B51" cm="1">
        <f t="array" ref="B51">IF(B50&lt;&gt;"",
IF(INDEX(貼り付け用!A:A,6+(ROW()-1)*2)=10000,"",INDEX(貼り付け用!A:A,7+(ROW()-1)*2)),"")</f>
        <v>0</v>
      </c>
    </row>
    <row r="52" spans="1:2" x14ac:dyDescent="0.45">
      <c r="A52" cm="1">
        <f t="array" ref="A52">IF(A51&lt;&gt;"",
IF(INDEX(貼り付け用!A:A,6+(ROW()-1)*2)=10000,"",INDEX(貼り付け用!A:A,6+(ROW()-1)*2)),"")</f>
        <v>0</v>
      </c>
      <c r="B52" cm="1">
        <f t="array" ref="B52">IF(B51&lt;&gt;"",
IF(INDEX(貼り付け用!A:A,6+(ROW()-1)*2)=10000,"",INDEX(貼り付け用!A:A,7+(ROW()-1)*2)),"")</f>
        <v>0</v>
      </c>
    </row>
    <row r="53" spans="1:2" x14ac:dyDescent="0.45">
      <c r="A53" cm="1">
        <f t="array" ref="A53">IF(A52&lt;&gt;"",
IF(INDEX(貼り付け用!A:A,6+(ROW()-1)*2)=10000,"",INDEX(貼り付け用!A:A,6+(ROW()-1)*2)),"")</f>
        <v>0</v>
      </c>
      <c r="B53" cm="1">
        <f t="array" ref="B53">IF(B52&lt;&gt;"",
IF(INDEX(貼り付け用!A:A,6+(ROW()-1)*2)=10000,"",INDEX(貼り付け用!A:A,7+(ROW()-1)*2)),"")</f>
        <v>0</v>
      </c>
    </row>
    <row r="54" spans="1:2" x14ac:dyDescent="0.45">
      <c r="A54" cm="1">
        <f t="array" ref="A54">IF(A53&lt;&gt;"",
IF(INDEX(貼り付け用!A:A,6+(ROW()-1)*2)=10000,"",INDEX(貼り付け用!A:A,6+(ROW()-1)*2)),"")</f>
        <v>0</v>
      </c>
      <c r="B54" cm="1">
        <f t="array" ref="B54">IF(B53&lt;&gt;"",
IF(INDEX(貼り付け用!A:A,6+(ROW()-1)*2)=10000,"",INDEX(貼り付け用!A:A,7+(ROW()-1)*2)),"")</f>
        <v>0</v>
      </c>
    </row>
    <row r="55" spans="1:2" x14ac:dyDescent="0.45">
      <c r="A55" cm="1">
        <f t="array" ref="A55">IF(A54&lt;&gt;"",
IF(INDEX(貼り付け用!A:A,6+(ROW()-1)*2)=10000,"",INDEX(貼り付け用!A:A,6+(ROW()-1)*2)),"")</f>
        <v>0</v>
      </c>
      <c r="B55" cm="1">
        <f t="array" ref="B55">IF(B54&lt;&gt;"",
IF(INDEX(貼り付け用!A:A,6+(ROW()-1)*2)=10000,"",INDEX(貼り付け用!A:A,7+(ROW()-1)*2)),"")</f>
        <v>0</v>
      </c>
    </row>
    <row r="56" spans="1:2" x14ac:dyDescent="0.45">
      <c r="A56" cm="1">
        <f t="array" ref="A56">IF(A55&lt;&gt;"",
IF(INDEX(貼り付け用!A:A,6+(ROW()-1)*2)=10000,"",INDEX(貼り付け用!A:A,6+(ROW()-1)*2)),"")</f>
        <v>0</v>
      </c>
      <c r="B56" cm="1">
        <f t="array" ref="B56">IF(B55&lt;&gt;"",
IF(INDEX(貼り付け用!A:A,6+(ROW()-1)*2)=10000,"",INDEX(貼り付け用!A:A,7+(ROW()-1)*2)),"")</f>
        <v>0</v>
      </c>
    </row>
    <row r="57" spans="1:2" x14ac:dyDescent="0.45">
      <c r="A57" cm="1">
        <f t="array" ref="A57">IF(A56&lt;&gt;"",
IF(INDEX(貼り付け用!A:A,6+(ROW()-1)*2)=10000,"",INDEX(貼り付け用!A:A,6+(ROW()-1)*2)),"")</f>
        <v>0</v>
      </c>
      <c r="B57" cm="1">
        <f t="array" ref="B57">IF(B56&lt;&gt;"",
IF(INDEX(貼り付け用!A:A,6+(ROW()-1)*2)=10000,"",INDEX(貼り付け用!A:A,7+(ROW()-1)*2)),"")</f>
        <v>0</v>
      </c>
    </row>
    <row r="58" spans="1:2" x14ac:dyDescent="0.45">
      <c r="A58" cm="1">
        <f t="array" ref="A58">IF(A57&lt;&gt;"",
IF(INDEX(貼り付け用!A:A,6+(ROW()-1)*2)=10000,"",INDEX(貼り付け用!A:A,6+(ROW()-1)*2)),"")</f>
        <v>0</v>
      </c>
      <c r="B58" cm="1">
        <f t="array" ref="B58">IF(B57&lt;&gt;"",
IF(INDEX(貼り付け用!A:A,6+(ROW()-1)*2)=10000,"",INDEX(貼り付け用!A:A,7+(ROW()-1)*2)),"")</f>
        <v>0</v>
      </c>
    </row>
    <row r="59" spans="1:2" x14ac:dyDescent="0.45">
      <c r="A59" cm="1">
        <f t="array" ref="A59">IF(A58&lt;&gt;"",
IF(INDEX(貼り付け用!A:A,6+(ROW()-1)*2)=10000,"",INDEX(貼り付け用!A:A,6+(ROW()-1)*2)),"")</f>
        <v>0</v>
      </c>
      <c r="B59" cm="1">
        <f t="array" ref="B59">IF(B58&lt;&gt;"",
IF(INDEX(貼り付け用!A:A,6+(ROW()-1)*2)=10000,"",INDEX(貼り付け用!A:A,7+(ROW()-1)*2)),"")</f>
        <v>0</v>
      </c>
    </row>
    <row r="60" spans="1:2" x14ac:dyDescent="0.45">
      <c r="A60" cm="1">
        <f t="array" ref="A60">IF(A59&lt;&gt;"",
IF(INDEX(貼り付け用!A:A,6+(ROW()-1)*2)=10000,"",INDEX(貼り付け用!A:A,6+(ROW()-1)*2)),"")</f>
        <v>0</v>
      </c>
      <c r="B60" cm="1">
        <f t="array" ref="B60">IF(B59&lt;&gt;"",
IF(INDEX(貼り付け用!A:A,6+(ROW()-1)*2)=10000,"",INDEX(貼り付け用!A:A,7+(ROW()-1)*2)),"")</f>
        <v>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0A2F-3054-4072-AC38-CD32880FE49B}">
  <dimension ref="A1"/>
  <sheetViews>
    <sheetView workbookViewId="0">
      <selection activeCell="G12" sqref="G12"/>
    </sheetView>
  </sheetViews>
  <sheetFormatPr defaultRowHeight="18" x14ac:dyDescent="0.45"/>
  <sheetData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B299-F08A-4E39-B743-7384053B426C}">
  <dimension ref="A1:I48"/>
  <sheetViews>
    <sheetView zoomScale="88" zoomScaleNormal="88" workbookViewId="0">
      <selection activeCell="F10" sqref="F10"/>
    </sheetView>
  </sheetViews>
  <sheetFormatPr defaultRowHeight="18" x14ac:dyDescent="0.45"/>
  <cols>
    <col min="1" max="1" width="14" customWidth="1"/>
    <col min="3" max="3" width="5.09765625" customWidth="1"/>
    <col min="5" max="6" width="11" customWidth="1"/>
    <col min="8" max="9" width="9.5" customWidth="1"/>
  </cols>
  <sheetData>
    <row r="1" spans="1:9" x14ac:dyDescent="0.45">
      <c r="A1" t="s">
        <v>31</v>
      </c>
      <c r="B1">
        <f>納品書まとめ!A1</f>
        <v>0</v>
      </c>
      <c r="D1" s="68" t="s">
        <v>15</v>
      </c>
      <c r="E1" s="69"/>
      <c r="F1" s="69"/>
      <c r="G1" s="70"/>
    </row>
    <row r="2" spans="1:9" x14ac:dyDescent="0.45">
      <c r="E2" s="60" t="e">
        <f>VALUE(MID(貼り付け用!A2,6,2))+2018&amp;" 年 "&amp;VALUE(MID(貼り付け用!A2,FIND("年",貼り付け用!A2)+1,FIND("月",貼り付け用!A2)-FIND("年",貼り付け用!A2)-1))&amp;" 月 "&amp;VALUE(MID(貼り付け用!A2,FIND("月",貼り付け用!A2)+1,FIND("日",SUBSTITUTE(貼り付け用!A2,"日付",""))+2-FIND("月",貼り付け用!A2)-1))&amp;" 日 "</f>
        <v>#VALUE!</v>
      </c>
      <c r="F2" s="60"/>
      <c r="G2" s="60"/>
    </row>
    <row r="3" spans="1:9" x14ac:dyDescent="0.45">
      <c r="A3" s="61">
        <f>納品書まとめ!B1</f>
        <v>0</v>
      </c>
      <c r="B3" s="61"/>
      <c r="C3" s="61"/>
      <c r="D3" s="61"/>
      <c r="E3" t="s">
        <v>16</v>
      </c>
      <c r="F3" s="45" t="s">
        <v>17</v>
      </c>
      <c r="G3" s="45"/>
      <c r="H3" s="45"/>
      <c r="I3" s="45"/>
    </row>
    <row r="4" spans="1:9" ht="11.4" customHeight="1" x14ac:dyDescent="0.45">
      <c r="F4" s="45" t="s">
        <v>18</v>
      </c>
      <c r="G4" s="45"/>
      <c r="H4" s="45"/>
      <c r="I4" s="45"/>
    </row>
    <row r="5" spans="1:9" ht="11.4" customHeight="1" x14ac:dyDescent="0.45">
      <c r="F5" s="45" t="s">
        <v>19</v>
      </c>
      <c r="G5" s="45"/>
      <c r="H5" s="45"/>
      <c r="I5" s="45"/>
    </row>
    <row r="6" spans="1:9" ht="11.4" customHeight="1" x14ac:dyDescent="0.45">
      <c r="F6" s="45" t="s">
        <v>20</v>
      </c>
      <c r="G6" s="45"/>
      <c r="H6" s="45"/>
      <c r="I6" s="45"/>
    </row>
    <row r="7" spans="1:9" ht="6" customHeight="1" x14ac:dyDescent="0.45"/>
    <row r="8" spans="1:9" ht="13.8" customHeight="1" x14ac:dyDescent="0.45">
      <c r="E8" s="46"/>
      <c r="F8" s="46" t="s">
        <v>21</v>
      </c>
    </row>
    <row r="9" spans="1:9" x14ac:dyDescent="0.45">
      <c r="A9" s="62" t="s">
        <v>22</v>
      </c>
      <c r="B9" s="63"/>
      <c r="C9" s="63"/>
      <c r="D9" s="64"/>
      <c r="E9" s="40" t="s">
        <v>23</v>
      </c>
      <c r="F9" s="40" t="s">
        <v>24</v>
      </c>
      <c r="G9" s="40"/>
      <c r="H9" s="62" t="s">
        <v>25</v>
      </c>
      <c r="I9" s="64"/>
    </row>
    <row r="10" spans="1:9" x14ac:dyDescent="0.45">
      <c r="A10" s="65" t="e">
        <f>VLOOKUP(A3,納品書まとめ!$B:$U,3,FALSE)</f>
        <v>#N/A</v>
      </c>
      <c r="B10" s="66"/>
      <c r="C10" s="66"/>
      <c r="D10" s="67"/>
      <c r="E10" s="41"/>
      <c r="F10" s="41" t="e">
        <f>納品書まとめ!E1</f>
        <v>#N/A</v>
      </c>
      <c r="G10" s="41"/>
      <c r="H10" s="51"/>
      <c r="I10" s="52"/>
    </row>
    <row r="11" spans="1:9" x14ac:dyDescent="0.45">
      <c r="A11" s="54" t="s">
        <v>26</v>
      </c>
      <c r="B11" s="55"/>
      <c r="C11" s="55"/>
      <c r="D11" s="56"/>
      <c r="E11" s="42"/>
      <c r="F11" s="42">
        <v>33</v>
      </c>
      <c r="G11" s="42"/>
      <c r="H11" s="47"/>
      <c r="I11" s="48"/>
    </row>
    <row r="12" spans="1:9" x14ac:dyDescent="0.45">
      <c r="A12" s="54"/>
      <c r="B12" s="55"/>
      <c r="C12" s="55"/>
      <c r="D12" s="56"/>
      <c r="E12" s="42"/>
      <c r="F12" s="42"/>
      <c r="G12" s="42"/>
      <c r="H12" s="47"/>
      <c r="I12" s="48"/>
    </row>
    <row r="13" spans="1:9" x14ac:dyDescent="0.45">
      <c r="A13" s="54"/>
      <c r="B13" s="55"/>
      <c r="C13" s="55"/>
      <c r="D13" s="56"/>
      <c r="E13" s="42"/>
      <c r="F13" s="42"/>
      <c r="G13" s="42"/>
      <c r="H13" s="47"/>
      <c r="I13" s="48"/>
    </row>
    <row r="14" spans="1:9" x14ac:dyDescent="0.45">
      <c r="A14" s="54"/>
      <c r="B14" s="55"/>
      <c r="C14" s="55"/>
      <c r="D14" s="56"/>
      <c r="E14" s="42"/>
      <c r="F14" s="42"/>
      <c r="G14" s="42"/>
      <c r="H14" s="47"/>
      <c r="I14" s="48"/>
    </row>
    <row r="15" spans="1:9" x14ac:dyDescent="0.45">
      <c r="A15" s="54"/>
      <c r="B15" s="55"/>
      <c r="C15" s="55"/>
      <c r="D15" s="56"/>
      <c r="E15" s="42"/>
      <c r="F15" s="42"/>
      <c r="G15" s="42"/>
      <c r="H15" s="47"/>
      <c r="I15" s="48"/>
    </row>
    <row r="16" spans="1:9" x14ac:dyDescent="0.45">
      <c r="A16" s="54"/>
      <c r="B16" s="55"/>
      <c r="C16" s="55"/>
      <c r="D16" s="56"/>
      <c r="E16" s="42"/>
      <c r="F16" s="42"/>
      <c r="G16" s="42"/>
      <c r="H16" s="47"/>
      <c r="I16" s="48"/>
    </row>
    <row r="17" spans="1:9" x14ac:dyDescent="0.45">
      <c r="A17" s="57"/>
      <c r="B17" s="58"/>
      <c r="C17" s="58"/>
      <c r="D17" s="59"/>
      <c r="E17" s="43"/>
      <c r="F17" s="43"/>
      <c r="G17" s="43"/>
      <c r="H17" s="49"/>
      <c r="I17" s="50"/>
    </row>
    <row r="18" spans="1:9" x14ac:dyDescent="0.45">
      <c r="C18" s="53" t="s">
        <v>27</v>
      </c>
      <c r="D18" s="53"/>
      <c r="E18" s="40"/>
      <c r="F18" s="40">
        <v>137</v>
      </c>
      <c r="G18" s="40"/>
      <c r="H18" s="53"/>
      <c r="I18" s="53"/>
    </row>
    <row r="19" spans="1:9" ht="10.199999999999999" customHeight="1" x14ac:dyDescent="0.45"/>
    <row r="20" spans="1:9" x14ac:dyDescent="0.45">
      <c r="H20" s="16" t="s">
        <v>28</v>
      </c>
      <c r="I20" s="16" t="s">
        <v>29</v>
      </c>
    </row>
    <row r="21" spans="1:9" x14ac:dyDescent="0.45">
      <c r="A21" t="s">
        <v>30</v>
      </c>
      <c r="H21" s="53"/>
      <c r="I21" s="53"/>
    </row>
    <row r="22" spans="1:9" x14ac:dyDescent="0.45">
      <c r="A22" s="44"/>
      <c r="B22" s="44"/>
      <c r="C22" s="44"/>
      <c r="D22" s="44"/>
      <c r="E22" s="44"/>
      <c r="H22" s="53"/>
      <c r="I22" s="53"/>
    </row>
    <row r="23" spans="1:9" ht="11.4" customHeight="1" x14ac:dyDescent="0.45">
      <c r="H23" s="53"/>
      <c r="I23" s="53"/>
    </row>
    <row r="24" spans="1:9" ht="18.600000000000001" customHeight="1" x14ac:dyDescent="0.45">
      <c r="H24" s="4"/>
      <c r="I24" s="4"/>
    </row>
    <row r="25" spans="1:9" ht="18.600000000000001" customHeight="1" x14ac:dyDescent="0.45"/>
    <row r="26" spans="1:9" x14ac:dyDescent="0.45">
      <c r="A26" t="s">
        <v>31</v>
      </c>
      <c r="B26">
        <f>B1</f>
        <v>0</v>
      </c>
      <c r="D26" s="68" t="s">
        <v>32</v>
      </c>
      <c r="E26" s="69"/>
      <c r="F26" s="69"/>
      <c r="G26" s="70"/>
    </row>
    <row r="27" spans="1:9" x14ac:dyDescent="0.45">
      <c r="E27" s="60" t="e">
        <f>VALUE(MID(貼り付け用!A2,6,2))+2018&amp;" 年 "&amp;VALUE(MID(貼り付け用!A2,FIND("年",貼り付け用!A2)+1,FIND("月",貼り付け用!A2)-FIND("年",貼り付け用!A2)-1))&amp;" 月 "&amp;VALUE(MID(貼り付け用!A2,FIND("月",貼り付け用!A2)+1,FIND("日",SUBSTITUTE(貼り付け用!A2,"日付",""))+2-FIND("月",貼り付け用!A2)-1))&amp;" 日 "</f>
        <v>#VALUE!</v>
      </c>
      <c r="F27" s="60"/>
      <c r="G27" s="60"/>
    </row>
    <row r="28" spans="1:9" x14ac:dyDescent="0.45">
      <c r="A28" s="61">
        <f>A3</f>
        <v>0</v>
      </c>
      <c r="B28" s="61"/>
      <c r="C28" s="61"/>
      <c r="D28" s="61"/>
      <c r="E28" t="s">
        <v>16</v>
      </c>
      <c r="F28" s="45" t="s">
        <v>17</v>
      </c>
      <c r="G28" s="45"/>
      <c r="H28" s="45"/>
      <c r="I28" s="45"/>
    </row>
    <row r="29" spans="1:9" ht="11.4" customHeight="1" x14ac:dyDescent="0.45">
      <c r="F29" s="45" t="s">
        <v>18</v>
      </c>
      <c r="G29" s="45"/>
      <c r="H29" s="45"/>
      <c r="I29" s="45"/>
    </row>
    <row r="30" spans="1:9" ht="11.4" customHeight="1" x14ac:dyDescent="0.45">
      <c r="F30" s="45" t="s">
        <v>19</v>
      </c>
      <c r="G30" s="45"/>
      <c r="H30" s="45"/>
      <c r="I30" s="45"/>
    </row>
    <row r="31" spans="1:9" ht="11.4" customHeight="1" x14ac:dyDescent="0.45">
      <c r="F31" s="45" t="s">
        <v>20</v>
      </c>
      <c r="G31" s="45"/>
      <c r="H31" s="45"/>
      <c r="I31" s="45"/>
    </row>
    <row r="32" spans="1:9" ht="6" customHeight="1" x14ac:dyDescent="0.45"/>
    <row r="33" spans="1:9" ht="13.8" customHeight="1" x14ac:dyDescent="0.45">
      <c r="E33" s="46"/>
      <c r="F33" s="46" t="s">
        <v>21</v>
      </c>
    </row>
    <row r="34" spans="1:9" x14ac:dyDescent="0.45">
      <c r="A34" s="62" t="s">
        <v>22</v>
      </c>
      <c r="B34" s="63"/>
      <c r="C34" s="63"/>
      <c r="D34" s="64"/>
      <c r="E34" s="40" t="s">
        <v>23</v>
      </c>
      <c r="F34" s="40" t="s">
        <v>24</v>
      </c>
      <c r="G34" s="40"/>
      <c r="H34" s="62" t="s">
        <v>25</v>
      </c>
      <c r="I34" s="64"/>
    </row>
    <row r="35" spans="1:9" x14ac:dyDescent="0.45">
      <c r="A35" s="65" t="e">
        <f>A10</f>
        <v>#N/A</v>
      </c>
      <c r="B35" s="66"/>
      <c r="C35" s="66"/>
      <c r="D35" s="67"/>
      <c r="E35" s="41"/>
      <c r="F35" s="41" t="e">
        <f>F10</f>
        <v>#N/A</v>
      </c>
      <c r="G35" s="41"/>
      <c r="H35" s="51"/>
      <c r="I35" s="52"/>
    </row>
    <row r="36" spans="1:9" x14ac:dyDescent="0.45">
      <c r="A36" s="54" t="str">
        <f>A11</f>
        <v>弁当　園児</v>
      </c>
      <c r="B36" s="55"/>
      <c r="C36" s="55"/>
      <c r="D36" s="56"/>
      <c r="E36" s="42"/>
      <c r="F36" s="42">
        <f>F11</f>
        <v>33</v>
      </c>
      <c r="G36" s="42"/>
      <c r="H36" s="47"/>
      <c r="I36" s="48"/>
    </row>
    <row r="37" spans="1:9" x14ac:dyDescent="0.45">
      <c r="A37" s="54"/>
      <c r="B37" s="55"/>
      <c r="C37" s="55"/>
      <c r="D37" s="56"/>
      <c r="E37" s="42"/>
      <c r="F37" s="42"/>
      <c r="G37" s="42"/>
      <c r="H37" s="47"/>
      <c r="I37" s="48"/>
    </row>
    <row r="38" spans="1:9" x14ac:dyDescent="0.45">
      <c r="A38" s="54"/>
      <c r="B38" s="55"/>
      <c r="C38" s="55"/>
      <c r="D38" s="56"/>
      <c r="E38" s="42"/>
      <c r="F38" s="42"/>
      <c r="G38" s="42"/>
      <c r="H38" s="47"/>
      <c r="I38" s="48"/>
    </row>
    <row r="39" spans="1:9" x14ac:dyDescent="0.45">
      <c r="A39" s="54"/>
      <c r="B39" s="55"/>
      <c r="C39" s="55"/>
      <c r="D39" s="56"/>
      <c r="E39" s="42"/>
      <c r="F39" s="42"/>
      <c r="G39" s="42"/>
      <c r="H39" s="47"/>
      <c r="I39" s="48"/>
    </row>
    <row r="40" spans="1:9" x14ac:dyDescent="0.45">
      <c r="A40" s="54"/>
      <c r="B40" s="55"/>
      <c r="C40" s="55"/>
      <c r="D40" s="56"/>
      <c r="E40" s="42"/>
      <c r="F40" s="42"/>
      <c r="G40" s="42"/>
      <c r="H40" s="47"/>
      <c r="I40" s="48"/>
    </row>
    <row r="41" spans="1:9" x14ac:dyDescent="0.45">
      <c r="A41" s="54"/>
      <c r="B41" s="55"/>
      <c r="C41" s="55"/>
      <c r="D41" s="56"/>
      <c r="E41" s="42"/>
      <c r="F41" s="42"/>
      <c r="G41" s="42"/>
      <c r="H41" s="47"/>
      <c r="I41" s="48"/>
    </row>
    <row r="42" spans="1:9" x14ac:dyDescent="0.45">
      <c r="A42" s="57"/>
      <c r="B42" s="58"/>
      <c r="C42" s="58"/>
      <c r="D42" s="59"/>
      <c r="E42" s="43"/>
      <c r="F42" s="43"/>
      <c r="G42" s="43"/>
      <c r="H42" s="49"/>
      <c r="I42" s="50"/>
    </row>
    <row r="43" spans="1:9" x14ac:dyDescent="0.45">
      <c r="C43" s="53" t="s">
        <v>27</v>
      </c>
      <c r="D43" s="53"/>
      <c r="E43" s="40"/>
      <c r="F43" s="40">
        <v>137</v>
      </c>
      <c r="G43" s="40"/>
      <c r="H43" s="53"/>
      <c r="I43" s="53"/>
    </row>
    <row r="44" spans="1:9" ht="10.199999999999999" customHeight="1" x14ac:dyDescent="0.45"/>
    <row r="46" spans="1:9" x14ac:dyDescent="0.45">
      <c r="A46" t="s">
        <v>30</v>
      </c>
    </row>
    <row r="47" spans="1:9" ht="7.8" customHeight="1" x14ac:dyDescent="0.45">
      <c r="A47" s="44"/>
      <c r="B47" s="44"/>
      <c r="C47" s="44"/>
      <c r="D47" s="44"/>
      <c r="E47" s="44"/>
    </row>
    <row r="48" spans="1:9" ht="11.4" customHeight="1" x14ac:dyDescent="0.45"/>
  </sheetData>
  <mergeCells count="48">
    <mergeCell ref="H9:I9"/>
    <mergeCell ref="A10:D10"/>
    <mergeCell ref="A16:D16"/>
    <mergeCell ref="D1:G1"/>
    <mergeCell ref="E2:G2"/>
    <mergeCell ref="A3:D3"/>
    <mergeCell ref="A9:D9"/>
    <mergeCell ref="A11:D11"/>
    <mergeCell ref="A12:D12"/>
    <mergeCell ref="A13:D13"/>
    <mergeCell ref="A14:D14"/>
    <mergeCell ref="A15:D15"/>
    <mergeCell ref="A34:D34"/>
    <mergeCell ref="H34:I34"/>
    <mergeCell ref="A35:D35"/>
    <mergeCell ref="A36:D36"/>
    <mergeCell ref="A17:D17"/>
    <mergeCell ref="C18:D18"/>
    <mergeCell ref="H18:I18"/>
    <mergeCell ref="H21:H23"/>
    <mergeCell ref="I21:I23"/>
    <mergeCell ref="D26:G26"/>
    <mergeCell ref="C43:D43"/>
    <mergeCell ref="H43:I43"/>
    <mergeCell ref="H10:I10"/>
    <mergeCell ref="H11:I11"/>
    <mergeCell ref="H12:I12"/>
    <mergeCell ref="H13:I13"/>
    <mergeCell ref="H14:I14"/>
    <mergeCell ref="H15:I15"/>
    <mergeCell ref="A37:D37"/>
    <mergeCell ref="A38:D38"/>
    <mergeCell ref="A39:D39"/>
    <mergeCell ref="A40:D40"/>
    <mergeCell ref="A41:D41"/>
    <mergeCell ref="A42:D42"/>
    <mergeCell ref="E27:G27"/>
    <mergeCell ref="A28:D28"/>
    <mergeCell ref="H39:I39"/>
    <mergeCell ref="H40:I40"/>
    <mergeCell ref="H41:I41"/>
    <mergeCell ref="H42:I42"/>
    <mergeCell ref="H16:I16"/>
    <mergeCell ref="H17:I17"/>
    <mergeCell ref="H35:I35"/>
    <mergeCell ref="H36:I36"/>
    <mergeCell ref="H37:I37"/>
    <mergeCell ref="H38:I38"/>
  </mergeCells>
  <phoneticPr fontId="2"/>
  <pageMargins left="0.43307086614173229" right="0.43307086614173229" top="0.55118110236220474" bottom="0.55118110236220474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注文弁当の抽出</vt:lpstr>
      <vt:lpstr>クライアント抽出</vt:lpstr>
      <vt:lpstr>貼り付け用</vt:lpstr>
      <vt:lpstr>数出表_Excel</vt:lpstr>
      <vt:lpstr>納品書まとめ</vt:lpstr>
      <vt:lpstr>Sheet7</vt:lpstr>
      <vt:lpstr>納品書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井﨑 優</dc:creator>
  <cp:lastModifiedBy>井﨑 優</cp:lastModifiedBy>
  <cp:lastPrinted>2025-08-14T21:58:04Z</cp:lastPrinted>
  <dcterms:created xsi:type="dcterms:W3CDTF">2025-08-14T21:25:01Z</dcterms:created>
  <dcterms:modified xsi:type="dcterms:W3CDTF">2025-08-16T23:36:07Z</dcterms:modified>
</cp:coreProperties>
</file>