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18c92d89ed9211/Documents/Finance/"/>
    </mc:Choice>
  </mc:AlternateContent>
  <xr:revisionPtr revIDLastSave="191" documentId="8_{69115810-433D-4E35-BE0D-9E6E0048533E}" xr6:coauthVersionLast="47" xr6:coauthVersionMax="47" xr10:uidLastSave="{BEB7FE54-4CC6-47AE-8A65-BF4B2CDDE5F4}"/>
  <bookViews>
    <workbookView xWindow="-108" yWindow="-108" windowWidth="23256" windowHeight="13896" xr2:uid="{B7B89586-D5D8-4271-AB6A-56BE58FBF2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1" l="1"/>
  <c r="N9" i="1"/>
  <c r="M9" i="1"/>
  <c r="M16" i="1"/>
  <c r="K16" i="1" l="1"/>
  <c r="K3" i="1" l="1"/>
  <c r="N3" i="1"/>
  <c r="O10" i="1" s="1"/>
  <c r="M3" i="1"/>
  <c r="M10" i="1" s="1"/>
</calcChain>
</file>

<file path=xl/sharedStrings.xml><?xml version="1.0" encoding="utf-8"?>
<sst xmlns="http://schemas.openxmlformats.org/spreadsheetml/2006/main" count="83" uniqueCount="56">
  <si>
    <t>優惠百年保</t>
  </si>
  <si>
    <t>1995年12月15日</t>
  </si>
  <si>
    <t>貸款</t>
  </si>
  <si>
    <t>名義金額</t>
  </si>
  <si>
    <t>百年保</t>
  </si>
  <si>
    <t>1999年10月3日</t>
  </si>
  <si>
    <t>保費</t>
  </si>
  <si>
    <t>Q</t>
  </si>
  <si>
    <t>卓越25保障計劃</t>
  </si>
  <si>
    <t>2003年9月12日</t>
  </si>
  <si>
    <t>HKD</t>
  </si>
  <si>
    <t>2012年5月20日</t>
  </si>
  <si>
    <t>USD</t>
  </si>
  <si>
    <t>A</t>
  </si>
  <si>
    <t>2012年11月21日</t>
  </si>
  <si>
    <t>保單生效日期</t>
  </si>
  <si>
    <t>現金價值</t>
  </si>
  <si>
    <t>紅利</t>
  </si>
  <si>
    <t>受保人</t>
  </si>
  <si>
    <t>鄺思明</t>
  </si>
  <si>
    <t>卓淑玲</t>
  </si>
  <si>
    <t>KONG CHUNG FONG</t>
  </si>
  <si>
    <t>鄺錦佑</t>
  </si>
  <si>
    <t>Policy#</t>
  </si>
  <si>
    <t>2809641051</t>
  </si>
  <si>
    <t>EP25/PWB</t>
  </si>
  <si>
    <t>2892500818</t>
  </si>
  <si>
    <t>2895886883</t>
  </si>
  <si>
    <t>2894570801</t>
  </si>
  <si>
    <t>2895653705</t>
  </si>
  <si>
    <t>2809641069</t>
  </si>
  <si>
    <t>Benefits</t>
  </si>
  <si>
    <t>EP25/PWB/CAB/ManuGard/Medical</t>
  </si>
  <si>
    <t>強積金個人帳戶</t>
  </si>
  <si>
    <t>9000027-900604</t>
  </si>
  <si>
    <t>帳戶結餘</t>
  </si>
  <si>
    <t>截至2022年4月25日</t>
  </si>
  <si>
    <t>Manulife</t>
  </si>
  <si>
    <t>永明彩虹強積金</t>
  </si>
  <si>
    <t>僱員帳戶編號 2771016</t>
  </si>
  <si>
    <t>Sunlife</t>
  </si>
  <si>
    <t>結餘截至 22/04/2022</t>
  </si>
  <si>
    <t>現金價值:</t>
  </si>
  <si>
    <t>2022 Sep 斷單取回8千</t>
  </si>
  <si>
    <t>2022 Sep 斷單取回3萬</t>
  </si>
  <si>
    <t>仍然有效</t>
  </si>
  <si>
    <t>受益人</t>
  </si>
  <si>
    <t>現金扶危保障</t>
  </si>
  <si>
    <t>理想退休10年</t>
  </si>
  <si>
    <t>保障範圍: 癌症,中風,突發性心臟病（心肌梗塞）</t>
  </si>
  <si>
    <t>$300,000 -&gt; 48種受保危疾; 醫療附加保障</t>
  </si>
  <si>
    <t>卓越保障25年</t>
  </si>
  <si>
    <t>兒童保障: 重病賠償 / 醫療保障</t>
  </si>
  <si>
    <t>THE POLICYOWNER</t>
  </si>
  <si>
    <t>鄺錦佑/思明</t>
  </si>
  <si>
    <t>可用貸款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</si>
</sst>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3" fillId="2" borderId="0" xfId="0" applyFont="1" applyFill="1"/>
    <xf numFmtId="164" fontId="3" fillId="2" borderId="0" xfId="1" applyNumberFormat="1" applyFont="1" applyFill="1"/>
    <xf numFmtId="3" fontId="3" fillId="2" borderId="0" xfId="0" applyNumberFormat="1" applyFont="1" applyFill="1"/>
    <xf numFmtId="0" fontId="0" fillId="0" borderId="0" xfId="0" quotePrefix="1"/>
    <xf numFmtId="3" fontId="0" fillId="3" borderId="0" xfId="0" applyNumberFormat="1" applyFill="1"/>
    <xf numFmtId="3" fontId="2" fillId="0" borderId="0" xfId="0" applyNumberFormat="1" applyFont="1"/>
    <xf numFmtId="3" fontId="0" fillId="0" borderId="0" xfId="0" quotePrefix="1" applyNumberFormat="1"/>
    <xf numFmtId="164" fontId="0" fillId="0" borderId="0" xfId="0" applyNumberFormat="1"/>
    <xf numFmtId="164" fontId="2" fillId="4" borderId="0" xfId="1" applyNumberFormat="1" applyFont="1" applyFill="1"/>
    <xf numFmtId="3" fontId="0" fillId="4" borderId="0" xfId="0" applyNumberFormat="1" applyFill="1"/>
    <xf numFmtId="164" fontId="0" fillId="4" borderId="0" xfId="1" applyNumberFormat="1" applyFont="1" applyFill="1"/>
    <xf numFmtId="0" fontId="0" fillId="4" borderId="0" xfId="0" applyFill="1"/>
    <xf numFmtId="4" fontId="0" fillId="4" borderId="0" xfId="0" applyNumberFormat="1" applyFill="1"/>
    <xf numFmtId="0" fontId="0" fillId="3" borderId="0" xfId="0" applyFill="1"/>
    <xf numFmtId="0" fontId="0" fillId="3" borderId="0" xfId="0" quotePrefix="1" applyFill="1"/>
    <xf numFmtId="0" fontId="0" fillId="4" borderId="0" xfId="0" quotePrefix="1" applyFill="1"/>
    <xf numFmtId="164" fontId="2" fillId="3" borderId="0" xfId="1" applyNumberFormat="1" applyFont="1" applyFill="1"/>
    <xf numFmtId="164" fontId="0" fillId="3" borderId="0" xfId="1" applyNumberFormat="1" applyFont="1" applyFill="1"/>
    <xf numFmtId="4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</xdr:row>
      <xdr:rowOff>123825</xdr:rowOff>
    </xdr:from>
    <xdr:to>
      <xdr:col>12</xdr:col>
      <xdr:colOff>89535</xdr:colOff>
      <xdr:row>55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C2CEFD-01A7-4BAD-A871-5B90BCF61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504825"/>
          <a:ext cx="716661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0D31-9F71-4F82-A301-C9AAA91DB0A7}">
  <dimension ref="A2:P20"/>
  <sheetViews>
    <sheetView tabSelected="1" zoomScale="140" zoomScaleNormal="140" workbookViewId="0">
      <selection activeCell="I6" sqref="I6"/>
    </sheetView>
  </sheetViews>
  <sheetFormatPr defaultRowHeight="14.4" x14ac:dyDescent="0.3"/>
  <cols>
    <col min="1" max="1" width="2.44140625" bestFit="1" customWidth="1"/>
    <col min="2" max="2" width="19.5546875" bestFit="1" customWidth="1"/>
    <col min="3" max="3" width="16" customWidth="1"/>
    <col min="4" max="4" width="19" bestFit="1" customWidth="1"/>
    <col min="5" max="5" width="19" customWidth="1"/>
    <col min="6" max="6" width="16" bestFit="1" customWidth="1"/>
    <col min="7" max="7" width="22.109375" bestFit="1" customWidth="1"/>
    <col min="10" max="10" width="10.5546875" style="2" bestFit="1" customWidth="1"/>
    <col min="11" max="11" width="10.109375" style="1" bestFit="1" customWidth="1"/>
    <col min="12" max="12" width="10.109375" style="1" customWidth="1"/>
    <col min="13" max="13" width="9.109375" style="1"/>
    <col min="14" max="14" width="11.5546875" style="2" bestFit="1" customWidth="1"/>
    <col min="15" max="15" width="10.5546875" style="2" bestFit="1" customWidth="1"/>
    <col min="16" max="16" width="50.109375" bestFit="1" customWidth="1"/>
  </cols>
  <sheetData>
    <row r="2" spans="1:16" x14ac:dyDescent="0.3">
      <c r="B2" s="3"/>
      <c r="C2" s="3" t="s">
        <v>23</v>
      </c>
      <c r="D2" s="3" t="s">
        <v>18</v>
      </c>
      <c r="E2" s="3" t="s">
        <v>46</v>
      </c>
      <c r="F2" s="3" t="s">
        <v>15</v>
      </c>
      <c r="G2" s="3"/>
      <c r="H2" s="3"/>
      <c r="I2" s="4" t="s">
        <v>55</v>
      </c>
      <c r="J2" s="4" t="s">
        <v>2</v>
      </c>
      <c r="K2" s="5" t="s">
        <v>3</v>
      </c>
      <c r="L2" s="5" t="s">
        <v>47</v>
      </c>
      <c r="M2" s="5" t="s">
        <v>6</v>
      </c>
      <c r="N2" s="4" t="s">
        <v>16</v>
      </c>
      <c r="O2" s="4" t="s">
        <v>17</v>
      </c>
      <c r="P2" s="3" t="s">
        <v>31</v>
      </c>
    </row>
    <row r="3" spans="1:16" x14ac:dyDescent="0.3">
      <c r="A3" t="s">
        <v>7</v>
      </c>
      <c r="B3" s="14" t="s">
        <v>0</v>
      </c>
      <c r="C3" s="18" t="s">
        <v>28</v>
      </c>
      <c r="D3" s="14" t="s">
        <v>21</v>
      </c>
      <c r="E3" s="14"/>
      <c r="F3" s="14" t="s">
        <v>1</v>
      </c>
      <c r="G3" s="14" t="s">
        <v>43</v>
      </c>
      <c r="H3" s="14" t="s">
        <v>12</v>
      </c>
      <c r="I3" s="14"/>
      <c r="J3" s="11">
        <v>61524.683999999994</v>
      </c>
      <c r="K3" s="12">
        <f>12000*7.8</f>
        <v>93600</v>
      </c>
      <c r="L3" s="12"/>
      <c r="M3" s="12">
        <f>70.56*7.8</f>
        <v>550.36800000000005</v>
      </c>
      <c r="N3" s="13">
        <f>8056.94*7.8</f>
        <v>62844.131999999998</v>
      </c>
      <c r="O3" s="13"/>
      <c r="P3" s="14"/>
    </row>
    <row r="4" spans="1:16" x14ac:dyDescent="0.3">
      <c r="A4" t="s">
        <v>7</v>
      </c>
      <c r="B4" s="14" t="s">
        <v>4</v>
      </c>
      <c r="C4" s="18" t="s">
        <v>27</v>
      </c>
      <c r="D4" s="14" t="s">
        <v>22</v>
      </c>
      <c r="E4" s="14"/>
      <c r="F4" s="14" t="s">
        <v>5</v>
      </c>
      <c r="G4" s="14" t="s">
        <v>44</v>
      </c>
      <c r="H4" s="14" t="s">
        <v>10</v>
      </c>
      <c r="I4" s="14"/>
      <c r="J4" s="11">
        <v>93474.92</v>
      </c>
      <c r="K4" s="12">
        <v>385000</v>
      </c>
      <c r="L4" s="12"/>
      <c r="M4" s="12">
        <v>449.65</v>
      </c>
      <c r="N4" s="13">
        <v>111623.73</v>
      </c>
      <c r="O4" s="13">
        <v>13573.47</v>
      </c>
      <c r="P4" s="15" t="s">
        <v>25</v>
      </c>
    </row>
    <row r="5" spans="1:16" x14ac:dyDescent="0.3">
      <c r="A5" t="s">
        <v>7</v>
      </c>
      <c r="B5" s="16" t="s">
        <v>8</v>
      </c>
      <c r="C5" s="17" t="s">
        <v>26</v>
      </c>
      <c r="D5" s="16" t="s">
        <v>22</v>
      </c>
      <c r="E5" s="16" t="s">
        <v>20</v>
      </c>
      <c r="F5" s="16" t="s">
        <v>9</v>
      </c>
      <c r="G5" s="16" t="s">
        <v>45</v>
      </c>
      <c r="H5" s="16" t="s">
        <v>10</v>
      </c>
      <c r="I5" s="16">
        <v>50000</v>
      </c>
      <c r="J5" s="19">
        <v>0</v>
      </c>
      <c r="K5" s="7">
        <v>200000</v>
      </c>
      <c r="L5" s="7">
        <v>580000</v>
      </c>
      <c r="M5" s="7">
        <v>1356.5</v>
      </c>
      <c r="N5" s="20">
        <v>53073.86</v>
      </c>
      <c r="O5" s="20">
        <v>730</v>
      </c>
      <c r="P5" s="21" t="s">
        <v>32</v>
      </c>
    </row>
    <row r="6" spans="1:16" x14ac:dyDescent="0.3">
      <c r="A6" t="s">
        <v>7</v>
      </c>
      <c r="B6" s="16" t="s">
        <v>48</v>
      </c>
      <c r="C6" s="17" t="s">
        <v>24</v>
      </c>
      <c r="D6" s="16" t="s">
        <v>22</v>
      </c>
      <c r="E6" s="16" t="s">
        <v>20</v>
      </c>
      <c r="F6" s="16" t="s">
        <v>11</v>
      </c>
      <c r="G6" s="16" t="s">
        <v>45</v>
      </c>
      <c r="H6" s="16" t="s">
        <v>10</v>
      </c>
      <c r="I6" s="16"/>
      <c r="J6" s="20">
        <v>0</v>
      </c>
      <c r="K6" s="7">
        <v>130080</v>
      </c>
      <c r="L6" s="7"/>
      <c r="M6" s="7">
        <v>0</v>
      </c>
      <c r="N6" s="20">
        <v>94799.05</v>
      </c>
      <c r="O6" s="20">
        <v>8556.57</v>
      </c>
      <c r="P6" s="16" t="s">
        <v>49</v>
      </c>
    </row>
    <row r="7" spans="1:16" x14ac:dyDescent="0.3">
      <c r="A7" t="s">
        <v>13</v>
      </c>
      <c r="B7" s="16" t="s">
        <v>4</v>
      </c>
      <c r="C7" s="17" t="s">
        <v>29</v>
      </c>
      <c r="D7" s="16" t="s">
        <v>20</v>
      </c>
      <c r="E7" s="16" t="s">
        <v>54</v>
      </c>
      <c r="F7" s="16" t="s">
        <v>5</v>
      </c>
      <c r="G7" s="16" t="s">
        <v>45</v>
      </c>
      <c r="H7" s="16" t="s">
        <v>10</v>
      </c>
      <c r="I7" s="16"/>
      <c r="J7" s="20">
        <v>0</v>
      </c>
      <c r="K7" s="7">
        <v>300000</v>
      </c>
      <c r="L7" s="7">
        <v>500000</v>
      </c>
      <c r="M7" s="7">
        <v>1598.7</v>
      </c>
      <c r="N7" s="20">
        <v>81338</v>
      </c>
      <c r="O7" s="20">
        <v>198.19</v>
      </c>
      <c r="P7" s="21" t="s">
        <v>50</v>
      </c>
    </row>
    <row r="8" spans="1:16" x14ac:dyDescent="0.3">
      <c r="A8" t="s">
        <v>13</v>
      </c>
      <c r="B8" s="16" t="s">
        <v>51</v>
      </c>
      <c r="C8" s="17" t="s">
        <v>30</v>
      </c>
      <c r="D8" s="16" t="s">
        <v>19</v>
      </c>
      <c r="E8" s="16" t="s">
        <v>53</v>
      </c>
      <c r="F8" s="16" t="s">
        <v>14</v>
      </c>
      <c r="G8" s="16" t="s">
        <v>45</v>
      </c>
      <c r="H8" s="16" t="s">
        <v>10</v>
      </c>
      <c r="I8" s="16"/>
      <c r="J8" s="20">
        <v>0</v>
      </c>
      <c r="K8" s="7">
        <v>380000</v>
      </c>
      <c r="L8" s="7"/>
      <c r="M8" s="7">
        <v>656.42</v>
      </c>
      <c r="N8" s="20">
        <v>6368.8</v>
      </c>
      <c r="O8" s="20">
        <v>751.04</v>
      </c>
      <c r="P8" s="16" t="s">
        <v>52</v>
      </c>
    </row>
    <row r="9" spans="1:16" x14ac:dyDescent="0.3">
      <c r="M9" s="8">
        <f>SUM(M5:M8)</f>
        <v>3611.62</v>
      </c>
      <c r="N9" s="2">
        <f>SUM(N5:N8)</f>
        <v>235579.71</v>
      </c>
      <c r="O9" s="2">
        <f>SUM(O5:O8)</f>
        <v>10235.799999999999</v>
      </c>
    </row>
    <row r="10" spans="1:16" x14ac:dyDescent="0.3">
      <c r="M10" s="1">
        <f>M9*12</f>
        <v>43339.44</v>
      </c>
      <c r="N10" s="2" t="s">
        <v>42</v>
      </c>
      <c r="O10" s="2">
        <f>N9-J9+O9</f>
        <v>245815.50999999998</v>
      </c>
    </row>
    <row r="12" spans="1:16" x14ac:dyDescent="0.3">
      <c r="A12" t="s">
        <v>7</v>
      </c>
      <c r="B12" t="s">
        <v>33</v>
      </c>
      <c r="C12" s="6" t="s">
        <v>34</v>
      </c>
      <c r="H12" t="s">
        <v>37</v>
      </c>
      <c r="J12" s="2" t="s">
        <v>35</v>
      </c>
      <c r="K12" s="1">
        <v>437687.88</v>
      </c>
      <c r="M12" s="9" t="s">
        <v>36</v>
      </c>
    </row>
    <row r="13" spans="1:16" x14ac:dyDescent="0.3">
      <c r="A13" t="s">
        <v>7</v>
      </c>
      <c r="B13" s="6" t="s">
        <v>38</v>
      </c>
      <c r="C13" s="6" t="s">
        <v>39</v>
      </c>
      <c r="H13" t="s">
        <v>40</v>
      </c>
      <c r="J13" s="2" t="s">
        <v>35</v>
      </c>
      <c r="K13" s="1">
        <v>441500</v>
      </c>
      <c r="M13" s="1" t="s">
        <v>41</v>
      </c>
    </row>
    <row r="14" spans="1:16" x14ac:dyDescent="0.3">
      <c r="A14" t="s">
        <v>13</v>
      </c>
      <c r="B14" t="s">
        <v>33</v>
      </c>
      <c r="H14" t="s">
        <v>37</v>
      </c>
      <c r="J14" s="2" t="s">
        <v>35</v>
      </c>
    </row>
    <row r="15" spans="1:16" x14ac:dyDescent="0.3">
      <c r="A15" t="s">
        <v>13</v>
      </c>
      <c r="H15" t="s">
        <v>37</v>
      </c>
      <c r="J15" s="2" t="s">
        <v>35</v>
      </c>
    </row>
    <row r="16" spans="1:16" x14ac:dyDescent="0.3">
      <c r="D16" s="10"/>
      <c r="E16" s="10"/>
      <c r="K16" s="1">
        <f>SUM(K12:K14)</f>
        <v>879187.88</v>
      </c>
      <c r="M16" s="1">
        <f>M4*36</f>
        <v>16187.4</v>
      </c>
    </row>
    <row r="20" spans="4:5" x14ac:dyDescent="0.3">
      <c r="D20" s="10"/>
      <c r="E20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1769-23AA-40DD-A81F-FDE6FA318CA5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Quincy</dc:creator>
  <cp:lastModifiedBy>Quincy Kong</cp:lastModifiedBy>
  <dcterms:created xsi:type="dcterms:W3CDTF">2022-04-22T07:18:35Z</dcterms:created>
  <dcterms:modified xsi:type="dcterms:W3CDTF">2024-02-02T21:30:18Z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2022-04-22T07:18:35Z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8b9f8896-9d19-4d74-8ef0-5855273d9e27</vt:lpwstr>
  </property>
  <property fmtid="{D5CDD505-2E9C-101B-9397-08002B2CF9AE}" pid="8" name="MSIP_Label_3a23c400-78e7-4d42-982d-273adef68ef9_ContentBits">
    <vt:lpwstr>0</vt:lpwstr>
  </property>
</Properties>
</file>