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dworldwide-my.sharepoint.com/personal/quincy_kong_techdata_com/Documents/Personal/"/>
    </mc:Choice>
  </mc:AlternateContent>
  <xr:revisionPtr revIDLastSave="840" documentId="8_{1E2BEFF0-8F07-4E79-9612-DB246CCE1C99}" xr6:coauthVersionLast="47" xr6:coauthVersionMax="47" xr10:uidLastSave="{CC16D6B0-9505-4D92-9F04-481DCA656958}"/>
  <bookViews>
    <workbookView xWindow="-120" yWindow="-120" windowWidth="20730" windowHeight="11310" activeTab="2" xr2:uid="{8FE04D21-733E-47B6-9A13-30C70242AFE8}"/>
  </bookViews>
  <sheets>
    <sheet name="Sheet2" sheetId="2" r:id="rId1"/>
    <sheet name="Sheet1" sheetId="1" r:id="rId2"/>
    <sheet name="I833" sheetId="3" r:id="rId3"/>
  </sheets>
  <definedNames>
    <definedName name="_xlnm._FilterDatabase" localSheetId="1" hidden="1">Sheet1!$A$1:$K$533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7" i="1" l="1"/>
  <c r="D167" i="1"/>
  <c r="G167" i="1"/>
  <c r="H167" i="1"/>
  <c r="E167" i="1"/>
  <c r="F167" i="1"/>
  <c r="J167" i="1"/>
  <c r="C406" i="1"/>
  <c r="D406" i="1"/>
  <c r="G406" i="1"/>
  <c r="H406" i="1"/>
  <c r="E406" i="1"/>
  <c r="F406" i="1"/>
  <c r="C310" i="1"/>
  <c r="D310" i="1"/>
  <c r="G310" i="1"/>
  <c r="H310" i="1"/>
  <c r="E310" i="1"/>
  <c r="F310" i="1"/>
  <c r="J310" i="1"/>
  <c r="C316" i="1"/>
  <c r="D316" i="1"/>
  <c r="G316" i="1"/>
  <c r="H316" i="1"/>
  <c r="E316" i="1"/>
  <c r="F316" i="1"/>
  <c r="J316" i="1"/>
  <c r="C320" i="1"/>
  <c r="D320" i="1"/>
  <c r="G320" i="1"/>
  <c r="H320" i="1"/>
  <c r="E320" i="1"/>
  <c r="F320" i="1"/>
  <c r="J320" i="1"/>
  <c r="C325" i="1"/>
  <c r="D325" i="1"/>
  <c r="G325" i="1"/>
  <c r="H325" i="1"/>
  <c r="E325" i="1"/>
  <c r="F325" i="1"/>
  <c r="C119" i="1"/>
  <c r="D119" i="1"/>
  <c r="G119" i="1"/>
  <c r="H119" i="1"/>
  <c r="E119" i="1"/>
  <c r="F119" i="1"/>
  <c r="J119" i="1"/>
  <c r="C330" i="1"/>
  <c r="D330" i="1"/>
  <c r="G330" i="1"/>
  <c r="H330" i="1"/>
  <c r="E330" i="1"/>
  <c r="F330" i="1"/>
  <c r="C338" i="1"/>
  <c r="D338" i="1"/>
  <c r="G338" i="1"/>
  <c r="H338" i="1"/>
  <c r="E338" i="1"/>
  <c r="F338" i="1"/>
  <c r="J338" i="1"/>
  <c r="C343" i="1"/>
  <c r="D343" i="1"/>
  <c r="G343" i="1"/>
  <c r="H343" i="1"/>
  <c r="E343" i="1"/>
  <c r="F343" i="1"/>
  <c r="C126" i="1"/>
  <c r="D126" i="1"/>
  <c r="G126" i="1"/>
  <c r="H126" i="1"/>
  <c r="E126" i="1"/>
  <c r="F126" i="1"/>
  <c r="J126" i="1"/>
  <c r="C345" i="1"/>
  <c r="D345" i="1"/>
  <c r="G345" i="1"/>
  <c r="H345" i="1"/>
  <c r="E345" i="1"/>
  <c r="F345" i="1"/>
  <c r="C341" i="1"/>
  <c r="D341" i="1"/>
  <c r="G341" i="1"/>
  <c r="H341" i="1"/>
  <c r="E341" i="1"/>
  <c r="F341" i="1"/>
  <c r="J341" i="1"/>
  <c r="C342" i="1"/>
  <c r="D342" i="1"/>
  <c r="G342" i="1"/>
  <c r="H342" i="1"/>
  <c r="E342" i="1"/>
  <c r="F342" i="1"/>
  <c r="C348" i="1"/>
  <c r="D348" i="1"/>
  <c r="G348" i="1"/>
  <c r="H348" i="1"/>
  <c r="E348" i="1"/>
  <c r="F348" i="1"/>
  <c r="J348" i="1"/>
  <c r="C347" i="1"/>
  <c r="D347" i="1"/>
  <c r="G347" i="1"/>
  <c r="H347" i="1"/>
  <c r="E347" i="1"/>
  <c r="F347" i="1"/>
  <c r="C329" i="1"/>
  <c r="D329" i="1"/>
  <c r="G329" i="1"/>
  <c r="H329" i="1"/>
  <c r="E329" i="1"/>
  <c r="F329" i="1"/>
  <c r="J329" i="1"/>
  <c r="C120" i="1"/>
  <c r="D120" i="1"/>
  <c r="G120" i="1"/>
  <c r="H120" i="1"/>
  <c r="E120" i="1"/>
  <c r="F120" i="1"/>
  <c r="J120" i="1"/>
  <c r="C324" i="1"/>
  <c r="D324" i="1"/>
  <c r="G324" i="1"/>
  <c r="H324" i="1"/>
  <c r="E324" i="1"/>
  <c r="F324" i="1"/>
  <c r="C327" i="1"/>
  <c r="D327" i="1"/>
  <c r="G327" i="1"/>
  <c r="H327" i="1"/>
  <c r="E327" i="1"/>
  <c r="F327" i="1"/>
  <c r="C118" i="1"/>
  <c r="D118" i="1"/>
  <c r="G118" i="1"/>
  <c r="H118" i="1"/>
  <c r="E118" i="1"/>
  <c r="F118" i="1"/>
  <c r="C323" i="1"/>
  <c r="D323" i="1"/>
  <c r="G323" i="1"/>
  <c r="H323" i="1"/>
  <c r="E323" i="1"/>
  <c r="F323" i="1"/>
  <c r="C121" i="1"/>
  <c r="D121" i="1"/>
  <c r="G121" i="1"/>
  <c r="H121" i="1"/>
  <c r="E121" i="1"/>
  <c r="F121" i="1"/>
  <c r="C328" i="1"/>
  <c r="D328" i="1"/>
  <c r="G328" i="1"/>
  <c r="H328" i="1"/>
  <c r="E328" i="1"/>
  <c r="F328" i="1"/>
  <c r="C326" i="1"/>
  <c r="D326" i="1"/>
  <c r="G326" i="1"/>
  <c r="H326" i="1"/>
  <c r="E326" i="1"/>
  <c r="F326" i="1"/>
  <c r="C482" i="1"/>
  <c r="D482" i="1"/>
  <c r="G482" i="1"/>
  <c r="H482" i="1"/>
  <c r="E482" i="1"/>
  <c r="F482" i="1"/>
  <c r="C332" i="1"/>
  <c r="D332" i="1"/>
  <c r="G332" i="1"/>
  <c r="H332" i="1"/>
  <c r="E332" i="1"/>
  <c r="F332" i="1"/>
  <c r="J332" i="1"/>
  <c r="C122" i="1"/>
  <c r="D122" i="1"/>
  <c r="G122" i="1"/>
  <c r="H122" i="1"/>
  <c r="E122" i="1"/>
  <c r="F122" i="1"/>
  <c r="J122" i="1"/>
  <c r="C123" i="1"/>
  <c r="D123" i="1"/>
  <c r="G123" i="1"/>
  <c r="H123" i="1"/>
  <c r="E123" i="1"/>
  <c r="F123" i="1"/>
  <c r="C333" i="1"/>
  <c r="D333" i="1"/>
  <c r="G333" i="1"/>
  <c r="H333" i="1"/>
  <c r="E333" i="1"/>
  <c r="F333" i="1"/>
  <c r="J333" i="1"/>
  <c r="C334" i="1"/>
  <c r="D334" i="1"/>
  <c r="G334" i="1"/>
  <c r="H334" i="1"/>
  <c r="E334" i="1"/>
  <c r="F334" i="1"/>
  <c r="J334" i="1"/>
  <c r="C337" i="1"/>
  <c r="D337" i="1"/>
  <c r="G337" i="1"/>
  <c r="H337" i="1"/>
  <c r="E337" i="1"/>
  <c r="F337" i="1"/>
  <c r="J337" i="1"/>
  <c r="C339" i="1"/>
  <c r="D339" i="1"/>
  <c r="G339" i="1"/>
  <c r="H339" i="1"/>
  <c r="E339" i="1"/>
  <c r="F339" i="1"/>
  <c r="C124" i="1"/>
  <c r="D124" i="1"/>
  <c r="G124" i="1"/>
  <c r="H124" i="1"/>
  <c r="E124" i="1"/>
  <c r="F124" i="1"/>
  <c r="C340" i="1"/>
  <c r="D340" i="1"/>
  <c r="G340" i="1"/>
  <c r="H340" i="1"/>
  <c r="E340" i="1"/>
  <c r="F340" i="1"/>
  <c r="J340" i="1"/>
  <c r="C487" i="1"/>
  <c r="D487" i="1"/>
  <c r="G487" i="1"/>
  <c r="H487" i="1"/>
  <c r="E487" i="1"/>
  <c r="F487" i="1"/>
  <c r="C125" i="1"/>
  <c r="D125" i="1"/>
  <c r="G125" i="1"/>
  <c r="H125" i="1"/>
  <c r="E125" i="1"/>
  <c r="F125" i="1"/>
  <c r="C127" i="1"/>
  <c r="D127" i="1"/>
  <c r="G127" i="1"/>
  <c r="H127" i="1"/>
  <c r="E127" i="1"/>
  <c r="F127" i="1"/>
  <c r="C128" i="1"/>
  <c r="D128" i="1"/>
  <c r="G128" i="1"/>
  <c r="H128" i="1"/>
  <c r="E128" i="1"/>
  <c r="F128" i="1"/>
  <c r="J128" i="1"/>
  <c r="C114" i="1"/>
  <c r="D114" i="1"/>
  <c r="G114" i="1"/>
  <c r="H114" i="1"/>
  <c r="E114" i="1"/>
  <c r="F114" i="1"/>
  <c r="J114" i="1"/>
  <c r="C115" i="1"/>
  <c r="D115" i="1"/>
  <c r="G115" i="1"/>
  <c r="H115" i="1"/>
  <c r="E115" i="1"/>
  <c r="F115" i="1"/>
  <c r="C311" i="1"/>
  <c r="D311" i="1"/>
  <c r="G311" i="1"/>
  <c r="H311" i="1"/>
  <c r="E311" i="1"/>
  <c r="F311" i="1"/>
  <c r="J311" i="1"/>
  <c r="C116" i="1"/>
  <c r="D116" i="1"/>
  <c r="G116" i="1"/>
  <c r="H116" i="1"/>
  <c r="E116" i="1"/>
  <c r="F116" i="1"/>
  <c r="J116" i="1"/>
  <c r="C312" i="1"/>
  <c r="D312" i="1"/>
  <c r="G312" i="1"/>
  <c r="H312" i="1"/>
  <c r="E312" i="1"/>
  <c r="F312" i="1"/>
  <c r="J312" i="1"/>
  <c r="C313" i="1"/>
  <c r="D313" i="1"/>
  <c r="G313" i="1"/>
  <c r="H313" i="1"/>
  <c r="E313" i="1"/>
  <c r="F313" i="1"/>
  <c r="C315" i="1"/>
  <c r="D315" i="1"/>
  <c r="G315" i="1"/>
  <c r="H315" i="1"/>
  <c r="E315" i="1"/>
  <c r="F315" i="1"/>
  <c r="C117" i="1"/>
  <c r="D117" i="1"/>
  <c r="G117" i="1"/>
  <c r="H117" i="1"/>
  <c r="E117" i="1"/>
  <c r="F117" i="1"/>
  <c r="C168" i="1"/>
  <c r="D168" i="1"/>
  <c r="G168" i="1"/>
  <c r="H168" i="1"/>
  <c r="E168" i="1"/>
  <c r="F168" i="1"/>
  <c r="J168" i="1"/>
  <c r="C314" i="1"/>
  <c r="D314" i="1"/>
  <c r="G314" i="1"/>
  <c r="H314" i="1"/>
  <c r="E314" i="1"/>
  <c r="F314" i="1"/>
  <c r="J314" i="1"/>
  <c r="C317" i="1"/>
  <c r="D317" i="1"/>
  <c r="G317" i="1"/>
  <c r="H317" i="1"/>
  <c r="E317" i="1"/>
  <c r="F317" i="1"/>
  <c r="C321" i="1"/>
  <c r="D321" i="1"/>
  <c r="G321" i="1"/>
  <c r="H321" i="1"/>
  <c r="E321" i="1"/>
  <c r="F321" i="1"/>
  <c r="C94" i="1"/>
  <c r="D94" i="1"/>
  <c r="G94" i="1"/>
  <c r="H94" i="1"/>
  <c r="E94" i="1"/>
  <c r="F94" i="1"/>
  <c r="J94" i="1"/>
  <c r="C249" i="1"/>
  <c r="D249" i="1"/>
  <c r="G249" i="1"/>
  <c r="H249" i="1"/>
  <c r="E249" i="1"/>
  <c r="F249" i="1"/>
  <c r="C248" i="1"/>
  <c r="D248" i="1"/>
  <c r="G248" i="1"/>
  <c r="H248" i="1"/>
  <c r="E248" i="1"/>
  <c r="F248" i="1"/>
  <c r="C164" i="1"/>
  <c r="D164" i="1"/>
  <c r="G164" i="1"/>
  <c r="H164" i="1"/>
  <c r="E164" i="1"/>
  <c r="F164" i="1"/>
  <c r="J164" i="1"/>
  <c r="C95" i="1"/>
  <c r="D95" i="1"/>
  <c r="G95" i="1"/>
  <c r="H95" i="1"/>
  <c r="E95" i="1"/>
  <c r="F95" i="1"/>
  <c r="C250" i="1"/>
  <c r="D250" i="1"/>
  <c r="G250" i="1"/>
  <c r="H250" i="1"/>
  <c r="E250" i="1"/>
  <c r="F250" i="1"/>
  <c r="C251" i="1"/>
  <c r="D251" i="1"/>
  <c r="G251" i="1"/>
  <c r="H251" i="1"/>
  <c r="E251" i="1"/>
  <c r="F251" i="1"/>
  <c r="C254" i="1"/>
  <c r="D254" i="1"/>
  <c r="G254" i="1"/>
  <c r="H254" i="1"/>
  <c r="E254" i="1"/>
  <c r="F254" i="1"/>
  <c r="J254" i="1"/>
  <c r="C255" i="1"/>
  <c r="D255" i="1"/>
  <c r="G255" i="1"/>
  <c r="H255" i="1"/>
  <c r="E255" i="1"/>
  <c r="F255" i="1"/>
  <c r="J255" i="1"/>
  <c r="C256" i="1"/>
  <c r="D256" i="1"/>
  <c r="G256" i="1"/>
  <c r="H256" i="1"/>
  <c r="E256" i="1"/>
  <c r="F256" i="1"/>
  <c r="C257" i="1"/>
  <c r="D257" i="1"/>
  <c r="G257" i="1"/>
  <c r="H257" i="1"/>
  <c r="E257" i="1"/>
  <c r="F257" i="1"/>
  <c r="C258" i="1"/>
  <c r="D258" i="1"/>
  <c r="G258" i="1"/>
  <c r="H258" i="1"/>
  <c r="E258" i="1"/>
  <c r="F258" i="1"/>
  <c r="J258" i="1"/>
  <c r="C262" i="1"/>
  <c r="D262" i="1"/>
  <c r="G262" i="1"/>
  <c r="H262" i="1"/>
  <c r="E262" i="1"/>
  <c r="F262" i="1"/>
  <c r="C260" i="1"/>
  <c r="D260" i="1"/>
  <c r="G260" i="1"/>
  <c r="H260" i="1"/>
  <c r="E260" i="1"/>
  <c r="F260" i="1"/>
  <c r="C261" i="1"/>
  <c r="D261" i="1"/>
  <c r="G261" i="1"/>
  <c r="H261" i="1"/>
  <c r="E261" i="1"/>
  <c r="F261" i="1"/>
  <c r="J261" i="1"/>
  <c r="C264" i="1"/>
  <c r="D264" i="1"/>
  <c r="G264" i="1"/>
  <c r="H264" i="1"/>
  <c r="E264" i="1"/>
  <c r="F264" i="1"/>
  <c r="C263" i="1"/>
  <c r="D263" i="1"/>
  <c r="G263" i="1"/>
  <c r="H263" i="1"/>
  <c r="E263" i="1"/>
  <c r="F263" i="1"/>
  <c r="C267" i="1"/>
  <c r="D267" i="1"/>
  <c r="G267" i="1"/>
  <c r="H267" i="1"/>
  <c r="E267" i="1"/>
  <c r="F267" i="1"/>
  <c r="C96" i="1"/>
  <c r="D96" i="1"/>
  <c r="G96" i="1"/>
  <c r="H96" i="1"/>
  <c r="E96" i="1"/>
  <c r="F96" i="1"/>
  <c r="C470" i="1"/>
  <c r="D470" i="1"/>
  <c r="G470" i="1"/>
  <c r="H470" i="1"/>
  <c r="E470" i="1"/>
  <c r="F470" i="1"/>
  <c r="C269" i="1"/>
  <c r="D269" i="1"/>
  <c r="G269" i="1"/>
  <c r="H269" i="1"/>
  <c r="E269" i="1"/>
  <c r="F269" i="1"/>
  <c r="C270" i="1"/>
  <c r="D270" i="1"/>
  <c r="G270" i="1"/>
  <c r="H270" i="1"/>
  <c r="E270" i="1"/>
  <c r="F270" i="1"/>
  <c r="J270" i="1"/>
  <c r="C271" i="1"/>
  <c r="D271" i="1"/>
  <c r="G271" i="1"/>
  <c r="H271" i="1"/>
  <c r="E271" i="1"/>
  <c r="F271" i="1"/>
  <c r="C272" i="1"/>
  <c r="D272" i="1"/>
  <c r="G272" i="1"/>
  <c r="H272" i="1"/>
  <c r="E272" i="1"/>
  <c r="F272" i="1"/>
  <c r="J272" i="1"/>
  <c r="C97" i="1"/>
  <c r="D97" i="1"/>
  <c r="G97" i="1"/>
  <c r="H97" i="1"/>
  <c r="E97" i="1"/>
  <c r="F97" i="1"/>
  <c r="C268" i="1"/>
  <c r="D268" i="1"/>
  <c r="G268" i="1"/>
  <c r="H268" i="1"/>
  <c r="E268" i="1"/>
  <c r="F268" i="1"/>
  <c r="J268" i="1"/>
  <c r="C273" i="1"/>
  <c r="D273" i="1"/>
  <c r="G273" i="1"/>
  <c r="H273" i="1"/>
  <c r="E273" i="1"/>
  <c r="F273" i="1"/>
  <c r="J273" i="1"/>
  <c r="C274" i="1"/>
  <c r="D274" i="1"/>
  <c r="G274" i="1"/>
  <c r="H274" i="1"/>
  <c r="E274" i="1"/>
  <c r="F274" i="1"/>
  <c r="J274" i="1"/>
  <c r="C276" i="1"/>
  <c r="D276" i="1"/>
  <c r="G276" i="1"/>
  <c r="H276" i="1"/>
  <c r="E276" i="1"/>
  <c r="F276" i="1"/>
  <c r="J276" i="1"/>
  <c r="C473" i="1"/>
  <c r="D473" i="1"/>
  <c r="G473" i="1"/>
  <c r="H473" i="1"/>
  <c r="E473" i="1"/>
  <c r="F473" i="1"/>
  <c r="C277" i="1"/>
  <c r="D277" i="1"/>
  <c r="G277" i="1"/>
  <c r="H277" i="1"/>
  <c r="E277" i="1"/>
  <c r="F277" i="1"/>
  <c r="C98" i="1"/>
  <c r="D98" i="1"/>
  <c r="G98" i="1"/>
  <c r="H98" i="1"/>
  <c r="E98" i="1"/>
  <c r="F98" i="1"/>
  <c r="C279" i="1"/>
  <c r="D279" i="1"/>
  <c r="G279" i="1"/>
  <c r="H279" i="1"/>
  <c r="E279" i="1"/>
  <c r="F279" i="1"/>
  <c r="C446" i="1"/>
  <c r="D446" i="1"/>
  <c r="G446" i="1"/>
  <c r="H446" i="1"/>
  <c r="E446" i="1"/>
  <c r="F446" i="1"/>
  <c r="C278" i="1"/>
  <c r="D278" i="1"/>
  <c r="G278" i="1"/>
  <c r="H278" i="1"/>
  <c r="E278" i="1"/>
  <c r="F278" i="1"/>
  <c r="J278" i="1"/>
  <c r="C183" i="1"/>
  <c r="D183" i="1"/>
  <c r="G183" i="1"/>
  <c r="H183" i="1"/>
  <c r="E183" i="1"/>
  <c r="F183" i="1"/>
  <c r="J183" i="1"/>
  <c r="C184" i="1"/>
  <c r="D184" i="1"/>
  <c r="G184" i="1"/>
  <c r="H184" i="1"/>
  <c r="E184" i="1"/>
  <c r="F184" i="1"/>
  <c r="C189" i="1"/>
  <c r="D189" i="1"/>
  <c r="G189" i="1"/>
  <c r="H189" i="1"/>
  <c r="E189" i="1"/>
  <c r="F189" i="1"/>
  <c r="J189" i="1"/>
  <c r="C188" i="1"/>
  <c r="D188" i="1"/>
  <c r="G188" i="1"/>
  <c r="H188" i="1"/>
  <c r="E188" i="1"/>
  <c r="F188" i="1"/>
  <c r="C160" i="1"/>
  <c r="D160" i="1"/>
  <c r="G160" i="1"/>
  <c r="H160" i="1"/>
  <c r="E160" i="1"/>
  <c r="F160" i="1"/>
  <c r="J160" i="1"/>
  <c r="C73" i="1"/>
  <c r="D73" i="1"/>
  <c r="G73" i="1"/>
  <c r="H73" i="1"/>
  <c r="E73" i="1"/>
  <c r="F73" i="1"/>
  <c r="C400" i="1"/>
  <c r="D400" i="1"/>
  <c r="G400" i="1"/>
  <c r="H400" i="1"/>
  <c r="E400" i="1"/>
  <c r="F400" i="1"/>
  <c r="C196" i="1"/>
  <c r="D196" i="1"/>
  <c r="G196" i="1"/>
  <c r="H196" i="1"/>
  <c r="E196" i="1"/>
  <c r="F196" i="1"/>
  <c r="C197" i="1"/>
  <c r="D197" i="1"/>
  <c r="G197" i="1"/>
  <c r="H197" i="1"/>
  <c r="E197" i="1"/>
  <c r="F197" i="1"/>
  <c r="J197" i="1"/>
  <c r="C74" i="1"/>
  <c r="D74" i="1"/>
  <c r="G74" i="1"/>
  <c r="H74" i="1"/>
  <c r="E74" i="1"/>
  <c r="F74" i="1"/>
  <c r="J74" i="1"/>
  <c r="C76" i="1"/>
  <c r="D76" i="1"/>
  <c r="G76" i="1"/>
  <c r="H76" i="1"/>
  <c r="E76" i="1"/>
  <c r="F76" i="1"/>
  <c r="C78" i="1"/>
  <c r="D78" i="1"/>
  <c r="G78" i="1"/>
  <c r="H78" i="1"/>
  <c r="E78" i="1"/>
  <c r="F78" i="1"/>
  <c r="C200" i="1"/>
  <c r="D200" i="1"/>
  <c r="G200" i="1"/>
  <c r="H200" i="1"/>
  <c r="E200" i="1"/>
  <c r="F200" i="1"/>
  <c r="J200" i="1"/>
  <c r="C247" i="1"/>
  <c r="D247" i="1"/>
  <c r="G247" i="1"/>
  <c r="H247" i="1"/>
  <c r="E247" i="1"/>
  <c r="F247" i="1"/>
  <c r="C154" i="1"/>
  <c r="D154" i="1"/>
  <c r="G154" i="1"/>
  <c r="H154" i="1"/>
  <c r="E154" i="1"/>
  <c r="F154" i="1"/>
  <c r="J154" i="1"/>
  <c r="C193" i="1"/>
  <c r="D193" i="1"/>
  <c r="G193" i="1"/>
  <c r="H193" i="1"/>
  <c r="E193" i="1"/>
  <c r="F193" i="1"/>
  <c r="J193" i="1"/>
  <c r="C155" i="1"/>
  <c r="D155" i="1"/>
  <c r="G155" i="1"/>
  <c r="H155" i="1"/>
  <c r="E155" i="1"/>
  <c r="F155" i="1"/>
  <c r="J155" i="1"/>
  <c r="C194" i="1"/>
  <c r="D194" i="1"/>
  <c r="G194" i="1"/>
  <c r="H194" i="1"/>
  <c r="E194" i="1"/>
  <c r="F194" i="1"/>
  <c r="C198" i="1"/>
  <c r="D198" i="1"/>
  <c r="G198" i="1"/>
  <c r="H198" i="1"/>
  <c r="E198" i="1"/>
  <c r="F198" i="1"/>
  <c r="C199" i="1"/>
  <c r="D199" i="1"/>
  <c r="G199" i="1"/>
  <c r="H199" i="1"/>
  <c r="E199" i="1"/>
  <c r="F199" i="1"/>
  <c r="J199" i="1"/>
  <c r="C77" i="1"/>
  <c r="D77" i="1"/>
  <c r="G77" i="1"/>
  <c r="H77" i="1"/>
  <c r="E77" i="1"/>
  <c r="F77" i="1"/>
  <c r="J77" i="1"/>
  <c r="C79" i="1"/>
  <c r="D79" i="1"/>
  <c r="G79" i="1"/>
  <c r="H79" i="1"/>
  <c r="E79" i="1"/>
  <c r="F79" i="1"/>
  <c r="J79" i="1"/>
  <c r="C201" i="1"/>
  <c r="D201" i="1"/>
  <c r="G201" i="1"/>
  <c r="H201" i="1"/>
  <c r="E201" i="1"/>
  <c r="F201" i="1"/>
  <c r="J201" i="1"/>
  <c r="C82" i="1"/>
  <c r="D82" i="1"/>
  <c r="G82" i="1"/>
  <c r="H82" i="1"/>
  <c r="E82" i="1"/>
  <c r="F82" i="1"/>
  <c r="J82" i="1"/>
  <c r="C202" i="1"/>
  <c r="D202" i="1"/>
  <c r="G202" i="1"/>
  <c r="H202" i="1"/>
  <c r="E202" i="1"/>
  <c r="F202" i="1"/>
  <c r="J202" i="1"/>
  <c r="C81" i="1"/>
  <c r="D81" i="1"/>
  <c r="G81" i="1"/>
  <c r="H81" i="1"/>
  <c r="E81" i="1"/>
  <c r="F81" i="1"/>
  <c r="J81" i="1"/>
  <c r="C80" i="1"/>
  <c r="D80" i="1"/>
  <c r="G80" i="1"/>
  <c r="H80" i="1"/>
  <c r="E80" i="1"/>
  <c r="F80" i="1"/>
  <c r="J80" i="1"/>
  <c r="C204" i="1"/>
  <c r="D204" i="1"/>
  <c r="G204" i="1"/>
  <c r="H204" i="1"/>
  <c r="E204" i="1"/>
  <c r="F204" i="1"/>
  <c r="C203" i="1"/>
  <c r="D203" i="1"/>
  <c r="G203" i="1"/>
  <c r="H203" i="1"/>
  <c r="E203" i="1"/>
  <c r="F203" i="1"/>
  <c r="J203" i="1"/>
  <c r="C179" i="1"/>
  <c r="D179" i="1"/>
  <c r="G179" i="1"/>
  <c r="H179" i="1"/>
  <c r="E179" i="1"/>
  <c r="F179" i="1"/>
  <c r="C181" i="1"/>
  <c r="D181" i="1"/>
  <c r="G181" i="1"/>
  <c r="H181" i="1"/>
  <c r="E181" i="1"/>
  <c r="F181" i="1"/>
  <c r="J181" i="1"/>
  <c r="C159" i="1"/>
  <c r="D159" i="1"/>
  <c r="G159" i="1"/>
  <c r="H159" i="1"/>
  <c r="E159" i="1"/>
  <c r="F159" i="1"/>
  <c r="J159" i="1"/>
  <c r="C180" i="1"/>
  <c r="D180" i="1"/>
  <c r="G180" i="1"/>
  <c r="H180" i="1"/>
  <c r="E180" i="1"/>
  <c r="F180" i="1"/>
  <c r="C67" i="1"/>
  <c r="D67" i="1"/>
  <c r="G67" i="1"/>
  <c r="H67" i="1"/>
  <c r="E67" i="1"/>
  <c r="F67" i="1"/>
  <c r="J67" i="1"/>
  <c r="C68" i="1"/>
  <c r="D68" i="1"/>
  <c r="G68" i="1"/>
  <c r="H68" i="1"/>
  <c r="E68" i="1"/>
  <c r="F68" i="1"/>
  <c r="C182" i="1"/>
  <c r="D182" i="1"/>
  <c r="G182" i="1"/>
  <c r="H182" i="1"/>
  <c r="E182" i="1"/>
  <c r="F182" i="1"/>
  <c r="C69" i="1"/>
  <c r="D69" i="1"/>
  <c r="G69" i="1"/>
  <c r="H69" i="1"/>
  <c r="E69" i="1"/>
  <c r="F69" i="1"/>
  <c r="J69" i="1"/>
  <c r="C70" i="1"/>
  <c r="D70" i="1"/>
  <c r="G70" i="1"/>
  <c r="H70" i="1"/>
  <c r="E70" i="1"/>
  <c r="F70" i="1"/>
  <c r="C398" i="1"/>
  <c r="D398" i="1"/>
  <c r="G398" i="1"/>
  <c r="H398" i="1"/>
  <c r="E398" i="1"/>
  <c r="F398" i="1"/>
  <c r="J398" i="1"/>
  <c r="C461" i="1"/>
  <c r="D461" i="1"/>
  <c r="G461" i="1"/>
  <c r="H461" i="1"/>
  <c r="E461" i="1"/>
  <c r="F461" i="1"/>
  <c r="C462" i="1"/>
  <c r="D462" i="1"/>
  <c r="G462" i="1"/>
  <c r="H462" i="1"/>
  <c r="E462" i="1"/>
  <c r="F462" i="1"/>
  <c r="C71" i="1"/>
  <c r="D71" i="1"/>
  <c r="G71" i="1"/>
  <c r="H71" i="1"/>
  <c r="E71" i="1"/>
  <c r="F71" i="1"/>
  <c r="C187" i="1"/>
  <c r="D187" i="1"/>
  <c r="G187" i="1"/>
  <c r="H187" i="1"/>
  <c r="E187" i="1"/>
  <c r="F187" i="1"/>
  <c r="C186" i="1"/>
  <c r="D186" i="1"/>
  <c r="G186" i="1"/>
  <c r="H186" i="1"/>
  <c r="E186" i="1"/>
  <c r="F186" i="1"/>
  <c r="C190" i="1"/>
  <c r="D190" i="1"/>
  <c r="G190" i="1"/>
  <c r="H190" i="1"/>
  <c r="E190" i="1"/>
  <c r="F190" i="1"/>
  <c r="C458" i="1"/>
  <c r="D458" i="1"/>
  <c r="G458" i="1"/>
  <c r="H458" i="1"/>
  <c r="E458" i="1"/>
  <c r="F458" i="1"/>
  <c r="C191" i="1"/>
  <c r="D191" i="1"/>
  <c r="G191" i="1"/>
  <c r="H191" i="1"/>
  <c r="E191" i="1"/>
  <c r="F191" i="1"/>
  <c r="C195" i="1"/>
  <c r="D195" i="1"/>
  <c r="G195" i="1"/>
  <c r="H195" i="1"/>
  <c r="E195" i="1"/>
  <c r="F195" i="1"/>
  <c r="C192" i="1"/>
  <c r="D192" i="1"/>
  <c r="G192" i="1"/>
  <c r="H192" i="1"/>
  <c r="E192" i="1"/>
  <c r="F192" i="1"/>
  <c r="J192" i="1"/>
  <c r="C209" i="1"/>
  <c r="D209" i="1"/>
  <c r="G209" i="1"/>
  <c r="H209" i="1"/>
  <c r="E209" i="1"/>
  <c r="F209" i="1"/>
  <c r="C84" i="1"/>
  <c r="D84" i="1"/>
  <c r="G84" i="1"/>
  <c r="H84" i="1"/>
  <c r="E84" i="1"/>
  <c r="F84" i="1"/>
  <c r="C520" i="1"/>
  <c r="D520" i="1"/>
  <c r="G520" i="1"/>
  <c r="H520" i="1"/>
  <c r="E520" i="1"/>
  <c r="F520" i="1"/>
  <c r="C85" i="1"/>
  <c r="D85" i="1"/>
  <c r="G85" i="1"/>
  <c r="H85" i="1"/>
  <c r="E85" i="1"/>
  <c r="F85" i="1"/>
  <c r="C216" i="1"/>
  <c r="D216" i="1"/>
  <c r="G216" i="1"/>
  <c r="H216" i="1"/>
  <c r="E216" i="1"/>
  <c r="F216" i="1"/>
  <c r="C222" i="1"/>
  <c r="D222" i="1"/>
  <c r="G222" i="1"/>
  <c r="H222" i="1"/>
  <c r="E222" i="1"/>
  <c r="F222" i="1"/>
  <c r="C163" i="1"/>
  <c r="D163" i="1"/>
  <c r="G163" i="1"/>
  <c r="H163" i="1"/>
  <c r="E163" i="1"/>
  <c r="F163" i="1"/>
  <c r="C162" i="1"/>
  <c r="D162" i="1"/>
  <c r="G162" i="1"/>
  <c r="H162" i="1"/>
  <c r="E162" i="1"/>
  <c r="F162" i="1"/>
  <c r="C402" i="1"/>
  <c r="D402" i="1"/>
  <c r="G402" i="1"/>
  <c r="H402" i="1"/>
  <c r="E402" i="1"/>
  <c r="F402" i="1"/>
  <c r="C404" i="1"/>
  <c r="D404" i="1"/>
  <c r="G404" i="1"/>
  <c r="H404" i="1"/>
  <c r="E404" i="1"/>
  <c r="F404" i="1"/>
  <c r="J404" i="1"/>
  <c r="C87" i="1"/>
  <c r="D87" i="1"/>
  <c r="G87" i="1"/>
  <c r="H87" i="1"/>
  <c r="E87" i="1"/>
  <c r="F87" i="1"/>
  <c r="J87" i="1"/>
  <c r="C215" i="1"/>
  <c r="D215" i="1"/>
  <c r="G215" i="1"/>
  <c r="H215" i="1"/>
  <c r="E215" i="1"/>
  <c r="F215" i="1"/>
  <c r="J215" i="1"/>
  <c r="C218" i="1"/>
  <c r="D218" i="1"/>
  <c r="G218" i="1"/>
  <c r="H218" i="1"/>
  <c r="E218" i="1"/>
  <c r="F218" i="1"/>
  <c r="C217" i="1"/>
  <c r="D217" i="1"/>
  <c r="G217" i="1"/>
  <c r="H217" i="1"/>
  <c r="E217" i="1"/>
  <c r="F217" i="1"/>
  <c r="J217" i="1"/>
  <c r="C89" i="1"/>
  <c r="D89" i="1"/>
  <c r="G89" i="1"/>
  <c r="H89" i="1"/>
  <c r="E89" i="1"/>
  <c r="F89" i="1"/>
  <c r="C88" i="1"/>
  <c r="D88" i="1"/>
  <c r="G88" i="1"/>
  <c r="H88" i="1"/>
  <c r="E88" i="1"/>
  <c r="F88" i="1"/>
  <c r="C225" i="1"/>
  <c r="D225" i="1"/>
  <c r="G225" i="1"/>
  <c r="H225" i="1"/>
  <c r="E225" i="1"/>
  <c r="F225" i="1"/>
  <c r="J225" i="1"/>
  <c r="C91" i="1"/>
  <c r="D91" i="1"/>
  <c r="G91" i="1"/>
  <c r="H91" i="1"/>
  <c r="E91" i="1"/>
  <c r="F91" i="1"/>
  <c r="C224" i="1"/>
  <c r="D224" i="1"/>
  <c r="G224" i="1"/>
  <c r="H224" i="1"/>
  <c r="E224" i="1"/>
  <c r="F224" i="1"/>
  <c r="J224" i="1"/>
  <c r="C223" i="1"/>
  <c r="D223" i="1"/>
  <c r="G223" i="1"/>
  <c r="H223" i="1"/>
  <c r="E223" i="1"/>
  <c r="F223" i="1"/>
  <c r="C90" i="1"/>
  <c r="D90" i="1"/>
  <c r="G90" i="1"/>
  <c r="H90" i="1"/>
  <c r="E90" i="1"/>
  <c r="F90" i="1"/>
  <c r="J90" i="1"/>
  <c r="C464" i="1"/>
  <c r="D464" i="1"/>
  <c r="G464" i="1"/>
  <c r="H464" i="1"/>
  <c r="E464" i="1"/>
  <c r="F464" i="1"/>
  <c r="C228" i="1"/>
  <c r="D228" i="1"/>
  <c r="G228" i="1"/>
  <c r="H228" i="1"/>
  <c r="E228" i="1"/>
  <c r="F228" i="1"/>
  <c r="J228" i="1"/>
  <c r="C92" i="1"/>
  <c r="D92" i="1"/>
  <c r="G92" i="1"/>
  <c r="H92" i="1"/>
  <c r="E92" i="1"/>
  <c r="F92" i="1"/>
  <c r="J92" i="1"/>
  <c r="C227" i="1"/>
  <c r="D227" i="1"/>
  <c r="G227" i="1"/>
  <c r="H227" i="1"/>
  <c r="E227" i="1"/>
  <c r="F227" i="1"/>
  <c r="J227" i="1"/>
  <c r="C229" i="1"/>
  <c r="D229" i="1"/>
  <c r="G229" i="1"/>
  <c r="H229" i="1"/>
  <c r="E229" i="1"/>
  <c r="F229" i="1"/>
  <c r="J229" i="1"/>
  <c r="C231" i="1"/>
  <c r="D231" i="1"/>
  <c r="G231" i="1"/>
  <c r="H231" i="1"/>
  <c r="E231" i="1"/>
  <c r="F231" i="1"/>
  <c r="C230" i="1"/>
  <c r="D230" i="1"/>
  <c r="G230" i="1"/>
  <c r="H230" i="1"/>
  <c r="E230" i="1"/>
  <c r="F230" i="1"/>
  <c r="J230" i="1"/>
  <c r="C93" i="1"/>
  <c r="D93" i="1"/>
  <c r="G93" i="1"/>
  <c r="H93" i="1"/>
  <c r="E93" i="1"/>
  <c r="F93" i="1"/>
  <c r="J93" i="1"/>
  <c r="C232" i="1"/>
  <c r="D232" i="1"/>
  <c r="G232" i="1"/>
  <c r="H232" i="1"/>
  <c r="E232" i="1"/>
  <c r="F232" i="1"/>
  <c r="J232" i="1"/>
  <c r="C235" i="1"/>
  <c r="D235" i="1"/>
  <c r="G235" i="1"/>
  <c r="H235" i="1"/>
  <c r="E235" i="1"/>
  <c r="F235" i="1"/>
  <c r="J235" i="1"/>
  <c r="C234" i="1"/>
  <c r="D234" i="1"/>
  <c r="G234" i="1"/>
  <c r="H234" i="1"/>
  <c r="E234" i="1"/>
  <c r="F234" i="1"/>
  <c r="J234" i="1"/>
  <c r="C242" i="1"/>
  <c r="D242" i="1"/>
  <c r="G242" i="1"/>
  <c r="H242" i="1"/>
  <c r="E242" i="1"/>
  <c r="F242" i="1"/>
  <c r="C236" i="1"/>
  <c r="D236" i="1"/>
  <c r="G236" i="1"/>
  <c r="H236" i="1"/>
  <c r="E236" i="1"/>
  <c r="F236" i="1"/>
  <c r="J236" i="1"/>
  <c r="C233" i="1"/>
  <c r="D233" i="1"/>
  <c r="G233" i="1"/>
  <c r="H233" i="1"/>
  <c r="E233" i="1"/>
  <c r="F233" i="1"/>
  <c r="J233" i="1"/>
  <c r="C237" i="1"/>
  <c r="D237" i="1"/>
  <c r="G237" i="1"/>
  <c r="H237" i="1"/>
  <c r="E237" i="1"/>
  <c r="F237" i="1"/>
  <c r="C241" i="1"/>
  <c r="D241" i="1"/>
  <c r="G241" i="1"/>
  <c r="H241" i="1"/>
  <c r="E241" i="1"/>
  <c r="F241" i="1"/>
  <c r="J241" i="1"/>
  <c r="C240" i="1"/>
  <c r="D240" i="1"/>
  <c r="G240" i="1"/>
  <c r="H240" i="1"/>
  <c r="E240" i="1"/>
  <c r="F240" i="1"/>
  <c r="C244" i="1"/>
  <c r="D244" i="1"/>
  <c r="G244" i="1"/>
  <c r="H244" i="1"/>
  <c r="E244" i="1"/>
  <c r="F244" i="1"/>
  <c r="J244" i="1"/>
  <c r="C245" i="1"/>
  <c r="D245" i="1"/>
  <c r="G245" i="1"/>
  <c r="H245" i="1"/>
  <c r="E245" i="1"/>
  <c r="F245" i="1"/>
  <c r="F221" i="1"/>
  <c r="J221" i="1"/>
  <c r="E221" i="1"/>
  <c r="D221" i="1"/>
  <c r="G221" i="1"/>
  <c r="H221" i="1"/>
  <c r="C221" i="1"/>
  <c r="F86" i="1"/>
  <c r="J86" i="1"/>
  <c r="E86" i="1"/>
  <c r="D86" i="1"/>
  <c r="G86" i="1"/>
  <c r="H86" i="1"/>
  <c r="C86" i="1"/>
  <c r="F213" i="1"/>
  <c r="J213" i="1"/>
  <c r="E213" i="1"/>
  <c r="D213" i="1"/>
  <c r="G213" i="1"/>
  <c r="H213" i="1"/>
  <c r="C213" i="1"/>
  <c r="F212" i="1"/>
  <c r="J212" i="1"/>
  <c r="E212" i="1"/>
  <c r="D212" i="1"/>
  <c r="G212" i="1"/>
  <c r="H212" i="1"/>
  <c r="C212" i="1"/>
  <c r="F214" i="1"/>
  <c r="J214" i="1"/>
  <c r="E214" i="1"/>
  <c r="D214" i="1"/>
  <c r="G214" i="1"/>
  <c r="H214" i="1"/>
  <c r="C214" i="1"/>
  <c r="F211" i="1"/>
  <c r="J211" i="1"/>
  <c r="E211" i="1"/>
  <c r="D211" i="1"/>
  <c r="G211" i="1"/>
  <c r="H211" i="1"/>
  <c r="C211" i="1"/>
  <c r="F210" i="1"/>
  <c r="J210" i="1"/>
  <c r="E210" i="1"/>
  <c r="D210" i="1"/>
  <c r="G210" i="1"/>
  <c r="H210" i="1"/>
  <c r="C210" i="1"/>
  <c r="F208" i="1"/>
  <c r="J208" i="1"/>
  <c r="E208" i="1"/>
  <c r="D208" i="1"/>
  <c r="G208" i="1"/>
  <c r="H208" i="1"/>
  <c r="C208" i="1"/>
  <c r="F83" i="1"/>
  <c r="J83" i="1"/>
  <c r="E83" i="1"/>
  <c r="D83" i="1"/>
  <c r="G83" i="1"/>
  <c r="H83" i="1"/>
  <c r="C83" i="1"/>
  <c r="F459" i="1"/>
  <c r="J459" i="1"/>
  <c r="E459" i="1"/>
  <c r="D459" i="1"/>
  <c r="G459" i="1"/>
  <c r="H459" i="1"/>
  <c r="C459" i="1"/>
  <c r="F161" i="1"/>
  <c r="J161" i="1"/>
  <c r="E161" i="1"/>
  <c r="D161" i="1"/>
  <c r="G161" i="1"/>
  <c r="H161" i="1"/>
  <c r="C161" i="1"/>
  <c r="F207" i="1"/>
  <c r="J207" i="1"/>
  <c r="E207" i="1"/>
  <c r="D207" i="1"/>
  <c r="G207" i="1"/>
  <c r="H207" i="1"/>
  <c r="C207" i="1"/>
  <c r="F205" i="1"/>
  <c r="J205" i="1"/>
  <c r="E205" i="1"/>
  <c r="D205" i="1"/>
  <c r="G205" i="1"/>
  <c r="H205" i="1"/>
  <c r="C205" i="1"/>
  <c r="C7" i="1"/>
  <c r="D7" i="1"/>
  <c r="G7" i="1"/>
  <c r="H7" i="1"/>
  <c r="E7" i="1"/>
  <c r="F7" i="1"/>
  <c r="C295" i="1"/>
  <c r="D295" i="1"/>
  <c r="G295" i="1"/>
  <c r="H295" i="1"/>
  <c r="E295" i="1"/>
  <c r="F295" i="1"/>
  <c r="C296" i="1"/>
  <c r="D296" i="1"/>
  <c r="G296" i="1"/>
  <c r="H296" i="1"/>
  <c r="E296" i="1"/>
  <c r="F296" i="1"/>
  <c r="C448" i="1"/>
  <c r="D448" i="1"/>
  <c r="G448" i="1"/>
  <c r="H448" i="1"/>
  <c r="E448" i="1"/>
  <c r="F448" i="1"/>
  <c r="C477" i="1"/>
  <c r="D477" i="1"/>
  <c r="G477" i="1"/>
  <c r="H477" i="1"/>
  <c r="E477" i="1"/>
  <c r="F477" i="1"/>
  <c r="C305" i="1"/>
  <c r="D305" i="1"/>
  <c r="G305" i="1"/>
  <c r="H305" i="1"/>
  <c r="E305" i="1"/>
  <c r="F305" i="1"/>
  <c r="C306" i="1"/>
  <c r="D306" i="1"/>
  <c r="G306" i="1"/>
  <c r="H306" i="1"/>
  <c r="E306" i="1"/>
  <c r="F306" i="1"/>
  <c r="C275" i="1"/>
  <c r="D275" i="1"/>
  <c r="G275" i="1"/>
  <c r="H275" i="1"/>
  <c r="E275" i="1"/>
  <c r="F275" i="1"/>
  <c r="C4" i="1"/>
  <c r="D4" i="1"/>
  <c r="G4" i="1"/>
  <c r="H4" i="1"/>
  <c r="E4" i="1"/>
  <c r="F4" i="1"/>
  <c r="C5" i="1"/>
  <c r="D5" i="1"/>
  <c r="G5" i="1"/>
  <c r="H5" i="1"/>
  <c r="E5" i="1"/>
  <c r="F5" i="1"/>
  <c r="C6" i="1"/>
  <c r="D6" i="1"/>
  <c r="G6" i="1"/>
  <c r="H6" i="1"/>
  <c r="E6" i="1"/>
  <c r="F6" i="1"/>
  <c r="C99" i="1"/>
  <c r="D99" i="1"/>
  <c r="G99" i="1"/>
  <c r="H99" i="1"/>
  <c r="E99" i="1"/>
  <c r="F99" i="1"/>
  <c r="J99" i="1"/>
  <c r="C282" i="1"/>
  <c r="D282" i="1"/>
  <c r="G282" i="1"/>
  <c r="H282" i="1"/>
  <c r="E282" i="1"/>
  <c r="F282" i="1"/>
  <c r="C283" i="1"/>
  <c r="D283" i="1"/>
  <c r="G283" i="1"/>
  <c r="H283" i="1"/>
  <c r="E283" i="1"/>
  <c r="F283" i="1"/>
  <c r="C220" i="1"/>
  <c r="D220" i="1"/>
  <c r="G220" i="1"/>
  <c r="H220" i="1"/>
  <c r="E220" i="1"/>
  <c r="F220" i="1"/>
  <c r="C463" i="1"/>
  <c r="D463" i="1"/>
  <c r="G463" i="1"/>
  <c r="H463" i="1"/>
  <c r="E463" i="1"/>
  <c r="F463" i="1"/>
  <c r="C238" i="1"/>
  <c r="D238" i="1"/>
  <c r="G238" i="1"/>
  <c r="H238" i="1"/>
  <c r="E238" i="1"/>
  <c r="F238" i="1"/>
  <c r="C239" i="1"/>
  <c r="D239" i="1"/>
  <c r="G239" i="1"/>
  <c r="H239" i="1"/>
  <c r="E239" i="1"/>
  <c r="F239" i="1"/>
  <c r="C246" i="1"/>
  <c r="D246" i="1"/>
  <c r="G246" i="1"/>
  <c r="H246" i="1"/>
  <c r="E246" i="1"/>
  <c r="F246" i="1"/>
  <c r="C252" i="1"/>
  <c r="D252" i="1"/>
  <c r="G252" i="1"/>
  <c r="H252" i="1"/>
  <c r="E252" i="1"/>
  <c r="F252" i="1"/>
  <c r="C253" i="1"/>
  <c r="D253" i="1"/>
  <c r="G253" i="1"/>
  <c r="H253" i="1"/>
  <c r="E253" i="1"/>
  <c r="F253" i="1"/>
  <c r="C259" i="1"/>
  <c r="D259" i="1"/>
  <c r="G259" i="1"/>
  <c r="H259" i="1"/>
  <c r="E259" i="1"/>
  <c r="F259" i="1"/>
  <c r="C265" i="1"/>
  <c r="D265" i="1"/>
  <c r="G265" i="1"/>
  <c r="H265" i="1"/>
  <c r="E265" i="1"/>
  <c r="F265" i="1"/>
  <c r="C156" i="1"/>
  <c r="D156" i="1"/>
  <c r="G156" i="1"/>
  <c r="H156" i="1"/>
  <c r="E156" i="1"/>
  <c r="F156" i="1"/>
  <c r="C469" i="1"/>
  <c r="D469" i="1"/>
  <c r="G469" i="1"/>
  <c r="H469" i="1"/>
  <c r="E469" i="1"/>
  <c r="F469" i="1"/>
  <c r="F75" i="1"/>
  <c r="J75" i="1"/>
  <c r="E75" i="1"/>
  <c r="D75" i="1"/>
  <c r="G75" i="1"/>
  <c r="H75" i="1"/>
  <c r="C75" i="1"/>
  <c r="F72" i="1"/>
  <c r="J72" i="1"/>
  <c r="E72" i="1"/>
  <c r="D72" i="1"/>
  <c r="G72" i="1"/>
  <c r="H72" i="1"/>
  <c r="C72" i="1"/>
  <c r="F460" i="1"/>
  <c r="E460" i="1"/>
  <c r="D460" i="1"/>
  <c r="G460" i="1"/>
  <c r="H460" i="1"/>
  <c r="C460" i="1"/>
  <c r="F185" i="1"/>
  <c r="E185" i="1"/>
  <c r="D185" i="1"/>
  <c r="G185" i="1"/>
  <c r="H185" i="1"/>
  <c r="C185" i="1"/>
  <c r="I68" i="1"/>
  <c r="I195" i="1"/>
  <c r="I98" i="1"/>
  <c r="I96" i="1"/>
  <c r="I267" i="1"/>
  <c r="I263" i="1"/>
  <c r="I245" i="1"/>
  <c r="I326" i="1"/>
  <c r="I328" i="1"/>
  <c r="I121" i="1"/>
  <c r="I323" i="1"/>
  <c r="I118" i="1"/>
  <c r="I327" i="1"/>
  <c r="I324" i="1"/>
  <c r="I204" i="1"/>
  <c r="I194" i="1"/>
  <c r="I117" i="1"/>
  <c r="I120" i="1"/>
  <c r="I458" i="1"/>
  <c r="I187" i="1"/>
  <c r="I400" i="1"/>
  <c r="I248" i="1"/>
  <c r="I249" i="1"/>
  <c r="I223" i="1"/>
  <c r="I91" i="1"/>
  <c r="I218" i="1"/>
  <c r="I97" i="1"/>
  <c r="I333" i="1"/>
  <c r="I337" i="1"/>
  <c r="I180" i="1"/>
  <c r="I317" i="1"/>
  <c r="I115" i="1"/>
  <c r="I127" i="1"/>
  <c r="I125" i="1"/>
  <c r="I124" i="1"/>
  <c r="I339" i="1"/>
  <c r="I122" i="1"/>
  <c r="I240" i="1"/>
  <c r="I163" i="1"/>
  <c r="I84" i="1"/>
  <c r="I209" i="1"/>
  <c r="I191" i="1"/>
  <c r="I71" i="1"/>
  <c r="I69" i="1"/>
  <c r="I251" i="1"/>
  <c r="I95" i="1"/>
  <c r="I313" i="1"/>
  <c r="J115" i="1"/>
  <c r="I128" i="1"/>
  <c r="I340" i="1"/>
  <c r="I123" i="1"/>
  <c r="I329" i="1"/>
  <c r="I347" i="1"/>
  <c r="I345" i="1"/>
  <c r="I330" i="1"/>
  <c r="J195" i="1"/>
  <c r="I190" i="1"/>
  <c r="I398" i="1"/>
  <c r="I179" i="1"/>
  <c r="J204" i="1"/>
  <c r="I446" i="1"/>
  <c r="J97" i="1"/>
  <c r="I257" i="1"/>
  <c r="I256" i="1"/>
  <c r="I321" i="1"/>
  <c r="J317" i="1"/>
  <c r="J117" i="1"/>
  <c r="I334" i="1"/>
  <c r="I332" i="1"/>
  <c r="I342" i="1"/>
  <c r="I343" i="1"/>
  <c r="I325" i="1"/>
  <c r="I406" i="1"/>
  <c r="I184" i="1"/>
  <c r="J184" i="1"/>
  <c r="I237" i="1"/>
  <c r="I216" i="1"/>
  <c r="I192" i="1"/>
  <c r="J458" i="1"/>
  <c r="I186" i="1"/>
  <c r="J187" i="1"/>
  <c r="I67" i="1"/>
  <c r="J180" i="1"/>
  <c r="I159" i="1"/>
  <c r="I181" i="1"/>
  <c r="J179" i="1"/>
  <c r="I73" i="1"/>
  <c r="J73" i="1"/>
  <c r="I264" i="1"/>
  <c r="J264" i="1"/>
  <c r="I520" i="1"/>
  <c r="J84" i="1"/>
  <c r="I70" i="1"/>
  <c r="I182" i="1"/>
  <c r="J194" i="1"/>
  <c r="I193" i="1"/>
  <c r="I188" i="1"/>
  <c r="J188" i="1"/>
  <c r="J70" i="1"/>
  <c r="J182" i="1"/>
  <c r="I196" i="1"/>
  <c r="J196" i="1"/>
  <c r="I250" i="1"/>
  <c r="J250" i="1"/>
  <c r="I198" i="1"/>
  <c r="I155" i="1"/>
  <c r="I154" i="1"/>
  <c r="I247" i="1"/>
  <c r="I78" i="1"/>
  <c r="I76" i="1"/>
  <c r="I160" i="1"/>
  <c r="I183" i="1"/>
  <c r="I277" i="1"/>
  <c r="I268" i="1"/>
  <c r="I269" i="1"/>
  <c r="I260" i="1"/>
  <c r="I254" i="1"/>
  <c r="J95" i="1"/>
  <c r="J249" i="1"/>
  <c r="I314" i="1"/>
  <c r="I315" i="1"/>
  <c r="I114" i="1"/>
  <c r="I310" i="1"/>
  <c r="J406" i="1"/>
  <c r="J127" i="1"/>
  <c r="J125" i="1"/>
  <c r="J124" i="1"/>
  <c r="J339" i="1"/>
  <c r="J326" i="1"/>
  <c r="J328" i="1"/>
  <c r="J121" i="1"/>
  <c r="J323" i="1"/>
  <c r="J118" i="1"/>
  <c r="J327" i="1"/>
  <c r="J324" i="1"/>
  <c r="J347" i="1"/>
  <c r="I348" i="1"/>
  <c r="J342" i="1"/>
  <c r="I341" i="1"/>
  <c r="J345" i="1"/>
  <c r="I126" i="1"/>
  <c r="J343" i="1"/>
  <c r="I338" i="1"/>
  <c r="J330" i="1"/>
  <c r="I119" i="1"/>
  <c r="J325" i="1"/>
  <c r="I320" i="1"/>
  <c r="I189" i="1"/>
  <c r="I278" i="1"/>
  <c r="I279" i="1"/>
  <c r="I271" i="1"/>
  <c r="I270" i="1"/>
  <c r="I262" i="1"/>
  <c r="I164" i="1"/>
  <c r="J248" i="1"/>
  <c r="I94" i="1"/>
  <c r="I168" i="1"/>
  <c r="I116" i="1"/>
  <c r="I316" i="1"/>
  <c r="I167" i="1"/>
  <c r="J321" i="1"/>
  <c r="J315" i="1"/>
  <c r="J313" i="1"/>
  <c r="I312" i="1"/>
  <c r="I311" i="1"/>
  <c r="J446" i="1"/>
  <c r="J279" i="1"/>
  <c r="J98" i="1"/>
  <c r="J277" i="1"/>
  <c r="J271" i="1"/>
  <c r="J269" i="1"/>
  <c r="J96" i="1"/>
  <c r="J267" i="1"/>
  <c r="J263" i="1"/>
  <c r="J260" i="1"/>
  <c r="J262" i="1"/>
  <c r="J257" i="1"/>
  <c r="J256" i="1"/>
  <c r="J251" i="1"/>
  <c r="I276" i="1"/>
  <c r="I274" i="1"/>
  <c r="I273" i="1"/>
  <c r="I272" i="1"/>
  <c r="I261" i="1"/>
  <c r="I258" i="1"/>
  <c r="I255" i="1"/>
  <c r="J247" i="1"/>
  <c r="J78" i="1"/>
  <c r="J76" i="1"/>
  <c r="J400" i="1"/>
  <c r="I200" i="1"/>
  <c r="I74" i="1"/>
  <c r="I197" i="1"/>
  <c r="J198" i="1"/>
  <c r="I203" i="1"/>
  <c r="I80" i="1"/>
  <c r="I81" i="1"/>
  <c r="I202" i="1"/>
  <c r="I82" i="1"/>
  <c r="I201" i="1"/>
  <c r="I79" i="1"/>
  <c r="I77" i="1"/>
  <c r="I199" i="1"/>
  <c r="J191" i="1"/>
  <c r="J190" i="1"/>
  <c r="J186" i="1"/>
  <c r="J71" i="1"/>
  <c r="J68" i="1"/>
  <c r="J245" i="1"/>
  <c r="I241" i="1"/>
  <c r="J237" i="1"/>
  <c r="I231" i="1"/>
  <c r="I215" i="1"/>
  <c r="I402" i="1"/>
  <c r="I222" i="1"/>
  <c r="J209" i="1"/>
  <c r="I244" i="1"/>
  <c r="J240" i="1"/>
  <c r="I242" i="1"/>
  <c r="I88" i="1"/>
  <c r="I89" i="1"/>
  <c r="J218" i="1"/>
  <c r="I87" i="1"/>
  <c r="I162" i="1"/>
  <c r="I85" i="1"/>
  <c r="J402" i="1"/>
  <c r="J163" i="1"/>
  <c r="J222" i="1"/>
  <c r="J216" i="1"/>
  <c r="J85" i="1"/>
  <c r="J520" i="1"/>
  <c r="I404" i="1"/>
  <c r="J242" i="1"/>
  <c r="J231" i="1"/>
  <c r="J223" i="1"/>
  <c r="J91" i="1"/>
  <c r="J88" i="1"/>
  <c r="J89" i="1"/>
  <c r="I233" i="1"/>
  <c r="I236" i="1"/>
  <c r="I234" i="1"/>
  <c r="I235" i="1"/>
  <c r="I232" i="1"/>
  <c r="I93" i="1"/>
  <c r="I230" i="1"/>
  <c r="I229" i="1"/>
  <c r="I227" i="1"/>
  <c r="I92" i="1"/>
  <c r="I228" i="1"/>
  <c r="I90" i="1"/>
  <c r="I224" i="1"/>
  <c r="I225" i="1"/>
  <c r="I217" i="1"/>
  <c r="I210" i="1"/>
  <c r="I221" i="1"/>
  <c r="I161" i="1"/>
  <c r="I213" i="1"/>
  <c r="I214" i="1"/>
  <c r="I207" i="1"/>
  <c r="I83" i="1"/>
  <c r="I205" i="1"/>
  <c r="I459" i="1"/>
  <c r="I208" i="1"/>
  <c r="I211" i="1"/>
  <c r="I212" i="1"/>
  <c r="I86" i="1"/>
  <c r="I99" i="1"/>
  <c r="I72" i="1"/>
  <c r="I75" i="1"/>
  <c r="I253" i="1"/>
  <c r="J253" i="1"/>
  <c r="F319" i="1"/>
  <c r="F481" i="1"/>
  <c r="F335" i="1"/>
  <c r="J335" i="1"/>
  <c r="F336" i="1"/>
  <c r="F486" i="1"/>
  <c r="F354" i="1"/>
  <c r="F355" i="1"/>
  <c r="F490" i="1"/>
  <c r="F524" i="1"/>
  <c r="F364" i="1"/>
  <c r="J364" i="1"/>
  <c r="F365" i="1"/>
  <c r="F495" i="1"/>
  <c r="F140" i="1"/>
  <c r="J140" i="1"/>
  <c r="F372" i="1"/>
  <c r="J372" i="1"/>
  <c r="F142" i="1"/>
  <c r="J142" i="1"/>
  <c r="F144" i="1"/>
  <c r="F145" i="1"/>
  <c r="J145" i="1"/>
  <c r="F379" i="1"/>
  <c r="F158" i="1"/>
  <c r="F500" i="1"/>
  <c r="F147" i="1"/>
  <c r="J147" i="1"/>
  <c r="F148" i="1"/>
  <c r="J148" i="1"/>
  <c r="F387" i="1"/>
  <c r="F150" i="1"/>
  <c r="J150" i="1"/>
  <c r="F152" i="1"/>
  <c r="F153" i="1"/>
  <c r="F396" i="1"/>
  <c r="J396" i="1"/>
  <c r="F318" i="1"/>
  <c r="J318" i="1"/>
  <c r="C318" i="1"/>
  <c r="D318" i="1"/>
  <c r="G318" i="1"/>
  <c r="H318" i="1"/>
  <c r="E318" i="1"/>
  <c r="C319" i="1"/>
  <c r="D319" i="1"/>
  <c r="G319" i="1"/>
  <c r="H319" i="1"/>
  <c r="E319" i="1"/>
  <c r="C481" i="1"/>
  <c r="D481" i="1"/>
  <c r="G481" i="1"/>
  <c r="H481" i="1"/>
  <c r="E481" i="1"/>
  <c r="C335" i="1"/>
  <c r="D335" i="1"/>
  <c r="G335" i="1"/>
  <c r="H335" i="1"/>
  <c r="E335" i="1"/>
  <c r="C336" i="1"/>
  <c r="D336" i="1"/>
  <c r="G336" i="1"/>
  <c r="H336" i="1"/>
  <c r="E336" i="1"/>
  <c r="C486" i="1"/>
  <c r="D486" i="1"/>
  <c r="G486" i="1"/>
  <c r="H486" i="1"/>
  <c r="E486" i="1"/>
  <c r="C354" i="1"/>
  <c r="D354" i="1"/>
  <c r="G354" i="1"/>
  <c r="H354" i="1"/>
  <c r="E354" i="1"/>
  <c r="J354" i="1"/>
  <c r="C355" i="1"/>
  <c r="D355" i="1"/>
  <c r="G355" i="1"/>
  <c r="H355" i="1"/>
  <c r="E355" i="1"/>
  <c r="J355" i="1"/>
  <c r="C490" i="1"/>
  <c r="D490" i="1"/>
  <c r="G490" i="1"/>
  <c r="H490" i="1"/>
  <c r="E490" i="1"/>
  <c r="C524" i="1"/>
  <c r="D524" i="1"/>
  <c r="G524" i="1"/>
  <c r="H524" i="1"/>
  <c r="E524" i="1"/>
  <c r="C364" i="1"/>
  <c r="D364" i="1"/>
  <c r="G364" i="1"/>
  <c r="H364" i="1"/>
  <c r="E364" i="1"/>
  <c r="C365" i="1"/>
  <c r="D365" i="1"/>
  <c r="G365" i="1"/>
  <c r="H365" i="1"/>
  <c r="E365" i="1"/>
  <c r="J365" i="1"/>
  <c r="C495" i="1"/>
  <c r="D495" i="1"/>
  <c r="G495" i="1"/>
  <c r="H495" i="1"/>
  <c r="E495" i="1"/>
  <c r="C140" i="1"/>
  <c r="D140" i="1"/>
  <c r="G140" i="1"/>
  <c r="H140" i="1"/>
  <c r="E140" i="1"/>
  <c r="C372" i="1"/>
  <c r="D372" i="1"/>
  <c r="G372" i="1"/>
  <c r="H372" i="1"/>
  <c r="E372" i="1"/>
  <c r="C142" i="1"/>
  <c r="D142" i="1"/>
  <c r="G142" i="1"/>
  <c r="H142" i="1"/>
  <c r="E142" i="1"/>
  <c r="C144" i="1"/>
  <c r="D144" i="1"/>
  <c r="G144" i="1"/>
  <c r="H144" i="1"/>
  <c r="E144" i="1"/>
  <c r="C145" i="1"/>
  <c r="D145" i="1"/>
  <c r="G145" i="1"/>
  <c r="H145" i="1"/>
  <c r="E145" i="1"/>
  <c r="C379" i="1"/>
  <c r="D379" i="1"/>
  <c r="G379" i="1"/>
  <c r="H379" i="1"/>
  <c r="E379" i="1"/>
  <c r="C158" i="1"/>
  <c r="D158" i="1"/>
  <c r="G158" i="1"/>
  <c r="H158" i="1"/>
  <c r="E158" i="1"/>
  <c r="C500" i="1"/>
  <c r="D500" i="1"/>
  <c r="G500" i="1"/>
  <c r="H500" i="1"/>
  <c r="E500" i="1"/>
  <c r="C147" i="1"/>
  <c r="D147" i="1"/>
  <c r="G147" i="1"/>
  <c r="H147" i="1"/>
  <c r="E147" i="1"/>
  <c r="C148" i="1"/>
  <c r="D148" i="1"/>
  <c r="G148" i="1"/>
  <c r="H148" i="1"/>
  <c r="E148" i="1"/>
  <c r="C387" i="1"/>
  <c r="D387" i="1"/>
  <c r="G387" i="1"/>
  <c r="H387" i="1"/>
  <c r="E387" i="1"/>
  <c r="C150" i="1"/>
  <c r="D150" i="1"/>
  <c r="G150" i="1"/>
  <c r="H150" i="1"/>
  <c r="E150" i="1"/>
  <c r="C152" i="1"/>
  <c r="D152" i="1"/>
  <c r="G152" i="1"/>
  <c r="H152" i="1"/>
  <c r="E152" i="1"/>
  <c r="C153" i="1"/>
  <c r="D153" i="1"/>
  <c r="G153" i="1"/>
  <c r="H153" i="1"/>
  <c r="E153" i="1"/>
  <c r="C396" i="1"/>
  <c r="D396" i="1"/>
  <c r="G396" i="1"/>
  <c r="H396" i="1"/>
  <c r="E396" i="1"/>
  <c r="E281" i="1"/>
  <c r="E100" i="1"/>
  <c r="E101" i="1"/>
  <c r="E287" i="1"/>
  <c r="E102" i="1"/>
  <c r="E284" i="1"/>
  <c r="E285" i="1"/>
  <c r="E405" i="1"/>
  <c r="E103" i="1"/>
  <c r="E286" i="1"/>
  <c r="E165" i="1"/>
  <c r="E290" i="1"/>
  <c r="E105" i="1"/>
  <c r="E289" i="1"/>
  <c r="E104" i="1"/>
  <c r="E106" i="1"/>
  <c r="E107" i="1"/>
  <c r="E108" i="1"/>
  <c r="E166" i="1"/>
  <c r="E291" i="1"/>
  <c r="E157" i="1"/>
  <c r="E292" i="1"/>
  <c r="E294" i="1"/>
  <c r="E109" i="1"/>
  <c r="E297" i="1"/>
  <c r="E299" i="1"/>
  <c r="E298" i="1"/>
  <c r="E300" i="1"/>
  <c r="E301" i="1"/>
  <c r="E476" i="1"/>
  <c r="E110" i="1"/>
  <c r="E111" i="1"/>
  <c r="E303" i="1"/>
  <c r="E112" i="1"/>
  <c r="E304" i="1"/>
  <c r="E113" i="1"/>
  <c r="E307" i="1"/>
  <c r="E309" i="1"/>
  <c r="E308" i="1"/>
  <c r="F489" i="1"/>
  <c r="F494" i="1"/>
  <c r="F499" i="1"/>
  <c r="F504" i="1"/>
  <c r="F281" i="1"/>
  <c r="J281" i="1"/>
  <c r="F100" i="1"/>
  <c r="J100" i="1"/>
  <c r="F101" i="1"/>
  <c r="J101" i="1"/>
  <c r="F287" i="1"/>
  <c r="J287" i="1"/>
  <c r="F102" i="1"/>
  <c r="J102" i="1"/>
  <c r="F284" i="1"/>
  <c r="J284" i="1"/>
  <c r="F285" i="1"/>
  <c r="J285" i="1"/>
  <c r="F405" i="1"/>
  <c r="J405" i="1"/>
  <c r="F103" i="1"/>
  <c r="J103" i="1"/>
  <c r="F286" i="1"/>
  <c r="J286" i="1"/>
  <c r="F165" i="1"/>
  <c r="J165" i="1"/>
  <c r="F290" i="1"/>
  <c r="J290" i="1"/>
  <c r="F105" i="1"/>
  <c r="J105" i="1"/>
  <c r="F289" i="1"/>
  <c r="J289" i="1"/>
  <c r="F104" i="1"/>
  <c r="J104" i="1"/>
  <c r="F106" i="1"/>
  <c r="J106" i="1"/>
  <c r="F107" i="1"/>
  <c r="J107" i="1"/>
  <c r="F108" i="1"/>
  <c r="J108" i="1"/>
  <c r="F166" i="1"/>
  <c r="J166" i="1"/>
  <c r="F291" i="1"/>
  <c r="J291" i="1"/>
  <c r="F157" i="1"/>
  <c r="J157" i="1"/>
  <c r="F292" i="1"/>
  <c r="J292" i="1"/>
  <c r="F294" i="1"/>
  <c r="J294" i="1"/>
  <c r="F109" i="1"/>
  <c r="J109" i="1"/>
  <c r="F297" i="1"/>
  <c r="J297" i="1"/>
  <c r="F299" i="1"/>
  <c r="J299" i="1"/>
  <c r="F298" i="1"/>
  <c r="J298" i="1"/>
  <c r="F300" i="1"/>
  <c r="J300" i="1"/>
  <c r="F301" i="1"/>
  <c r="J301" i="1"/>
  <c r="F476" i="1"/>
  <c r="F110" i="1"/>
  <c r="J110" i="1"/>
  <c r="F111" i="1"/>
  <c r="J111" i="1"/>
  <c r="F303" i="1"/>
  <c r="J303" i="1"/>
  <c r="F112" i="1"/>
  <c r="J112" i="1"/>
  <c r="F304" i="1"/>
  <c r="J304" i="1"/>
  <c r="F113" i="1"/>
  <c r="J113" i="1"/>
  <c r="F307" i="1"/>
  <c r="J307" i="1"/>
  <c r="F309" i="1"/>
  <c r="J309" i="1"/>
  <c r="F308" i="1"/>
  <c r="J308" i="1"/>
  <c r="C281" i="1"/>
  <c r="D281" i="1"/>
  <c r="G281" i="1"/>
  <c r="H281" i="1"/>
  <c r="C100" i="1"/>
  <c r="D100" i="1"/>
  <c r="G100" i="1"/>
  <c r="H100" i="1"/>
  <c r="C101" i="1"/>
  <c r="D101" i="1"/>
  <c r="G101" i="1"/>
  <c r="H101" i="1"/>
  <c r="C287" i="1"/>
  <c r="D287" i="1"/>
  <c r="G287" i="1"/>
  <c r="H287" i="1"/>
  <c r="C102" i="1"/>
  <c r="D102" i="1"/>
  <c r="G102" i="1"/>
  <c r="H102" i="1"/>
  <c r="C284" i="1"/>
  <c r="D284" i="1"/>
  <c r="G284" i="1"/>
  <c r="H284" i="1"/>
  <c r="C285" i="1"/>
  <c r="D285" i="1"/>
  <c r="G285" i="1"/>
  <c r="H285" i="1"/>
  <c r="C405" i="1"/>
  <c r="D405" i="1"/>
  <c r="G405" i="1"/>
  <c r="H405" i="1"/>
  <c r="C103" i="1"/>
  <c r="D103" i="1"/>
  <c r="G103" i="1"/>
  <c r="H103" i="1"/>
  <c r="C286" i="1"/>
  <c r="D286" i="1"/>
  <c r="G286" i="1"/>
  <c r="H286" i="1"/>
  <c r="C165" i="1"/>
  <c r="D165" i="1"/>
  <c r="G165" i="1"/>
  <c r="H165" i="1"/>
  <c r="C290" i="1"/>
  <c r="D290" i="1"/>
  <c r="G290" i="1"/>
  <c r="H290" i="1"/>
  <c r="C105" i="1"/>
  <c r="D105" i="1"/>
  <c r="G105" i="1"/>
  <c r="H105" i="1"/>
  <c r="C289" i="1"/>
  <c r="D289" i="1"/>
  <c r="G289" i="1"/>
  <c r="H289" i="1"/>
  <c r="C104" i="1"/>
  <c r="D104" i="1"/>
  <c r="G104" i="1"/>
  <c r="H104" i="1"/>
  <c r="C106" i="1"/>
  <c r="D106" i="1"/>
  <c r="G106" i="1"/>
  <c r="H106" i="1"/>
  <c r="C107" i="1"/>
  <c r="D107" i="1"/>
  <c r="G107" i="1"/>
  <c r="H107" i="1"/>
  <c r="C108" i="1"/>
  <c r="D108" i="1"/>
  <c r="G108" i="1"/>
  <c r="H108" i="1"/>
  <c r="C166" i="1"/>
  <c r="D166" i="1"/>
  <c r="G166" i="1"/>
  <c r="H166" i="1"/>
  <c r="C291" i="1"/>
  <c r="D291" i="1"/>
  <c r="G291" i="1"/>
  <c r="H291" i="1"/>
  <c r="C157" i="1"/>
  <c r="D157" i="1"/>
  <c r="G157" i="1"/>
  <c r="H157" i="1"/>
  <c r="C292" i="1"/>
  <c r="D292" i="1"/>
  <c r="G292" i="1"/>
  <c r="H292" i="1"/>
  <c r="C294" i="1"/>
  <c r="D294" i="1"/>
  <c r="G294" i="1"/>
  <c r="H294" i="1"/>
  <c r="C109" i="1"/>
  <c r="D109" i="1"/>
  <c r="G109" i="1"/>
  <c r="H109" i="1"/>
  <c r="C297" i="1"/>
  <c r="D297" i="1"/>
  <c r="G297" i="1"/>
  <c r="H297" i="1"/>
  <c r="C299" i="1"/>
  <c r="D299" i="1"/>
  <c r="G299" i="1"/>
  <c r="H299" i="1"/>
  <c r="C298" i="1"/>
  <c r="D298" i="1"/>
  <c r="G298" i="1"/>
  <c r="H298" i="1"/>
  <c r="C300" i="1"/>
  <c r="D300" i="1"/>
  <c r="G300" i="1"/>
  <c r="H300" i="1"/>
  <c r="C301" i="1"/>
  <c r="D301" i="1"/>
  <c r="G301" i="1"/>
  <c r="H301" i="1"/>
  <c r="C476" i="1"/>
  <c r="D476" i="1"/>
  <c r="G476" i="1"/>
  <c r="H476" i="1"/>
  <c r="C110" i="1"/>
  <c r="D110" i="1"/>
  <c r="G110" i="1"/>
  <c r="H110" i="1"/>
  <c r="C111" i="1"/>
  <c r="D111" i="1"/>
  <c r="G111" i="1"/>
  <c r="H111" i="1"/>
  <c r="C303" i="1"/>
  <c r="D303" i="1"/>
  <c r="G303" i="1"/>
  <c r="H303" i="1"/>
  <c r="C112" i="1"/>
  <c r="D112" i="1"/>
  <c r="G112" i="1"/>
  <c r="H112" i="1"/>
  <c r="C304" i="1"/>
  <c r="D304" i="1"/>
  <c r="G304" i="1"/>
  <c r="H304" i="1"/>
  <c r="C113" i="1"/>
  <c r="D113" i="1"/>
  <c r="G113" i="1"/>
  <c r="H113" i="1"/>
  <c r="C307" i="1"/>
  <c r="D307" i="1"/>
  <c r="G307" i="1"/>
  <c r="H307" i="1"/>
  <c r="C309" i="1"/>
  <c r="D309" i="1"/>
  <c r="G309" i="1"/>
  <c r="H309" i="1"/>
  <c r="C308" i="1"/>
  <c r="D308" i="1"/>
  <c r="G308" i="1"/>
  <c r="H308" i="1"/>
  <c r="E412" i="1"/>
  <c r="F412" i="1"/>
  <c r="E143" i="1"/>
  <c r="F143" i="1"/>
  <c r="E413" i="1"/>
  <c r="F413" i="1"/>
  <c r="E172" i="1"/>
  <c r="F172" i="1"/>
  <c r="E381" i="1"/>
  <c r="F381" i="1"/>
  <c r="E385" i="1"/>
  <c r="F385" i="1"/>
  <c r="E3" i="1"/>
  <c r="F3" i="1"/>
  <c r="E2" i="1"/>
  <c r="F2" i="1"/>
  <c r="E149" i="1"/>
  <c r="F149" i="1"/>
  <c r="E173" i="1"/>
  <c r="F173" i="1"/>
  <c r="E390" i="1"/>
  <c r="F390" i="1"/>
  <c r="E395" i="1"/>
  <c r="F395" i="1"/>
  <c r="E380" i="1"/>
  <c r="F380" i="1"/>
  <c r="E378" i="1"/>
  <c r="F378" i="1"/>
  <c r="E499" i="1"/>
  <c r="E146" i="1"/>
  <c r="F146" i="1"/>
  <c r="E384" i="1"/>
  <c r="F384" i="1"/>
  <c r="E383" i="1"/>
  <c r="F383" i="1"/>
  <c r="E386" i="1"/>
  <c r="F386" i="1"/>
  <c r="E389" i="1"/>
  <c r="F389" i="1"/>
  <c r="E394" i="1"/>
  <c r="F394" i="1"/>
  <c r="E391" i="1"/>
  <c r="F391" i="1"/>
  <c r="E151" i="1"/>
  <c r="F151" i="1"/>
  <c r="E393" i="1"/>
  <c r="F393" i="1"/>
  <c r="E504" i="1"/>
  <c r="E351" i="1"/>
  <c r="F351" i="1"/>
  <c r="E350" i="1"/>
  <c r="F350" i="1"/>
  <c r="E352" i="1"/>
  <c r="F352" i="1"/>
  <c r="E169" i="1"/>
  <c r="F169" i="1"/>
  <c r="E129" i="1"/>
  <c r="F129" i="1"/>
  <c r="E359" i="1"/>
  <c r="F359" i="1"/>
  <c r="E357" i="1"/>
  <c r="F357" i="1"/>
  <c r="E132" i="1"/>
  <c r="F132" i="1"/>
  <c r="E131" i="1"/>
  <c r="F131" i="1"/>
  <c r="E170" i="1"/>
  <c r="F170" i="1"/>
  <c r="E130" i="1"/>
  <c r="F130" i="1"/>
  <c r="E358" i="1"/>
  <c r="F358" i="1"/>
  <c r="E360" i="1"/>
  <c r="F360" i="1"/>
  <c r="E489" i="1"/>
  <c r="E133" i="1"/>
  <c r="F133" i="1"/>
  <c r="E361" i="1"/>
  <c r="F361" i="1"/>
  <c r="E362" i="1"/>
  <c r="F362" i="1"/>
  <c r="E134" i="1"/>
  <c r="F134" i="1"/>
  <c r="E135" i="1"/>
  <c r="F135" i="1"/>
  <c r="E494" i="1"/>
  <c r="E136" i="1"/>
  <c r="F136" i="1"/>
  <c r="E366" i="1"/>
  <c r="F366" i="1"/>
  <c r="E137" i="1"/>
  <c r="F137" i="1"/>
  <c r="E369" i="1"/>
  <c r="F369" i="1"/>
  <c r="E138" i="1"/>
  <c r="F138" i="1"/>
  <c r="E139" i="1"/>
  <c r="F139" i="1"/>
  <c r="E371" i="1"/>
  <c r="F371" i="1"/>
  <c r="E411" i="1"/>
  <c r="F411" i="1"/>
  <c r="E66" i="1"/>
  <c r="F66" i="1"/>
  <c r="E373" i="1"/>
  <c r="F373" i="1"/>
  <c r="E141" i="1"/>
  <c r="F141" i="1"/>
  <c r="E374" i="1"/>
  <c r="F374" i="1"/>
  <c r="E376" i="1"/>
  <c r="F376" i="1"/>
  <c r="E349" i="1"/>
  <c r="F349" i="1"/>
  <c r="E356" i="1"/>
  <c r="F356" i="1"/>
  <c r="E368" i="1"/>
  <c r="F368" i="1"/>
  <c r="E367" i="1"/>
  <c r="F367" i="1"/>
  <c r="E370" i="1"/>
  <c r="F370" i="1"/>
  <c r="E171" i="1"/>
  <c r="F171" i="1"/>
  <c r="E375" i="1"/>
  <c r="F375" i="1"/>
  <c r="F377" i="1"/>
  <c r="E377" i="1"/>
  <c r="D351" i="1"/>
  <c r="G351" i="1"/>
  <c r="H351" i="1"/>
  <c r="D350" i="1"/>
  <c r="G350" i="1"/>
  <c r="H350" i="1"/>
  <c r="D352" i="1"/>
  <c r="G352" i="1"/>
  <c r="H352" i="1"/>
  <c r="D169" i="1"/>
  <c r="G169" i="1"/>
  <c r="H169" i="1"/>
  <c r="D129" i="1"/>
  <c r="G129" i="1"/>
  <c r="H129" i="1"/>
  <c r="D359" i="1"/>
  <c r="G359" i="1"/>
  <c r="H359" i="1"/>
  <c r="D357" i="1"/>
  <c r="G357" i="1"/>
  <c r="H357" i="1"/>
  <c r="D132" i="1"/>
  <c r="G132" i="1"/>
  <c r="H132" i="1"/>
  <c r="D131" i="1"/>
  <c r="G131" i="1"/>
  <c r="H131" i="1"/>
  <c r="D170" i="1"/>
  <c r="G170" i="1"/>
  <c r="H170" i="1"/>
  <c r="D130" i="1"/>
  <c r="G130" i="1"/>
  <c r="H130" i="1"/>
  <c r="D358" i="1"/>
  <c r="G358" i="1"/>
  <c r="H358" i="1"/>
  <c r="D360" i="1"/>
  <c r="G360" i="1"/>
  <c r="H360" i="1"/>
  <c r="D489" i="1"/>
  <c r="G489" i="1"/>
  <c r="H489" i="1"/>
  <c r="D133" i="1"/>
  <c r="G133" i="1"/>
  <c r="H133" i="1"/>
  <c r="D361" i="1"/>
  <c r="G361" i="1"/>
  <c r="H361" i="1"/>
  <c r="D362" i="1"/>
  <c r="G362" i="1"/>
  <c r="H362" i="1"/>
  <c r="D134" i="1"/>
  <c r="G134" i="1"/>
  <c r="H134" i="1"/>
  <c r="D135" i="1"/>
  <c r="G135" i="1"/>
  <c r="H135" i="1"/>
  <c r="D494" i="1"/>
  <c r="G494" i="1"/>
  <c r="H494" i="1"/>
  <c r="D136" i="1"/>
  <c r="G136" i="1"/>
  <c r="H136" i="1"/>
  <c r="D366" i="1"/>
  <c r="G366" i="1"/>
  <c r="H366" i="1"/>
  <c r="D137" i="1"/>
  <c r="G137" i="1"/>
  <c r="H137" i="1"/>
  <c r="D369" i="1"/>
  <c r="G369" i="1"/>
  <c r="H369" i="1"/>
  <c r="D138" i="1"/>
  <c r="G138" i="1"/>
  <c r="H138" i="1"/>
  <c r="D139" i="1"/>
  <c r="G139" i="1"/>
  <c r="H139" i="1"/>
  <c r="D371" i="1"/>
  <c r="G371" i="1"/>
  <c r="H371" i="1"/>
  <c r="D411" i="1"/>
  <c r="G411" i="1"/>
  <c r="H411" i="1"/>
  <c r="D66" i="1"/>
  <c r="G66" i="1"/>
  <c r="H66" i="1"/>
  <c r="D373" i="1"/>
  <c r="G373" i="1"/>
  <c r="H373" i="1"/>
  <c r="D141" i="1"/>
  <c r="G141" i="1"/>
  <c r="H141" i="1"/>
  <c r="D374" i="1"/>
  <c r="G374" i="1"/>
  <c r="H374" i="1"/>
  <c r="D376" i="1"/>
  <c r="G376" i="1"/>
  <c r="H376" i="1"/>
  <c r="D349" i="1"/>
  <c r="G349" i="1"/>
  <c r="H349" i="1"/>
  <c r="D356" i="1"/>
  <c r="G356" i="1"/>
  <c r="H356" i="1"/>
  <c r="D368" i="1"/>
  <c r="G368" i="1"/>
  <c r="H368" i="1"/>
  <c r="D367" i="1"/>
  <c r="G367" i="1"/>
  <c r="H367" i="1"/>
  <c r="D370" i="1"/>
  <c r="G370" i="1"/>
  <c r="H370" i="1"/>
  <c r="D171" i="1"/>
  <c r="G171" i="1"/>
  <c r="H171" i="1"/>
  <c r="D375" i="1"/>
  <c r="G375" i="1"/>
  <c r="H375" i="1"/>
  <c r="C351" i="1"/>
  <c r="C350" i="1"/>
  <c r="C352" i="1"/>
  <c r="C169" i="1"/>
  <c r="C129" i="1"/>
  <c r="C359" i="1"/>
  <c r="C357" i="1"/>
  <c r="C132" i="1"/>
  <c r="C131" i="1"/>
  <c r="C170" i="1"/>
  <c r="C130" i="1"/>
  <c r="C358" i="1"/>
  <c r="C360" i="1"/>
  <c r="C489" i="1"/>
  <c r="C133" i="1"/>
  <c r="C361" i="1"/>
  <c r="C362" i="1"/>
  <c r="C134" i="1"/>
  <c r="C135" i="1"/>
  <c r="C494" i="1"/>
  <c r="C136" i="1"/>
  <c r="C366" i="1"/>
  <c r="C137" i="1"/>
  <c r="C369" i="1"/>
  <c r="C138" i="1"/>
  <c r="C139" i="1"/>
  <c r="C371" i="1"/>
  <c r="C411" i="1"/>
  <c r="C66" i="1"/>
  <c r="C373" i="1"/>
  <c r="C141" i="1"/>
  <c r="C374" i="1"/>
  <c r="C376" i="1"/>
  <c r="C349" i="1"/>
  <c r="C356" i="1"/>
  <c r="C368" i="1"/>
  <c r="C367" i="1"/>
  <c r="C370" i="1"/>
  <c r="C171" i="1"/>
  <c r="C375" i="1"/>
  <c r="D412" i="1"/>
  <c r="G412" i="1"/>
  <c r="H412" i="1"/>
  <c r="D143" i="1"/>
  <c r="G143" i="1"/>
  <c r="H143" i="1"/>
  <c r="D413" i="1"/>
  <c r="G413" i="1"/>
  <c r="H413" i="1"/>
  <c r="D172" i="1"/>
  <c r="G172" i="1"/>
  <c r="H172" i="1"/>
  <c r="D381" i="1"/>
  <c r="G381" i="1"/>
  <c r="H381" i="1"/>
  <c r="D385" i="1"/>
  <c r="G385" i="1"/>
  <c r="H385" i="1"/>
  <c r="D3" i="1"/>
  <c r="G3" i="1"/>
  <c r="H3" i="1"/>
  <c r="D2" i="1"/>
  <c r="G2" i="1"/>
  <c r="H2" i="1"/>
  <c r="D149" i="1"/>
  <c r="G149" i="1"/>
  <c r="H149" i="1"/>
  <c r="D173" i="1"/>
  <c r="G173" i="1"/>
  <c r="H173" i="1"/>
  <c r="D390" i="1"/>
  <c r="G390" i="1"/>
  <c r="H390" i="1"/>
  <c r="D395" i="1"/>
  <c r="G395" i="1"/>
  <c r="H395" i="1"/>
  <c r="D380" i="1"/>
  <c r="G380" i="1"/>
  <c r="H380" i="1"/>
  <c r="D378" i="1"/>
  <c r="G378" i="1"/>
  <c r="H378" i="1"/>
  <c r="D499" i="1"/>
  <c r="G499" i="1"/>
  <c r="H499" i="1"/>
  <c r="D146" i="1"/>
  <c r="G146" i="1"/>
  <c r="H146" i="1"/>
  <c r="D384" i="1"/>
  <c r="G384" i="1"/>
  <c r="H384" i="1"/>
  <c r="D383" i="1"/>
  <c r="G383" i="1"/>
  <c r="H383" i="1"/>
  <c r="D386" i="1"/>
  <c r="G386" i="1"/>
  <c r="H386" i="1"/>
  <c r="D389" i="1"/>
  <c r="G389" i="1"/>
  <c r="H389" i="1"/>
  <c r="D394" i="1"/>
  <c r="G394" i="1"/>
  <c r="H394" i="1"/>
  <c r="D391" i="1"/>
  <c r="G391" i="1"/>
  <c r="H391" i="1"/>
  <c r="D151" i="1"/>
  <c r="G151" i="1"/>
  <c r="H151" i="1"/>
  <c r="D393" i="1"/>
  <c r="G393" i="1"/>
  <c r="H393" i="1"/>
  <c r="D504" i="1"/>
  <c r="G504" i="1"/>
  <c r="H504" i="1"/>
  <c r="D377" i="1"/>
  <c r="G377" i="1"/>
  <c r="H377" i="1"/>
  <c r="C377" i="1"/>
  <c r="C412" i="1"/>
  <c r="C143" i="1"/>
  <c r="C413" i="1"/>
  <c r="C172" i="1"/>
  <c r="C381" i="1"/>
  <c r="C385" i="1"/>
  <c r="C3" i="1"/>
  <c r="C2" i="1"/>
  <c r="C149" i="1"/>
  <c r="C173" i="1"/>
  <c r="C390" i="1"/>
  <c r="C395" i="1"/>
  <c r="C380" i="1"/>
  <c r="C378" i="1"/>
  <c r="C499" i="1"/>
  <c r="C146" i="1"/>
  <c r="C384" i="1"/>
  <c r="C383" i="1"/>
  <c r="C386" i="1"/>
  <c r="C389" i="1"/>
  <c r="C394" i="1"/>
  <c r="C391" i="1"/>
  <c r="C151" i="1"/>
  <c r="C393" i="1"/>
  <c r="C504" i="1"/>
  <c r="I319" i="1"/>
  <c r="I364" i="1"/>
  <c r="I379" i="1"/>
  <c r="I140" i="1"/>
  <c r="I152" i="1"/>
  <c r="I153" i="1"/>
  <c r="I372" i="1"/>
  <c r="I148" i="1"/>
  <c r="I355" i="1"/>
  <c r="I142" i="1"/>
  <c r="I335" i="1"/>
  <c r="I336" i="1"/>
  <c r="I150" i="1"/>
  <c r="I365" i="1"/>
  <c r="I144" i="1"/>
  <c r="I387" i="1"/>
  <c r="I352" i="1"/>
  <c r="I112" i="1"/>
  <c r="I281" i="1"/>
  <c r="J387" i="1"/>
  <c r="J336" i="1"/>
  <c r="J153" i="1"/>
  <c r="J152" i="1"/>
  <c r="J379" i="1"/>
  <c r="J144" i="1"/>
  <c r="J319" i="1"/>
  <c r="I396" i="1"/>
  <c r="I147" i="1"/>
  <c r="I145" i="1"/>
  <c r="I354" i="1"/>
  <c r="I318" i="1"/>
  <c r="I111" i="1"/>
  <c r="I294" i="1"/>
  <c r="I166" i="1"/>
  <c r="I104" i="1"/>
  <c r="I165" i="1"/>
  <c r="I285" i="1"/>
  <c r="I101" i="1"/>
  <c r="I141" i="1"/>
  <c r="I385" i="1"/>
  <c r="I103" i="1"/>
  <c r="I102" i="1"/>
  <c r="I362" i="1"/>
  <c r="I375" i="1"/>
  <c r="I368" i="1"/>
  <c r="I374" i="1"/>
  <c r="I139" i="1"/>
  <c r="I360" i="1"/>
  <c r="I131" i="1"/>
  <c r="I351" i="1"/>
  <c r="I149" i="1"/>
  <c r="I292" i="1"/>
  <c r="I108" i="1"/>
  <c r="I289" i="1"/>
  <c r="I286" i="1"/>
  <c r="I284" i="1"/>
  <c r="I370" i="1"/>
  <c r="I373" i="1"/>
  <c r="I130" i="1"/>
  <c r="I357" i="1"/>
  <c r="I390" i="1"/>
  <c r="I413" i="1"/>
  <c r="I377" i="1"/>
  <c r="I394" i="1"/>
  <c r="I386" i="1"/>
  <c r="I384" i="1"/>
  <c r="I395" i="1"/>
  <c r="I308" i="1"/>
  <c r="I113" i="1"/>
  <c r="I300" i="1"/>
  <c r="I297" i="1"/>
  <c r="I157" i="1"/>
  <c r="I107" i="1"/>
  <c r="I105" i="1"/>
  <c r="I349" i="1"/>
  <c r="I366" i="1"/>
  <c r="I129" i="1"/>
  <c r="I380" i="1"/>
  <c r="I412" i="1"/>
  <c r="I307" i="1"/>
  <c r="I303" i="1"/>
  <c r="I301" i="1"/>
  <c r="I299" i="1"/>
  <c r="I309" i="1"/>
  <c r="I304" i="1"/>
  <c r="I298" i="1"/>
  <c r="I109" i="1"/>
  <c r="I291" i="1"/>
  <c r="I106" i="1"/>
  <c r="I405" i="1"/>
  <c r="I290" i="1"/>
  <c r="I287" i="1"/>
  <c r="I135" i="1"/>
  <c r="I110" i="1"/>
  <c r="I100" i="1"/>
  <c r="I133" i="1"/>
  <c r="I171" i="1"/>
  <c r="I367" i="1"/>
  <c r="I356" i="1"/>
  <c r="I376" i="1"/>
  <c r="I66" i="1"/>
  <c r="I371" i="1"/>
  <c r="I138" i="1"/>
  <c r="I137" i="1"/>
  <c r="I136" i="1"/>
  <c r="I358" i="1"/>
  <c r="I170" i="1"/>
  <c r="I132" i="1"/>
  <c r="I359" i="1"/>
  <c r="I169" i="1"/>
  <c r="I350" i="1"/>
  <c r="I378" i="1"/>
  <c r="I173" i="1"/>
  <c r="I2" i="1"/>
  <c r="I172" i="1"/>
  <c r="I143" i="1"/>
  <c r="I411" i="1"/>
  <c r="I369" i="1"/>
  <c r="I134" i="1"/>
  <c r="I361" i="1"/>
  <c r="I393" i="1"/>
  <c r="I391" i="1"/>
  <c r="I389" i="1"/>
  <c r="I383" i="1"/>
  <c r="I146" i="1"/>
  <c r="I3" i="1"/>
  <c r="I381" i="1"/>
  <c r="I151" i="1"/>
</calcChain>
</file>

<file path=xl/sharedStrings.xml><?xml version="1.0" encoding="utf-8"?>
<sst xmlns="http://schemas.openxmlformats.org/spreadsheetml/2006/main" count="2785" uniqueCount="598">
  <si>
    <t>23NOV 20NOV FUSION 635 CBC SS HONG KONG HK 90.80</t>
  </si>
  <si>
    <t>25NOV 23NOV BAYSIDE DENTAL TUNG CHUNG HONG KONG HK 910.00</t>
  </si>
  <si>
    <t>26NOV 24NOV OUTBACK STEAKHOUSE NT HK 156.00</t>
  </si>
  <si>
    <t>27NOV 25NOV HOPE WORLDWIDE DENTAL C L HONG KONG HK 850.00</t>
  </si>
  <si>
    <t>30NOV 28NOV UNIQLO HONG KONG LTD TUNG CHUNG HK 775.50</t>
  </si>
  <si>
    <t>02DEC 30NOV HING FAT FLOWER MARKET NT HK 232.00</t>
  </si>
  <si>
    <t>08DEC 06DEC MANSION MINI MART TUNG CHUNG HK 141.00</t>
  </si>
  <si>
    <t>09DEC 07DEC Kiehls Metroplaza Hong Kong HK 360.00</t>
  </si>
  <si>
    <t>09DEC 07DEC INNISFREE HongKong HK 112.00</t>
  </si>
  <si>
    <t>09DEC 06DEC KYO WATAMI R G&amp;J C CG HONG KONG HK 201.60</t>
  </si>
  <si>
    <t>12DEC 10DEC UNIQLO HONG KONG LTD TUNG CHUNG HK 746.00</t>
  </si>
  <si>
    <t>12DEC 10DEC FUSION 635 CBC HONG KONG HK 610.40</t>
  </si>
  <si>
    <t>17DEC 15DEC MUJI - METROPLAZA KWAI FONG HK 228.00</t>
  </si>
  <si>
    <t>01DEC 29NOV TASTE 696 CGS SS HONG KONG HK 395.00</t>
  </si>
  <si>
    <t>01DEC 29NOV FUSION 635 CBC SS HONG KONG HK 326.40</t>
  </si>
  <si>
    <t>01DEC 01DEC IFS PAYMENT - THANK YOU 16,000.00CR</t>
  </si>
  <si>
    <t>02DEC 29NOV KAIE JAPANESE RESTAURANT HONG KONG HK 475.00</t>
  </si>
  <si>
    <t>07DEC 05DEC OCTOPUS CARDS LTD HONG KONG HK 500.00</t>
  </si>
  <si>
    <t>07DEC 04DEC WELLCOME 514 TUNG CHUNG HK 272.10</t>
  </si>
  <si>
    <t>08DEC 06DEC TASTE 696 CGS SS HONG KONG HK 509.10</t>
  </si>
  <si>
    <t>09DEC 08DEC OCTOPUS CARDS LTD HONG KONG HK 500.00</t>
  </si>
  <si>
    <t>14DEC 13DEC OCTOPUS CARDS LTD HONG KONG HK 500.00</t>
  </si>
  <si>
    <t>14DEC 12DEC TASTE 696 CGS SS HONG KONG HK 1,174.20</t>
  </si>
  <si>
    <t>14DEC 11DEC OUTBACK STEAKHOUSE NT HK 167.40</t>
  </si>
  <si>
    <t>16DEC 13DEC MEDI MARK LIMITED HONG KONG HK 1,130.00</t>
  </si>
  <si>
    <t>17DEC 17DEC CARD ANNUAL FEE 2,000.00</t>
  </si>
  <si>
    <t>19OCT 18OCT OCTOPUS CARDS LTD HONG KONG HK 500.00</t>
  </si>
  <si>
    <t>19OCT 17OCT MARKS &amp; SPENCER HONG KONG HK 1,181.00</t>
  </si>
  <si>
    <t>20OCT 18OCT TASTE 696 CGS SS HONG KONG HK 606.30</t>
  </si>
  <si>
    <t>22OCT 19OCT SENIOR CITIZEN HOME SAFET HONG KONG HK 115.00</t>
  </si>
  <si>
    <t>24OCT 22OCT DELIVEROO HONG KONG HK 232.00</t>
  </si>
  <si>
    <t>27OCT 25OCT OCTOPUS CARDS LTD HONG KONG HK 500.00</t>
  </si>
  <si>
    <t>27OCT 25OCT FUSION 635 CBC HONG KONG HK 207.00</t>
  </si>
  <si>
    <t>27OCT 24OCT OUTBACK STEAKHOUSE NT HK 210.60</t>
  </si>
  <si>
    <t>27OCT 23OCT CAFE MEAL MUJI Tsimshatsui HK 257.00</t>
  </si>
  <si>
    <t>27OCT 24OCT NIKE FACTORY OUTLET NT HK 905.20</t>
  </si>
  <si>
    <t>27OCT 23OCT CAFE MEAL MUJI Tsimshatsui HK 123.00</t>
  </si>
  <si>
    <t>27OCT 25OCT OCL* OCTOPUS AD2232513 KOWLOON BAY HK 350.00</t>
  </si>
  <si>
    <t>29OCT 27OCT OCTOPUS CARDS LTD HONG KONG HK 500.00</t>
  </si>
  <si>
    <t>30OCT 29OCT IFS PAYMENT - THANK YOU 8,500.00CR</t>
  </si>
  <si>
    <t>31OCT 29OCT STARBUCKS COFFEE (4484) TUNG CHUNG HK 200.00</t>
  </si>
  <si>
    <t>02NOV 31OCT OCTOPUS CARDS LTD HONG KONG HK 500.00</t>
  </si>
  <si>
    <t>02NOV 31OCT TASTE 696 CGS SS HONG KONG HK 544.50</t>
  </si>
  <si>
    <t>02NOV 31OCT GENKI SUSHI - 0328 TUNG CHUNG HK 297.00</t>
  </si>
  <si>
    <t>04NOV 02NOV STARBUCKS COFFEE (4484) TUNG CHUNG HK 200.00</t>
  </si>
  <si>
    <t>06NOV 06NOV IFS PAYMENT - THANK YOU 2,000.00CR</t>
  </si>
  <si>
    <t>07NOV 05NOV DELIVEROO HONG KONG HK 251.00</t>
  </si>
  <si>
    <t>07NOV 05NOV WELLCOME 514 TUNG CHUNG HK 448.60</t>
  </si>
  <si>
    <t>09NOV 07NOV KYO WATAMI R G&amp;J C CG HONG KONG HK 257.40</t>
  </si>
  <si>
    <t>09NOV 08NOV OCL* OCTOPUS AD3391727 KOWLOON BAY HK 350.00</t>
  </si>
  <si>
    <t>11NOV 09NOV STARBUCKS COFFEE (4484) TUNG CHUNG HK 200.00</t>
  </si>
  <si>
    <t>12NOV 10NOV CAFE &amp; MEAL MUJI (HARBOUR TSIMSHATSUI HK 106.00</t>
  </si>
  <si>
    <t>12NOV 10NOV MUJI (HK) CO LTD (MUJI (H TSIMSHATSUI HK 274.50</t>
  </si>
  <si>
    <t>12NOV 10NOV EXCEL HEART AND VASCULAR HONG KONG HK 1,950.00</t>
  </si>
  <si>
    <t>12NOV 10NOV ESLITE TST STORE 27601 HONG KONG HK 864.00</t>
  </si>
  <si>
    <t>14NOV 12NOV WELLCOME 514 TUNG CHUNG HK 611.00</t>
  </si>
  <si>
    <t>16NOV 14NOV JADE GARDEN (6513) KWAI CHUNG HK 347.60</t>
  </si>
  <si>
    <t>17NOV 13NOV OCTOPUS CARDS LTD HONG KONG HK 500.00</t>
  </si>
  <si>
    <t>17NOV 15NOV OCTOPUS CARDS LTD HONG KONG HK 500.00</t>
  </si>
  <si>
    <t>19OCT 17OCT FUSION 635 CBC SS HONG KONG HK 69.50</t>
  </si>
  <si>
    <t>27OCT 23OCT MUJI (HONG KONG) CO LTD - YAUMATEI HK 272.00</t>
  </si>
  <si>
    <t>09NOV 07NOV MUJI - METROPLAZA KWAI FONG HK 128.70</t>
  </si>
  <si>
    <t>09NOV 07NOV LOG-ON KWAI FONG HK 360.00</t>
  </si>
  <si>
    <t>12NOV 10NOV FUSION 635 CBC SS HONG KONG HK 74.40</t>
  </si>
  <si>
    <t>16NOV 14NOV NIKO AND... KWAI FONG HK 236.00</t>
  </si>
  <si>
    <t>16NOV 14NOV MARKS &amp; SPENCER HONG KONG HK 336.00</t>
  </si>
  <si>
    <t>Source</t>
  </si>
  <si>
    <t>Post</t>
  </si>
  <si>
    <t>Trx</t>
  </si>
  <si>
    <t>Shop</t>
  </si>
  <si>
    <t>Amount</t>
  </si>
  <si>
    <t>Payment</t>
  </si>
  <si>
    <t>Trx Dt</t>
  </si>
  <si>
    <t>Class</t>
  </si>
  <si>
    <t>Clothing</t>
  </si>
  <si>
    <t>Angela</t>
  </si>
  <si>
    <t>Travel</t>
  </si>
  <si>
    <t>Month</t>
  </si>
  <si>
    <t>Start</t>
  </si>
  <si>
    <t>End</t>
  </si>
  <si>
    <t>Row Labels</t>
  </si>
  <si>
    <t>OCT</t>
  </si>
  <si>
    <t>NOV</t>
  </si>
  <si>
    <t>DEC</t>
  </si>
  <si>
    <t>Grand Total</t>
  </si>
  <si>
    <t>(blank)</t>
  </si>
  <si>
    <t>Sum of Amount</t>
  </si>
  <si>
    <t>Column Labels</t>
  </si>
  <si>
    <t>17AUG 14AUG TASTE 696 CGS SS HONG KONG HK 135.90</t>
  </si>
  <si>
    <t>17AUG 14AUG OUTBACK STEAKHOUSE NT HK 244.00</t>
  </si>
  <si>
    <t>18AUG 15AUG Foodpanda HongKong Sheung Wan HK 372.00</t>
  </si>
  <si>
    <t>19AUG 18AUG OCL* OCTOPUS AD7822665 KOWLOON BAY HK 300.00</t>
  </si>
  <si>
    <t>19AUG 17AUG STARBUCKS COFFEE CONCEPTS Cheung Sha Wa HK 100.00</t>
  </si>
  <si>
    <t>19AUG 17AUG FUSION 107 CL HONG KONG HK 381.90</t>
  </si>
  <si>
    <t>20AUG 18AUG FUSION 635 CBC SS HONG KONG HK 336.80</t>
  </si>
  <si>
    <t>20AUG 18AUG EXCEL HEART AND VASCULAR HONG KONG HK 4,550.00</t>
  </si>
  <si>
    <t>20AUG 18AUG CAFE MEAL MUJI Tsimshatsui HK 98.00</t>
  </si>
  <si>
    <t>20AUG 18AUG MUJI (HONG KONG) COMPANY CAUSEWAY BAY HK 325.00</t>
  </si>
  <si>
    <t>20AUG 17AUG SENIOR CITIZEN HOME SAFET HONG KONG HK 115.00</t>
  </si>
  <si>
    <t>24AUG 23AUG OCTOPUS CARDS LTD HONG KONG HK 500.00</t>
  </si>
  <si>
    <t>24AUG 22AUG OUTBACK STEAKHOUSE NT HK 176.00</t>
  </si>
  <si>
    <t>24AUG 22AUG MUJI "MTR TSING YI" KWUN TONG HK 351.40</t>
  </si>
  <si>
    <t>24AUG 22AUG KEE WAH BAKERY LIMITED TSING YI HK 280.00</t>
  </si>
  <si>
    <t>25AUG 23AUG BANCHAN AND COOK TUNG CHUNG HK 135.50</t>
  </si>
  <si>
    <t>26AUG 24AUG JASMINE (6518) TUNG CHUNG HK 224.60</t>
  </si>
  <si>
    <t>28AUG 26AUG OUTBACK STEAKHOUSE NT HK 167.40</t>
  </si>
  <si>
    <t>28AUG 26AUG NIKE FACTORY OUTLET NT HK 1.70</t>
  </si>
  <si>
    <t>28AUG 26AUG WELLCOME 514 TUNG CHUNG HK 640.70</t>
  </si>
  <si>
    <t>31AUG 29AUG RCMART LIMITED KLN HK 1,318.00</t>
  </si>
  <si>
    <t>31AUG 28AUG FUSION 635 CBC SS HONG KONG HK 651.70</t>
  </si>
  <si>
    <t>31AUG 29AUG OCL* OCTOPUS AD8448579 KOWLOON BAY HK 350.00</t>
  </si>
  <si>
    <t>01SEP 29AUG Foodpanda HongKong Sheung Wan HK 292.00</t>
  </si>
  <si>
    <t>01SEP 30AUG TASTE 696 CGS SS HONG KONG HK 311.60</t>
  </si>
  <si>
    <t>02SEP 01SEP OCTOPUS CARDS LTD HONG KONG HK 500.00</t>
  </si>
  <si>
    <t>03SEP 01SEP FUSION 635 CBC SS HONG KONG HK 224.00</t>
  </si>
  <si>
    <t>03SEP 01SEP TASTE 696 CGS SS HONG KONG HK 369.90</t>
  </si>
  <si>
    <t>07SEP 05SEP OCL* OCTOPUS AD8901682 KOWLOON BAY HK 350.00</t>
  </si>
  <si>
    <t>07SEP 06SEP IFS PAYMENT - THANK YOU 21,000.00CR</t>
  </si>
  <si>
    <t>08SEP 05SEP Foodpanda HongKong Sheung Wan HK 326.00</t>
  </si>
  <si>
    <t>09SEP 07SEP STARBUCKS COFFEE CONCEPTS Cheung Sha Wa HK 100.00</t>
  </si>
  <si>
    <t>11SEP 09SEP FUSION 635 CBC SS HONG KONG HK 437.30</t>
  </si>
  <si>
    <t>12SEP 08SEP Foodpanda HongKong Sheung Wan HK 274.00</t>
  </si>
  <si>
    <t>12SEP 10SEP TASTE 696 CGS SS HONG KONG HK 119.00</t>
  </si>
  <si>
    <t>12SEP 10SEP OUTBACK STEAKHOUSE NT HK 149.40</t>
  </si>
  <si>
    <t>14SEP 13SEP OCTOPUS CARDS LTD HONG KONG HK 500.00</t>
  </si>
  <si>
    <t>15SEP 13SEP WELLCOME 514 TUNG CHUNG HK 763.30</t>
  </si>
  <si>
    <t>15SEP 13SEP TASTE 696 CGS SS HONG KONG HK 87.70</t>
  </si>
  <si>
    <t>AUG</t>
  </si>
  <si>
    <t>SEP</t>
  </si>
  <si>
    <t>23SEP 22SEP HKTV Shopping Net C Lt Hong Kong HK 505.80</t>
  </si>
  <si>
    <t>23SEP 22SEP HKTV Shopping Net C Lt Hong Kong HK 35.00</t>
  </si>
  <si>
    <t>29SEP 29SEP IFS PAYMENT - THANK YOU 3,000.00CR</t>
  </si>
  <si>
    <t>05OCT 04OCT HKTV Shopping Net C Lt Hong Kong HK 820.50</t>
  </si>
  <si>
    <t>05OCT 04OCT HKTV Shopping Net C Lt Hong Kong HK 822.64</t>
  </si>
  <si>
    <t>12OCT 12OCT IFS PAYMENT - THANK YOU 2,000.00CR</t>
  </si>
  <si>
    <t>21OCT 20OCT HKTV Shopping Net C Lt Hong Kong HK 512.00</t>
  </si>
  <si>
    <t>21OCT 20OCT HKTV Shopping Net C Lt Hong Kong HK 449.00</t>
  </si>
  <si>
    <t>30OCT 29OCT IFS PAYMENT - THANK YOU 1,200.00CR</t>
  </si>
  <si>
    <t>02NOV 01NOV IHERB IHERB.COM NL 552.47</t>
  </si>
  <si>
    <t>03NOV 02NOV HERBACEOUS TEAS SHA TIN HK 927.00</t>
  </si>
  <si>
    <t>06NOV 05NOV HKTV Shopping Net C Lt Hong Kong HK 1,134.54</t>
  </si>
  <si>
    <t>06NOV 06NOV IFS PAYMENT - THANK YOU 1,800.00CR</t>
  </si>
  <si>
    <t>12NOV 11NOV DELIVEROO CENTRAL HK 269.00</t>
  </si>
  <si>
    <t>13NOV 12NOV HKTV Shopping Net C Lt Hong Kong HK 666.00</t>
  </si>
  <si>
    <t>21NOV 20NOV DELIVEROO CENTRAL HK 218.00</t>
  </si>
  <si>
    <t>26NOV 25NOV DELIVEROO CENTRAL HK 153.00</t>
  </si>
  <si>
    <t>30NOV 28NOV DELIVEROO CENTRAL HK 250.00</t>
  </si>
  <si>
    <t>30NOV 29NOV HKTV Shopping Net C Lt Hong Kong HK 2,026.44</t>
  </si>
  <si>
    <t>01DEC 30NOV BOOK.COM.CO,LTD TAIPEI CITY TW TWD 705.00 195.63</t>
  </si>
  <si>
    <t>01DEC 01DEC IFS PAYMENT - THANK YOU 3,973.62CR</t>
  </si>
  <si>
    <t>03DEC 02DEC DELIVEROO CENTRAL HK 187.00</t>
  </si>
  <si>
    <t>05DEC 04DEC DELIVEROO CENTRAL HK 194.00</t>
  </si>
  <si>
    <t>08DEC 07DEC HKTV Shopping Net C Lt Hong Kong HK 543.74</t>
  </si>
  <si>
    <t>08DEC 07DEC DELIVEROO CENTRAL HK 156.00</t>
  </si>
  <si>
    <t>14DEC 12DEC DELIVEROO CENTRAL HK 246.00</t>
  </si>
  <si>
    <t>16DEC 15DEC DELIVEROO CENTRAL HK 156.00</t>
  </si>
  <si>
    <t>18DEC 17DEC HKTV Shopping Net C Lt Hong Kong HK 3,114.04</t>
  </si>
  <si>
    <t>iHerb</t>
  </si>
  <si>
    <t>HKTV Shopping Net C Lt Hong Kong</t>
  </si>
  <si>
    <t>Books.com.tw</t>
  </si>
  <si>
    <t>Dining</t>
  </si>
  <si>
    <t>Entertainment</t>
  </si>
  <si>
    <t>Healthcare</t>
  </si>
  <si>
    <t>Groceries &amp; foods</t>
  </si>
  <si>
    <t>Family</t>
  </si>
  <si>
    <t>Suppliment</t>
  </si>
  <si>
    <t>Account</t>
  </si>
  <si>
    <t>Unclass</t>
  </si>
  <si>
    <t>I833</t>
  </si>
  <si>
    <t>2 Nov NET BILPYT (01NOV20)</t>
  </si>
  <si>
    <t>3 Nov MANULIFE (INTERNATIO</t>
  </si>
  <si>
    <t>MANULIFE (INTERNATIO</t>
  </si>
  <si>
    <t>94570801 000002 549.28</t>
  </si>
  <si>
    <t>92500818 000003 1,177.85 34,808.16</t>
  </si>
  <si>
    <t>NB0603632852(06NOV20) 1,800.00</t>
  </si>
  <si>
    <t>4921-1102-1674-4404</t>
  </si>
  <si>
    <t>NB0603633396(06NOV20) 600.00</t>
  </si>
  <si>
    <t>6 Nov 4966-0405-0027-3503</t>
  </si>
  <si>
    <t>NB0603633927(06NOV20) 2,000.00 30,408.16</t>
  </si>
  <si>
    <t>HC120B0724324992 07NOV 15,500.00</t>
  </si>
  <si>
    <t>ATM WITHDRAWAL (07NOV20) 1,000.00</t>
  </si>
  <si>
    <t>DEBIT AS ADVISED 1,005.00 12,903.16</t>
  </si>
  <si>
    <t>9 Nov ATM (08NOV20)</t>
  </si>
  <si>
    <t>TRANSFER 093-013688-004 4,000.00</t>
  </si>
  <si>
    <t>ATM WITHDRAWAL (08NOV20) 500.00 8,403.16</t>
  </si>
  <si>
    <t>CLP POWER 222.00 8,181.16</t>
  </si>
  <si>
    <t>14 Nov ATM WITHDRAWAL (14NOV20) 1,000.00 7,181.16</t>
  </si>
  <si>
    <t>09641069 000001 605.27 6,575.89</t>
  </si>
  <si>
    <t>18 Nov ATM WITHDRAWAL (18NOV20) 1,400.00 5,175.89</t>
  </si>
  <si>
    <t>20 Nov ATM WITHDRAWAL (20NOV20) 500.00</t>
  </si>
  <si>
    <t>ATM WITHDRAWAL (20NOV20) 1,000.00 3,675.89</t>
  </si>
  <si>
    <t>23 Nov ATM WITHDRAWAL (23NOV20) 1,000.00 2,675.89</t>
  </si>
  <si>
    <t>CLAIMS 4,432.00</t>
  </si>
  <si>
    <t>ATM WITHDRAWAL (27NOV20) 1,200.00 5,907.89</t>
  </si>
  <si>
    <t>TRANSFER 042-2-045062 2,000.00 62,888.91</t>
  </si>
  <si>
    <t>NC0130334080(01DEC20) 16,000.00</t>
  </si>
  <si>
    <t>5289-4600-0396-9018</t>
  </si>
  <si>
    <t>NC0130334864(01DEC20) 3,973.62</t>
  </si>
  <si>
    <t>NC0130335422(01DEC20) 806.80</t>
  </si>
  <si>
    <t>WATER 629.50</t>
  </si>
  <si>
    <t>PCCW 128.00</t>
  </si>
  <si>
    <t>HKBN 258.00</t>
  </si>
  <si>
    <t>TOWNGAS (HK &amp; CHINA GAS) 537.00 40,555.99</t>
  </si>
  <si>
    <t>ATM</t>
  </si>
  <si>
    <t>CLP</t>
  </si>
  <si>
    <t>HongKong Post</t>
  </si>
  <si>
    <t>Manulife</t>
  </si>
  <si>
    <t>Transfer 4966-0405-0027-3503</t>
  </si>
  <si>
    <t>Transfer 4921-1102-1674-4404</t>
  </si>
  <si>
    <t>Transfer 5289-4600-0396-9018</t>
  </si>
  <si>
    <t>Rent</t>
  </si>
  <si>
    <t>Debit as adviced</t>
  </si>
  <si>
    <t>Transfer 093-013688-004</t>
  </si>
  <si>
    <t>BUPA</t>
  </si>
  <si>
    <t>Transfer  042-2-045062</t>
  </si>
  <si>
    <t>Water</t>
  </si>
  <si>
    <t>PCCW</t>
  </si>
  <si>
    <t>HKBN</t>
  </si>
  <si>
    <t>Towngas</t>
  </si>
  <si>
    <t>3 Oct ATM WITHDRAWAL (01OCT20) 400.00</t>
  </si>
  <si>
    <t>ATM WITHDRAWAL (03OCT20) 1,000.00 41,908.47</t>
  </si>
  <si>
    <t>5 Oct MANULIFE (INTERNATIO</t>
  </si>
  <si>
    <t>94570801 000001 549.28</t>
  </si>
  <si>
    <t>92500818 000002 1,177.85 39,731.31</t>
  </si>
  <si>
    <t>6 Oct ATM WITHDRAWAL (06OCT20) 600.00 39,131.31</t>
  </si>
  <si>
    <t>CLAIMS 515.00 39,646.31</t>
  </si>
  <si>
    <t>9 Oct ATM WITHDRAWAL (09OCT20) 900.00 38,746.31</t>
  </si>
  <si>
    <t>10 Oct ATM (10OCT20)</t>
  </si>
  <si>
    <t>TRANSFER 042-2-045062 2,000.00</t>
  </si>
  <si>
    <t>ATM WITHDRAWAL (10OCT20) 800.00 35,946.31</t>
  </si>
  <si>
    <t>12 Oct LUO ZHEN PING</t>
  </si>
  <si>
    <t>NET BILPYT (12OCT20)</t>
  </si>
  <si>
    <t>TOWNGAS (HK &amp; CHINA GAS) 365.00</t>
  </si>
  <si>
    <t>4966-0405-0027-3503</t>
  </si>
  <si>
    <t>NA1276781731(12OCT20) 2,000.00</t>
  </si>
  <si>
    <t>ATM WITHDRAWAL (11OCT20) 1,000.00 11,544.31</t>
  </si>
  <si>
    <t>13 Oct ATM WITHDRAWAL (13OCT20) 800.00 10,744.31</t>
  </si>
  <si>
    <t>15 Oct MANULIFE (INTERNATIO</t>
  </si>
  <si>
    <t>TRANSFER 042-2-045062 1,000.00 5,160.30</t>
  </si>
  <si>
    <t>30 Oct 4966-0405-0027-3503</t>
  </si>
  <si>
    <t>NET BILPYT (29OCT20)</t>
  </si>
  <si>
    <t>CR TO 552-4-013371</t>
  </si>
  <si>
    <t>31 Oct ATM (31OCT20)</t>
  </si>
  <si>
    <t>ATM WITHDRAWAL (31OCT20) 1,800.00</t>
  </si>
  <si>
    <t>ATM WITHDRAWAL (31OCT20) 800.00 37,355.32</t>
  </si>
  <si>
    <t>Transfer 042-2-045062</t>
  </si>
  <si>
    <t>Transfer 552-4-013371</t>
  </si>
  <si>
    <t>3 Sep MANULIFE (INTERNATIO</t>
  </si>
  <si>
    <t>94570801 000003 549.30</t>
  </si>
  <si>
    <t>92500818 000001 1,177.85</t>
  </si>
  <si>
    <t>ATM WITHDRAWAL (03SEP20) 500.00 53,292.86</t>
  </si>
  <si>
    <t>TRANSFER 042-2-045062 1,000.00</t>
  </si>
  <si>
    <t>ATM WITHDRAWAL (07SEP20) 2,000.00</t>
  </si>
  <si>
    <t>N90641490947(06SEP20) 6,757.33</t>
  </si>
  <si>
    <t>N90641491359(06SEP20) 500.00</t>
  </si>
  <si>
    <t>N90641491783(06SEP20) 21,000.00</t>
  </si>
  <si>
    <t>LUO ZHEN PING</t>
  </si>
  <si>
    <t>HC12090685125771 06SEP 15,500.00</t>
  </si>
  <si>
    <t>PCCW 128.00 6,149.53</t>
  </si>
  <si>
    <t>14 Sep MANULIFE (INTERNATIO</t>
  </si>
  <si>
    <t>18 Sep ATM WITHDRAWAL (18SEP20) 1,300.00 3,465.52</t>
  </si>
  <si>
    <t>19 Sep ATM WITHDRAWAL (19SEP20) 1,000.00</t>
  </si>
  <si>
    <t>ATM WITHDRAWAL (19SEP20) 300.00 2,165.52</t>
  </si>
  <si>
    <t>23 Sep BUPA (ASIA) LTD</t>
  </si>
  <si>
    <t>24 Sep BUPA (ASIA) LTD</t>
  </si>
  <si>
    <t>25 Sep ATM (25SEP20)</t>
  </si>
  <si>
    <t>ATM WITHDRAWAL (25SEP20) 500.00 6,714.52</t>
  </si>
  <si>
    <t>TRANSFER 042-2-045062 1,500.00</t>
  </si>
  <si>
    <t>ATM WITHDRAWAL (28SEP20) 600.00</t>
  </si>
  <si>
    <t>ATM WITHDRAWAL (28SEP20) 300.00 81,508.47</t>
  </si>
  <si>
    <t>N92963016252(29SEP20) 3,000.00</t>
  </si>
  <si>
    <t>N92963017200(29SEP20) 18,500.00</t>
  </si>
  <si>
    <t>N92963018113(29SEP20) 1,000.00</t>
  </si>
  <si>
    <t>N92963264674(29SEP20) 16,000.00 43,008.47</t>
  </si>
  <si>
    <t>CLAIMS 300.00 43,308.47</t>
  </si>
  <si>
    <t>3 Dec MANULIFE (INTERNATIO</t>
  </si>
  <si>
    <t>94570801 000001 549.49</t>
  </si>
  <si>
    <t>92500818 000004 1,177.85</t>
  </si>
  <si>
    <t>BUPA (ASIA) LTD</t>
  </si>
  <si>
    <t>CLAIMS 1,345.00 39,723.62</t>
  </si>
  <si>
    <t>5 Dec EPS137231 (05DEC20)</t>
  </si>
  <si>
    <t>7 Dec LUO ZHEN PING</t>
  </si>
  <si>
    <t>7 Dec ATM (07DEC20)</t>
  </si>
  <si>
    <t>ATM WITHDRAWAL (07DEC20) 1,000.00</t>
  </si>
  <si>
    <t>ATM WITHDRAWAL (06DEC20) 1,900.00 18,805.62</t>
  </si>
  <si>
    <t>10 Dec ATM WITHDRAWAL (10DEC20) 800.00 18,005.62</t>
  </si>
  <si>
    <t>11 Dec ATM (11DEC20)</t>
  </si>
  <si>
    <t>12 Dec ATM (12DEC20)</t>
  </si>
  <si>
    <t>14 Dec MANULIFE (INTERNATIO</t>
  </si>
  <si>
    <t>ATM WITHDRAWAL (14DEC20) 500.00 10,900.35</t>
  </si>
  <si>
    <t>15 Dec ATM WITHDRAWAL (15DEC20) 500.00 10,400.35</t>
  </si>
  <si>
    <t>18 Dec ATM WITHDRAWAL (18DEC20) 600.00 9,800.35</t>
  </si>
  <si>
    <t>21 Dec EPS031514 (21DEC20)</t>
  </si>
  <si>
    <t>7-ELEVEN HK (0781) 525.00</t>
  </si>
  <si>
    <t>ATM WITHDRAWAL (21DEC20) 1,400.00 7,594.35</t>
  </si>
  <si>
    <t>ATM WITHDRAWAL (26DEC20) 500.00</t>
  </si>
  <si>
    <t>ATM WITHDRAWAL (28DEC20) 600.00</t>
  </si>
  <si>
    <t>PARENT SHOP LIMITED 342.00</t>
  </si>
  <si>
    <t>NC2859924874(28DEC20) 16,000.00</t>
  </si>
  <si>
    <t>NC2859925276(28DEC20) 800.00</t>
  </si>
  <si>
    <t>NC2859925903(28DEC20) 6,000.00</t>
  </si>
  <si>
    <t>ATm</t>
  </si>
  <si>
    <t>Parent Shop</t>
  </si>
  <si>
    <t>7-Eleven</t>
  </si>
  <si>
    <t>3 Aug MANULIFE (INTERNATIO</t>
  </si>
  <si>
    <t>94570801 000002 549.30</t>
  </si>
  <si>
    <t>92500818 000011 1,091.37</t>
  </si>
  <si>
    <t>ATM WITHDRAWAL (02AUG20) 500.00 54,466.01</t>
  </si>
  <si>
    <t>7 Aug 5289-4600-0396-9018</t>
  </si>
  <si>
    <t>N80713962626(07AUG20) 128.01</t>
  </si>
  <si>
    <t>N80713962996(07AUG20) 14,000.00</t>
  </si>
  <si>
    <t>HC12080768029287 07AUG 15,500.00</t>
  </si>
  <si>
    <t>WATER 507.70</t>
  </si>
  <si>
    <t>TOWNGAS (HK &amp; CHINA GAS) 295.00</t>
  </si>
  <si>
    <t>HC12080768034682 07AUG 2,000.00</t>
  </si>
  <si>
    <t>10 Aug ATM WITHDRAWAL (10AUG20) 800.00</t>
  </si>
  <si>
    <t>N81016784396(10AUG20) 1,260.00</t>
  </si>
  <si>
    <t>N81016785169(10AUG20) 1,500.00 5,872.92</t>
  </si>
  <si>
    <t>TRANSFER 042-2-045062 1,000.00 4,872.92</t>
  </si>
  <si>
    <t>09641069 000010 584.01</t>
  </si>
  <si>
    <t>TRANSFER 042-2-045062 1,000.00 2,988.91</t>
  </si>
  <si>
    <t>21 Aug ATM WITHDRAWAL (21AUG20) 2,900.00 88.91</t>
  </si>
  <si>
    <t>ATM (28AUG20)</t>
  </si>
  <si>
    <t>ATM WITHDRAWAL (28AUG20) 600.00 55,969.93</t>
  </si>
  <si>
    <t>2 Jul ATM (02JUL20)</t>
  </si>
  <si>
    <t>3 Jul MANULIFE (INTERNATIO</t>
  </si>
  <si>
    <t>92500818 000010 1,091.37</t>
  </si>
  <si>
    <t>ATM WITHDRAWAL (03JUL20) 600.00 66,135.09</t>
  </si>
  <si>
    <t>N70482087838(04JUL20) 22,000.00</t>
  </si>
  <si>
    <t>N70482088986(04JUL20) 2,600.00</t>
  </si>
  <si>
    <t>N70482089399(04JUL20) 1,295.50</t>
  </si>
  <si>
    <t>PCCW 256.00</t>
  </si>
  <si>
    <t>N70482099496(04JUL20) 9,000.00 30,725.59</t>
  </si>
  <si>
    <t>ATM WITHDRAWAL (06JUL20) 800.00</t>
  </si>
  <si>
    <t>HUNG CHUN DRIVING 4,820.00</t>
  </si>
  <si>
    <t>ATM WITHDRAWAL (04JUL20) 1,000.00 20,105.59</t>
  </si>
  <si>
    <t>10 Jul BUPA (ASIA) LTD</t>
  </si>
  <si>
    <t>13 Jul LUO ZHEN PING</t>
  </si>
  <si>
    <t>ATM (13JUL20)</t>
  </si>
  <si>
    <t>ATM WITHDRAWAL (13JUL20) 800.00</t>
  </si>
  <si>
    <t>ATM WITHDRAWAL (13JUL20) 500.00 2,959.59</t>
  </si>
  <si>
    <t>14 Jul MANULIFE (INTERNATIO</t>
  </si>
  <si>
    <t>ATM WITHDRAWAL (14JUL20) 500.00 1,875.58</t>
  </si>
  <si>
    <t>20 Jul ATM WITHDRAWAL (20JUL20) 1,800.00 75.58</t>
  </si>
  <si>
    <t>2 Jun ATM WITHDRAWAL (02JUN20) 500.00 38,367.48</t>
  </si>
  <si>
    <t>3 Jun MANULIFE (INTERNATIO</t>
  </si>
  <si>
    <t>94570801 000001 549.52</t>
  </si>
  <si>
    <t>4 Jun ATM WITHDRAWAL (04JUN20) 1,800.00 35,386.67</t>
  </si>
  <si>
    <t>6 Jun ATM WITHDRAWAL (06JUN20) 500.00 34,886.67</t>
  </si>
  <si>
    <t>9 Jun ATM WITHDRAWAL (09JUN20) 600.00 34,286.67</t>
  </si>
  <si>
    <t>11 Jun ATM WITHDRAWAL (11JUN20) 600.00 33,686.67</t>
  </si>
  <si>
    <t>12 Jun EPS004013 (12JUN20)</t>
  </si>
  <si>
    <t>13 Jun ATM WITHDRAWAL (13JUN20) 600.00 32,148.67</t>
  </si>
  <si>
    <t>15 Jun MANULIFE (INTERNATIO</t>
  </si>
  <si>
    <t>18 Jun ATM (17JUN20)</t>
  </si>
  <si>
    <t>19 Jun BUPA (ASIA) LTD</t>
  </si>
  <si>
    <t>ATM WITHDRAWAL (19JUN20) 600.00 17,444.66</t>
  </si>
  <si>
    <t>22 Jun ATM WITHDRAWAL (22JUN20) 1,000.00</t>
  </si>
  <si>
    <t>ATM WITHDRAWAL (21JUN20) 400.00 12,044.66</t>
  </si>
  <si>
    <t>24 Jun ATM WITHDRAWAL (24JUN20) 500.00</t>
  </si>
  <si>
    <t>ATM WITHDRAWAL (24JUN20) 400.00 11,144.66</t>
  </si>
  <si>
    <t>ATM WITHDRAWAL (27JUN20) 300.00</t>
  </si>
  <si>
    <t>ATM (27JUN20)</t>
  </si>
  <si>
    <t>Kwong Chua Kuen</t>
  </si>
  <si>
    <t>Hung Chun Driving</t>
  </si>
  <si>
    <t>JUL</t>
  </si>
  <si>
    <t>Jollymap</t>
  </si>
  <si>
    <t>JUN</t>
  </si>
  <si>
    <t>Red</t>
  </si>
  <si>
    <t>26MAY 25MAY HKTV Shopping Net C Lt Hong Kong HK 515.60</t>
  </si>
  <si>
    <t>28MAY 28MAY IFS PAYMENT - THANK YOU 2,500.00CR</t>
  </si>
  <si>
    <t>29MAY 28MAY MCDONALD'S RESTAURANTS HONG KONG HK 143.50</t>
  </si>
  <si>
    <t>10JUN 09JUN MCDONALD'S RESTAURANTS HONG KONG HK 113.00</t>
  </si>
  <si>
    <t>29JUN 28JUN HKTV Shopping Net C Lt Hong Kong HK 559.00</t>
  </si>
  <si>
    <t>04JUL 04JUL IFS PAYMENT - THANK YOU 1,295.50CR</t>
  </si>
  <si>
    <t>13JUL 11JUL HKTV Shopping Net C Lt Hong Kong HK 155.20</t>
  </si>
  <si>
    <t>13JUL 11JUL HKTV Shopping Net C Lt Hong Kong HK 833.40</t>
  </si>
  <si>
    <t>17JUL 16JUL HKTV Shopping Net C Lt Hong Kong HK 1,596.10</t>
  </si>
  <si>
    <t>24JUL 23JUL HKTV Shopping Net C Lt Hong Kong HK 1,329.90</t>
  </si>
  <si>
    <t>27JUL 24JUL HERBACEOUS TEAS SHA TIN HK 927.00</t>
  </si>
  <si>
    <t>30JUL 29JUL HKTV Shopping Net C Lt Hong Kong HK 1,486.40</t>
  </si>
  <si>
    <t>03AUG 02AUG HKTV Shopping Net C Lt Hong Kong HK 1,398.80</t>
  </si>
  <si>
    <t>07AUG 06AUG BOOKDEPOSITORY.COM 441452307905 GB 233.06</t>
  </si>
  <si>
    <t>07AUG 07AUG IFS PAYMENT - THANK YOU 8,102.36CR</t>
  </si>
  <si>
    <t>10AUG 08AUG HKTV Shopping Net C Lt Hong Kong HK 122.00CR</t>
  </si>
  <si>
    <t>11AUG 10AUG HM PASSPORT OFFICE DURHAM GB GBP 115.86 1,199.54</t>
  </si>
  <si>
    <t>14AUG 13AUG MCDONALD'S RESTAURANTS HONG KONG HK 136.00</t>
  </si>
  <si>
    <t>17AUG 16AUG HKTV Shopping Net C Lt Hong Kong HK 852.60</t>
  </si>
  <si>
    <t>17AUG 16AUG HKTV Shopping Net C Lt Hong Kong HK 65.00</t>
  </si>
  <si>
    <t>Booksdepository</t>
  </si>
  <si>
    <t>BNO</t>
  </si>
  <si>
    <t>28AUG 25AUG DHL WSI SHIPMENT PLANETENWEG 4 DE 526.47</t>
  </si>
  <si>
    <t>31AUG 30AUG HKTV Shopping Net C Lt Hong Kong HK 1,571.64</t>
  </si>
  <si>
    <t>31AUG 30AUG HKTV Shopping Net C Lt Hong Kong HK 129.00</t>
  </si>
  <si>
    <t>07SEP 06SEP WWW.MICROSOFTSTORE HONG KONG HK 546.00</t>
  </si>
  <si>
    <t>07SEP 06SEP IFS PAYMENT - THANK YOU 6,757.33CR</t>
  </si>
  <si>
    <t>12SEP 11SEP HKTV Shopping Net C Lt Hong Kong HK 1,823.60</t>
  </si>
  <si>
    <t>12SEP 11SEP HKTV Shopping Net C Lt Hong Kong HK 67.00</t>
  </si>
  <si>
    <t>IT</t>
  </si>
  <si>
    <t>Microsoft Office</t>
  </si>
  <si>
    <t>19JUN 17JUN FUSION 107 CL HONG KONG HK 136.50</t>
  </si>
  <si>
    <t>20JUN 19JUN OCTOPUS CARDS LTD HONG KONG HK 500.00</t>
  </si>
  <si>
    <t>22JUN 18JUN SENIOR CITIZEN HOME SAFET HONG KONG HK 115.00</t>
  </si>
  <si>
    <t>22JUN 20JUN MIDWAY STUDIO LIMITED HONG KONG HK 230.00</t>
  </si>
  <si>
    <t>22JUN 19JUN STARBUCKS COFFEE (4484) TUNG CHUNG HK 300.00</t>
  </si>
  <si>
    <t>22JUN 20JUN FUSION 635 CBC SS HONG KONG HK 44.80</t>
  </si>
  <si>
    <t>23JUN 21JUN TASTE 696 CGS SS HONG KONG HK 74.30</t>
  </si>
  <si>
    <t>24JUN 22JUN WELLCOME 514 TUNG CHUNG HK 276.70</t>
  </si>
  <si>
    <t>26JUN 24JUN OCTOPUS CARDS LTD HONG KONG HK 500.00</t>
  </si>
  <si>
    <t>26JUN 23JUN WELLCOME 514 TUNG CHUNG HK 116.20</t>
  </si>
  <si>
    <t>26JUN 24JUN FUSION 635 CBC HONG KONG HK 827.90</t>
  </si>
  <si>
    <t>26JUN 24JUN STARBUCKS COFFEE (4484) TUNG CHUNG HK 300.00</t>
  </si>
  <si>
    <t>29JUN 28JUN OCTOPUS CARDS LTD HONG KONG HK 500.00</t>
  </si>
  <si>
    <t>S.Visa</t>
  </si>
  <si>
    <t xml:space="preserve">IT </t>
  </si>
  <si>
    <t>29JUN 26JUN ITAMOMO CAFE HONG KONG HK 228.00</t>
  </si>
  <si>
    <t>29JUN 26JUN FUSION 635 CBC SS HONG KONG HK 123.90</t>
  </si>
  <si>
    <t>29JUN 27JUN MUJI (TELFORD PLAZA) KOWLOON BAY HK 610.40</t>
  </si>
  <si>
    <t>29JUN 26JUN WELLCOME 514 TUNG CHUNG HK 202.50</t>
  </si>
  <si>
    <t>30JUN 28JUN KFC - SHOP 123 TUNG CHUNG HK 144.50</t>
  </si>
  <si>
    <t>30JUN 27JUN STARBUCKS COFFEE CONCEPTS Cheung Sha Wa HK 300.00</t>
  </si>
  <si>
    <t>03JUL 02JUL OCTOPUS CARDS LTD HONG KONG HK 500.00</t>
  </si>
  <si>
    <t>03JUL 01JUL STARBUCKS COFFEE CONCEPTS Cheung Sha Wa HK 100.00</t>
  </si>
  <si>
    <t>03JUL 01JUL WELLCOME 514 TUNG CHUNG HK 352.30</t>
  </si>
  <si>
    <t>03JUL 01JUL TASTE 696 CGS SS HONG KONG HK 184.80</t>
  </si>
  <si>
    <t>04JUL 01JUL Foodpanda HongKong Sheung Wan HK 191.00</t>
  </si>
  <si>
    <t>04JUL 04JUL IFS PAYMENT - THANK YOU 22,000.00CR</t>
  </si>
  <si>
    <t>06JUL 05JUL OCTOPUS CARDS LTD HONG KONG HK 500.00</t>
  </si>
  <si>
    <t>07JUL 05JUL PIZZA HUT - SHOP 038 SHAMSHUIPO HK 193.00</t>
  </si>
  <si>
    <t>07JUL 05JUL MIDWAY STUDIO LIMITED HONG KONG HK 220.00</t>
  </si>
  <si>
    <t>08JUL 06JUL FUSION 635 CBC SS HONG KONG HK 64.10</t>
  </si>
  <si>
    <t>08JUL 06JUL WELLCOME 514 TUNG CHUNG HK 236.50</t>
  </si>
  <si>
    <t>08JUL 06JUL FUSION 635 CBC SS HONG KONG HK 121.40</t>
  </si>
  <si>
    <t>08JUL 06JUL STARBUCKS COFFEE (4484) TUNG CHUNG HK 300.00</t>
  </si>
  <si>
    <t>09JUL 08JUL OCTOPUS CARDS LTD HONG KONG HK 500.00</t>
  </si>
  <si>
    <t>11JUL 10JUL OCL* OCTOPUS AD5853509 KOWLOON BAY HK 100.00</t>
  </si>
  <si>
    <t>11JUL 10JUL OCL* OCTOPUS AD5850984 KOWLOON BAY HK 100.00</t>
  </si>
  <si>
    <t>13JUL 12JUL OCTOPUS CARDS LTD HONG KONG HK 500.00</t>
  </si>
  <si>
    <t>13JUL 10JUL TASTE 696 CGS SS HONG KONG HK 402.00</t>
  </si>
  <si>
    <t>13JUL 10JUL FUSION 635 CBC HONG KONG HK 207.20</t>
  </si>
  <si>
    <t>13JUL 11JUL FUSION 635 CBC SS HONG KONG HK 111.60</t>
  </si>
  <si>
    <t>13JUL 11JUL TASTE 696 CGS SS HONG KONG HK 208.50</t>
  </si>
  <si>
    <t>15JUL 11JUL KYO WATAMI R G&amp;J C CG HONG KONG HK 242.00</t>
  </si>
  <si>
    <t>17JUL 15JUL FUSION 635 CBC SS HONG KONG HK 269.60</t>
  </si>
  <si>
    <t>17JUL 15JUL WELLCOME 514 TUNG CHUNG HK 595.60</t>
  </si>
  <si>
    <t>23JUN 21JUN KEE WAH BAKERY LIMITED TUNG CHUNG HK 146.40</t>
  </si>
  <si>
    <t>24JUN 21JUN KYO WATAMI R G&amp;J C CG HONG KONG HK 166.00</t>
  </si>
  <si>
    <t>24JUN 22JUN ABC MARKETING AGENCY L KOWLOON HK 834.00</t>
  </si>
  <si>
    <t>26JUN 24JUN MAXIMS FAST FOOD Cheung Sha Wa HK 54.60</t>
  </si>
  <si>
    <t>29JUN 26JUN PAYPAL *NAOKOMAMA 4029357733 HK 98.00</t>
  </si>
  <si>
    <t>03JUL 01JUL TASTE 696 CGS HONG KONG HK 200.00</t>
  </si>
  <si>
    <t>06JUL 04JUL UNIQLO HONG KONG LTD TUNG CHUNG HK 298.50</t>
  </si>
  <si>
    <t>06JUL 04JUL OXYAIR MASK HK KWAI CHUNG HK 240.00</t>
  </si>
  <si>
    <t>08JUL 06JUL HOPE WORLDWIDE DENTAL C L HONG KONG HK 800.00</t>
  </si>
  <si>
    <t>15JUL 13JUL HOPE WORLDWIDE DENTAL C L HONG KONG HK 1,000.00</t>
  </si>
  <si>
    <t>19MAY 17MAY MUJI - METROPLAZA KWAI FONG HK 245.00</t>
  </si>
  <si>
    <t>20MAY 19MAY OCTOPUS CARDS LTD HONG KONG HK 500.00</t>
  </si>
  <si>
    <t>21MAY 18MAY SENIOR CITIZEN HOME SAFET HONG KONG HK 115.00</t>
  </si>
  <si>
    <t>21MAY 19MAY FUSION 635 CBC SS HONG KONG HK 99.80</t>
  </si>
  <si>
    <t>21MAY 19MAY COVA (3025) TUNG CHUNG HK 218.00</t>
  </si>
  <si>
    <t>22MAY 20MAY OUTBACK STEAKHOUSE NT HK 668.00</t>
  </si>
  <si>
    <t>25MAY 22MAY TASTE 696 CGS SS HONG KONG HK 1,134.20</t>
  </si>
  <si>
    <t>25MAY 22MAY CHATERAISE LANTAU ISLAND HK 134.00</t>
  </si>
  <si>
    <t>28MAY 26MAY STARBUCKS COFFEE (4358) TSIMSHATSUI HK 200.00</t>
  </si>
  <si>
    <t>28MAY 26MAY EXCEL HEART AND VASCULAR HONG KONG HK 1,950.00</t>
  </si>
  <si>
    <t>28MAY 28MAY IFS PAYMENT - THANK YOU 900.00CR</t>
  </si>
  <si>
    <t>28MAY 28MAY IFS PAYMENT - THANK YOU 12,000.00CR</t>
  </si>
  <si>
    <t>29MAY 27MAY STARBUCKS COFFEE (4373) MONGKOK HK 200.00</t>
  </si>
  <si>
    <t>01JUN 30MAY PB @ OLYMPIAN CIT63100 HONG KONG HK 458.00</t>
  </si>
  <si>
    <t>01JUN 30MAY MUJI (HONG KONG) CO LTD - YAUMATEI HK 351.00</t>
  </si>
  <si>
    <t>02JUN 31MAY WELLCOME 514 TUNG CHUNG HK 608.60</t>
  </si>
  <si>
    <t>04JUN 01JUN APPLE ASIA LIMITED - H CAUSEWAY BAY HK 279.00</t>
  </si>
  <si>
    <t>05JUN 04JUN OCTOPUS CARDS LTD HONG KONG HK 500.00</t>
  </si>
  <si>
    <t>08JUN 07JUN OCTOPUS CARDS LTD HONG KONG HK 500.00</t>
  </si>
  <si>
    <t>08JUN 05JUN FUSION 107 CL HONG KONG HK 154.10</t>
  </si>
  <si>
    <t>08JUN 06JUN DECATHLON HONG KONG CO KL HK 79.00</t>
  </si>
  <si>
    <t>08JUN 06JUN HERBACEOUS TEAS COMPANY-S KLN HK 675.00</t>
  </si>
  <si>
    <t>08JUN 06JUN DECATHLON HONG KONG CO KL HK 118.00</t>
  </si>
  <si>
    <t>08JUN 06JUN THE SINCERE C L(SSP)22300 HONG KONG HK 944.00</t>
  </si>
  <si>
    <t>12JUN 10JUN FUSION 107 CL HONG KONG HK 341.20</t>
  </si>
  <si>
    <t>13JUN 11JUN FUSION 635 CBC HONG KONG HK 282.30</t>
  </si>
  <si>
    <t>15JUN 12JUN DELIFRANCE TSUEN WAN HK 182.00</t>
  </si>
  <si>
    <t>15JUN 13JUN STARBUCKS COFFEE (4474) TUNG CHUNG HK 200.00</t>
  </si>
  <si>
    <t>15JUN 13JUN OCL* OCTOPUS AD4097318 KOWLOON BAY HK 100.00</t>
  </si>
  <si>
    <t>16JUN 14JUN STARBUCKS COFFEE (4484) TUNG CHUNG HK 300.00</t>
  </si>
  <si>
    <t>16JUN 14JUN MUJI - METROPLAZA KWAI FONG HK 544.80</t>
  </si>
  <si>
    <t>16JUN 14JUN PIZZA HUT - SHOP 213 TUNG CHUNG HK 262.00</t>
  </si>
  <si>
    <t>16JUN 14JUN NHA TRANG (MP) VC 19000 HONG KONG HK 260.00</t>
  </si>
  <si>
    <t>17JUN 16JUN OCTOPUS CARDS LTD HONG KONG HK 500.00</t>
  </si>
  <si>
    <t>17JUN 15JUN WELLCOME 514 TUNG CHUNG HK 267.40</t>
  </si>
  <si>
    <t>25MAY 23MAY MUJI - METROPLAZA KWAI FONG HK 426.60</t>
  </si>
  <si>
    <t>27MAY 25MAY FUSION 635 CBC SS HONG KONG HK 145.60</t>
  </si>
  <si>
    <t>01JUN 30MAY YATA SUPERMARKET - KF HONG KONG HK 357.50</t>
  </si>
  <si>
    <t>01JUN 30MAY WELLCOME 514 TUNG CHUNG HK 167.40</t>
  </si>
  <si>
    <t>04JUN 02JUN SA SA COSMETIC LTD (HC55) KWAI CHUNG HK 100.00</t>
  </si>
  <si>
    <t>04JUN 02JUN MAXIMS FAST FOOD Cheung Sha Wa HK 123.20</t>
  </si>
  <si>
    <t>10JUN 08JUN BAYSIDE DENTAL TUNG CHUNG HONG KONG HK 1,700.00</t>
  </si>
  <si>
    <t>10JUN 08JUN KEE WAH BAKERY LIMITED TUNG CHUNG HK 137.00</t>
  </si>
  <si>
    <t>10JUN 08JUN TASTE 696 CGS SS HONG KONG HK 197.10</t>
  </si>
  <si>
    <t>11JUN 09JUN LIAN VIETNAMESE 80300 HONG KONG HK 311.00</t>
  </si>
  <si>
    <t>13JUN 11JUN MAXIMS FAST FOOD Cheung Sha Wa HK 121.50</t>
  </si>
  <si>
    <t>15JUN 13JUN ENCORE 83400 HONG KONG HK 199.00</t>
  </si>
  <si>
    <t>15JUN 13JUN MUJI - METROPLAZA KWAI FONG HK 190.00</t>
  </si>
  <si>
    <t>18JUL 17JUL OCTOPUS CARDS LTD HONG KONG HK 500.00</t>
  </si>
  <si>
    <t>20JUL 18JUL DELIVEROO WWW HK 246.00</t>
  </si>
  <si>
    <t>21JUL 19JUL TASTE 696 CGS SS HONG KONG HK 151.30</t>
  </si>
  <si>
    <t>21JUL 19JUL KEE WAH BAKERY LIMITED TUNG CHUNG HK 116.50</t>
  </si>
  <si>
    <t>22JUL 16JUL SENIOR CITIZEN HOME SAFET HONG KONG HK 115.00</t>
  </si>
  <si>
    <t>22JUL 19JUL KYO WATAMI R G&amp;J C CG HONG KONG HK 102.80</t>
  </si>
  <si>
    <t>23JUL 21JUL TASTE 696 CGS SS HONG KONG HK 334.40</t>
  </si>
  <si>
    <t>24JUL 22JUL FUSION 107 CL HONG KONG HK 244.30</t>
  </si>
  <si>
    <t>25JUL 24JUL OCTOPUS CARDS LTD HONG KONG HK 500.00</t>
  </si>
  <si>
    <t>27JUL 25JUL FUSION 635 CBC SS HONG KONG HK 250.60</t>
  </si>
  <si>
    <t>27JUL 25JUL WELLCOME 514 TUNG CHUNG HK 596.00</t>
  </si>
  <si>
    <t>30JUL 28JUL FUSION 635 CBC SS HONG KONG HK 709.70</t>
  </si>
  <si>
    <t>30JUL 28JUL OCL* OCTOPUS AD6808883 KOWLOON BAY HK 100.00</t>
  </si>
  <si>
    <t>01AUG 31JUL OCTOPUS CARDS LTD HONG KONG HK 500.00</t>
  </si>
  <si>
    <t>03AUG 31JUL FUSION 635 CBC SS HONG KONG HK 306.10</t>
  </si>
  <si>
    <t>03AUG 31JUL KEE WAH BAKERY LIMITED TUNG CHUNG HK 223.00</t>
  </si>
  <si>
    <t>03AUG 01AUG WELLCOME 514 TUNG CHUNG HK 336.00</t>
  </si>
  <si>
    <t>04AUG 01AUG OCTOPUS CARDS LTD HONG KONG HK 500.00</t>
  </si>
  <si>
    <t>06AUG 04AUG FUSION 107 CL HONG KONG HK 462.10</t>
  </si>
  <si>
    <t>06AUG 02AUG Foodpanda HongKong Sheung Wan HK 211.80</t>
  </si>
  <si>
    <t>07AUG 07AUG IFS PAYMENT - THANK YOU 14,000.00CR</t>
  </si>
  <si>
    <t>08AUG 06AUG FUSION 107 CL HONG KONG HK 182.50</t>
  </si>
  <si>
    <t>08AUG 06AUG FUSION 635 CBC SS HONG KONG HK 178.10</t>
  </si>
  <si>
    <t>08AUG 06AUG KEE WAH BAKERY LIMITED TUNG CHUNG HK 119.00</t>
  </si>
  <si>
    <t>08AUG 06AUG TASTE 696 CGS SS HONG KONG HK 919.60</t>
  </si>
  <si>
    <t>08AUG 06AUG STARBUCKS COFFEE CONCEPTS Cheung Sha Wa HK 100.00</t>
  </si>
  <si>
    <t>08AUG 06AUG CHATERAISE LANTAU ISLAND HK 178.00</t>
  </si>
  <si>
    <t>10AUG 07AUG OCL* OCTOPUS AD7282052 KOWLOON BAY HK 100.00</t>
  </si>
  <si>
    <t>10AUG 08AUG FUSION 635 CBC SS HONG KONG HK 264.40</t>
  </si>
  <si>
    <t>10AUG 09AUG OCL* OCTOPUS AD7368377 KOWLOON BAY HK 100.00</t>
  </si>
  <si>
    <t>10AUG 10AUG IFS PAYMENT - THANK YOU 1,500.00CR</t>
  </si>
  <si>
    <t>11AUG 09AUG OCTOPUS CARDS LTD HONG KONG HK 500.00</t>
  </si>
  <si>
    <t>11AUG 08AUG Foodpanda HongKong Sheung Wan HK 350.00</t>
  </si>
  <si>
    <t>13AUG 11AUG TASTE 696 CGS SS HONG KONG HK 251.40</t>
  </si>
  <si>
    <t>13AUG 10AUG WAH FUNG COMPUTER SERVICE HONG KONG HK 650.00</t>
  </si>
  <si>
    <t>13AUG 11AUG FUSION 107 CL HONG KONG HK 153.30</t>
  </si>
  <si>
    <t>16SEP 13SEP Foodpanda HongKong Sheung Wan HK 372.00</t>
  </si>
  <si>
    <t>17SEP 15SEP KFC BIRDLAND HONG KONG LI Tsuen Wan HK 161.00</t>
  </si>
  <si>
    <t>17SEP 15SEP THE SINCERE C L(SSP)22300 HONG KONG HK 615.00</t>
  </si>
  <si>
    <t>18SEP 16SEP STARBUCKS COFFEE CONCEPTS Cheung Sha Wa HK 300.00</t>
  </si>
  <si>
    <t>21SEP 18SEP FUSION 635 CBC HONG KONG HK 1,053.40</t>
  </si>
  <si>
    <t>21SEP 18SEP TASTE 696 CGS SS HONG KONG HK 135.50</t>
  </si>
  <si>
    <t>21SEP 19SEP WATSON'S 642 TC2 SS HONG KONG HK 70.60</t>
  </si>
  <si>
    <t>21SEP 17SEP Foodpanda HongKong Sheung Wan HK 291.00</t>
  </si>
  <si>
    <t>21SEP 17SEP SENIOR CITIZEN HOME SAFET HONG KONG HK 115.00</t>
  </si>
  <si>
    <t>21SEP 19SEP OCL* OCTOPUS AD9752876 KOWLOON BAY HK 350.00</t>
  </si>
  <si>
    <t>23SEP 21SEP WELLCOME 514 TUNG CHUNG HK 326.70</t>
  </si>
  <si>
    <t>26SEP 24SEP FUSION 635 CBC SS HONG KONG HK 469.20</t>
  </si>
  <si>
    <t>28SEP 27SEP OCTOPUS CARDS LTD HONG KONG HK 500.00</t>
  </si>
  <si>
    <t>28SEP 25SEP OUTBACK STEAKHOUSE NT HK 714.00</t>
  </si>
  <si>
    <t>28SEP 26SEP OCL* OCTOPUS AD1021446 KOWLOON BAY HK 350.00</t>
  </si>
  <si>
    <t>28SEP 27SEP HERBACEOUS TEAS SHA TIN HK 1,095.00</t>
  </si>
  <si>
    <t>28SEP 24SEP Foodpanda HongKong Sheung Wan HK 372.00</t>
  </si>
  <si>
    <t>28SEP 26SEP FUSION 635 CBC SS HONG KONG HK 119.00</t>
  </si>
  <si>
    <t>29SEP 27SEP STARBUCKS COFFEE (4484) TUNG CHUNG HK 300.00</t>
  </si>
  <si>
    <t>29SEP 27SEP MANNINGS - TUNG CHUNG TUNG CHUNG HK 140.00</t>
  </si>
  <si>
    <t>29SEP 27SEP FUSION 635 CBC SS HONG KONG HK 226.60</t>
  </si>
  <si>
    <t>29SEP 29SEP IFS PAYMENT - THANK YOU 18,500.00CR</t>
  </si>
  <si>
    <t>03OCT 01OCT OCL* OCTOPUS AD1057374 KOWLOON BAY HK 350.00</t>
  </si>
  <si>
    <t>03OCT 29SEP JASMINE (6518) TUNG CHUNG HK 244.40</t>
  </si>
  <si>
    <t>05OCT 02OCT PRET A MANGER (HONG KO HK HK 255.00</t>
  </si>
  <si>
    <t>05OCT 02OCT CITY SUPER LIMITED CENTRAL HK 633.00</t>
  </si>
  <si>
    <t>05OCT 03OCT MARKS &amp; SPENCER HONG KONG HK 829.50</t>
  </si>
  <si>
    <t>07OCT 05OCT FUSION 635 CBC HONG KONG HK 175.50</t>
  </si>
  <si>
    <t>10OCT 08OCT WELLCOME 514 TUNG CHUNG HK 335.00</t>
  </si>
  <si>
    <t>12OCT 09OCT PARADISE DYNASTY HONG KONG HK 297.00</t>
  </si>
  <si>
    <t>12OCT 10OCT FUSION 635 CBC SS HONG KONG HK 60.50</t>
  </si>
  <si>
    <t>12OCT 12OCT IFS PAYMENT - THANK YOU 5,000.00CR</t>
  </si>
  <si>
    <t>13OCT 10OCT DELIVEROO HONG KONG HK 254.00</t>
  </si>
  <si>
    <t>14OCT 12OCT STARBUCKS COFFEE CONCEPTS Cheung Sha Wa HK 300.00</t>
  </si>
  <si>
    <t>16OCT 14OCT DELIVEROO HONG KONG HK 238.70</t>
  </si>
  <si>
    <t>16SEP 14SEP MARATHON SPORTS (M101) TUNG CHUNG HK 399.50</t>
  </si>
  <si>
    <t>16SEP 14SEP BAYSIDE DENTAL TUNG CHUNG HONG KONG HK 1,300.00</t>
  </si>
  <si>
    <t>16SEP 14SEP WATSON'S 640 FTP HONG KONG HK 318.70</t>
  </si>
  <si>
    <t>21SEP 19SEP YATA SUPERMARKET - KF HONG KONG HK 94.40</t>
  </si>
  <si>
    <t>25SEP 23SEP FUSION 107 CL HONG KONG HK 107.40</t>
  </si>
  <si>
    <t>28SEP 26SEP THE WING ON DEPT STORE YAUMATEI HK 199.00</t>
  </si>
  <si>
    <t>28SEP 25SEP LEI YUE MUN SHIU HEUNG YU TSING YI HK 100.00</t>
  </si>
  <si>
    <t>30SEP 28SEP MUJI - METROPLAZA KWAI FONG HK 145.50</t>
  </si>
  <si>
    <t>07OCT 05OCT WELLCOME 514 TUNG CHUNG HK 760.00</t>
  </si>
  <si>
    <t>12OCT 10OCT MUJI - METROPLAZA KWAI FONG HK 346.00</t>
  </si>
  <si>
    <t>12OCT 10OCT REALLY COOL ENTER17201 HONG KONG HK 316.00</t>
  </si>
  <si>
    <t>12OCT 10OCT YATA SUPERMARKET - KF HONG KONG HK 101.90</t>
  </si>
  <si>
    <t>12OCT 10OCT LOG-ON KWAI FONG HK 180.00</t>
  </si>
  <si>
    <t>12OCT 10OCT MARKS &amp; SPENCER HONG KONG HK 496.50</t>
  </si>
  <si>
    <t>15OCT 13OCT WELLCOME 514 TUNG CHUNG HK 667.00</t>
  </si>
  <si>
    <t>15OCT 13OCT FUSION 635 CBC HONG KONG HK 81.10</t>
  </si>
  <si>
    <t>SM</t>
  </si>
  <si>
    <t>MAY</t>
  </si>
  <si>
    <t>Cash</t>
  </si>
  <si>
    <t>Rental</t>
  </si>
  <si>
    <t>Water/Elec/Gas</t>
  </si>
  <si>
    <t>God</t>
  </si>
  <si>
    <t>Saving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</si>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</sst>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ng, Quincy" refreshedDate="44204.981788425925" createdVersion="6" refreshedVersion="6" minRefreshableVersion="3" recordCount="534" xr:uid="{965073DF-1BEF-4153-A2A2-FD4C5EF27FD6}">
  <cacheSource type="worksheet">
    <worksheetSource ref="B1:K1000" sheet="Sheet1"/>
  </cacheSource>
  <cacheFields count="10">
    <cacheField name="Source" numFmtId="0">
      <sharedItems containsBlank="1"/>
    </cacheField>
    <cacheField name="Post" numFmtId="0">
      <sharedItems containsBlank="1"/>
    </cacheField>
    <cacheField name="Trx" numFmtId="0">
      <sharedItems containsBlank="1"/>
    </cacheField>
    <cacheField name="Start" numFmtId="0">
      <sharedItems containsString="0" containsBlank="1" containsNumber="1" containsInteger="1" minValue="12" maxValue="12"/>
    </cacheField>
    <cacheField name="End" numFmtId="0">
      <sharedItems containsBlank="1" containsMixedTypes="1" containsNumber="1" containsInteger="1" minValue="13" maxValue="53"/>
    </cacheField>
    <cacheField name="Trx Dt" numFmtId="0">
      <sharedItems containsBlank="1" containsMixedTypes="1" containsNumber="1" containsInteger="1" minValue="44349" maxValue="44558"/>
    </cacheField>
    <cacheField name="Month" numFmtId="0">
      <sharedItems containsBlank="1" count="9">
        <s v="DEC"/>
        <s v="AUG"/>
        <s v="JUN"/>
        <s v="JUL"/>
        <s v="SEP"/>
        <s v="OCT"/>
        <s v="NOV"/>
        <s v="MAY"/>
        <m/>
      </sharedItems>
    </cacheField>
    <cacheField name="Shop" numFmtId="0">
      <sharedItems containsBlank="1"/>
    </cacheField>
    <cacheField name="Amount" numFmtId="43">
      <sharedItems containsString="0" containsBlank="1" containsNumber="1" minValue="-3584" maxValue="15500"/>
    </cacheField>
    <cacheField name="Class" numFmtId="0">
      <sharedItems containsBlank="1" count="21">
        <s v="Angela"/>
        <s v="BNO"/>
        <s v="Cash"/>
        <s v="Clothing"/>
        <s v="Dining"/>
        <s v="Entertainment"/>
        <s v="Family"/>
        <s v="God"/>
        <s v="Groceries &amp; foods"/>
        <s v="Healthcare"/>
        <s v="Insurance"/>
        <s v="IT"/>
        <s v="IT "/>
        <s v="Payment"/>
        <s v="Rental"/>
        <s v="Saving"/>
        <s v="SM"/>
        <s v="Suppliment"/>
        <s v="Travel"/>
        <s v="Water/Elec/Ga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s v="09DEC 07DEC INNISFREE HongKong HK 112.00"/>
    <s v="09DEC"/>
    <s v="07DEC"/>
    <n v="12"/>
    <n v="32"/>
    <s v="DEC 07"/>
    <x v="0"/>
    <s v="INNISFREE HongKong"/>
    <n v="112"/>
    <x v="0"/>
  </r>
  <r>
    <s v="09DEC 07DEC Kiehls Metroplaza Hong Kong HK 360.00"/>
    <s v="09DEC"/>
    <s v="07DEC"/>
    <n v="12"/>
    <n v="41"/>
    <s v="DEC 07"/>
    <x v="0"/>
    <s v="Kiehls Metroplaza Hong Kong"/>
    <n v="360"/>
    <x v="0"/>
  </r>
  <r>
    <s v="11AUG 10AUG HM PASSPORT OFFICE DURHAM GB GBP 115.86 1,199.54"/>
    <s v="11AUG"/>
    <s v="10AUG"/>
    <n v="12"/>
    <e v="#VALUE!"/>
    <s v="AUG 10"/>
    <x v="1"/>
    <s v="BNO"/>
    <n v="1199.54"/>
    <x v="1"/>
  </r>
  <r>
    <s v="11AUG 10AUG HM PASSPORT OFFICE DURHAM GB GBP 115.86 1,199.54"/>
    <s v="11AUG"/>
    <s v="10AUG"/>
    <n v="12"/>
    <e v="#VALUE!"/>
    <s v="AUG 10"/>
    <x v="1"/>
    <s v="BNO"/>
    <n v="1199.54"/>
    <x v="1"/>
  </r>
  <r>
    <s v="11AUG 10AUG HM PASSPORT OFFICE DURHAM GB GBP 115.86 1,199.54"/>
    <s v="11AUG"/>
    <s v="10AUG"/>
    <n v="12"/>
    <e v="#VALUE!"/>
    <s v="AUG 10"/>
    <x v="1"/>
    <s v="BNO"/>
    <n v="1199.54"/>
    <x v="1"/>
  </r>
  <r>
    <s v="28AUG 25AUG DHL WSI SHIPMENT PLANETENWEG 4 DE 526.47"/>
    <s v="28AUG"/>
    <s v="25AUG"/>
    <n v="12"/>
    <e v="#VALUE!"/>
    <s v="AUG 25"/>
    <x v="1"/>
    <s v="BNO"/>
    <n v="526.47"/>
    <x v="1"/>
  </r>
  <r>
    <s v="2 Jun ATM WITHDRAWAL (02JUN20) 500.00 38,367.48"/>
    <m/>
    <m/>
    <m/>
    <m/>
    <n v="44349"/>
    <x v="2"/>
    <s v="ATM"/>
    <n v="500"/>
    <x v="2"/>
  </r>
  <r>
    <s v="4 Jun ATM WITHDRAWAL (04JUN20) 1,800.00 35,386.67"/>
    <m/>
    <m/>
    <m/>
    <m/>
    <n v="44351"/>
    <x v="2"/>
    <s v="ATM"/>
    <n v="1800"/>
    <x v="2"/>
  </r>
  <r>
    <s v="6 Jun ATM WITHDRAWAL (06JUN20) 500.00 34,886.67"/>
    <m/>
    <m/>
    <m/>
    <m/>
    <n v="44353"/>
    <x v="2"/>
    <s v="ATM"/>
    <n v="500"/>
    <x v="2"/>
  </r>
  <r>
    <s v="9 Jun ATM WITHDRAWAL (09JUN20) 600.00 34,286.67"/>
    <m/>
    <m/>
    <m/>
    <m/>
    <n v="44356"/>
    <x v="2"/>
    <s v="ATM"/>
    <n v="600"/>
    <x v="2"/>
  </r>
  <r>
    <s v="11 Jun ATM WITHDRAWAL (11JUN20) 600.00 33,686.67"/>
    <m/>
    <m/>
    <m/>
    <m/>
    <n v="44358"/>
    <x v="2"/>
    <s v="ATM"/>
    <n v="600"/>
    <x v="2"/>
  </r>
  <r>
    <s v="13 Jun ATM WITHDRAWAL (13JUN20) 600.00 32,148.67"/>
    <m/>
    <m/>
    <m/>
    <m/>
    <n v="44360"/>
    <x v="2"/>
    <s v="ATM"/>
    <n v="600"/>
    <x v="2"/>
  </r>
  <r>
    <s v="ATM WITHDRAWAL (19JUN20) 600.00 17,444.66"/>
    <m/>
    <m/>
    <m/>
    <m/>
    <n v="44366"/>
    <x v="2"/>
    <s v="ATM"/>
    <n v="600"/>
    <x v="2"/>
  </r>
  <r>
    <s v="ATM WITHDRAWAL (21JUN20) 400.00 12,044.66"/>
    <m/>
    <m/>
    <m/>
    <m/>
    <n v="44368"/>
    <x v="2"/>
    <s v="ATM"/>
    <n v="400"/>
    <x v="2"/>
  </r>
  <r>
    <s v="22 Jun ATM WITHDRAWAL (22JUN20) 1,000.00"/>
    <m/>
    <m/>
    <m/>
    <m/>
    <n v="44369"/>
    <x v="2"/>
    <s v="ATM"/>
    <n v="1000"/>
    <x v="2"/>
  </r>
  <r>
    <s v="24 Jun ATM WITHDRAWAL (24JUN20) 500.00"/>
    <m/>
    <m/>
    <m/>
    <m/>
    <n v="44371"/>
    <x v="2"/>
    <s v="ATM"/>
    <n v="500"/>
    <x v="2"/>
  </r>
  <r>
    <s v="ATM WITHDRAWAL (24JUN20) 400.00 11,144.66"/>
    <m/>
    <m/>
    <m/>
    <m/>
    <n v="44371"/>
    <x v="2"/>
    <s v="ATM"/>
    <n v="400"/>
    <x v="2"/>
  </r>
  <r>
    <s v="ATM WITHDRAWAL (27JUN20) 300.00"/>
    <m/>
    <m/>
    <m/>
    <m/>
    <n v="44374"/>
    <x v="2"/>
    <s v="ATM"/>
    <n v="300"/>
    <x v="2"/>
  </r>
  <r>
    <s v="ATM WITHDRAWAL (03JUL20) 600.00 66,135.09"/>
    <m/>
    <m/>
    <m/>
    <m/>
    <n v="44379"/>
    <x v="3"/>
    <s v="ATM"/>
    <n v="600"/>
    <x v="2"/>
  </r>
  <r>
    <s v="ATM WITHDRAWAL (04JUL20) 1,000.00 20,105.59"/>
    <m/>
    <m/>
    <m/>
    <m/>
    <n v="44381"/>
    <x v="3"/>
    <s v="ATM"/>
    <n v="1000"/>
    <x v="2"/>
  </r>
  <r>
    <s v="ATM WITHDRAWAL (06JUL20) 800.00"/>
    <m/>
    <m/>
    <m/>
    <m/>
    <n v="44383"/>
    <x v="3"/>
    <s v="ATM"/>
    <n v="800"/>
    <x v="2"/>
  </r>
  <r>
    <s v="ATM WITHDRAWAL (13JUL20) 800.00"/>
    <m/>
    <m/>
    <m/>
    <m/>
    <n v="44390"/>
    <x v="3"/>
    <s v="ATM"/>
    <n v="800"/>
    <x v="2"/>
  </r>
  <r>
    <s v="ATM WITHDRAWAL (13JUL20) 500.00 2,959.59"/>
    <m/>
    <m/>
    <m/>
    <m/>
    <n v="44390"/>
    <x v="3"/>
    <s v="ATM"/>
    <n v="500"/>
    <x v="2"/>
  </r>
  <r>
    <s v="ATM WITHDRAWAL (14JUL20) 500.00 1,875.58"/>
    <m/>
    <m/>
    <m/>
    <m/>
    <n v="44391"/>
    <x v="3"/>
    <s v="ATM"/>
    <n v="500"/>
    <x v="2"/>
  </r>
  <r>
    <s v="20 Jul ATM WITHDRAWAL (20JUL20) 1,800.00 75.58"/>
    <m/>
    <m/>
    <m/>
    <m/>
    <n v="44397"/>
    <x v="3"/>
    <s v="ATM"/>
    <n v="1800"/>
    <x v="2"/>
  </r>
  <r>
    <s v="10 Aug ATM WITHDRAWAL (10AUG20) 800.00"/>
    <m/>
    <m/>
    <m/>
    <m/>
    <n v="44418"/>
    <x v="1"/>
    <s v="ATM"/>
    <n v="800"/>
    <x v="2"/>
  </r>
  <r>
    <s v="21 Aug ATM WITHDRAWAL (21AUG20) 2,900.00 88.91"/>
    <m/>
    <m/>
    <m/>
    <m/>
    <n v="44429"/>
    <x v="1"/>
    <s v="ATM"/>
    <n v="2900"/>
    <x v="2"/>
  </r>
  <r>
    <s v="ATM WITHDRAWAL (28AUG20) 600.00 55,969.93"/>
    <m/>
    <m/>
    <m/>
    <m/>
    <n v="44436"/>
    <x v="1"/>
    <s v="ATM"/>
    <n v="600"/>
    <x v="2"/>
  </r>
  <r>
    <s v="ATM WITHDRAWAL (03SEP20) 500.00 53,292.86"/>
    <m/>
    <m/>
    <m/>
    <m/>
    <n v="44442"/>
    <x v="4"/>
    <s v="ATM"/>
    <n v="500"/>
    <x v="2"/>
  </r>
  <r>
    <s v="ATM WITHDRAWAL (07SEP20) 2,000.00"/>
    <m/>
    <m/>
    <m/>
    <m/>
    <n v="44446"/>
    <x v="4"/>
    <s v="ATM"/>
    <n v="2000"/>
    <x v="2"/>
  </r>
  <r>
    <s v="18 Sep ATM WITHDRAWAL (18SEP20) 1,300.00 3,465.52"/>
    <m/>
    <m/>
    <m/>
    <m/>
    <n v="44457"/>
    <x v="4"/>
    <s v="ATM"/>
    <n v="1300"/>
    <x v="2"/>
  </r>
  <r>
    <s v="19 Sep ATM WITHDRAWAL (19SEP20) 1,000.00"/>
    <m/>
    <m/>
    <m/>
    <m/>
    <n v="44458"/>
    <x v="4"/>
    <s v="ATM"/>
    <n v="1000"/>
    <x v="2"/>
  </r>
  <r>
    <s v="ATM WITHDRAWAL (19SEP20) 300.00 2,165.52"/>
    <m/>
    <m/>
    <m/>
    <m/>
    <n v="44458"/>
    <x v="4"/>
    <s v="ATM"/>
    <n v="300"/>
    <x v="2"/>
  </r>
  <r>
    <s v="ATM WITHDRAWAL (25SEP20) 500.00 6,714.52"/>
    <m/>
    <m/>
    <m/>
    <m/>
    <n v="44464"/>
    <x v="4"/>
    <s v="ATM"/>
    <n v="500"/>
    <x v="2"/>
  </r>
  <r>
    <s v="ATM WITHDRAWAL (28SEP20) 600.00"/>
    <m/>
    <m/>
    <m/>
    <m/>
    <n v="44467"/>
    <x v="4"/>
    <s v="ATM"/>
    <n v="600"/>
    <x v="2"/>
  </r>
  <r>
    <s v="ATM WITHDRAWAL (28SEP20) 300.00 81,508.47"/>
    <m/>
    <m/>
    <m/>
    <m/>
    <n v="44467"/>
    <x v="4"/>
    <s v="ATM"/>
    <n v="300"/>
    <x v="2"/>
  </r>
  <r>
    <s v="3 Oct ATM WITHDRAWAL (01OCT20) 400.00"/>
    <m/>
    <m/>
    <m/>
    <m/>
    <n v="44472"/>
    <x v="5"/>
    <s v="ATM"/>
    <n v="400"/>
    <x v="2"/>
  </r>
  <r>
    <s v="ATM WITHDRAWAL (03OCT20) 1,000.00 41,908.47"/>
    <m/>
    <m/>
    <m/>
    <m/>
    <n v="44472"/>
    <x v="5"/>
    <s v="ATM"/>
    <n v="1000"/>
    <x v="2"/>
  </r>
  <r>
    <s v="6 Oct ATM WITHDRAWAL (06OCT20) 600.00 39,131.31"/>
    <m/>
    <m/>
    <m/>
    <m/>
    <n v="44475"/>
    <x v="5"/>
    <s v="ATM"/>
    <n v="600"/>
    <x v="2"/>
  </r>
  <r>
    <s v="9 Oct ATM WITHDRAWAL (09OCT20) 900.00 38,746.31"/>
    <m/>
    <m/>
    <m/>
    <m/>
    <n v="44478"/>
    <x v="5"/>
    <s v="ATM"/>
    <n v="900"/>
    <x v="2"/>
  </r>
  <r>
    <s v="ATM WITHDRAWAL (10OCT20) 800.00 35,946.31"/>
    <m/>
    <m/>
    <m/>
    <m/>
    <n v="44479"/>
    <x v="5"/>
    <s v="ATM"/>
    <n v="800"/>
    <x v="2"/>
  </r>
  <r>
    <s v="ATM WITHDRAWAL (11OCT20) 1,000.00 11,544.31"/>
    <m/>
    <m/>
    <m/>
    <m/>
    <n v="44480"/>
    <x v="5"/>
    <s v="ATM"/>
    <n v="1000"/>
    <x v="2"/>
  </r>
  <r>
    <s v="13 Oct ATM WITHDRAWAL (13OCT20) 800.00 10,744.31"/>
    <m/>
    <m/>
    <m/>
    <m/>
    <n v="44482"/>
    <x v="5"/>
    <s v="ATM"/>
    <n v="800"/>
    <x v="2"/>
  </r>
  <r>
    <s v="ATM WITHDRAWAL (31OCT20) 1,800.00"/>
    <m/>
    <m/>
    <m/>
    <m/>
    <n v="44500"/>
    <x v="5"/>
    <s v="ATM"/>
    <n v="1800"/>
    <x v="2"/>
  </r>
  <r>
    <s v="ATM WITHDRAWAL (31OCT20) 800.00 37,355.32"/>
    <m/>
    <m/>
    <m/>
    <m/>
    <n v="44500"/>
    <x v="5"/>
    <s v="ATM"/>
    <n v="800"/>
    <x v="2"/>
  </r>
  <r>
    <s v="ATM WITHDRAWAL (07NOV20) 1,000.00"/>
    <m/>
    <m/>
    <m/>
    <m/>
    <n v="44507"/>
    <x v="6"/>
    <s v="ATM"/>
    <n v="1000"/>
    <x v="2"/>
  </r>
  <r>
    <s v="ATM WITHDRAWAL (08NOV20) 500.00 8,403.16"/>
    <m/>
    <m/>
    <m/>
    <m/>
    <n v="44509"/>
    <x v="6"/>
    <s v="ATM"/>
    <n v="500"/>
    <x v="2"/>
  </r>
  <r>
    <s v="14 Nov ATM WITHDRAWAL (14NOV20) 1,000.00 7,181.16"/>
    <m/>
    <m/>
    <m/>
    <m/>
    <n v="44514"/>
    <x v="6"/>
    <s v="ATM"/>
    <n v="1000"/>
    <x v="2"/>
  </r>
  <r>
    <s v="18 Nov ATM WITHDRAWAL (18NOV20) 1,400.00 5,175.89"/>
    <m/>
    <m/>
    <m/>
    <m/>
    <n v="44518"/>
    <x v="6"/>
    <s v="ATM"/>
    <n v="1400"/>
    <x v="2"/>
  </r>
  <r>
    <s v="20 Nov ATM WITHDRAWAL (20NOV20) 500.00"/>
    <m/>
    <m/>
    <m/>
    <m/>
    <n v="44520"/>
    <x v="6"/>
    <s v="ATM"/>
    <n v="500"/>
    <x v="2"/>
  </r>
  <r>
    <s v="ATM WITHDRAWAL (20NOV20) 1,000.00 3,675.89"/>
    <m/>
    <m/>
    <m/>
    <m/>
    <n v="44520"/>
    <x v="6"/>
    <s v="ATM"/>
    <n v="1000"/>
    <x v="2"/>
  </r>
  <r>
    <s v="23 Nov ATM WITHDRAWAL (23NOV20) 1,000.00 2,675.89"/>
    <m/>
    <m/>
    <m/>
    <m/>
    <n v="44523"/>
    <x v="6"/>
    <s v="ATM"/>
    <n v="1000"/>
    <x v="2"/>
  </r>
  <r>
    <s v="ATM WITHDRAWAL (27NOV20) 1,200.00 5,907.89"/>
    <m/>
    <m/>
    <m/>
    <m/>
    <n v="44527"/>
    <x v="6"/>
    <s v="ATM"/>
    <n v="1200"/>
    <x v="2"/>
  </r>
  <r>
    <s v="5 Dec EPS137231 (05DEC20)"/>
    <m/>
    <m/>
    <m/>
    <m/>
    <n v="44535"/>
    <x v="0"/>
    <s v="ATM"/>
    <n v="518"/>
    <x v="2"/>
  </r>
  <r>
    <s v="ATM WITHDRAWAL (07DEC20) 1,000.00"/>
    <m/>
    <m/>
    <m/>
    <m/>
    <n v="44537"/>
    <x v="0"/>
    <s v="ATM"/>
    <n v="1000"/>
    <x v="2"/>
  </r>
  <r>
    <s v="ATM WITHDRAWAL (06DEC20) 1,900.00 18,805.62"/>
    <m/>
    <m/>
    <m/>
    <m/>
    <n v="44537"/>
    <x v="0"/>
    <s v="ATM"/>
    <n v="1900"/>
    <x v="2"/>
  </r>
  <r>
    <s v="10 Dec ATM WITHDRAWAL (10DEC20) 800.00 18,005.62"/>
    <m/>
    <m/>
    <m/>
    <m/>
    <n v="44540"/>
    <x v="0"/>
    <s v="ATM"/>
    <n v="800"/>
    <x v="2"/>
  </r>
  <r>
    <s v="ATM WITHDRAWAL (14DEC20) 500.00 10,900.35"/>
    <m/>
    <m/>
    <m/>
    <m/>
    <n v="44544"/>
    <x v="0"/>
    <s v="ATM"/>
    <n v="500"/>
    <x v="2"/>
  </r>
  <r>
    <s v="15 Dec ATM WITHDRAWAL (15DEC20) 500.00 10,400.35"/>
    <m/>
    <m/>
    <m/>
    <m/>
    <n v="44545"/>
    <x v="0"/>
    <s v="ATM"/>
    <n v="500"/>
    <x v="2"/>
  </r>
  <r>
    <s v="18 Dec ATM WITHDRAWAL (18DEC20) 600.00 9,800.35"/>
    <m/>
    <m/>
    <m/>
    <m/>
    <n v="44548"/>
    <x v="0"/>
    <s v="ATM"/>
    <n v="600"/>
    <x v="2"/>
  </r>
  <r>
    <s v="7-ELEVEN HK (0781) 525.00"/>
    <m/>
    <m/>
    <m/>
    <m/>
    <n v="44551"/>
    <x v="0"/>
    <s v="7-Eleven"/>
    <n v="525"/>
    <x v="2"/>
  </r>
  <r>
    <s v="ATM WITHDRAWAL (21DEC20) 1,400.00 7,594.35"/>
    <m/>
    <m/>
    <m/>
    <m/>
    <n v="44551"/>
    <x v="0"/>
    <s v="ATM"/>
    <n v="1400"/>
    <x v="2"/>
  </r>
  <r>
    <s v="ATM WITHDRAWAL (26DEC20) 500.00"/>
    <m/>
    <m/>
    <m/>
    <m/>
    <n v="44556"/>
    <x v="0"/>
    <s v="ATM"/>
    <n v="500"/>
    <x v="2"/>
  </r>
  <r>
    <s v="ATM WITHDRAWAL (28DEC20) 600.00"/>
    <m/>
    <m/>
    <m/>
    <m/>
    <n v="44558"/>
    <x v="0"/>
    <s v="ATM"/>
    <n v="600"/>
    <x v="2"/>
  </r>
  <r>
    <s v="12NOV 10NOV ESLITE TST STORE 27601 HONG KONG HK 864.00"/>
    <s v="12NOV"/>
    <s v="10NOV"/>
    <n v="12"/>
    <n v="46"/>
    <s v="NOV 10"/>
    <x v="6"/>
    <s v="ESLITE TST STORE 27601 HONG KONG"/>
    <n v="864"/>
    <x v="3"/>
  </r>
  <r>
    <s v="21MAY 19MAY COVA (3025) TUNG CHUNG HK 218.00"/>
    <s v="21MAY"/>
    <s v="19MAY"/>
    <n v="12"/>
    <n v="36"/>
    <s v="MAY 19"/>
    <x v="7"/>
    <s v="COVA (3025) TUNG CHUNG"/>
    <n v="218"/>
    <x v="4"/>
  </r>
  <r>
    <s v="22MAY 20MAY OUTBACK STEAKHOUSE NT HK 668.00"/>
    <s v="22MAY"/>
    <s v="20MAY"/>
    <n v="12"/>
    <n v="35"/>
    <s v="MAY 20"/>
    <x v="7"/>
    <s v="OUTBACK STEAKHOUSE NT"/>
    <n v="668"/>
    <x v="4"/>
  </r>
  <r>
    <s v="25MAY 22MAY CHATERAISE LANTAU ISLAND HK 134.00"/>
    <s v="25MAY"/>
    <s v="22MAY"/>
    <n v="12"/>
    <n v="38"/>
    <s v="MAY 22"/>
    <x v="7"/>
    <s v="CHATERAISE LANTAU ISLAND"/>
    <n v="134"/>
    <x v="4"/>
  </r>
  <r>
    <s v="28MAY 26MAY STARBUCKS COFFEE (4358) TSIMSHATSUI HK 200.00"/>
    <s v="28MAY"/>
    <s v="26MAY"/>
    <n v="12"/>
    <n v="49"/>
    <s v="MAY 26"/>
    <x v="7"/>
    <s v="STARBUCKS COFFEE (4358) TSIMSHATSUI"/>
    <n v="200"/>
    <x v="4"/>
  </r>
  <r>
    <s v="29MAY 27MAY STARBUCKS COFFEE (4373) MONGKOK HK 200.00"/>
    <s v="29MAY"/>
    <s v="27MAY"/>
    <n v="12"/>
    <n v="45"/>
    <s v="MAY 27"/>
    <x v="7"/>
    <s v="STARBUCKS COFFEE (4373) MONGKOK"/>
    <n v="200"/>
    <x v="4"/>
  </r>
  <r>
    <s v="29MAY 28MAY MCDONALD'S RESTAURANTS HONG KONG HK 143.50"/>
    <s v="29MAY"/>
    <s v="28MAY"/>
    <n v="12"/>
    <n v="46"/>
    <s v="MAY 28"/>
    <x v="7"/>
    <s v="MCDONALD'S RESTAURANTS HONG KONG"/>
    <n v="143.5"/>
    <x v="4"/>
  </r>
  <r>
    <s v="04JUN 02JUN MAXIMS FAST FOOD Cheung Sha Wa HK 123.20"/>
    <s v="04JUN"/>
    <s v="02JUN"/>
    <n v="12"/>
    <n v="44"/>
    <s v="JUN 02"/>
    <x v="2"/>
    <s v="MAXIMS FAST FOOD Cheung Sha Wa"/>
    <n v="123.2"/>
    <x v="4"/>
  </r>
  <r>
    <s v="11JUN 09JUN LIAN VIETNAMESE 80300 HONG KONG HK 311.00"/>
    <s v="11JUN"/>
    <s v="09JUN"/>
    <n v="12"/>
    <n v="45"/>
    <s v="JUN 09"/>
    <x v="2"/>
    <s v="LIAN VIETNAMESE 80300 HONG KONG"/>
    <n v="311"/>
    <x v="4"/>
  </r>
  <r>
    <s v="10JUN 09JUN MCDONALD'S RESTAURANTS HONG KONG HK 113.00"/>
    <s v="10JUN"/>
    <s v="09JUN"/>
    <n v="12"/>
    <n v="46"/>
    <s v="JUN 09"/>
    <x v="2"/>
    <s v="MCDONALD'S RESTAURANTS HONG KONG"/>
    <n v="113"/>
    <x v="4"/>
  </r>
  <r>
    <s v="13JUN 11JUN MAXIMS FAST FOOD Cheung Sha Wa HK 121.50"/>
    <s v="13JUN"/>
    <s v="11JUN"/>
    <n v="12"/>
    <n v="44"/>
    <s v="JUN 11"/>
    <x v="2"/>
    <s v="MAXIMS FAST FOOD Cheung Sha Wa"/>
    <n v="121.5"/>
    <x v="4"/>
  </r>
  <r>
    <s v="15JUN 12JUN DELIFRANCE TSUEN WAN HK 182.00"/>
    <s v="15JUN"/>
    <s v="12JUN"/>
    <n v="12"/>
    <n v="34"/>
    <s v="JUN 12"/>
    <x v="2"/>
    <s v="DELIFRANCE TSUEN WAN"/>
    <n v="182"/>
    <x v="4"/>
  </r>
  <r>
    <s v="15JUN 13JUN ENCORE 83400 HONG KONG HK 199.00"/>
    <s v="15JUN"/>
    <s v="13JUN"/>
    <n v="12"/>
    <n v="36"/>
    <s v="JUN 13"/>
    <x v="2"/>
    <s v="ENCORE 83400 HONG KONG"/>
    <n v="199"/>
    <x v="4"/>
  </r>
  <r>
    <s v="15JUN 13JUN STARBUCKS COFFEE (4474) TUNG CHUNG HK 200.00"/>
    <s v="15JUN"/>
    <s v="13JUN"/>
    <n v="12"/>
    <n v="48"/>
    <s v="JUN 13"/>
    <x v="2"/>
    <s v="STARBUCKS COFFEE (4474) TUNG CHUNG"/>
    <n v="200"/>
    <x v="4"/>
  </r>
  <r>
    <s v="16JUN 14JUN NHA TRANG (MP) VC 19000 HONG KONG HK 260.00"/>
    <s v="16JUN"/>
    <s v="14JUN"/>
    <n v="12"/>
    <n v="47"/>
    <s v="JUN 14"/>
    <x v="2"/>
    <s v="NHA TRANG (MP) VC 19000 HONG KONG"/>
    <n v="260"/>
    <x v="4"/>
  </r>
  <r>
    <s v="16JUN 14JUN PIZZA HUT - SHOP 213 TUNG CHUNG HK 262.00"/>
    <s v="16JUN"/>
    <s v="14JUN"/>
    <n v="12"/>
    <n v="45"/>
    <s v="JUN 14"/>
    <x v="2"/>
    <s v="PIZZA HUT - SHOP 213 TUNG CHUNG"/>
    <n v="262"/>
    <x v="4"/>
  </r>
  <r>
    <s v="16JUN 14JUN STARBUCKS COFFEE (4484) TUNG CHUNG HK 300.00"/>
    <s v="16JUN"/>
    <s v="14JUN"/>
    <n v="12"/>
    <n v="48"/>
    <s v="JUN 14"/>
    <x v="2"/>
    <s v="STARBUCKS COFFEE (4484) TUNG CHUNG"/>
    <n v="300"/>
    <x v="4"/>
  </r>
  <r>
    <s v="22JUN 19JUN STARBUCKS COFFEE (4484) TUNG CHUNG HK 300.00"/>
    <s v="22JUN"/>
    <s v="19JUN"/>
    <n v="12"/>
    <n v="48"/>
    <s v="JUN 19"/>
    <x v="2"/>
    <s v="STARBUCKS COFFEE (4484) TUNG CHUNG"/>
    <n v="300"/>
    <x v="4"/>
  </r>
  <r>
    <s v="24JUN 21JUN KYO WATAMI R G&amp;J C CG HONG KONG HK 166.00"/>
    <s v="24JUN"/>
    <s v="21JUN"/>
    <n v="12"/>
    <n v="45"/>
    <s v="JUN 21"/>
    <x v="2"/>
    <s v="KYO WATAMI R G&amp;J C CG HONG KONG"/>
    <n v="166"/>
    <x v="4"/>
  </r>
  <r>
    <s v="26JUN 24JUN MAXIMS FAST FOOD Cheung Sha Wa HK 54.60"/>
    <s v="26JUN"/>
    <s v="24JUN"/>
    <n v="12"/>
    <n v="44"/>
    <s v="JUN 24"/>
    <x v="2"/>
    <s v="MAXIMS FAST FOOD Cheung Sha Wa"/>
    <n v="54.6"/>
    <x v="4"/>
  </r>
  <r>
    <s v="26JUN 24JUN STARBUCKS COFFEE (4484) TUNG CHUNG HK 300.00"/>
    <s v="26JUN"/>
    <s v="24JUN"/>
    <n v="12"/>
    <n v="48"/>
    <s v="JUN 24"/>
    <x v="2"/>
    <s v="STARBUCKS COFFEE (4484) TUNG CHUNG"/>
    <n v="300"/>
    <x v="4"/>
  </r>
  <r>
    <s v="29JUN 26JUN ITAMOMO CAFE HONG KONG HK 228.00"/>
    <s v="29JUN"/>
    <s v="26JUN"/>
    <n v="12"/>
    <n v="36"/>
    <s v="JUN 26"/>
    <x v="2"/>
    <s v="ITAMOMO CAFE HONG KONG"/>
    <n v="228"/>
    <x v="4"/>
  </r>
  <r>
    <s v="30JUN 27JUN STARBUCKS COFFEE CONCEPTS Cheung Sha Wa HK 300.00"/>
    <s v="30JUN"/>
    <s v="27JUN"/>
    <n v="12"/>
    <n v="53"/>
    <s v="JUN 27"/>
    <x v="2"/>
    <s v="STARBUCKS COFFEE CONCEPTS Cheung Sha Wa"/>
    <n v="300"/>
    <x v="4"/>
  </r>
  <r>
    <s v="30JUN 28JUN KFC - SHOP 123 TUNG CHUNG HK 144.50"/>
    <s v="30JUN"/>
    <s v="28JUN"/>
    <n v="12"/>
    <n v="39"/>
    <s v="JUN 28"/>
    <x v="2"/>
    <s v="KFC - SHOP 123 TUNG CHUNG"/>
    <n v="144.5"/>
    <x v="4"/>
  </r>
  <r>
    <s v="04JUL 01JUL Foodpanda HongKong Sheung Wan HK 191.00"/>
    <s v="04JUL"/>
    <s v="01JUL"/>
    <n v="12"/>
    <n v="43"/>
    <s v="JUL 01"/>
    <x v="3"/>
    <s v="Foodpanda HongKong Sheung Wan"/>
    <n v="191"/>
    <x v="4"/>
  </r>
  <r>
    <s v="03JUL 01JUL STARBUCKS COFFEE CONCEPTS Cheung Sha Wa HK 100.00"/>
    <s v="03JUL"/>
    <s v="01JUL"/>
    <n v="12"/>
    <n v="53"/>
    <s v="JUL 01"/>
    <x v="3"/>
    <s v="STARBUCKS COFFEE CONCEPTS Cheung Sha Wa"/>
    <n v="100"/>
    <x v="4"/>
  </r>
  <r>
    <s v="07JUL 05JUL PIZZA HUT - SHOP 038 SHAMSHUIPO HK 193.00"/>
    <s v="07JUL"/>
    <s v="05JUL"/>
    <n v="12"/>
    <n v="45"/>
    <s v="JUL 05"/>
    <x v="3"/>
    <s v="PIZZA HUT - SHOP 038 SHAMSHUIPO"/>
    <n v="193"/>
    <x v="4"/>
  </r>
  <r>
    <s v="08JUL 06JUL STARBUCKS COFFEE (4484) TUNG CHUNG HK 300.00"/>
    <s v="08JUL"/>
    <s v="06JUL"/>
    <n v="12"/>
    <n v="48"/>
    <s v="JUL 06"/>
    <x v="3"/>
    <s v="STARBUCKS COFFEE (4484) TUNG CHUNG"/>
    <n v="300"/>
    <x v="4"/>
  </r>
  <r>
    <s v="20JUL 18JUL DELIVEROO WWW HK 246.00"/>
    <s v="20JUL"/>
    <s v="18JUL"/>
    <n v="12"/>
    <n v="27"/>
    <s v="JUL 18"/>
    <x v="3"/>
    <s v="DELIVEROO WWW"/>
    <n v="246"/>
    <x v="4"/>
  </r>
  <r>
    <s v="22JUL 19JUL KYO WATAMI R G&amp;J C CG HONG KONG HK 102.80"/>
    <s v="22JUL"/>
    <s v="19JUL"/>
    <n v="12"/>
    <n v="45"/>
    <s v="JUL 19"/>
    <x v="3"/>
    <s v="KYO WATAMI R G&amp;J C CG HONG KONG"/>
    <n v="102.8"/>
    <x v="4"/>
  </r>
  <r>
    <s v="06AUG 02AUG Foodpanda HongKong Sheung Wan HK 211.80"/>
    <s v="06AUG"/>
    <s v="02AUG"/>
    <n v="12"/>
    <n v="43"/>
    <s v="AUG 02"/>
    <x v="1"/>
    <s v="Foodpanda HongKong Sheung Wan"/>
    <n v="211.8"/>
    <x v="4"/>
  </r>
  <r>
    <s v="08AUG 06AUG STARBUCKS COFFEE CONCEPTS Cheung Sha Wa HK 100.00"/>
    <s v="08AUG"/>
    <s v="06AUG"/>
    <n v="12"/>
    <n v="53"/>
    <s v="AUG 06"/>
    <x v="1"/>
    <s v="STARBUCKS COFFEE CONCEPTS Cheung Sha Wa"/>
    <n v="100"/>
    <x v="4"/>
  </r>
  <r>
    <s v="11AUG 08AUG Foodpanda HongKong Sheung Wan HK 350.00"/>
    <s v="11AUG"/>
    <s v="08AUG"/>
    <n v="12"/>
    <n v="43"/>
    <s v="AUG 08"/>
    <x v="1"/>
    <s v="Foodpanda HongKong Sheung Wan"/>
    <n v="350"/>
    <x v="4"/>
  </r>
  <r>
    <s v="14AUG 13AUG MCDONALD'S RESTAURANTS HONG KONG HK 136.00"/>
    <s v="14AUG"/>
    <s v="13AUG"/>
    <n v="12"/>
    <n v="46"/>
    <s v="AUG 13"/>
    <x v="1"/>
    <s v="MCDONALD'S RESTAURANTS HONG KONG"/>
    <n v="136"/>
    <x v="4"/>
  </r>
  <r>
    <s v="17AUG 14AUG OUTBACK STEAKHOUSE NT HK 244.00"/>
    <s v="17AUG"/>
    <s v="14AUG"/>
    <n v="12"/>
    <n v="35"/>
    <s v="AUG 14"/>
    <x v="1"/>
    <s v="OUTBACK STEAKHOUSE NT"/>
    <n v="244"/>
    <x v="4"/>
  </r>
  <r>
    <s v="18AUG 15AUG Foodpanda HongKong Sheung Wan HK 372.00"/>
    <s v="18AUG"/>
    <s v="15AUG"/>
    <n v="12"/>
    <n v="43"/>
    <s v="AUG 15"/>
    <x v="1"/>
    <s v="Foodpanda HongKong Sheung Wan"/>
    <n v="372"/>
    <x v="4"/>
  </r>
  <r>
    <s v="19AUG 17AUG STARBUCKS COFFEE CONCEPTS Cheung Sha Wa HK 100.00"/>
    <s v="19AUG"/>
    <s v="17AUG"/>
    <n v="12"/>
    <n v="53"/>
    <s v="AUG 17"/>
    <x v="1"/>
    <s v="STARBUCKS COFFEE CONCEPTS Cheung Sha Wa"/>
    <n v="100"/>
    <x v="4"/>
  </r>
  <r>
    <s v="20AUG 18AUG CAFE MEAL MUJI Tsimshatsui HK 98.00"/>
    <s v="20AUG"/>
    <s v="18AUG"/>
    <n v="12"/>
    <n v="40"/>
    <s v="AUG 18"/>
    <x v="1"/>
    <s v="CAFE MEAL MUJI Tsimshatsui"/>
    <n v="98"/>
    <x v="4"/>
  </r>
  <r>
    <s v="24AUG 22AUG KEE WAH BAKERY LIMITED TSING YI HK 280.00"/>
    <s v="24AUG"/>
    <s v="22AUG"/>
    <n v="12"/>
    <n v="45"/>
    <s v="AUG 22"/>
    <x v="1"/>
    <s v="KEE WAH BAKERY LIMITED TSING YI"/>
    <n v="280"/>
    <x v="4"/>
  </r>
  <r>
    <s v="24AUG 22AUG OUTBACK STEAKHOUSE NT HK 176.00"/>
    <s v="24AUG"/>
    <s v="22AUG"/>
    <n v="12"/>
    <n v="35"/>
    <s v="AUG 22"/>
    <x v="1"/>
    <s v="OUTBACK STEAKHOUSE NT"/>
    <n v="176"/>
    <x v="4"/>
  </r>
  <r>
    <s v="25AUG 23AUG BANCHAN AND COOK TUNG CHUNG HK 135.50"/>
    <s v="25AUG"/>
    <s v="23AUG"/>
    <n v="12"/>
    <n v="41"/>
    <s v="AUG 23"/>
    <x v="1"/>
    <s v="BANCHAN AND COOK TUNG CHUNG"/>
    <n v="135.5"/>
    <x v="4"/>
  </r>
  <r>
    <s v="26AUG 24AUG JASMINE (6518) TUNG CHUNG HK 224.60"/>
    <s v="26AUG"/>
    <s v="24AUG"/>
    <n v="12"/>
    <n v="39"/>
    <s v="AUG 24"/>
    <x v="1"/>
    <s v="JASMINE (6518) TUNG CHUNG"/>
    <n v="224.6"/>
    <x v="4"/>
  </r>
  <r>
    <s v="28AUG 26AUG OUTBACK STEAKHOUSE NT HK 167.40"/>
    <s v="28AUG"/>
    <s v="26AUG"/>
    <n v="12"/>
    <n v="35"/>
    <s v="AUG 26"/>
    <x v="1"/>
    <s v="OUTBACK STEAKHOUSE NT"/>
    <n v="167.4"/>
    <x v="4"/>
  </r>
  <r>
    <s v="01SEP 29AUG Foodpanda HongKong Sheung Wan HK 292.00"/>
    <s v="01SEP"/>
    <s v="29AUG"/>
    <n v="12"/>
    <n v="43"/>
    <s v="AUG 29"/>
    <x v="1"/>
    <s v="Foodpanda HongKong Sheung Wan"/>
    <n v="292"/>
    <x v="4"/>
  </r>
  <r>
    <s v="08SEP 05SEP Foodpanda HongKong Sheung Wan HK 326.00"/>
    <s v="08SEP"/>
    <s v="05SEP"/>
    <n v="12"/>
    <n v="43"/>
    <s v="SEP 05"/>
    <x v="4"/>
    <s v="Foodpanda HongKong Sheung Wan"/>
    <n v="326"/>
    <x v="4"/>
  </r>
  <r>
    <s v="09SEP 07SEP STARBUCKS COFFEE CONCEPTS Cheung Sha Wa HK 100.00"/>
    <s v="09SEP"/>
    <s v="07SEP"/>
    <n v="12"/>
    <n v="53"/>
    <s v="SEP 07"/>
    <x v="4"/>
    <s v="STARBUCKS COFFEE CONCEPTS Cheung Sha Wa"/>
    <n v="100"/>
    <x v="4"/>
  </r>
  <r>
    <s v="12SEP 08SEP Foodpanda HongKong Sheung Wan HK 274.00"/>
    <s v="12SEP"/>
    <s v="08SEP"/>
    <n v="12"/>
    <n v="43"/>
    <s v="SEP 08"/>
    <x v="4"/>
    <s v="Foodpanda HongKong Sheung Wan"/>
    <n v="274"/>
    <x v="4"/>
  </r>
  <r>
    <s v="12SEP 10SEP OUTBACK STEAKHOUSE NT HK 149.40"/>
    <s v="12SEP"/>
    <s v="10SEP"/>
    <n v="12"/>
    <n v="35"/>
    <s v="SEP 10"/>
    <x v="4"/>
    <s v="OUTBACK STEAKHOUSE NT"/>
    <n v="149.4"/>
    <x v="4"/>
  </r>
  <r>
    <s v="16SEP 13SEP Foodpanda HongKong Sheung Wan HK 372.00"/>
    <s v="16SEP"/>
    <s v="13SEP"/>
    <n v="12"/>
    <n v="43"/>
    <s v="SEP 13"/>
    <x v="4"/>
    <s v="Foodpanda HongKong Sheung Wan"/>
    <n v="372"/>
    <x v="4"/>
  </r>
  <r>
    <s v="17SEP 15SEP KFC BIRDLAND HONG KONG LI Tsuen Wan HK 161.00"/>
    <s v="17SEP"/>
    <s v="15SEP"/>
    <n v="12"/>
    <n v="49"/>
    <s v="SEP 15"/>
    <x v="4"/>
    <s v="KFC BIRDLAND HONG KONG LI Tsuen Wan"/>
    <n v="161"/>
    <x v="4"/>
  </r>
  <r>
    <s v="18SEP 16SEP STARBUCKS COFFEE CONCEPTS Cheung Sha Wa HK 300.00"/>
    <s v="18SEP"/>
    <s v="16SEP"/>
    <n v="12"/>
    <n v="53"/>
    <s v="SEP 16"/>
    <x v="4"/>
    <s v="STARBUCKS COFFEE CONCEPTS Cheung Sha Wa"/>
    <n v="300"/>
    <x v="4"/>
  </r>
  <r>
    <s v="21SEP 17SEP Foodpanda HongKong Sheung Wan HK 291.00"/>
    <s v="21SEP"/>
    <s v="17SEP"/>
    <n v="12"/>
    <n v="43"/>
    <s v="SEP 17"/>
    <x v="4"/>
    <s v="Foodpanda HongKong Sheung Wan"/>
    <n v="291"/>
    <x v="4"/>
  </r>
  <r>
    <s v="28SEP 24SEP Foodpanda HongKong Sheung Wan HK 372.00"/>
    <s v="28SEP"/>
    <s v="24SEP"/>
    <n v="12"/>
    <n v="43"/>
    <s v="SEP 24"/>
    <x v="4"/>
    <s v="Foodpanda HongKong Sheung Wan"/>
    <n v="372"/>
    <x v="4"/>
  </r>
  <r>
    <s v="28SEP 25SEP LEI YUE MUN SHIU HEUNG YU TSING YI HK 100.00"/>
    <s v="28SEP"/>
    <s v="25SEP"/>
    <n v="12"/>
    <n v="48"/>
    <s v="SEP 25"/>
    <x v="4"/>
    <s v="LEI YUE MUN SHIU HEUNG YU TSING YI"/>
    <n v="100"/>
    <x v="4"/>
  </r>
  <r>
    <s v="28SEP 25SEP OUTBACK STEAKHOUSE NT HK 714.00"/>
    <s v="28SEP"/>
    <s v="25SEP"/>
    <n v="12"/>
    <n v="35"/>
    <s v="SEP 25"/>
    <x v="4"/>
    <s v="OUTBACK STEAKHOUSE NT"/>
    <n v="714"/>
    <x v="4"/>
  </r>
  <r>
    <s v="29SEP 27SEP STARBUCKS COFFEE (4484) TUNG CHUNG HK 300.00"/>
    <s v="29SEP"/>
    <s v="27SEP"/>
    <n v="12"/>
    <n v="48"/>
    <s v="SEP 27"/>
    <x v="4"/>
    <s v="STARBUCKS COFFEE (4484) TUNG CHUNG"/>
    <n v="300"/>
    <x v="4"/>
  </r>
  <r>
    <s v="03OCT 29SEP JASMINE (6518) TUNG CHUNG HK 244.40"/>
    <s v="03OCT"/>
    <s v="29SEP"/>
    <n v="12"/>
    <n v="39"/>
    <s v="SEP 29"/>
    <x v="4"/>
    <s v="JASMINE (6518) TUNG CHUNG"/>
    <n v="244.4"/>
    <x v="4"/>
  </r>
  <r>
    <s v="05OCT 02OCT PRET A MANGER (HONG KO HK HK 255.00"/>
    <s v="05OCT"/>
    <s v="02OCT"/>
    <n v="12"/>
    <n v="36"/>
    <s v="OCT 02"/>
    <x v="5"/>
    <s v="PRET A MANGER (HONG KO"/>
    <n v="255"/>
    <x v="4"/>
  </r>
  <r>
    <s v="12OCT 09OCT PARADISE DYNASTY HONG KONG HK 297.00"/>
    <s v="12OCT"/>
    <s v="09OCT"/>
    <n v="12"/>
    <n v="40"/>
    <s v="OCT 09"/>
    <x v="5"/>
    <s v="PARADISE DYNASTY HONG KONG"/>
    <n v="297"/>
    <x v="4"/>
  </r>
  <r>
    <s v="13OCT 10OCT DELIVEROO HONG KONG HK 254.00"/>
    <s v="13OCT"/>
    <s v="10OCT"/>
    <n v="12"/>
    <n v="33"/>
    <s v="OCT 10"/>
    <x v="5"/>
    <s v="DELIVEROO HONG KONG"/>
    <n v="254"/>
    <x v="4"/>
  </r>
  <r>
    <s v="12OCT 10OCT REALLY COOL ENTER17201 HONG KONG HK 316.00"/>
    <s v="12OCT"/>
    <s v="10OCT"/>
    <n v="12"/>
    <n v="46"/>
    <s v="OCT 10"/>
    <x v="5"/>
    <s v="REALLY COOL ENTER17201 HONG KONG"/>
    <n v="316"/>
    <x v="4"/>
  </r>
  <r>
    <s v="14OCT 12OCT STARBUCKS COFFEE CONCEPTS Cheung Sha Wa HK 300.00"/>
    <s v="14OCT"/>
    <s v="12OCT"/>
    <n v="12"/>
    <n v="53"/>
    <s v="OCT 12"/>
    <x v="5"/>
    <s v="STARBUCKS COFFEE CONCEPTS Cheung Sha Wa"/>
    <n v="300"/>
    <x v="4"/>
  </r>
  <r>
    <s v="16OCT 14OCT DELIVEROO HONG KONG HK 238.70"/>
    <s v="16OCT"/>
    <s v="14OCT"/>
    <n v="12"/>
    <n v="33"/>
    <s v="OCT 14"/>
    <x v="5"/>
    <s v="DELIVEROO HONG KONG"/>
    <n v="238.7"/>
    <x v="4"/>
  </r>
  <r>
    <s v="24OCT 22OCT DELIVEROO HONG KONG HK 232.00"/>
    <s v="24OCT"/>
    <s v="22OCT"/>
    <n v="12"/>
    <n v="33"/>
    <s v="OCT 22"/>
    <x v="5"/>
    <s v="DELIVEROO HONG KONG"/>
    <n v="232"/>
    <x v="4"/>
  </r>
  <r>
    <s v="27OCT 23OCT CAFE MEAL MUJI Tsimshatsui HK 123.00"/>
    <s v="27OCT"/>
    <s v="23OCT"/>
    <n v="12"/>
    <n v="40"/>
    <s v="OCT 23"/>
    <x v="5"/>
    <s v="CAFE MEAL MUJI Tsimshatsui"/>
    <n v="123"/>
    <x v="4"/>
  </r>
  <r>
    <s v="27OCT 23OCT CAFE MEAL MUJI Tsimshatsui HK 257.00"/>
    <s v="27OCT"/>
    <s v="23OCT"/>
    <n v="12"/>
    <n v="40"/>
    <s v="OCT 23"/>
    <x v="5"/>
    <s v="CAFE MEAL MUJI Tsimshatsui"/>
    <n v="257"/>
    <x v="4"/>
  </r>
  <r>
    <s v="27OCT 24OCT OUTBACK STEAKHOUSE NT HK 210.60"/>
    <s v="27OCT"/>
    <s v="24OCT"/>
    <n v="12"/>
    <n v="35"/>
    <s v="OCT 24"/>
    <x v="5"/>
    <s v="OUTBACK STEAKHOUSE NT"/>
    <n v="210.6"/>
    <x v="4"/>
  </r>
  <r>
    <s v="31OCT 29OCT STARBUCKS COFFEE (4484) TUNG CHUNG HK 200.00"/>
    <s v="31OCT"/>
    <s v="29OCT"/>
    <n v="12"/>
    <n v="48"/>
    <s v="OCT 29"/>
    <x v="5"/>
    <s v="STARBUCKS COFFEE (4484) TUNG CHUNG"/>
    <n v="200"/>
    <x v="4"/>
  </r>
  <r>
    <s v="02NOV 31OCT GENKI SUSHI - 0328 TUNG CHUNG HK 297.00"/>
    <s v="02NOV"/>
    <s v="31OCT"/>
    <n v="12"/>
    <n v="43"/>
    <s v="OCT 31"/>
    <x v="5"/>
    <s v="GENKI SUSHI - 0328 TUNG CHUNG"/>
    <n v="297"/>
    <x v="4"/>
  </r>
  <r>
    <s v="04NOV 02NOV STARBUCKS COFFEE (4484) TUNG CHUNG HK 200.00"/>
    <s v="04NOV"/>
    <s v="02NOV"/>
    <n v="12"/>
    <n v="48"/>
    <s v="NOV 02"/>
    <x v="6"/>
    <s v="STARBUCKS COFFEE (4484) TUNG CHUNG"/>
    <n v="200"/>
    <x v="4"/>
  </r>
  <r>
    <s v="07NOV 05NOV DELIVEROO HONG KONG HK 251.00"/>
    <s v="07NOV"/>
    <s v="05NOV"/>
    <n v="12"/>
    <n v="33"/>
    <s v="NOV 05"/>
    <x v="6"/>
    <s v="DELIVEROO HONG KONG"/>
    <n v="251"/>
    <x v="4"/>
  </r>
  <r>
    <s v="09NOV 07NOV KYO WATAMI R G&amp;J C CG HONG KONG HK 257.40"/>
    <s v="09NOV"/>
    <s v="07NOV"/>
    <n v="12"/>
    <n v="45"/>
    <s v="NOV 07"/>
    <x v="6"/>
    <s v="KYO WATAMI R G&amp;J C CG HONG KONG"/>
    <n v="257.39999999999998"/>
    <x v="4"/>
  </r>
  <r>
    <s v="11NOV 09NOV STARBUCKS COFFEE (4484) TUNG CHUNG HK 200.00"/>
    <s v="11NOV"/>
    <s v="09NOV"/>
    <n v="12"/>
    <n v="48"/>
    <s v="NOV 09"/>
    <x v="6"/>
    <s v="STARBUCKS COFFEE (4484) TUNG CHUNG"/>
    <n v="200"/>
    <x v="4"/>
  </r>
  <r>
    <s v="12NOV 10NOV CAFE &amp; MEAL MUJI (HARBOUR TSIMSHATSUI HK 106.00"/>
    <s v="12NOV"/>
    <s v="10NOV"/>
    <n v="12"/>
    <n v="51"/>
    <s v="NOV 10"/>
    <x v="6"/>
    <s v="CAFE &amp; MEAL MUJI (HARBOUR TSIMSHATSUI"/>
    <n v="106"/>
    <x v="4"/>
  </r>
  <r>
    <s v="12NOV 11NOV DELIVEROO CENTRAL HK 269.00"/>
    <s v="12NOV"/>
    <s v="11NOV"/>
    <n v="12"/>
    <n v="31"/>
    <s v="NOV 11"/>
    <x v="6"/>
    <s v="DELIVEROO CENTRAL"/>
    <n v="269"/>
    <x v="4"/>
  </r>
  <r>
    <s v="16NOV 14NOV JADE GARDEN (6513) KWAI CHUNG HK 347.60"/>
    <s v="16NOV"/>
    <s v="14NOV"/>
    <n v="12"/>
    <n v="43"/>
    <s v="NOV 14"/>
    <x v="6"/>
    <s v="JADE GARDEN (6513) KWAI CHUNG"/>
    <n v="347.6"/>
    <x v="4"/>
  </r>
  <r>
    <s v="21NOV 20NOV DELIVEROO CENTRAL HK 218.00"/>
    <s v="21NOV"/>
    <s v="20NOV"/>
    <n v="12"/>
    <n v="31"/>
    <s v="NOV 20"/>
    <x v="6"/>
    <s v="DELIVEROO CENTRAL"/>
    <n v="218"/>
    <x v="4"/>
  </r>
  <r>
    <s v="26NOV 24NOV OUTBACK STEAKHOUSE NT HK 156.00"/>
    <s v="26NOV"/>
    <s v="24NOV"/>
    <n v="12"/>
    <n v="35"/>
    <s v="NOV 24"/>
    <x v="6"/>
    <s v="OUTBACK STEAKHOUSE NT"/>
    <n v="156"/>
    <x v="4"/>
  </r>
  <r>
    <s v="26NOV 25NOV DELIVEROO CENTRAL HK 153.00"/>
    <s v="26NOV"/>
    <s v="25NOV"/>
    <n v="12"/>
    <n v="31"/>
    <s v="NOV 25"/>
    <x v="6"/>
    <s v="DELIVEROO CENTRAL"/>
    <n v="153"/>
    <x v="4"/>
  </r>
  <r>
    <s v="30NOV 28NOV DELIVEROO CENTRAL HK 250.00"/>
    <s v="30NOV"/>
    <s v="28NOV"/>
    <n v="12"/>
    <n v="31"/>
    <s v="NOV 28"/>
    <x v="6"/>
    <s v="DELIVEROO CENTRAL"/>
    <n v="250"/>
    <x v="4"/>
  </r>
  <r>
    <s v="02DEC 29NOV KAIE JAPANESE RESTAURANT HONG KONG HK 475.00"/>
    <s v="02DEC"/>
    <s v="29NOV"/>
    <n v="12"/>
    <n v="48"/>
    <s v="NOV 29"/>
    <x v="6"/>
    <s v="KAIE JAPANESE RESTAURANT HONG KONG"/>
    <n v="475"/>
    <x v="4"/>
  </r>
  <r>
    <s v="03DEC 02DEC DELIVEROO CENTRAL HK 187.00"/>
    <s v="03DEC"/>
    <s v="02DEC"/>
    <n v="12"/>
    <n v="31"/>
    <s v="DEC 02"/>
    <x v="0"/>
    <s v="DELIVEROO CENTRAL"/>
    <n v="187"/>
    <x v="4"/>
  </r>
  <r>
    <s v="05DEC 04DEC DELIVEROO CENTRAL HK 194.00"/>
    <s v="05DEC"/>
    <s v="04DEC"/>
    <n v="12"/>
    <n v="31"/>
    <s v="DEC 04"/>
    <x v="0"/>
    <s v="DELIVEROO CENTRAL"/>
    <n v="194"/>
    <x v="4"/>
  </r>
  <r>
    <s v="09DEC 06DEC KYO WATAMI R G&amp;J C CG HONG KONG HK 201.60"/>
    <s v="09DEC"/>
    <s v="06DEC"/>
    <n v="12"/>
    <n v="45"/>
    <s v="DEC 06"/>
    <x v="0"/>
    <s v="KYO WATAMI R G&amp;J C CG HONG KONG"/>
    <n v="201.6"/>
    <x v="4"/>
  </r>
  <r>
    <s v="08DEC 07DEC DELIVEROO CENTRAL HK 156.00"/>
    <s v="08DEC"/>
    <s v="07DEC"/>
    <n v="12"/>
    <n v="31"/>
    <s v="DEC 07"/>
    <x v="0"/>
    <s v="DELIVEROO CENTRAL"/>
    <n v="156"/>
    <x v="4"/>
  </r>
  <r>
    <s v="14DEC 11DEC OUTBACK STEAKHOUSE NT HK 167.40"/>
    <s v="14DEC"/>
    <s v="11DEC"/>
    <n v="12"/>
    <n v="35"/>
    <s v="DEC 11"/>
    <x v="0"/>
    <s v="OUTBACK STEAKHOUSE NT"/>
    <n v="167.4"/>
    <x v="4"/>
  </r>
  <r>
    <s v="14DEC 12DEC DELIVEROO CENTRAL HK 246.00"/>
    <s v="14DEC"/>
    <s v="12DEC"/>
    <n v="12"/>
    <n v="31"/>
    <s v="DEC 12"/>
    <x v="0"/>
    <s v="DELIVEROO CENTRAL"/>
    <n v="246"/>
    <x v="4"/>
  </r>
  <r>
    <s v="16DEC 15DEC DELIVEROO CENTRAL HK 156.00"/>
    <s v="16DEC"/>
    <s v="15DEC"/>
    <n v="12"/>
    <n v="31"/>
    <s v="DEC 15"/>
    <x v="0"/>
    <s v="DELIVEROO CENTRAL"/>
    <n v="156"/>
    <x v="4"/>
  </r>
  <r>
    <s v="08JUN 06JUN DECATHLON HONG KONG CO KL HK 79.00"/>
    <s v="08JUN"/>
    <s v="06JUN"/>
    <n v="12"/>
    <n v="39"/>
    <s v="JUN 06"/>
    <x v="2"/>
    <s v="DECATHLON HONG KONG CO KL"/>
    <n v="79"/>
    <x v="5"/>
  </r>
  <r>
    <s v="08JUN 06JUN DECATHLON HONG KONG CO KL HK 118.00"/>
    <s v="08JUN"/>
    <s v="06JUN"/>
    <n v="12"/>
    <n v="39"/>
    <s v="JUN 06"/>
    <x v="2"/>
    <s v="DECATHLON HONG KONG CO KL"/>
    <n v="118"/>
    <x v="5"/>
  </r>
  <r>
    <s v="07AUG 06AUG BOOKDEPOSITORY.COM 441452307905 GB 233.06"/>
    <s v="07AUG"/>
    <s v="06AUG"/>
    <n v="12"/>
    <e v="#VALUE!"/>
    <s v="AUG 06"/>
    <x v="1"/>
    <s v="Booksdepository"/>
    <n v="233.06"/>
    <x v="5"/>
  </r>
  <r>
    <s v="31AUG 29AUG RCMART LIMITED KLN HK 1,318.00"/>
    <s v="31AUG"/>
    <s v="29AUG"/>
    <n v="12"/>
    <n v="32"/>
    <s v="AUG 29"/>
    <x v="1"/>
    <s v="RCMART LIMITED KLN"/>
    <n v="1318"/>
    <x v="5"/>
  </r>
  <r>
    <s v="01DEC 30NOV BOOK.COM.CO,LTD TAIPEI CITY TW TWD 705.00 195.63"/>
    <s v="01DEC"/>
    <s v="30NOV"/>
    <n v="12"/>
    <e v="#VALUE!"/>
    <s v="NOV 30"/>
    <x v="6"/>
    <s v="Books.com.tw"/>
    <n v="195.63"/>
    <x v="5"/>
  </r>
  <r>
    <s v="21MAY 18MAY SENIOR CITIZEN HOME SAFET HONG KONG HK 115.00"/>
    <s v="21MAY"/>
    <s v="18MAY"/>
    <n v="12"/>
    <n v="49"/>
    <s v="MAY 18"/>
    <x v="7"/>
    <s v="SENIOR CITIZEN HOME SAFET HONG KONG"/>
    <n v="115"/>
    <x v="6"/>
  </r>
  <r>
    <s v="04JUN 02JUN SA SA COSMETIC LTD (HC55) KWAI CHUNG HK 100.00"/>
    <s v="04JUN"/>
    <s v="02JUN"/>
    <n v="12"/>
    <n v="50"/>
    <s v="JUN 02"/>
    <x v="2"/>
    <s v="SA SA COSMETIC LTD (HC55) KWAI CHUNG"/>
    <n v="100"/>
    <x v="6"/>
  </r>
  <r>
    <s v="22JUN 18JUN SENIOR CITIZEN HOME SAFET HONG KONG HK 115.00"/>
    <s v="22JUN"/>
    <s v="18JUN"/>
    <n v="12"/>
    <n v="49"/>
    <s v="JUN 18"/>
    <x v="2"/>
    <s v="SENIOR CITIZEN HOME SAFET HONG KONG"/>
    <n v="115"/>
    <x v="6"/>
  </r>
  <r>
    <s v="06JUL 04JUL OXYAIR MASK HK KWAI CHUNG HK 240.00"/>
    <s v="06JUL"/>
    <s v="04JUL"/>
    <n v="12"/>
    <n v="25"/>
    <s v="JUL 04"/>
    <x v="3"/>
    <s v="OXYAIR MASK"/>
    <n v="240"/>
    <x v="6"/>
  </r>
  <r>
    <s v="06JUL 04JUL UNIQLO HONG KONG LTD TUNG CHUNG HK 298.50"/>
    <s v="06JUL"/>
    <s v="04JUL"/>
    <n v="12"/>
    <n v="45"/>
    <s v="JUL 04"/>
    <x v="3"/>
    <s v="UNIQLO HONG KONG LTD TUNG CHUNG"/>
    <n v="298.5"/>
    <x v="6"/>
  </r>
  <r>
    <s v="22JUL 16JUL SENIOR CITIZEN HOME SAFET HONG KONG HK 115.00"/>
    <s v="22JUL"/>
    <s v="16JUL"/>
    <n v="12"/>
    <n v="49"/>
    <s v="JUL 16"/>
    <x v="3"/>
    <s v="SENIOR CITIZEN HOME SAFET HONG KONG"/>
    <n v="115"/>
    <x v="6"/>
  </r>
  <r>
    <s v="20AUG 17AUG SENIOR CITIZEN HOME SAFET HONG KONG HK 115.00"/>
    <s v="20AUG"/>
    <s v="17AUG"/>
    <n v="12"/>
    <n v="49"/>
    <s v="AUG 17"/>
    <x v="1"/>
    <s v="SENIOR CITIZEN HOME SAFET HONG KONG"/>
    <n v="115"/>
    <x v="6"/>
  </r>
  <r>
    <s v="28AUG 26AUG NIKE FACTORY OUTLET NT HK 1.70"/>
    <s v="28AUG"/>
    <s v="26AUG"/>
    <n v="12"/>
    <n v="36"/>
    <s v="AUG 26"/>
    <x v="1"/>
    <s v="NIKE FACTORY OUTLET NT"/>
    <n v="1.7"/>
    <x v="6"/>
  </r>
  <r>
    <s v="16SEP 14SEP MARATHON SPORTS (M101) TUNG CHUNG HK 399.50"/>
    <s v="16SEP"/>
    <s v="14SEP"/>
    <n v="12"/>
    <n v="47"/>
    <s v="SEP 14"/>
    <x v="4"/>
    <s v="MARATHON SPORTS (M101) TUNG CHUNG"/>
    <n v="399.5"/>
    <x v="6"/>
  </r>
  <r>
    <s v="21SEP 17SEP SENIOR CITIZEN HOME SAFET HONG KONG HK 115.00"/>
    <s v="21SEP"/>
    <s v="17SEP"/>
    <n v="12"/>
    <n v="49"/>
    <s v="SEP 17"/>
    <x v="4"/>
    <s v="SENIOR CITIZEN HOME SAFET HONG KONG"/>
    <n v="115"/>
    <x v="6"/>
  </r>
  <r>
    <s v="22OCT 19OCT SENIOR CITIZEN HOME SAFET HONG KONG HK 115.00"/>
    <s v="22OCT"/>
    <s v="19OCT"/>
    <n v="12"/>
    <n v="49"/>
    <s v="OCT 19"/>
    <x v="5"/>
    <s v="SENIOR CITIZEN HOME SAFET HONG KONG"/>
    <n v="115"/>
    <x v="6"/>
  </r>
  <r>
    <s v="27OCT 24OCT NIKE FACTORY OUTLET NT HK 905.20"/>
    <s v="27OCT"/>
    <s v="24OCT"/>
    <n v="12"/>
    <n v="36"/>
    <s v="OCT 24"/>
    <x v="5"/>
    <s v="NIKE FACTORY OUTLET NT"/>
    <n v="905.2"/>
    <x v="6"/>
  </r>
  <r>
    <s v="16NOV 14NOV NIKO AND... KWAI FONG HK 236.00"/>
    <s v="16NOV"/>
    <s v="14NOV"/>
    <n v="12"/>
    <n v="35"/>
    <s v="NOV 14"/>
    <x v="6"/>
    <s v="NIKO AND... KWAI FONG"/>
    <n v="236"/>
    <x v="6"/>
  </r>
  <r>
    <s v="30NOV 28NOV UNIQLO HONG KONG LTD TUNG CHUNG HK 775.50"/>
    <s v="30NOV"/>
    <s v="28NOV"/>
    <n v="12"/>
    <n v="45"/>
    <s v="NOV 28"/>
    <x v="6"/>
    <s v="UNIQLO HONG KONG LTD TUNG CHUNG"/>
    <n v="775.5"/>
    <x v="6"/>
  </r>
  <r>
    <s v="12DEC 10DEC UNIQLO HONG KONG LTD TUNG CHUNG HK 746.00"/>
    <s v="12DEC"/>
    <s v="10DEC"/>
    <n v="12"/>
    <n v="45"/>
    <s v="DEC 10"/>
    <x v="0"/>
    <s v="UNIQLO HONG KONG LTD TUNG CHUNG"/>
    <n v="746"/>
    <x v="6"/>
  </r>
  <r>
    <s v="TRANSFER 093-013688-004 4,000.00"/>
    <m/>
    <m/>
    <m/>
    <m/>
    <n v="44368"/>
    <x v="2"/>
    <s v="Transfer 093-013688-004"/>
    <n v="4000"/>
    <x v="7"/>
  </r>
  <r>
    <s v="TRANSFER 093-013688-004 4,000.00"/>
    <m/>
    <m/>
    <m/>
    <m/>
    <n v="44382"/>
    <x v="3"/>
    <s v="Transfer 093-013688-004"/>
    <n v="4000"/>
    <x v="7"/>
  </r>
  <r>
    <s v="TRANSFER 093-013688-004 4,000.00"/>
    <m/>
    <m/>
    <m/>
    <m/>
    <n v="44488"/>
    <x v="5"/>
    <s v="Transfer 093-013688-004"/>
    <n v="4000"/>
    <x v="7"/>
  </r>
  <r>
    <s v="9 Nov ATM (08NOV20)"/>
    <m/>
    <m/>
    <m/>
    <m/>
    <n v="44509"/>
    <x v="6"/>
    <s v="Transfer 093-013688-004"/>
    <n v="4000"/>
    <x v="7"/>
  </r>
  <r>
    <s v="11 Dec ATM (11DEC20)"/>
    <m/>
    <m/>
    <m/>
    <m/>
    <n v="44541"/>
    <x v="0"/>
    <s v="Transfer 093-013688-004"/>
    <n v="4000"/>
    <x v="7"/>
  </r>
  <r>
    <s v="19MAY 17MAY MUJI - METROPLAZA KWAI FONG HK 245.00"/>
    <s v="19MAY"/>
    <s v="17MAY"/>
    <n v="12"/>
    <n v="41"/>
    <s v="MAY 17"/>
    <x v="7"/>
    <s v="MUJI - METROPLAZA KWAI FONG"/>
    <n v="245"/>
    <x v="8"/>
  </r>
  <r>
    <s v="21MAY 19MAY FUSION 635 CBC SS HONG KONG HK 99.80"/>
    <s v="21MAY"/>
    <s v="19MAY"/>
    <n v="12"/>
    <n v="41"/>
    <s v="MAY 19"/>
    <x v="7"/>
    <s v="FUSION 635 CBC SS HONG KONG"/>
    <n v="99.8"/>
    <x v="8"/>
  </r>
  <r>
    <s v="20MAY 19MAY OCTOPUS CARDS LTD HONG KONG HK 500.00"/>
    <s v="20MAY"/>
    <s v="19MAY"/>
    <n v="12"/>
    <n v="41"/>
    <s v="MAY 19"/>
    <x v="7"/>
    <s v="OCTOPUS CARDS LTD HONG KONG"/>
    <n v="500"/>
    <x v="8"/>
  </r>
  <r>
    <s v="25MAY 22MAY TASTE 696 CGS SS HONG KONG HK 1,134.20"/>
    <s v="25MAY"/>
    <s v="22MAY"/>
    <n v="12"/>
    <n v="40"/>
    <s v="MAY 22"/>
    <x v="7"/>
    <s v="TASTE 696 CGS SS HONG KONG"/>
    <n v="1134.2"/>
    <x v="8"/>
  </r>
  <r>
    <s v="25MAY 23MAY MUJI - METROPLAZA KWAI FONG HK 426.60"/>
    <s v="25MAY"/>
    <s v="23MAY"/>
    <n v="12"/>
    <n v="41"/>
    <s v="MAY 23"/>
    <x v="7"/>
    <s v="MUJI - METROPLAZA KWAI FONG"/>
    <n v="426.6"/>
    <x v="8"/>
  </r>
  <r>
    <s v="27MAY 25MAY FUSION 635 CBC SS HONG KONG HK 145.60"/>
    <s v="27MAY"/>
    <s v="25MAY"/>
    <n v="12"/>
    <n v="41"/>
    <s v="MAY 25"/>
    <x v="7"/>
    <s v="FUSION 635 CBC SS HONG KONG"/>
    <n v="145.6"/>
    <x v="8"/>
  </r>
  <r>
    <s v="26MAY 25MAY HKTV Shopping Net C Lt Hong Kong HK 515.60"/>
    <s v="26MAY"/>
    <s v="25MAY"/>
    <n v="12"/>
    <n v="13"/>
    <s v="MAY 25"/>
    <x v="7"/>
    <s v="HKTV Shopping Net C Lt Hong Kong"/>
    <n v="515.6"/>
    <x v="8"/>
  </r>
  <r>
    <s v="01JUN 30MAY MUJI (HONG KONG) CO LTD - YAUMATEI HK 351.00"/>
    <s v="01JUN"/>
    <s v="30MAY"/>
    <n v="12"/>
    <n v="48"/>
    <s v="MAY 30"/>
    <x v="7"/>
    <s v="MUJI (HONG KONG) CO LTD - YAUMATEI"/>
    <n v="351"/>
    <x v="8"/>
  </r>
  <r>
    <s v="01JUN 30MAY PB @ OLYMPIAN CIT63100 HONG KONG HK 458.00"/>
    <s v="01JUN"/>
    <s v="30MAY"/>
    <n v="12"/>
    <n v="46"/>
    <s v="MAY 30"/>
    <x v="7"/>
    <s v="PB @ OLYMPIAN CIT63100 HONG KONG"/>
    <n v="458"/>
    <x v="8"/>
  </r>
  <r>
    <s v="01JUN 30MAY WELLCOME 514 TUNG CHUNG HK 167.40"/>
    <s v="01JUN"/>
    <s v="30MAY"/>
    <n v="12"/>
    <n v="37"/>
    <s v="MAY 30"/>
    <x v="7"/>
    <s v="WELLCOME 514 TUNG CHUNG"/>
    <n v="167.4"/>
    <x v="8"/>
  </r>
  <r>
    <s v="01JUN 30MAY YATA SUPERMARKET - KF HONG KONG HK 357.50"/>
    <s v="01JUN"/>
    <s v="30MAY"/>
    <n v="12"/>
    <n v="45"/>
    <s v="MAY 30"/>
    <x v="7"/>
    <s v="YATA SUPERMARKET - KF HONG KONG"/>
    <n v="357.5"/>
    <x v="8"/>
  </r>
  <r>
    <s v="02JUN 31MAY WELLCOME 514 TUNG CHUNG HK 608.60"/>
    <s v="02JUN"/>
    <s v="31MAY"/>
    <n v="12"/>
    <n v="37"/>
    <s v="MAY 31"/>
    <x v="7"/>
    <s v="WELLCOME 514 TUNG CHUNG"/>
    <n v="608.6"/>
    <x v="8"/>
  </r>
  <r>
    <s v="05JUN 04JUN OCTOPUS CARDS LTD HONG KONG HK 500.00"/>
    <s v="05JUN"/>
    <s v="04JUN"/>
    <n v="12"/>
    <n v="41"/>
    <s v="JUN 04"/>
    <x v="2"/>
    <s v="OCTOPUS CARDS LTD HONG KONG"/>
    <n v="500"/>
    <x v="8"/>
  </r>
  <r>
    <s v="08JUN 05JUN FUSION 107 CL HONG KONG HK 154.10"/>
    <s v="08JUN"/>
    <s v="05JUN"/>
    <n v="12"/>
    <n v="37"/>
    <s v="JUN 05"/>
    <x v="2"/>
    <s v="FUSION 107 CL HONG KONG"/>
    <n v="154.1"/>
    <x v="8"/>
  </r>
  <r>
    <s v="08JUN 06JUN HERBACEOUS TEAS COMPANY-S KLN HK 675.00"/>
    <s v="08JUN"/>
    <s v="06JUN"/>
    <n v="12"/>
    <n v="43"/>
    <s v="JUN 06"/>
    <x v="2"/>
    <s v="HERBACEOUS TEAS COMPANY-S KLN"/>
    <n v="675"/>
    <x v="8"/>
  </r>
  <r>
    <s v="08JUN 06JUN THE SINCERE C L(SSP)22300 HONG KONG HK 944.00"/>
    <s v="08JUN"/>
    <s v="06JUN"/>
    <n v="12"/>
    <n v="49"/>
    <s v="JUN 06"/>
    <x v="2"/>
    <s v="THE SINCERE C L(SSP)22300 HONG KONG"/>
    <n v="944"/>
    <x v="8"/>
  </r>
  <r>
    <s v="08JUN 07JUN OCTOPUS CARDS LTD HONG KONG HK 500.00"/>
    <s v="08JUN"/>
    <s v="07JUN"/>
    <n v="12"/>
    <n v="41"/>
    <s v="JUN 07"/>
    <x v="2"/>
    <s v="OCTOPUS CARDS LTD HONG KONG"/>
    <n v="500"/>
    <x v="8"/>
  </r>
  <r>
    <s v="10JUN 08JUN KEE WAH BAKERY LIMITED TUNG CHUNG HK 137.00"/>
    <s v="10JUN"/>
    <s v="08JUN"/>
    <n v="12"/>
    <n v="47"/>
    <s v="JUN 08"/>
    <x v="2"/>
    <s v="KEE WAH BAKERY LIMITED TUNG CHUNG"/>
    <n v="137"/>
    <x v="8"/>
  </r>
  <r>
    <s v="10JUN 08JUN TASTE 696 CGS SS HONG KONG HK 197.10"/>
    <s v="10JUN"/>
    <s v="08JUN"/>
    <n v="12"/>
    <n v="40"/>
    <s v="JUN 08"/>
    <x v="2"/>
    <s v="TASTE 696 CGS SS HONG KONG"/>
    <n v="197.1"/>
    <x v="8"/>
  </r>
  <r>
    <s v="12JUN 10JUN FUSION 107 CL HONG KONG HK 341.20"/>
    <s v="12JUN"/>
    <s v="10JUN"/>
    <n v="12"/>
    <n v="37"/>
    <s v="JUN 10"/>
    <x v="2"/>
    <s v="FUSION 107 CL HONG KONG"/>
    <n v="341.2"/>
    <x v="8"/>
  </r>
  <r>
    <s v="13JUN 11JUN FUSION 635 CBC HONG KONG HK 282.30"/>
    <s v="13JUN"/>
    <s v="11JUN"/>
    <n v="12"/>
    <n v="38"/>
    <s v="JUN 11"/>
    <x v="2"/>
    <s v="FUSION 635 CBC HONG KONG"/>
    <n v="282.3"/>
    <x v="8"/>
  </r>
  <r>
    <s v="15JUN 13JUN MUJI - METROPLAZA KWAI FONG HK 190.00"/>
    <s v="15JUN"/>
    <s v="13JUN"/>
    <n v="12"/>
    <n v="41"/>
    <s v="JUN 13"/>
    <x v="2"/>
    <s v="MUJI - METROPLAZA KWAI FONG"/>
    <n v="190"/>
    <x v="8"/>
  </r>
  <r>
    <s v="15JUN 13JUN OCL* OCTOPUS AD4097318 KOWLOON BAY HK 100.00"/>
    <s v="15JUN"/>
    <s v="13JUN"/>
    <n v="12"/>
    <n v="48"/>
    <s v="JUN 13"/>
    <x v="2"/>
    <s v="OCL* OCTOPUS AD4097318 KOWLOON BAY"/>
    <n v="100"/>
    <x v="8"/>
  </r>
  <r>
    <s v="16JUN 14JUN MUJI - METROPLAZA KWAI FONG HK 544.80"/>
    <s v="16JUN"/>
    <s v="14JUN"/>
    <n v="12"/>
    <n v="41"/>
    <s v="JUN 14"/>
    <x v="2"/>
    <s v="MUJI - METROPLAZA KWAI FONG"/>
    <n v="544.79999999999995"/>
    <x v="8"/>
  </r>
  <r>
    <s v="17JUN 15JUN WELLCOME 514 TUNG CHUNG HK 267.40"/>
    <s v="17JUN"/>
    <s v="15JUN"/>
    <n v="12"/>
    <n v="37"/>
    <s v="JUN 15"/>
    <x v="2"/>
    <s v="WELLCOME 514 TUNG CHUNG"/>
    <n v="267.39999999999998"/>
    <x v="8"/>
  </r>
  <r>
    <s v="17JUN 16JUN OCTOPUS CARDS LTD HONG KONG HK 500.00"/>
    <s v="17JUN"/>
    <s v="16JUN"/>
    <n v="12"/>
    <n v="41"/>
    <s v="JUN 16"/>
    <x v="2"/>
    <s v="OCTOPUS CARDS LTD HONG KONG"/>
    <n v="500"/>
    <x v="8"/>
  </r>
  <r>
    <s v="19JUN 17JUN FUSION 107 CL HONG KONG HK 136.50"/>
    <s v="19JUN"/>
    <s v="17JUN"/>
    <n v="12"/>
    <n v="37"/>
    <s v="JUN 17"/>
    <x v="2"/>
    <s v="FUSION 107 CL HONG KONG"/>
    <n v="136.5"/>
    <x v="8"/>
  </r>
  <r>
    <s v="18 Jun ATM (17JUN20)"/>
    <m/>
    <m/>
    <m/>
    <m/>
    <n v="44365"/>
    <x v="2"/>
    <s v="Transfer 042-2-045062"/>
    <n v="500"/>
    <x v="8"/>
  </r>
  <r>
    <s v="20JUN 19JUN OCTOPUS CARDS LTD HONG KONG HK 500.00"/>
    <s v="20JUN"/>
    <s v="19JUN"/>
    <n v="12"/>
    <n v="41"/>
    <s v="JUN 19"/>
    <x v="2"/>
    <s v="OCTOPUS CARDS LTD HONG KONG"/>
    <n v="500"/>
    <x v="8"/>
  </r>
  <r>
    <s v="22JUN 20JUN FUSION 635 CBC SS HONG KONG HK 44.80"/>
    <s v="22JUN"/>
    <s v="20JUN"/>
    <n v="12"/>
    <n v="41"/>
    <s v="JUN 20"/>
    <x v="2"/>
    <s v="FUSION 635 CBC SS HONG KONG"/>
    <n v="44.8"/>
    <x v="8"/>
  </r>
  <r>
    <s v="23JUN 21JUN KEE WAH BAKERY LIMITED TUNG CHUNG HK 146.40"/>
    <s v="23JUN"/>
    <s v="21JUN"/>
    <n v="12"/>
    <n v="47"/>
    <s v="JUN 21"/>
    <x v="2"/>
    <s v="KEE WAH BAKERY LIMITED TUNG CHUNG"/>
    <n v="146.4"/>
    <x v="8"/>
  </r>
  <r>
    <s v="23JUN 21JUN TASTE 696 CGS SS HONG KONG HK 74.30"/>
    <s v="23JUN"/>
    <s v="21JUN"/>
    <n v="12"/>
    <n v="40"/>
    <s v="JUN 21"/>
    <x v="2"/>
    <s v="TASTE 696 CGS SS HONG KONG"/>
    <n v="74.3"/>
    <x v="8"/>
  </r>
  <r>
    <s v="24JUN 22JUN WELLCOME 514 TUNG CHUNG HK 276.70"/>
    <s v="24JUN"/>
    <s v="22JUN"/>
    <n v="12"/>
    <n v="37"/>
    <s v="JUN 22"/>
    <x v="2"/>
    <s v="WELLCOME 514 TUNG CHUNG"/>
    <n v="276.7"/>
    <x v="8"/>
  </r>
  <r>
    <s v="26JUN 23JUN WELLCOME 514 TUNG CHUNG HK 116.20"/>
    <s v="26JUN"/>
    <s v="23JUN"/>
    <n v="12"/>
    <n v="37"/>
    <s v="JUN 23"/>
    <x v="2"/>
    <s v="WELLCOME 514 TUNG CHUNG"/>
    <n v="116.2"/>
    <x v="8"/>
  </r>
  <r>
    <s v="26JUN 24JUN FUSION 635 CBC HONG KONG HK 827.90"/>
    <s v="26JUN"/>
    <s v="24JUN"/>
    <n v="12"/>
    <n v="38"/>
    <s v="JUN 24"/>
    <x v="2"/>
    <s v="FUSION 635 CBC HONG KONG"/>
    <n v="827.9"/>
    <x v="8"/>
  </r>
  <r>
    <s v="26JUN 24JUN OCTOPUS CARDS LTD HONG KONG HK 500.00"/>
    <s v="26JUN"/>
    <s v="24JUN"/>
    <n v="12"/>
    <n v="41"/>
    <s v="JUN 24"/>
    <x v="2"/>
    <s v="OCTOPUS CARDS LTD HONG KONG"/>
    <n v="500"/>
    <x v="8"/>
  </r>
  <r>
    <s v="29JUN 26JUN FUSION 635 CBC SS HONG KONG HK 123.90"/>
    <s v="29JUN"/>
    <s v="26JUN"/>
    <n v="12"/>
    <n v="41"/>
    <s v="JUN 26"/>
    <x v="2"/>
    <s v="FUSION 635 CBC SS HONG KONG"/>
    <n v="123.9"/>
    <x v="8"/>
  </r>
  <r>
    <s v="29JUN 26JUN PAYPAL *NAOKOMAMA 4029357733 HK 98.00"/>
    <s v="29JUN"/>
    <s v="26JUN"/>
    <n v="12"/>
    <n v="42"/>
    <s v="JUN 26"/>
    <x v="2"/>
    <s v="PAYPAL *NAOKOMAMA 4029357733"/>
    <n v="98"/>
    <x v="8"/>
  </r>
  <r>
    <s v="29JUN 26JUN WELLCOME 514 TUNG CHUNG HK 202.50"/>
    <s v="29JUN"/>
    <s v="26JUN"/>
    <n v="12"/>
    <n v="37"/>
    <s v="JUN 26"/>
    <x v="2"/>
    <s v="WELLCOME 514 TUNG CHUNG"/>
    <n v="202.5"/>
    <x v="8"/>
  </r>
  <r>
    <s v="29JUN 27JUN MUJI (TELFORD PLAZA) KOWLOON BAY HK 610.40"/>
    <s v="29JUN"/>
    <s v="27JUN"/>
    <n v="12"/>
    <n v="46"/>
    <s v="JUN 27"/>
    <x v="2"/>
    <s v="MUJI (TELFORD PLAZA) KOWLOON BAY"/>
    <n v="610.4"/>
    <x v="8"/>
  </r>
  <r>
    <s v="ATM (27JUN20)"/>
    <m/>
    <m/>
    <m/>
    <m/>
    <n v="44374"/>
    <x v="2"/>
    <s v="Transfer 042-2-045062"/>
    <n v="1000"/>
    <x v="8"/>
  </r>
  <r>
    <s v="29JUN 28JUN HKTV Shopping Net C Lt Hong Kong HK 559.00"/>
    <s v="29JUN"/>
    <s v="28JUN"/>
    <n v="12"/>
    <n v="13"/>
    <s v="JUN 28"/>
    <x v="2"/>
    <s v="HKTV Shopping Net C Lt Hong Kong"/>
    <n v="559"/>
    <x v="8"/>
  </r>
  <r>
    <s v="29JUN 28JUN OCTOPUS CARDS LTD HONG KONG HK 500.00"/>
    <s v="29JUN"/>
    <s v="28JUN"/>
    <n v="12"/>
    <n v="41"/>
    <s v="JUN 28"/>
    <x v="2"/>
    <s v="OCTOPUS CARDS LTD HONG KONG"/>
    <n v="500"/>
    <x v="8"/>
  </r>
  <r>
    <s v="03JUL 01JUL TASTE 696 CGS HONG KONG HK 200.00"/>
    <s v="03JUL"/>
    <s v="01JUL"/>
    <n v="12"/>
    <n v="37"/>
    <s v="JUL 01"/>
    <x v="3"/>
    <s v="TASTE 696 CGS HONG KONG"/>
    <n v="200"/>
    <x v="8"/>
  </r>
  <r>
    <s v="03JUL 01JUL TASTE 696 CGS SS HONG KONG HK 184.80"/>
    <s v="03JUL"/>
    <s v="01JUL"/>
    <n v="12"/>
    <n v="40"/>
    <s v="JUL 01"/>
    <x v="3"/>
    <s v="TASTE 696 CGS SS HONG KONG"/>
    <n v="184.8"/>
    <x v="8"/>
  </r>
  <r>
    <s v="03JUL 01JUL WELLCOME 514 TUNG CHUNG HK 352.30"/>
    <s v="03JUL"/>
    <s v="01JUL"/>
    <n v="12"/>
    <n v="37"/>
    <s v="JUL 01"/>
    <x v="3"/>
    <s v="WELLCOME 514 TUNG CHUNG"/>
    <n v="352.3"/>
    <x v="8"/>
  </r>
  <r>
    <s v="03JUL 02JUL OCTOPUS CARDS LTD HONG KONG HK 500.00"/>
    <s v="03JUL"/>
    <s v="02JUL"/>
    <n v="12"/>
    <n v="41"/>
    <s v="JUL 02"/>
    <x v="3"/>
    <s v="OCTOPUS CARDS LTD HONG KONG"/>
    <n v="500"/>
    <x v="8"/>
  </r>
  <r>
    <s v="2 Jul ATM (02JUL20)"/>
    <m/>
    <m/>
    <m/>
    <m/>
    <n v="44379"/>
    <x v="3"/>
    <s v="Transfer 042-2-045062"/>
    <n v="2000"/>
    <x v="8"/>
  </r>
  <r>
    <s v="07JUL 05JUL MIDWAY STUDIO LIMITED HONG KONG HK 220.00"/>
    <s v="07JUL"/>
    <s v="05JUL"/>
    <n v="12"/>
    <n v="45"/>
    <s v="JUL 05"/>
    <x v="3"/>
    <s v="MIDWAY STUDIO LIMITED HONG KONG"/>
    <n v="220"/>
    <x v="8"/>
  </r>
  <r>
    <s v="06JUL 05JUL OCTOPUS CARDS LTD HONG KONG HK 500.00"/>
    <s v="06JUL"/>
    <s v="05JUL"/>
    <n v="12"/>
    <n v="41"/>
    <s v="JUL 05"/>
    <x v="3"/>
    <s v="OCTOPUS CARDS LTD HONG KONG"/>
    <n v="500"/>
    <x v="8"/>
  </r>
  <r>
    <s v="08JUL 06JUL FUSION 635 CBC SS HONG KONG HK 64.10"/>
    <s v="08JUL"/>
    <s v="06JUL"/>
    <n v="12"/>
    <n v="41"/>
    <s v="JUL 06"/>
    <x v="3"/>
    <s v="FUSION 635 CBC SS HONG KONG"/>
    <n v="64.099999999999994"/>
    <x v="8"/>
  </r>
  <r>
    <s v="08JUL 06JUL FUSION 635 CBC SS HONG KONG HK 121.40"/>
    <s v="08JUL"/>
    <s v="06JUL"/>
    <n v="12"/>
    <n v="41"/>
    <s v="JUL 06"/>
    <x v="3"/>
    <s v="FUSION 635 CBC SS HONG KONG"/>
    <n v="121.4"/>
    <x v="8"/>
  </r>
  <r>
    <s v="08JUL 06JUL WELLCOME 514 TUNG CHUNG HK 236.50"/>
    <s v="08JUL"/>
    <s v="06JUL"/>
    <n v="12"/>
    <n v="37"/>
    <s v="JUL 06"/>
    <x v="3"/>
    <s v="WELLCOME 514 TUNG CHUNG"/>
    <n v="236.5"/>
    <x v="8"/>
  </r>
  <r>
    <s v="09JUL 08JUL OCTOPUS CARDS LTD HONG KONG HK 500.00"/>
    <s v="09JUL"/>
    <s v="08JUL"/>
    <n v="12"/>
    <n v="41"/>
    <s v="JUL 08"/>
    <x v="3"/>
    <s v="OCTOPUS CARDS LTD HONG KONG"/>
    <n v="500"/>
    <x v="8"/>
  </r>
  <r>
    <s v="13JUL 10JUL FUSION 635 CBC HONG KONG HK 207.20"/>
    <s v="13JUL"/>
    <s v="10JUL"/>
    <n v="12"/>
    <n v="38"/>
    <s v="JUL 10"/>
    <x v="3"/>
    <s v="FUSION 635 CBC HONG KONG"/>
    <n v="207.2"/>
    <x v="8"/>
  </r>
  <r>
    <s v="11JUL 10JUL OCL* OCTOPUS AD5850984 KOWLOON BAY HK 100.00"/>
    <s v="11JUL"/>
    <s v="10JUL"/>
    <n v="12"/>
    <n v="48"/>
    <s v="JUL 10"/>
    <x v="3"/>
    <s v="OCL* OCTOPUS AD5850984 KOWLOON BAY"/>
    <n v="100"/>
    <x v="8"/>
  </r>
  <r>
    <s v="11JUL 10JUL OCL* OCTOPUS AD5853509 KOWLOON BAY HK 100.00"/>
    <s v="11JUL"/>
    <s v="10JUL"/>
    <n v="12"/>
    <n v="48"/>
    <s v="JUL 10"/>
    <x v="3"/>
    <s v="OCL* OCTOPUS AD5853509 KOWLOON BAY"/>
    <n v="100"/>
    <x v="8"/>
  </r>
  <r>
    <s v="13JUL 10JUL TASTE 696 CGS SS HONG KONG HK 402.00"/>
    <s v="13JUL"/>
    <s v="10JUL"/>
    <n v="12"/>
    <n v="40"/>
    <s v="JUL 10"/>
    <x v="3"/>
    <s v="TASTE 696 CGS SS HONG KONG"/>
    <n v="402"/>
    <x v="8"/>
  </r>
  <r>
    <s v="13JUL 11JUL FUSION 635 CBC SS HONG KONG HK 111.60"/>
    <s v="13JUL"/>
    <s v="11JUL"/>
    <n v="12"/>
    <n v="41"/>
    <s v="JUL 11"/>
    <x v="3"/>
    <s v="FUSION 635 CBC SS HONG KONG"/>
    <n v="111.6"/>
    <x v="8"/>
  </r>
  <r>
    <s v="13JUL 11JUL HKTV Shopping Net C Lt Hong Kong HK 155.20"/>
    <s v="13JUL"/>
    <s v="11JUL"/>
    <n v="12"/>
    <n v="13"/>
    <s v="JUL 11"/>
    <x v="3"/>
    <s v="HKTV Shopping Net C Lt Hong Kong"/>
    <n v="155.19999999999999"/>
    <x v="8"/>
  </r>
  <r>
    <s v="13JUL 11JUL HKTV Shopping Net C Lt Hong Kong HK 833.40"/>
    <s v="13JUL"/>
    <s v="11JUL"/>
    <n v="12"/>
    <n v="13"/>
    <s v="JUL 11"/>
    <x v="3"/>
    <s v="HKTV Shopping Net C Lt Hong Kong"/>
    <n v="833.4"/>
    <x v="8"/>
  </r>
  <r>
    <s v="15JUL 11JUL KYO WATAMI R G&amp;J C CG HONG KONG HK 242.00"/>
    <s v="15JUL"/>
    <s v="11JUL"/>
    <n v="12"/>
    <n v="45"/>
    <s v="JUL 11"/>
    <x v="3"/>
    <s v="KYO WATAMI R G&amp;J C CG HONG KONG"/>
    <n v="242"/>
    <x v="8"/>
  </r>
  <r>
    <s v="13JUL 11JUL TASTE 696 CGS SS HONG KONG HK 208.50"/>
    <s v="13JUL"/>
    <s v="11JUL"/>
    <n v="12"/>
    <n v="40"/>
    <s v="JUL 11"/>
    <x v="3"/>
    <s v="TASTE 696 CGS SS HONG KONG"/>
    <n v="208.5"/>
    <x v="8"/>
  </r>
  <r>
    <s v="13JUL 12JUL OCTOPUS CARDS LTD HONG KONG HK 500.00"/>
    <s v="13JUL"/>
    <s v="12JUL"/>
    <n v="12"/>
    <n v="41"/>
    <s v="JUL 12"/>
    <x v="3"/>
    <s v="OCTOPUS CARDS LTD HONG KONG"/>
    <n v="500"/>
    <x v="8"/>
  </r>
  <r>
    <s v="ATM (13JUL20)"/>
    <m/>
    <m/>
    <m/>
    <m/>
    <n v="44390"/>
    <x v="3"/>
    <s v="Transfer 042-2-045062"/>
    <n v="1500"/>
    <x v="8"/>
  </r>
  <r>
    <s v="17JUL 15JUL FUSION 635 CBC SS HONG KONG HK 269.60"/>
    <s v="17JUL"/>
    <s v="15JUL"/>
    <n v="12"/>
    <n v="41"/>
    <s v="JUL 15"/>
    <x v="3"/>
    <s v="FUSION 635 CBC SS HONG KONG"/>
    <n v="269.60000000000002"/>
    <x v="8"/>
  </r>
  <r>
    <s v="17JUL 15JUL WELLCOME 514 TUNG CHUNG HK 595.60"/>
    <s v="17JUL"/>
    <s v="15JUL"/>
    <n v="12"/>
    <n v="37"/>
    <s v="JUL 15"/>
    <x v="3"/>
    <s v="WELLCOME 514 TUNG CHUNG"/>
    <n v="595.6"/>
    <x v="8"/>
  </r>
  <r>
    <s v="17JUL 16JUL HKTV Shopping Net C Lt Hong Kong HK 1,596.10"/>
    <s v="17JUL"/>
    <s v="16JUL"/>
    <n v="12"/>
    <n v="13"/>
    <s v="JUL 16"/>
    <x v="3"/>
    <s v="HKTV Shopping Net C Lt Hong Kong"/>
    <n v="1596.1"/>
    <x v="8"/>
  </r>
  <r>
    <s v="18JUL 17JUL OCTOPUS CARDS LTD HONG KONG HK 500.00"/>
    <s v="18JUL"/>
    <s v="17JUL"/>
    <n v="12"/>
    <n v="41"/>
    <s v="JUL 17"/>
    <x v="3"/>
    <s v="OCTOPUS CARDS LTD HONG KONG"/>
    <n v="500"/>
    <x v="8"/>
  </r>
  <r>
    <s v="21JUL 19JUL KEE WAH BAKERY LIMITED TUNG CHUNG HK 116.50"/>
    <s v="21JUL"/>
    <s v="19JUL"/>
    <n v="12"/>
    <n v="47"/>
    <s v="JUL 19"/>
    <x v="3"/>
    <s v="KEE WAH BAKERY LIMITED TUNG CHUNG"/>
    <n v="116.5"/>
    <x v="8"/>
  </r>
  <r>
    <s v="21JUL 19JUL TASTE 696 CGS SS HONG KONG HK 151.30"/>
    <s v="21JUL"/>
    <s v="19JUL"/>
    <n v="12"/>
    <n v="40"/>
    <s v="JUL 19"/>
    <x v="3"/>
    <s v="TASTE 696 CGS SS HONG KONG"/>
    <n v="151.30000000000001"/>
    <x v="8"/>
  </r>
  <r>
    <s v="23JUL 21JUL TASTE 696 CGS SS HONG KONG HK 334.40"/>
    <s v="23JUL"/>
    <s v="21JUL"/>
    <n v="12"/>
    <n v="40"/>
    <s v="JUL 21"/>
    <x v="3"/>
    <s v="TASTE 696 CGS SS HONG KONG"/>
    <n v="334.4"/>
    <x v="8"/>
  </r>
  <r>
    <s v="24JUL 22JUL FUSION 107 CL HONG KONG HK 244.30"/>
    <s v="24JUL"/>
    <s v="22JUL"/>
    <n v="12"/>
    <n v="37"/>
    <s v="JUL 22"/>
    <x v="3"/>
    <s v="FUSION 107 CL HONG KONG"/>
    <n v="244.3"/>
    <x v="8"/>
  </r>
  <r>
    <s v="24JUL 23JUL HKTV Shopping Net C Lt Hong Kong HK 1,329.90"/>
    <s v="24JUL"/>
    <s v="23JUL"/>
    <n v="12"/>
    <n v="13"/>
    <s v="JUL 23"/>
    <x v="3"/>
    <s v="HKTV Shopping Net C Lt Hong Kong"/>
    <n v="1329.9"/>
    <x v="8"/>
  </r>
  <r>
    <s v="27JUL 24JUL HERBACEOUS TEAS SHA TIN HK 927.00"/>
    <s v="27JUL"/>
    <s v="24JUL"/>
    <n v="12"/>
    <n v="37"/>
    <s v="JUL 24"/>
    <x v="3"/>
    <s v="HERBACEOUS TEAS SHA TIN"/>
    <n v="927"/>
    <x v="8"/>
  </r>
  <r>
    <s v="25JUL 24JUL OCTOPUS CARDS LTD HONG KONG HK 500.00"/>
    <s v="25JUL"/>
    <s v="24JUL"/>
    <n v="12"/>
    <n v="41"/>
    <s v="JUL 24"/>
    <x v="3"/>
    <s v="OCTOPUS CARDS LTD HONG KONG"/>
    <n v="500"/>
    <x v="8"/>
  </r>
  <r>
    <s v="27JUL 25JUL FUSION 635 CBC SS HONG KONG HK 250.60"/>
    <s v="27JUL"/>
    <s v="25JUL"/>
    <n v="12"/>
    <n v="41"/>
    <s v="JUL 25"/>
    <x v="3"/>
    <s v="FUSION 635 CBC SS HONG KONG"/>
    <n v="250.6"/>
    <x v="8"/>
  </r>
  <r>
    <s v="27JUL 25JUL WELLCOME 514 TUNG CHUNG HK 596.00"/>
    <s v="27JUL"/>
    <s v="25JUL"/>
    <n v="12"/>
    <n v="37"/>
    <s v="JUL 25"/>
    <x v="3"/>
    <s v="WELLCOME 514 TUNG CHUNG"/>
    <n v="596"/>
    <x v="8"/>
  </r>
  <r>
    <s v="30JUL 28JUL FUSION 635 CBC SS HONG KONG HK 709.70"/>
    <s v="30JUL"/>
    <s v="28JUL"/>
    <n v="12"/>
    <n v="41"/>
    <s v="JUL 28"/>
    <x v="3"/>
    <s v="FUSION 635 CBC SS HONG KONG"/>
    <n v="709.7"/>
    <x v="8"/>
  </r>
  <r>
    <s v="30JUL 28JUL OCL* OCTOPUS AD6808883 KOWLOON BAY HK 100.00"/>
    <s v="30JUL"/>
    <s v="28JUL"/>
    <n v="12"/>
    <n v="48"/>
    <s v="JUL 28"/>
    <x v="3"/>
    <s v="OCL* OCTOPUS AD6808883 KOWLOON BAY"/>
    <n v="100"/>
    <x v="8"/>
  </r>
  <r>
    <s v="30JUL 29JUL HKTV Shopping Net C Lt Hong Kong HK 1,486.40"/>
    <s v="30JUL"/>
    <s v="29JUL"/>
    <n v="12"/>
    <n v="13"/>
    <s v="JUL 29"/>
    <x v="3"/>
    <s v="HKTV Shopping Net C Lt Hong Kong"/>
    <n v="1486.4"/>
    <x v="8"/>
  </r>
  <r>
    <s v="03AUG 31JUL FUSION 635 CBC SS HONG KONG HK 306.10"/>
    <s v="03AUG"/>
    <s v="31JUL"/>
    <n v="12"/>
    <n v="41"/>
    <s v="JUL 31"/>
    <x v="3"/>
    <s v="FUSION 635 CBC SS HONG KONG"/>
    <n v="306.10000000000002"/>
    <x v="8"/>
  </r>
  <r>
    <s v="03AUG 31JUL KEE WAH BAKERY LIMITED TUNG CHUNG HK 223.00"/>
    <s v="03AUG"/>
    <s v="31JUL"/>
    <n v="12"/>
    <n v="47"/>
    <s v="JUL 31"/>
    <x v="3"/>
    <s v="KEE WAH BAKERY LIMITED TUNG CHUNG"/>
    <n v="223"/>
    <x v="8"/>
  </r>
  <r>
    <s v="01AUG 31JUL OCTOPUS CARDS LTD HONG KONG HK 500.00"/>
    <s v="01AUG"/>
    <s v="31JUL"/>
    <n v="12"/>
    <n v="41"/>
    <s v="JUL 31"/>
    <x v="3"/>
    <s v="OCTOPUS CARDS LTD HONG KONG"/>
    <n v="500"/>
    <x v="8"/>
  </r>
  <r>
    <s v="04AUG 01AUG OCTOPUS CARDS LTD HONG KONG HK 500.00"/>
    <s v="04AUG"/>
    <s v="01AUG"/>
    <n v="12"/>
    <n v="41"/>
    <s v="AUG 01"/>
    <x v="1"/>
    <s v="OCTOPUS CARDS LTD HONG KONG"/>
    <n v="500"/>
    <x v="8"/>
  </r>
  <r>
    <s v="03AUG 01AUG WELLCOME 514 TUNG CHUNG HK 336.00"/>
    <s v="03AUG"/>
    <s v="01AUG"/>
    <n v="12"/>
    <n v="37"/>
    <s v="AUG 01"/>
    <x v="1"/>
    <s v="WELLCOME 514 TUNG CHUNG"/>
    <n v="336"/>
    <x v="8"/>
  </r>
  <r>
    <s v="03AUG 02AUG HKTV Shopping Net C Lt Hong Kong HK 1,398.80"/>
    <s v="03AUG"/>
    <s v="02AUG"/>
    <n v="12"/>
    <n v="13"/>
    <s v="AUG 02"/>
    <x v="1"/>
    <s v="HKTV Shopping Net C Lt Hong Kong"/>
    <n v="1398.8"/>
    <x v="8"/>
  </r>
  <r>
    <s v="ATM WITHDRAWAL (02AUG20) 500.00 54,466.01"/>
    <m/>
    <m/>
    <m/>
    <m/>
    <n v="44411"/>
    <x v="1"/>
    <s v="Transfer 042-2-045062"/>
    <n v="500"/>
    <x v="8"/>
  </r>
  <r>
    <s v="06AUG 04AUG FUSION 107 CL HONG KONG HK 462.10"/>
    <s v="06AUG"/>
    <s v="04AUG"/>
    <n v="12"/>
    <n v="37"/>
    <s v="AUG 04"/>
    <x v="1"/>
    <s v="FUSION 107 CL HONG KONG"/>
    <n v="462.1"/>
    <x v="8"/>
  </r>
  <r>
    <s v="08AUG 06AUG CHATERAISE LANTAU ISLAND HK 178.00"/>
    <s v="08AUG"/>
    <s v="06AUG"/>
    <n v="12"/>
    <n v="38"/>
    <s v="AUG 06"/>
    <x v="1"/>
    <s v="CHATERAISE LANTAU ISLAND"/>
    <n v="178"/>
    <x v="8"/>
  </r>
  <r>
    <s v="08AUG 06AUG FUSION 107 CL HONG KONG HK 182.50"/>
    <s v="08AUG"/>
    <s v="06AUG"/>
    <n v="12"/>
    <n v="37"/>
    <s v="AUG 06"/>
    <x v="1"/>
    <s v="FUSION 107 CL HONG KONG"/>
    <n v="182.5"/>
    <x v="8"/>
  </r>
  <r>
    <s v="08AUG 06AUG FUSION 635 CBC SS HONG KONG HK 178.10"/>
    <s v="08AUG"/>
    <s v="06AUG"/>
    <n v="12"/>
    <n v="41"/>
    <s v="AUG 06"/>
    <x v="1"/>
    <s v="FUSION 635 CBC SS HONG KONG"/>
    <n v="178.1"/>
    <x v="8"/>
  </r>
  <r>
    <s v="08AUG 06AUG KEE WAH BAKERY LIMITED TUNG CHUNG HK 119.00"/>
    <s v="08AUG"/>
    <s v="06AUG"/>
    <n v="12"/>
    <n v="47"/>
    <s v="AUG 06"/>
    <x v="1"/>
    <s v="KEE WAH BAKERY LIMITED TUNG CHUNG"/>
    <n v="119"/>
    <x v="8"/>
  </r>
  <r>
    <s v="08AUG 06AUG TASTE 696 CGS SS HONG KONG HK 919.60"/>
    <s v="08AUG"/>
    <s v="06AUG"/>
    <n v="12"/>
    <n v="40"/>
    <s v="AUG 06"/>
    <x v="1"/>
    <s v="TASTE 696 CGS SS HONG KONG"/>
    <n v="919.6"/>
    <x v="8"/>
  </r>
  <r>
    <s v="10AUG 07AUG OCL* OCTOPUS AD7282052 KOWLOON BAY HK 100.00"/>
    <s v="10AUG"/>
    <s v="07AUG"/>
    <n v="12"/>
    <n v="48"/>
    <s v="AUG 07"/>
    <x v="1"/>
    <s v="OCL* OCTOPUS AD7282052 KOWLOON BAY"/>
    <n v="100"/>
    <x v="8"/>
  </r>
  <r>
    <s v="10AUG 08AUG FUSION 635 CBC SS HONG KONG HK 264.40"/>
    <s v="10AUG"/>
    <s v="08AUG"/>
    <n v="12"/>
    <n v="41"/>
    <s v="AUG 08"/>
    <x v="1"/>
    <s v="FUSION 635 CBC SS HONG KONG"/>
    <n v="264.39999999999998"/>
    <x v="8"/>
  </r>
  <r>
    <s v="10AUG 08AUG HKTV Shopping Net C Lt Hong Kong HK 122.00CR"/>
    <s v="10AUG"/>
    <s v="08AUG"/>
    <n v="12"/>
    <n v="13"/>
    <s v="AUG 08"/>
    <x v="1"/>
    <s v="HKTV Shopping Net C Lt Hong Kong"/>
    <n v="122"/>
    <x v="8"/>
  </r>
  <r>
    <s v="10AUG 09AUG OCL* OCTOPUS AD7368377 KOWLOON BAY HK 100.00"/>
    <s v="10AUG"/>
    <s v="09AUG"/>
    <n v="12"/>
    <n v="48"/>
    <s v="AUG 09"/>
    <x v="1"/>
    <s v="OCL* OCTOPUS AD7368377 KOWLOON BAY"/>
    <n v="100"/>
    <x v="8"/>
  </r>
  <r>
    <s v="11AUG 09AUG OCTOPUS CARDS LTD HONG KONG HK 500.00"/>
    <s v="11AUG"/>
    <s v="09AUG"/>
    <n v="12"/>
    <n v="41"/>
    <s v="AUG 09"/>
    <x v="1"/>
    <s v="OCTOPUS CARDS LTD HONG KONG"/>
    <n v="500"/>
    <x v="8"/>
  </r>
  <r>
    <s v="13AUG 11AUG FUSION 107 CL HONG KONG HK 153.30"/>
    <s v="13AUG"/>
    <s v="11AUG"/>
    <n v="12"/>
    <n v="37"/>
    <s v="AUG 11"/>
    <x v="1"/>
    <s v="FUSION 107 CL HONG KONG"/>
    <n v="153.30000000000001"/>
    <x v="8"/>
  </r>
  <r>
    <s v="13AUG 11AUG TASTE 696 CGS SS HONG KONG HK 251.40"/>
    <s v="13AUG"/>
    <s v="11AUG"/>
    <n v="12"/>
    <n v="40"/>
    <s v="AUG 11"/>
    <x v="1"/>
    <s v="TASTE 696 CGS SS HONG KONG"/>
    <n v="251.4"/>
    <x v="8"/>
  </r>
  <r>
    <s v="TRANSFER 042-2-045062 1,000.00 4,872.92"/>
    <m/>
    <m/>
    <m/>
    <m/>
    <n v="44420"/>
    <x v="1"/>
    <s v="Transfer 042-2-045062"/>
    <n v="1000"/>
    <x v="8"/>
  </r>
  <r>
    <s v="17AUG 14AUG TASTE 696 CGS SS HONG KONG HK 135.90"/>
    <s v="17AUG"/>
    <s v="14AUG"/>
    <n v="12"/>
    <n v="40"/>
    <s v="AUG 14"/>
    <x v="1"/>
    <s v="TASTE 696 CGS SS HONG KONG"/>
    <n v="135.9"/>
    <x v="8"/>
  </r>
  <r>
    <s v="17AUG 16AUG HKTV Shopping Net C Lt Hong Kong HK 852.60"/>
    <s v="17AUG"/>
    <s v="16AUG"/>
    <n v="12"/>
    <n v="13"/>
    <s v="AUG 16"/>
    <x v="1"/>
    <s v="HKTV Shopping Net C Lt Hong Kong"/>
    <n v="852.6"/>
    <x v="8"/>
  </r>
  <r>
    <s v="17AUG 16AUG HKTV Shopping Net C Lt Hong Kong HK 65.00"/>
    <s v="17AUG"/>
    <s v="16AUG"/>
    <n v="12"/>
    <n v="13"/>
    <s v="AUG 16"/>
    <x v="1"/>
    <s v="HKTV Shopping Net C Lt Hong Kong"/>
    <n v="65"/>
    <x v="8"/>
  </r>
  <r>
    <s v="19AUG 17AUG FUSION 107 CL HONG KONG HK 381.90"/>
    <s v="19AUG"/>
    <s v="17AUG"/>
    <n v="12"/>
    <n v="37"/>
    <s v="AUG 17"/>
    <x v="1"/>
    <s v="FUSION 107 CL HONG KONG"/>
    <n v="381.9"/>
    <x v="8"/>
  </r>
  <r>
    <s v="20AUG 18AUG FUSION 635 CBC SS HONG KONG HK 336.80"/>
    <s v="20AUG"/>
    <s v="18AUG"/>
    <n v="12"/>
    <n v="41"/>
    <s v="AUG 18"/>
    <x v="1"/>
    <s v="FUSION 635 CBC SS HONG KONG"/>
    <n v="336.8"/>
    <x v="8"/>
  </r>
  <r>
    <s v="20AUG 18AUG MUJI (HONG KONG) COMPANY CAUSEWAY BAY HK 325.00"/>
    <s v="20AUG"/>
    <s v="18AUG"/>
    <n v="12"/>
    <n v="51"/>
    <s v="AUG 18"/>
    <x v="1"/>
    <s v="MUJI (HONG KONG) COMPANY CAUSEWAY BAY"/>
    <n v="325"/>
    <x v="8"/>
  </r>
  <r>
    <s v="19AUG 18AUG OCL* OCTOPUS AD7822665 KOWLOON BAY HK 300.00"/>
    <s v="19AUG"/>
    <s v="18AUG"/>
    <n v="12"/>
    <n v="48"/>
    <s v="AUG 18"/>
    <x v="1"/>
    <s v="OCL* OCTOPUS AD7822665 KOWLOON BAY"/>
    <n v="300"/>
    <x v="8"/>
  </r>
  <r>
    <s v="TRANSFER 042-2-045062 1,000.00 2,988.91"/>
    <m/>
    <m/>
    <m/>
    <m/>
    <n v="44427"/>
    <x v="1"/>
    <s v="Transfer 042-2-045062"/>
    <n v="1000"/>
    <x v="8"/>
  </r>
  <r>
    <s v="24AUG 22AUG MUJI &quot;MTR TSING YI&quot; KWUN TONG HK 351.40"/>
    <s v="24AUG"/>
    <s v="22AUG"/>
    <n v="12"/>
    <n v="43"/>
    <s v="AUG 22"/>
    <x v="1"/>
    <s v="MUJI &quot;MTR TSING YI&quot; KWUN TONG"/>
    <n v="351.4"/>
    <x v="8"/>
  </r>
  <r>
    <s v="24AUG 23AUG OCTOPUS CARDS LTD HONG KONG HK 500.00"/>
    <s v="24AUG"/>
    <s v="23AUG"/>
    <n v="12"/>
    <n v="41"/>
    <s v="AUG 23"/>
    <x v="1"/>
    <s v="OCTOPUS CARDS LTD HONG KONG"/>
    <n v="500"/>
    <x v="8"/>
  </r>
  <r>
    <s v="28AUG 26AUG WELLCOME 514 TUNG CHUNG HK 640.70"/>
    <s v="28AUG"/>
    <s v="26AUG"/>
    <n v="12"/>
    <n v="37"/>
    <s v="AUG 26"/>
    <x v="1"/>
    <s v="WELLCOME 514 TUNG CHUNG"/>
    <n v="640.70000000000005"/>
    <x v="8"/>
  </r>
  <r>
    <s v="31AUG 28AUG FUSION 635 CBC SS HONG KONG HK 651.70"/>
    <s v="31AUG"/>
    <s v="28AUG"/>
    <n v="12"/>
    <n v="41"/>
    <s v="AUG 28"/>
    <x v="1"/>
    <s v="FUSION 635 CBC SS HONG KONG"/>
    <n v="651.70000000000005"/>
    <x v="8"/>
  </r>
  <r>
    <s v="ATM (28AUG20)"/>
    <m/>
    <m/>
    <m/>
    <m/>
    <n v="44436"/>
    <x v="1"/>
    <s v="Transfer 042-2-045062"/>
    <n v="2500"/>
    <x v="8"/>
  </r>
  <r>
    <s v="31AUG 29AUG OCL* OCTOPUS AD8448579 KOWLOON BAY HK 350.00"/>
    <s v="31AUG"/>
    <s v="29AUG"/>
    <n v="12"/>
    <n v="48"/>
    <s v="AUG 29"/>
    <x v="1"/>
    <s v="OCL* OCTOPUS AD8448579 KOWLOON BAY"/>
    <n v="350"/>
    <x v="8"/>
  </r>
  <r>
    <s v="31AUG 30AUG HKTV Shopping Net C Lt Hong Kong HK 1,571.64"/>
    <s v="31AUG"/>
    <s v="30AUG"/>
    <n v="12"/>
    <n v="13"/>
    <s v="AUG 30"/>
    <x v="1"/>
    <s v="HKTV Shopping Net C Lt Hong Kong"/>
    <n v="1571.64"/>
    <x v="8"/>
  </r>
  <r>
    <s v="31AUG 30AUG HKTV Shopping Net C Lt Hong Kong HK 129.00"/>
    <s v="31AUG"/>
    <s v="30AUG"/>
    <n v="12"/>
    <n v="13"/>
    <s v="AUG 30"/>
    <x v="1"/>
    <s v="HKTV Shopping Net C Lt Hong Kong"/>
    <n v="129"/>
    <x v="8"/>
  </r>
  <r>
    <s v="01SEP 30AUG TASTE 696 CGS SS HONG KONG HK 311.60"/>
    <s v="01SEP"/>
    <s v="30AUG"/>
    <n v="12"/>
    <n v="40"/>
    <s v="AUG 30"/>
    <x v="1"/>
    <s v="TASTE 696 CGS SS HONG KONG"/>
    <n v="311.60000000000002"/>
    <x v="8"/>
  </r>
  <r>
    <s v="03SEP 01SEP FUSION 635 CBC SS HONG KONG HK 224.00"/>
    <s v="03SEP"/>
    <s v="01SEP"/>
    <n v="12"/>
    <n v="41"/>
    <s v="SEP 01"/>
    <x v="4"/>
    <s v="FUSION 635 CBC SS HONG KONG"/>
    <n v="224"/>
    <x v="8"/>
  </r>
  <r>
    <s v="02SEP 01SEP OCTOPUS CARDS LTD HONG KONG HK 500.00"/>
    <s v="02SEP"/>
    <s v="01SEP"/>
    <n v="12"/>
    <n v="41"/>
    <s v="SEP 01"/>
    <x v="4"/>
    <s v="OCTOPUS CARDS LTD HONG KONG"/>
    <n v="500"/>
    <x v="8"/>
  </r>
  <r>
    <s v="03SEP 01SEP TASTE 696 CGS SS HONG KONG HK 369.90"/>
    <s v="03SEP"/>
    <s v="01SEP"/>
    <n v="12"/>
    <n v="40"/>
    <s v="SEP 01"/>
    <x v="4"/>
    <s v="TASTE 696 CGS SS HONG KONG"/>
    <n v="369.9"/>
    <x v="8"/>
  </r>
  <r>
    <s v="07SEP 05SEP OCL* OCTOPUS AD8901682 KOWLOON BAY HK 350.00"/>
    <s v="07SEP"/>
    <s v="05SEP"/>
    <n v="12"/>
    <n v="48"/>
    <s v="SEP 05"/>
    <x v="4"/>
    <s v="OCL* OCTOPUS AD8901682 KOWLOON BAY"/>
    <n v="350"/>
    <x v="8"/>
  </r>
  <r>
    <s v="TRANSFER 042-2-045062 1,000.00"/>
    <m/>
    <m/>
    <m/>
    <m/>
    <n v="44446"/>
    <x v="4"/>
    <s v="Transfer 042-2-045062"/>
    <n v="1000"/>
    <x v="8"/>
  </r>
  <r>
    <s v="11SEP 09SEP FUSION 635 CBC SS HONG KONG HK 437.30"/>
    <s v="11SEP"/>
    <s v="09SEP"/>
    <n v="12"/>
    <n v="41"/>
    <s v="SEP 09"/>
    <x v="4"/>
    <s v="FUSION 635 CBC SS HONG KONG"/>
    <n v="437.3"/>
    <x v="8"/>
  </r>
  <r>
    <s v="12SEP 10SEP TASTE 696 CGS SS HONG KONG HK 119.00"/>
    <s v="12SEP"/>
    <s v="10SEP"/>
    <n v="12"/>
    <n v="40"/>
    <s v="SEP 10"/>
    <x v="4"/>
    <s v="TASTE 696 CGS SS HONG KONG"/>
    <n v="119"/>
    <x v="8"/>
  </r>
  <r>
    <s v="12SEP 11SEP HKTV Shopping Net C Lt Hong Kong HK 1,823.60"/>
    <s v="12SEP"/>
    <s v="11SEP"/>
    <n v="12"/>
    <n v="13"/>
    <s v="SEP 11"/>
    <x v="4"/>
    <s v="HKTV Shopping Net C Lt Hong Kong"/>
    <n v="1823.6"/>
    <x v="8"/>
  </r>
  <r>
    <s v="12SEP 11SEP HKTV Shopping Net C Lt Hong Kong HK 67.00"/>
    <s v="12SEP"/>
    <s v="11SEP"/>
    <n v="12"/>
    <n v="13"/>
    <s v="SEP 11"/>
    <x v="4"/>
    <s v="HKTV Shopping Net C Lt Hong Kong"/>
    <n v="67"/>
    <x v="8"/>
  </r>
  <r>
    <s v="14SEP 13SEP OCTOPUS CARDS LTD HONG KONG HK 500.00"/>
    <s v="14SEP"/>
    <s v="13SEP"/>
    <n v="12"/>
    <n v="41"/>
    <s v="SEP 13"/>
    <x v="4"/>
    <s v="OCTOPUS CARDS LTD HONG KONG"/>
    <n v="500"/>
    <x v="8"/>
  </r>
  <r>
    <s v="15SEP 13SEP TASTE 696 CGS SS HONG KONG HK 87.70"/>
    <s v="15SEP"/>
    <s v="13SEP"/>
    <n v="12"/>
    <n v="40"/>
    <s v="SEP 13"/>
    <x v="4"/>
    <s v="TASTE 696 CGS SS HONG KONG"/>
    <n v="87.7"/>
    <x v="8"/>
  </r>
  <r>
    <s v="15SEP 13SEP WELLCOME 514 TUNG CHUNG HK 763.30"/>
    <s v="15SEP"/>
    <s v="13SEP"/>
    <n v="12"/>
    <n v="37"/>
    <s v="SEP 13"/>
    <x v="4"/>
    <s v="WELLCOME 514 TUNG CHUNG"/>
    <n v="763.3"/>
    <x v="8"/>
  </r>
  <r>
    <s v="16SEP 14SEP WATSON'S 640 FTP HONG KONG HK 318.70"/>
    <s v="16SEP"/>
    <s v="14SEP"/>
    <n v="12"/>
    <n v="40"/>
    <s v="SEP 14"/>
    <x v="4"/>
    <s v="WATSON'S 640 FTP HONG KONG"/>
    <n v="318.7"/>
    <x v="8"/>
  </r>
  <r>
    <s v="17SEP 15SEP THE SINCERE C L(SSP)22300 HONG KONG HK 615.00"/>
    <s v="17SEP"/>
    <s v="15SEP"/>
    <n v="12"/>
    <n v="49"/>
    <s v="SEP 15"/>
    <x v="4"/>
    <s v="THE SINCERE C L(SSP)22300 HONG KONG"/>
    <n v="615"/>
    <x v="8"/>
  </r>
  <r>
    <s v="21SEP 18SEP FUSION 635 CBC HONG KONG HK 1,053.40"/>
    <s v="21SEP"/>
    <s v="18SEP"/>
    <n v="12"/>
    <n v="38"/>
    <s v="SEP 18"/>
    <x v="4"/>
    <s v="FUSION 635 CBC HONG KONG"/>
    <n v="1053.4000000000001"/>
    <x v="8"/>
  </r>
  <r>
    <s v="21SEP 18SEP TASTE 696 CGS SS HONG KONG HK 135.50"/>
    <s v="21SEP"/>
    <s v="18SEP"/>
    <n v="12"/>
    <n v="40"/>
    <s v="SEP 18"/>
    <x v="4"/>
    <s v="TASTE 696 CGS SS HONG KONG"/>
    <n v="135.5"/>
    <x v="8"/>
  </r>
  <r>
    <s v="21SEP 19SEP OCL* OCTOPUS AD9752876 KOWLOON BAY HK 350.00"/>
    <s v="21SEP"/>
    <s v="19SEP"/>
    <n v="12"/>
    <n v="48"/>
    <s v="SEP 19"/>
    <x v="4"/>
    <s v="OCL* OCTOPUS AD9752876 KOWLOON BAY"/>
    <n v="350"/>
    <x v="8"/>
  </r>
  <r>
    <s v="21SEP 19SEP WATSON'S 642 TC2 SS HONG KONG HK 70.60"/>
    <s v="21SEP"/>
    <s v="19SEP"/>
    <n v="12"/>
    <n v="43"/>
    <s v="SEP 19"/>
    <x v="4"/>
    <s v="WATSON'S 642 TC2 SS HONG KONG"/>
    <n v="70.599999999999994"/>
    <x v="8"/>
  </r>
  <r>
    <s v="21SEP 19SEP YATA SUPERMARKET - KF HONG KONG HK 94.40"/>
    <s v="21SEP"/>
    <s v="19SEP"/>
    <n v="12"/>
    <n v="45"/>
    <s v="SEP 19"/>
    <x v="4"/>
    <s v="YATA SUPERMARKET - KF HONG KONG"/>
    <n v="94.4"/>
    <x v="8"/>
  </r>
  <r>
    <s v="23SEP 21SEP WELLCOME 514 TUNG CHUNG HK 326.70"/>
    <s v="23SEP"/>
    <s v="21SEP"/>
    <n v="12"/>
    <n v="37"/>
    <s v="SEP 21"/>
    <x v="4"/>
    <s v="WELLCOME 514 TUNG CHUNG"/>
    <n v="326.7"/>
    <x v="8"/>
  </r>
  <r>
    <s v="23SEP 22SEP HKTV Shopping Net C Lt Hong Kong HK 505.80"/>
    <s v="23SEP"/>
    <s v="22SEP"/>
    <n v="12"/>
    <n v="46"/>
    <s v="SEP 22"/>
    <x v="4"/>
    <s v="HKTV Shopping Net C Lt Hong Kong"/>
    <n v="505.8"/>
    <x v="8"/>
  </r>
  <r>
    <s v="23SEP 22SEP HKTV Shopping Net C Lt Hong Kong HK 35.00"/>
    <s v="23SEP"/>
    <s v="22SEP"/>
    <n v="12"/>
    <n v="46"/>
    <s v="SEP 22"/>
    <x v="4"/>
    <s v="HKTV Shopping Net C Lt Hong Kong"/>
    <n v="35"/>
    <x v="8"/>
  </r>
  <r>
    <s v="25SEP 23SEP FUSION 107 CL HONG KONG HK 107.40"/>
    <s v="25SEP"/>
    <s v="23SEP"/>
    <n v="12"/>
    <n v="37"/>
    <s v="SEP 23"/>
    <x v="4"/>
    <s v="FUSION 107 CL HONG KONG"/>
    <n v="107.4"/>
    <x v="8"/>
  </r>
  <r>
    <s v="26SEP 24SEP FUSION 635 CBC SS HONG KONG HK 469.20"/>
    <s v="26SEP"/>
    <s v="24SEP"/>
    <n v="12"/>
    <n v="41"/>
    <s v="SEP 24"/>
    <x v="4"/>
    <s v="FUSION 635 CBC SS HONG KONG"/>
    <n v="469.2"/>
    <x v="8"/>
  </r>
  <r>
    <s v="25 Sep ATM (25SEP20)"/>
    <m/>
    <m/>
    <m/>
    <m/>
    <n v="44464"/>
    <x v="4"/>
    <s v="Transfer 042-2-045062"/>
    <n v="1000"/>
    <x v="8"/>
  </r>
  <r>
    <s v="28SEP 26SEP FUSION 635 CBC SS HONG KONG HK 119.00"/>
    <s v="28SEP"/>
    <s v="26SEP"/>
    <n v="12"/>
    <n v="41"/>
    <s v="SEP 26"/>
    <x v="4"/>
    <s v="FUSION 635 CBC SS HONG KONG"/>
    <n v="119"/>
    <x v="8"/>
  </r>
  <r>
    <s v="28SEP 26SEP OCL* OCTOPUS AD1021446 KOWLOON BAY HK 350.00"/>
    <s v="28SEP"/>
    <s v="26SEP"/>
    <n v="12"/>
    <n v="48"/>
    <s v="SEP 26"/>
    <x v="4"/>
    <s v="OCL* OCTOPUS AD1021446 KOWLOON BAY"/>
    <n v="350"/>
    <x v="8"/>
  </r>
  <r>
    <s v="28SEP 26SEP THE WING ON DEPT STORE YAUMATEI HK 199.00"/>
    <s v="28SEP"/>
    <s v="26SEP"/>
    <n v="12"/>
    <n v="45"/>
    <s v="SEP 26"/>
    <x v="4"/>
    <s v="THE WING ON DEPT STORE YAUMATEI"/>
    <n v="199"/>
    <x v="8"/>
  </r>
  <r>
    <s v="29SEP 27SEP FUSION 635 CBC SS HONG KONG HK 226.60"/>
    <s v="29SEP"/>
    <s v="27SEP"/>
    <n v="12"/>
    <n v="41"/>
    <s v="SEP 27"/>
    <x v="4"/>
    <s v="FUSION 635 CBC SS HONG KONG"/>
    <n v="226.6"/>
    <x v="8"/>
  </r>
  <r>
    <s v="28SEP 27SEP HERBACEOUS TEAS SHA TIN HK 1,095.00"/>
    <s v="28SEP"/>
    <s v="27SEP"/>
    <n v="12"/>
    <n v="37"/>
    <s v="SEP 27"/>
    <x v="4"/>
    <s v="HERBACEOUS TEAS SHA TIN"/>
    <n v="1095"/>
    <x v="8"/>
  </r>
  <r>
    <s v="29SEP 27SEP MANNINGS - TUNG CHUNG TUNG CHUNG HK 140.00"/>
    <s v="29SEP"/>
    <s v="27SEP"/>
    <n v="12"/>
    <n v="46"/>
    <s v="SEP 27"/>
    <x v="4"/>
    <s v="MANNINGS - TUNG CHUNG TUNG CHUNG"/>
    <n v="140"/>
    <x v="8"/>
  </r>
  <r>
    <s v="28SEP 27SEP OCTOPUS CARDS LTD HONG KONG HK 500.00"/>
    <s v="28SEP"/>
    <s v="27SEP"/>
    <n v="12"/>
    <n v="41"/>
    <s v="SEP 27"/>
    <x v="4"/>
    <s v="OCTOPUS CARDS LTD HONG KONG"/>
    <n v="500"/>
    <x v="8"/>
  </r>
  <r>
    <s v="30SEP 28SEP MUJI - METROPLAZA KWAI FONG HK 145.50"/>
    <s v="30SEP"/>
    <s v="28SEP"/>
    <n v="12"/>
    <n v="41"/>
    <s v="SEP 28"/>
    <x v="4"/>
    <s v="MUJI - METROPLAZA KWAI FONG"/>
    <n v="145.5"/>
    <x v="8"/>
  </r>
  <r>
    <s v="TRANSFER 042-2-045062 1,500.00"/>
    <m/>
    <m/>
    <m/>
    <m/>
    <n v="44467"/>
    <x v="4"/>
    <s v="Transfer 042-2-045062"/>
    <n v="1500"/>
    <x v="8"/>
  </r>
  <r>
    <s v="03OCT 01OCT OCL* OCTOPUS AD1057374 KOWLOON BAY HK 350.00"/>
    <s v="03OCT"/>
    <s v="01OCT"/>
    <n v="12"/>
    <n v="48"/>
    <s v="OCT 01"/>
    <x v="5"/>
    <s v="OCL* OCTOPUS AD1057374 KOWLOON BAY"/>
    <n v="350"/>
    <x v="8"/>
  </r>
  <r>
    <s v="05OCT 02OCT CITY SUPER LIMITED CENTRAL HK 633.00"/>
    <s v="05OCT"/>
    <s v="02OCT"/>
    <n v="12"/>
    <n v="40"/>
    <s v="OCT 02"/>
    <x v="5"/>
    <s v="CITY SUPER LIMITED CENTRAL"/>
    <n v="633"/>
    <x v="8"/>
  </r>
  <r>
    <s v="05OCT 03OCT MARKS &amp; SPENCER HONG KONG HK 829.50"/>
    <s v="05OCT"/>
    <s v="03OCT"/>
    <n v="12"/>
    <n v="39"/>
    <s v="OCT 03"/>
    <x v="5"/>
    <s v="MARKS &amp; SPENCER HONG KONG"/>
    <n v="829.5"/>
    <x v="8"/>
  </r>
  <r>
    <s v="05OCT 04OCT HKTV Shopping Net C Lt Hong Kong HK 820.50"/>
    <s v="05OCT"/>
    <s v="04OCT"/>
    <n v="12"/>
    <n v="46"/>
    <s v="OCT 04"/>
    <x v="5"/>
    <s v="HKTV Shopping Net C Lt Hong Kong"/>
    <n v="820.5"/>
    <x v="8"/>
  </r>
  <r>
    <s v="05OCT 04OCT HKTV Shopping Net C Lt Hong Kong HK 822.64"/>
    <s v="05OCT"/>
    <s v="04OCT"/>
    <n v="12"/>
    <n v="46"/>
    <s v="OCT 04"/>
    <x v="5"/>
    <s v="HKTV Shopping Net C Lt Hong Kong"/>
    <n v="822.64"/>
    <x v="8"/>
  </r>
  <r>
    <s v="07OCT 05OCT FUSION 635 CBC HONG KONG HK 175.50"/>
    <s v="07OCT"/>
    <s v="05OCT"/>
    <n v="12"/>
    <n v="38"/>
    <s v="OCT 05"/>
    <x v="5"/>
    <s v="FUSION 635 CBC HONG KONG"/>
    <n v="175.5"/>
    <x v="8"/>
  </r>
  <r>
    <s v="07OCT 05OCT WELLCOME 514 TUNG CHUNG HK 760.00"/>
    <s v="07OCT"/>
    <s v="05OCT"/>
    <n v="12"/>
    <n v="37"/>
    <s v="OCT 05"/>
    <x v="5"/>
    <s v="WELLCOME 514 TUNG CHUNG"/>
    <n v="760"/>
    <x v="8"/>
  </r>
  <r>
    <s v="10OCT 08OCT WELLCOME 514 TUNG CHUNG HK 335.00"/>
    <s v="10OCT"/>
    <s v="08OCT"/>
    <n v="12"/>
    <n v="37"/>
    <s v="OCT 08"/>
    <x v="5"/>
    <s v="WELLCOME 514 TUNG CHUNG"/>
    <n v="335"/>
    <x v="8"/>
  </r>
  <r>
    <s v="12OCT 10OCT FUSION 635 CBC SS HONG KONG HK 60.50"/>
    <s v="12OCT"/>
    <s v="10OCT"/>
    <n v="12"/>
    <n v="41"/>
    <s v="OCT 10"/>
    <x v="5"/>
    <s v="FUSION 635 CBC SS HONG KONG"/>
    <n v="60.5"/>
    <x v="8"/>
  </r>
  <r>
    <s v="12OCT 10OCT LOG-ON KWAI FONG HK 180.00"/>
    <s v="12OCT"/>
    <s v="10OCT"/>
    <n v="12"/>
    <n v="30"/>
    <s v="OCT 10"/>
    <x v="5"/>
    <s v="LOG-ON KWAI FONG"/>
    <n v="180"/>
    <x v="8"/>
  </r>
  <r>
    <s v="12OCT 10OCT MARKS &amp; SPENCER HONG KONG HK 496.50"/>
    <s v="12OCT"/>
    <s v="10OCT"/>
    <n v="12"/>
    <n v="39"/>
    <s v="OCT 10"/>
    <x v="5"/>
    <s v="MARKS &amp; SPENCER HONG KONG"/>
    <n v="496.5"/>
    <x v="8"/>
  </r>
  <r>
    <s v="12OCT 10OCT MUJI - METROPLAZA KWAI FONG HK 346.00"/>
    <s v="12OCT"/>
    <s v="10OCT"/>
    <n v="12"/>
    <n v="41"/>
    <s v="OCT 10"/>
    <x v="5"/>
    <s v="MUJI - METROPLAZA KWAI FONG"/>
    <n v="346"/>
    <x v="8"/>
  </r>
  <r>
    <s v="10 Oct ATM (10OCT20)"/>
    <m/>
    <m/>
    <m/>
    <m/>
    <n v="44479"/>
    <x v="5"/>
    <s v="Transfer 042-2-045062"/>
    <n v="2000"/>
    <x v="8"/>
  </r>
  <r>
    <s v="12OCT 10OCT YATA SUPERMARKET - KF HONG KONG HK 101.90"/>
    <s v="12OCT"/>
    <s v="10OCT"/>
    <n v="12"/>
    <n v="45"/>
    <s v="OCT 10"/>
    <x v="5"/>
    <s v="YATA SUPERMARKET - KF HONG KONG"/>
    <n v="101.9"/>
    <x v="8"/>
  </r>
  <r>
    <s v="4966-0405-0027-3503"/>
    <m/>
    <m/>
    <m/>
    <m/>
    <n v="44481"/>
    <x v="5"/>
    <s v="Transfer 042-2-045062"/>
    <n v="5000"/>
    <x v="8"/>
  </r>
  <r>
    <s v="15OCT 13OCT FUSION 635 CBC HONG KONG HK 81.10"/>
    <s v="15OCT"/>
    <s v="13OCT"/>
    <n v="12"/>
    <n v="38"/>
    <s v="OCT 13"/>
    <x v="5"/>
    <s v="FUSION 635 CBC HONG KONG"/>
    <n v="81.099999999999994"/>
    <x v="8"/>
  </r>
  <r>
    <s v="15OCT 13OCT WELLCOME 514 TUNG CHUNG HK 667.00"/>
    <s v="15OCT"/>
    <s v="13OCT"/>
    <n v="12"/>
    <n v="37"/>
    <s v="OCT 13"/>
    <x v="5"/>
    <s v="WELLCOME 514 TUNG CHUNG"/>
    <n v="667"/>
    <x v="8"/>
  </r>
  <r>
    <s v="19OCT 17OCT FUSION 635 CBC SS HONG KONG HK 69.50"/>
    <s v="19OCT"/>
    <s v="17OCT"/>
    <n v="12"/>
    <n v="41"/>
    <s v="OCT 17"/>
    <x v="5"/>
    <s v="FUSION 635 CBC SS HONG KONG"/>
    <n v="69.5"/>
    <x v="8"/>
  </r>
  <r>
    <s v="19OCT 17OCT MARKS &amp; SPENCER HONG KONG HK 1,181.00"/>
    <s v="19OCT"/>
    <s v="17OCT"/>
    <n v="12"/>
    <n v="39"/>
    <s v="OCT 17"/>
    <x v="5"/>
    <s v="MARKS &amp; SPENCER HONG KONG"/>
    <n v="1181"/>
    <x v="8"/>
  </r>
  <r>
    <s v="19OCT 18OCT OCTOPUS CARDS LTD HONG KONG HK 500.00"/>
    <s v="19OCT"/>
    <s v="18OCT"/>
    <n v="12"/>
    <n v="41"/>
    <s v="OCT 18"/>
    <x v="5"/>
    <s v="OCTOPUS CARDS LTD HONG KONG"/>
    <n v="500"/>
    <x v="8"/>
  </r>
  <r>
    <s v="20OCT 18OCT TASTE 696 CGS SS HONG KONG HK 606.30"/>
    <s v="20OCT"/>
    <s v="18OCT"/>
    <n v="12"/>
    <n v="40"/>
    <s v="OCT 18"/>
    <x v="5"/>
    <s v="TASTE 696 CGS SS HONG KONG"/>
    <n v="606.29999999999995"/>
    <x v="8"/>
  </r>
  <r>
    <s v="TRANSFER 042-2-045062 1,000.00 5,160.30"/>
    <m/>
    <m/>
    <m/>
    <m/>
    <n v="44488"/>
    <x v="5"/>
    <s v="Transfer 042-2-045062"/>
    <n v="1000"/>
    <x v="8"/>
  </r>
  <r>
    <s v="21OCT 20OCT HKTV Shopping Net C Lt Hong Kong HK 512.00"/>
    <s v="21OCT"/>
    <s v="20OCT"/>
    <n v="12"/>
    <n v="46"/>
    <s v="OCT 20"/>
    <x v="5"/>
    <s v="HKTV Shopping Net C Lt Hong Kong"/>
    <n v="512"/>
    <x v="8"/>
  </r>
  <r>
    <s v="21OCT 20OCT HKTV Shopping Net C Lt Hong Kong HK 449.00"/>
    <s v="21OCT"/>
    <s v="20OCT"/>
    <n v="12"/>
    <n v="46"/>
    <s v="OCT 20"/>
    <x v="5"/>
    <s v="HKTV Shopping Net C Lt Hong Kong"/>
    <n v="449"/>
    <x v="8"/>
  </r>
  <r>
    <s v="27OCT 23OCT MUJI (HONG KONG) CO LTD - YAUMATEI HK 272.00"/>
    <s v="27OCT"/>
    <s v="23OCT"/>
    <n v="12"/>
    <n v="48"/>
    <s v="OCT 23"/>
    <x v="5"/>
    <s v="MUJI (HONG KONG) CO LTD - YAUMATEI"/>
    <n v="272"/>
    <x v="8"/>
  </r>
  <r>
    <s v="27OCT 25OCT FUSION 635 CBC HONG KONG HK 207.00"/>
    <s v="27OCT"/>
    <s v="25OCT"/>
    <n v="12"/>
    <n v="38"/>
    <s v="OCT 25"/>
    <x v="5"/>
    <s v="FUSION 635 CBC HONG KONG"/>
    <n v="207"/>
    <x v="8"/>
  </r>
  <r>
    <s v="27OCT 25OCT OCL* OCTOPUS AD2232513 KOWLOON BAY HK 350.00"/>
    <s v="27OCT"/>
    <s v="25OCT"/>
    <n v="12"/>
    <n v="48"/>
    <s v="OCT 25"/>
    <x v="5"/>
    <s v="OCL* OCTOPUS AD2232513 KOWLOON BAY"/>
    <n v="350"/>
    <x v="8"/>
  </r>
  <r>
    <s v="27OCT 25OCT OCTOPUS CARDS LTD HONG KONG HK 500.00"/>
    <s v="27OCT"/>
    <s v="25OCT"/>
    <n v="12"/>
    <n v="41"/>
    <s v="OCT 25"/>
    <x v="5"/>
    <s v="OCTOPUS CARDS LTD HONG KONG"/>
    <n v="500"/>
    <x v="8"/>
  </r>
  <r>
    <s v="29OCT 27OCT OCTOPUS CARDS LTD HONG KONG HK 500.00"/>
    <s v="29OCT"/>
    <s v="27OCT"/>
    <n v="12"/>
    <n v="41"/>
    <s v="OCT 27"/>
    <x v="5"/>
    <s v="OCTOPUS CARDS LTD HONG KONG"/>
    <n v="500"/>
    <x v="8"/>
  </r>
  <r>
    <s v="02NOV 31OCT OCTOPUS CARDS LTD HONG KONG HK 500.00"/>
    <s v="02NOV"/>
    <s v="31OCT"/>
    <n v="12"/>
    <n v="41"/>
    <s v="OCT 31"/>
    <x v="5"/>
    <s v="OCTOPUS CARDS LTD HONG KONG"/>
    <n v="500"/>
    <x v="8"/>
  </r>
  <r>
    <s v="02NOV 31OCT TASTE 696 CGS SS HONG KONG HK 544.50"/>
    <s v="02NOV"/>
    <s v="31OCT"/>
    <n v="12"/>
    <n v="40"/>
    <s v="OCT 31"/>
    <x v="5"/>
    <s v="TASTE 696 CGS SS HONG KONG"/>
    <n v="544.5"/>
    <x v="8"/>
  </r>
  <r>
    <s v="31 Oct ATM (31OCT20)"/>
    <m/>
    <m/>
    <m/>
    <m/>
    <n v="44500"/>
    <x v="5"/>
    <s v="Transfer 042-2-045062"/>
    <n v="3000"/>
    <x v="8"/>
  </r>
  <r>
    <s v="03NOV 02NOV HERBACEOUS TEAS SHA TIN HK 927.00"/>
    <s v="03NOV"/>
    <s v="02NOV"/>
    <n v="12"/>
    <n v="37"/>
    <s v="NOV 02"/>
    <x v="6"/>
    <s v="HERBACEOUS TEAS SHA TIN"/>
    <n v="927"/>
    <x v="8"/>
  </r>
  <r>
    <s v="06NOV 05NOV HKTV Shopping Net C Lt Hong Kong HK 1,134.54"/>
    <s v="06NOV"/>
    <s v="05NOV"/>
    <n v="12"/>
    <n v="46"/>
    <s v="NOV 05"/>
    <x v="6"/>
    <s v="HKTV Shopping Net C Lt Hong Kong"/>
    <n v="1134.54"/>
    <x v="8"/>
  </r>
  <r>
    <s v="07NOV 05NOV WELLCOME 514 TUNG CHUNG HK 448.60"/>
    <s v="07NOV"/>
    <s v="05NOV"/>
    <n v="12"/>
    <n v="37"/>
    <s v="NOV 05"/>
    <x v="6"/>
    <s v="WELLCOME 514 TUNG CHUNG"/>
    <n v="448.6"/>
    <x v="8"/>
  </r>
  <r>
    <s v="09NOV 07NOV LOG-ON KWAI FONG HK 360.00"/>
    <s v="09NOV"/>
    <s v="07NOV"/>
    <n v="12"/>
    <n v="30"/>
    <s v="NOV 07"/>
    <x v="6"/>
    <s v="LOG-ON KWAI FONG"/>
    <n v="360"/>
    <x v="8"/>
  </r>
  <r>
    <s v="09NOV 07NOV MUJI - METROPLAZA KWAI FONG HK 128.70"/>
    <s v="09NOV"/>
    <s v="07NOV"/>
    <n v="12"/>
    <n v="41"/>
    <s v="NOV 07"/>
    <x v="6"/>
    <s v="MUJI - METROPLAZA KWAI FONG"/>
    <n v="128.69999999999999"/>
    <x v="8"/>
  </r>
  <r>
    <s v="09NOV 08NOV OCL* OCTOPUS AD3391727 KOWLOON BAY HK 350.00"/>
    <s v="09NOV"/>
    <s v="08NOV"/>
    <n v="12"/>
    <n v="48"/>
    <s v="NOV 08"/>
    <x v="6"/>
    <s v="OCL* OCTOPUS AD3391727 KOWLOON BAY"/>
    <n v="350"/>
    <x v="8"/>
  </r>
  <r>
    <s v="12NOV 10NOV FUSION 635 CBC SS HONG KONG HK 74.40"/>
    <s v="12NOV"/>
    <s v="10NOV"/>
    <n v="12"/>
    <n v="41"/>
    <s v="NOV 10"/>
    <x v="6"/>
    <s v="FUSION 635 CBC SS HONG KONG"/>
    <n v="74.400000000000006"/>
    <x v="8"/>
  </r>
  <r>
    <s v="12NOV 10NOV MUJI (HK) CO LTD (MUJI (H TSIMSHATSUI HK 274.50"/>
    <s v="12NOV"/>
    <s v="10NOV"/>
    <n v="12"/>
    <n v="19"/>
    <s v="NOV 10"/>
    <x v="6"/>
    <s v="MUJI ("/>
    <n v="274.5"/>
    <x v="8"/>
  </r>
  <r>
    <s v="13NOV 12NOV HKTV Shopping Net C Lt Hong Kong HK 666.00"/>
    <s v="13NOV"/>
    <s v="12NOV"/>
    <n v="12"/>
    <n v="46"/>
    <s v="NOV 12"/>
    <x v="6"/>
    <s v="HKTV Shopping Net C Lt Hong Kong"/>
    <n v="666"/>
    <x v="8"/>
  </r>
  <r>
    <s v="14NOV 12NOV WELLCOME 514 TUNG CHUNG HK 611.00"/>
    <s v="14NOV"/>
    <s v="12NOV"/>
    <n v="12"/>
    <n v="37"/>
    <s v="NOV 12"/>
    <x v="6"/>
    <s v="WELLCOME 514 TUNG CHUNG"/>
    <n v="611"/>
    <x v="8"/>
  </r>
  <r>
    <s v="17NOV 13NOV OCTOPUS CARDS LTD HONG KONG HK 500.00"/>
    <s v="17NOV"/>
    <s v="13NOV"/>
    <n v="12"/>
    <n v="41"/>
    <s v="NOV 13"/>
    <x v="6"/>
    <s v="OCTOPUS CARDS LTD HONG KONG"/>
    <n v="500"/>
    <x v="8"/>
  </r>
  <r>
    <s v="16NOV 14NOV MARKS &amp; SPENCER HONG KONG HK 336.00"/>
    <s v="16NOV"/>
    <s v="14NOV"/>
    <n v="12"/>
    <n v="39"/>
    <s v="NOV 14"/>
    <x v="6"/>
    <s v="MARKS &amp; SPENCER HONG KONG"/>
    <n v="336"/>
    <x v="8"/>
  </r>
  <r>
    <s v="17NOV 15NOV OCTOPUS CARDS LTD HONG KONG HK 500.00"/>
    <s v="17NOV"/>
    <s v="15NOV"/>
    <n v="12"/>
    <n v="41"/>
    <s v="NOV 15"/>
    <x v="6"/>
    <s v="OCTOPUS CARDS LTD HONG KONG"/>
    <n v="500"/>
    <x v="8"/>
  </r>
  <r>
    <s v="23NOV 20NOV FUSION 635 CBC SS HONG KONG HK 90.80"/>
    <s v="23NOV"/>
    <s v="20NOV"/>
    <n v="12"/>
    <n v="41"/>
    <s v="NOV 20"/>
    <x v="6"/>
    <s v="FUSION 635 CBC SS HONG KONG"/>
    <n v="90.8"/>
    <x v="8"/>
  </r>
  <r>
    <s v="01DEC 29NOV FUSION 635 CBC SS HONG KONG HK 326.40"/>
    <s v="01DEC"/>
    <s v="29NOV"/>
    <n v="12"/>
    <n v="41"/>
    <s v="NOV 29"/>
    <x v="6"/>
    <s v="FUSION 635 CBC SS HONG KONG"/>
    <n v="326.39999999999998"/>
    <x v="8"/>
  </r>
  <r>
    <s v="30NOV 29NOV HKTV Shopping Net C Lt Hong Kong HK 2,026.44"/>
    <s v="30NOV"/>
    <s v="29NOV"/>
    <n v="12"/>
    <n v="46"/>
    <s v="NOV 29"/>
    <x v="6"/>
    <s v="HKTV Shopping Net C Lt Hong Kong"/>
    <n v="2026.44"/>
    <x v="8"/>
  </r>
  <r>
    <s v="01DEC 29NOV TASTE 696 CGS SS HONG KONG HK 395.00"/>
    <s v="01DEC"/>
    <s v="29NOV"/>
    <n v="12"/>
    <n v="40"/>
    <s v="NOV 29"/>
    <x v="6"/>
    <s v="TASTE 696 CGS SS HONG KONG"/>
    <n v="395"/>
    <x v="8"/>
  </r>
  <r>
    <s v="02DEC 30NOV HING FAT FLOWER MARKET NT HK 232.00"/>
    <s v="02DEC"/>
    <s v="30NOV"/>
    <n v="12"/>
    <n v="39"/>
    <s v="NOV 30"/>
    <x v="6"/>
    <s v="HING FAT FLOWER MARKET NT"/>
    <n v="232"/>
    <x v="8"/>
  </r>
  <r>
    <s v="TRANSFER 042-2-045062 2,000.00 62,888.91"/>
    <m/>
    <m/>
    <m/>
    <m/>
    <n v="44530"/>
    <x v="6"/>
    <s v="Transfer 042-2-045062"/>
    <n v="2000"/>
    <x v="8"/>
  </r>
  <r>
    <s v="07DEC 04DEC WELLCOME 514 TUNG CHUNG HK 272.10"/>
    <s v="07DEC"/>
    <s v="04DEC"/>
    <n v="12"/>
    <n v="37"/>
    <s v="DEC 04"/>
    <x v="0"/>
    <s v="WELLCOME 514 TUNG CHUNG"/>
    <n v="272.10000000000002"/>
    <x v="8"/>
  </r>
  <r>
    <s v="07DEC 05DEC OCTOPUS CARDS LTD HONG KONG HK 500.00"/>
    <s v="07DEC"/>
    <s v="05DEC"/>
    <n v="12"/>
    <n v="41"/>
    <s v="DEC 05"/>
    <x v="0"/>
    <s v="OCTOPUS CARDS LTD HONG KONG"/>
    <n v="500"/>
    <x v="8"/>
  </r>
  <r>
    <s v="08DEC 06DEC MANSION MINI MART TUNG CHUNG HK 141.00"/>
    <s v="08DEC"/>
    <s v="06DEC"/>
    <n v="12"/>
    <n v="42"/>
    <s v="DEC 06"/>
    <x v="0"/>
    <s v="MANSION MINI MART TUNG CHUNG"/>
    <n v="141"/>
    <x v="8"/>
  </r>
  <r>
    <s v="08DEC 06DEC TASTE 696 CGS SS HONG KONG HK 509.10"/>
    <s v="08DEC"/>
    <s v="06DEC"/>
    <n v="12"/>
    <n v="40"/>
    <s v="DEC 06"/>
    <x v="0"/>
    <s v="TASTE 696 CGS SS HONG KONG"/>
    <n v="509.1"/>
    <x v="8"/>
  </r>
  <r>
    <s v="08DEC 07DEC HKTV Shopping Net C Lt Hong Kong HK 543.74"/>
    <s v="08DEC"/>
    <s v="07DEC"/>
    <n v="12"/>
    <n v="46"/>
    <s v="DEC 07"/>
    <x v="0"/>
    <s v="HKTV Shopping Net C Lt Hong Kong"/>
    <n v="543.74"/>
    <x v="8"/>
  </r>
  <r>
    <s v="7 Dec ATM (07DEC20)"/>
    <m/>
    <m/>
    <m/>
    <m/>
    <n v="44537"/>
    <x v="0"/>
    <s v="Transfer 042-2-045062"/>
    <n v="2000"/>
    <x v="8"/>
  </r>
  <r>
    <s v="09DEC 08DEC OCTOPUS CARDS LTD HONG KONG HK 500.00"/>
    <s v="09DEC"/>
    <s v="08DEC"/>
    <n v="12"/>
    <n v="41"/>
    <s v="DEC 08"/>
    <x v="0"/>
    <s v="OCTOPUS CARDS LTD HONG KONG"/>
    <n v="500"/>
    <x v="8"/>
  </r>
  <r>
    <s v="12DEC 10DEC FUSION 635 CBC HONG KONG HK 610.40"/>
    <s v="12DEC"/>
    <s v="10DEC"/>
    <n v="12"/>
    <n v="38"/>
    <s v="DEC 10"/>
    <x v="0"/>
    <s v="FUSION 635 CBC HONG KONG"/>
    <n v="610.4"/>
    <x v="8"/>
  </r>
  <r>
    <s v="14DEC 12DEC TASTE 696 CGS SS HONG KONG HK 1,174.20"/>
    <s v="14DEC"/>
    <s v="12DEC"/>
    <n v="12"/>
    <n v="40"/>
    <s v="DEC 12"/>
    <x v="0"/>
    <s v="TASTE 696 CGS SS HONG KONG"/>
    <n v="1174.2"/>
    <x v="8"/>
  </r>
  <r>
    <s v="12 Dec ATM (12DEC20)"/>
    <m/>
    <m/>
    <m/>
    <m/>
    <n v="44542"/>
    <x v="0"/>
    <s v="Transfer 042-2-045062"/>
    <n v="2000"/>
    <x v="8"/>
  </r>
  <r>
    <s v="16DEC 13DEC MEDI MARK LIMITED HONG KONG HK 1,130.00"/>
    <s v="16DEC"/>
    <s v="13DEC"/>
    <n v="12"/>
    <n v="41"/>
    <s v="DEC 13"/>
    <x v="0"/>
    <s v="MEDI MARK LIMITED HONG KONG"/>
    <n v="1130"/>
    <x v="8"/>
  </r>
  <r>
    <s v="14DEC 13DEC OCTOPUS CARDS LTD HONG KONG HK 500.00"/>
    <s v="14DEC"/>
    <s v="13DEC"/>
    <n v="12"/>
    <n v="41"/>
    <s v="DEC 13"/>
    <x v="0"/>
    <s v="OCTOPUS CARDS LTD HONG KONG"/>
    <n v="500"/>
    <x v="8"/>
  </r>
  <r>
    <s v="17DEC 15DEC MUJI - METROPLAZA KWAI FONG HK 228.00"/>
    <s v="17DEC"/>
    <s v="15DEC"/>
    <n v="12"/>
    <n v="41"/>
    <s v="DEC 15"/>
    <x v="0"/>
    <s v="MUJI - METROPLAZA KWAI FONG"/>
    <n v="228"/>
    <x v="8"/>
  </r>
  <r>
    <s v="18DEC 17DEC HKTV Shopping Net C Lt Hong Kong HK 3,114.04"/>
    <s v="18DEC"/>
    <s v="17DEC"/>
    <n v="12"/>
    <n v="46"/>
    <s v="DEC 17"/>
    <x v="0"/>
    <s v="HKTV Shopping Net C Lt Hong Kong"/>
    <n v="3114.04"/>
    <x v="8"/>
  </r>
  <r>
    <s v="TRANSFER 042-2-045062 2,000.00"/>
    <m/>
    <m/>
    <m/>
    <m/>
    <n v="44556"/>
    <x v="0"/>
    <s v="Transfer 042-2-045062"/>
    <n v="2000"/>
    <x v="8"/>
  </r>
  <r>
    <s v="28MAY 26MAY EXCEL HEART AND VASCULAR HONG KONG HK 1,950.00"/>
    <s v="28MAY"/>
    <s v="26MAY"/>
    <n v="12"/>
    <n v="48"/>
    <s v="MAY 26"/>
    <x v="7"/>
    <s v="EXCEL HEART AND VASCULAR HONG KONG"/>
    <n v="1950"/>
    <x v="9"/>
  </r>
  <r>
    <s v="BUPA (ASIA) LTD"/>
    <m/>
    <m/>
    <m/>
    <m/>
    <n v="44350"/>
    <x v="2"/>
    <s v="BUPA"/>
    <n v="-910"/>
    <x v="9"/>
  </r>
  <r>
    <s v="10JUN 08JUN BAYSIDE DENTAL TUNG CHUNG HONG KONG HK 1,700.00"/>
    <s v="10JUN"/>
    <s v="08JUN"/>
    <n v="12"/>
    <n v="49"/>
    <s v="JUN 08"/>
    <x v="2"/>
    <s v="BAYSIDE DENTAL TUNG CHUNG HONG KONG"/>
    <n v="1700"/>
    <x v="9"/>
  </r>
  <r>
    <s v="19 Jun BUPA (ASIA) LTD"/>
    <m/>
    <m/>
    <m/>
    <m/>
    <n v="44366"/>
    <x v="2"/>
    <s v="BUPA"/>
    <n v="-2480"/>
    <x v="9"/>
  </r>
  <r>
    <s v="08JUL 06JUL HOPE WORLDWIDE DENTAL C L HONG KONG HK 800.00"/>
    <s v="08JUL"/>
    <s v="06JUL"/>
    <n v="12"/>
    <n v="49"/>
    <s v="JUL 06"/>
    <x v="3"/>
    <s v="HOPE WORLDWIDE DENTAL C L HONG KONG"/>
    <n v="800"/>
    <x v="9"/>
  </r>
  <r>
    <s v="10 Jul BUPA (ASIA) LTD"/>
    <m/>
    <m/>
    <m/>
    <m/>
    <n v="44387"/>
    <x v="3"/>
    <s v="BUPA"/>
    <n v="1154"/>
    <x v="9"/>
  </r>
  <r>
    <s v="15JUL 13JUL HOPE WORLDWIDE DENTAL C L HONG KONG HK 1,000.00"/>
    <s v="15JUL"/>
    <s v="13JUL"/>
    <n v="12"/>
    <n v="49"/>
    <s v="JUL 13"/>
    <x v="3"/>
    <s v="HOPE WORLDWIDE DENTAL C L HONG KONG"/>
    <n v="1000"/>
    <x v="9"/>
  </r>
  <r>
    <s v="20AUG 18AUG EXCEL HEART AND VASCULAR HONG KONG HK 4,550.00"/>
    <s v="20AUG"/>
    <s v="18AUG"/>
    <n v="12"/>
    <n v="48"/>
    <s v="AUG 18"/>
    <x v="1"/>
    <s v="EXCEL HEART AND VASCULAR HONG KONG"/>
    <n v="4550"/>
    <x v="9"/>
  </r>
  <r>
    <s v="16SEP 14SEP BAYSIDE DENTAL TUNG CHUNG HONG KONG HK 1,300.00"/>
    <s v="16SEP"/>
    <s v="14SEP"/>
    <n v="12"/>
    <n v="49"/>
    <s v="SEP 14"/>
    <x v="4"/>
    <s v="BAYSIDE DENTAL TUNG CHUNG HONG KONG"/>
    <n v="1300"/>
    <x v="9"/>
  </r>
  <r>
    <s v="23 Sep BUPA (ASIA) LTD"/>
    <m/>
    <m/>
    <m/>
    <m/>
    <n v="44462"/>
    <x v="4"/>
    <s v="BUPA"/>
    <n v="-2465"/>
    <x v="9"/>
  </r>
  <r>
    <s v="24 Sep BUPA (ASIA) LTD"/>
    <m/>
    <m/>
    <m/>
    <m/>
    <n v="44463"/>
    <x v="4"/>
    <s v="BUPA"/>
    <n v="-3584"/>
    <x v="9"/>
  </r>
  <r>
    <s v="CLAIMS 300.00 43,308.47"/>
    <m/>
    <m/>
    <m/>
    <m/>
    <n v="44469"/>
    <x v="4"/>
    <s v="BUPA"/>
    <n v="300"/>
    <x v="9"/>
  </r>
  <r>
    <s v="CLAIMS 515.00 39,646.31"/>
    <m/>
    <m/>
    <m/>
    <m/>
    <n v="44476"/>
    <x v="5"/>
    <s v="BUPA"/>
    <n v="-515"/>
    <x v="9"/>
  </r>
  <r>
    <s v="12NOV 10NOV EXCEL HEART AND VASCULAR HONG KONG HK 1,950.00"/>
    <s v="12NOV"/>
    <s v="10NOV"/>
    <n v="12"/>
    <n v="48"/>
    <s v="NOV 10"/>
    <x v="6"/>
    <s v="EXCEL HEART AND VASCULAR HONG KONG"/>
    <n v="1950"/>
    <x v="9"/>
  </r>
  <r>
    <s v="25NOV 23NOV BAYSIDE DENTAL TUNG CHUNG HONG KONG HK 910.00"/>
    <s v="25NOV"/>
    <s v="23NOV"/>
    <n v="12"/>
    <n v="49"/>
    <s v="NOV 23"/>
    <x v="6"/>
    <s v="BAYSIDE DENTAL TUNG CHUNG HONG KONG"/>
    <n v="910"/>
    <x v="9"/>
  </r>
  <r>
    <s v="27NOV 25NOV HOPE WORLDWIDE DENTAL C L HONG KONG HK 850.00"/>
    <s v="27NOV"/>
    <s v="25NOV"/>
    <n v="12"/>
    <n v="49"/>
    <s v="NOV 25"/>
    <x v="6"/>
    <s v="HOPE WORLDWIDE DENTAL C L HONG KONG"/>
    <n v="850"/>
    <x v="9"/>
  </r>
  <r>
    <s v="CLAIMS 4,432.00"/>
    <m/>
    <m/>
    <m/>
    <m/>
    <n v="44527"/>
    <x v="6"/>
    <s v="BUPA"/>
    <n v="4432"/>
    <x v="9"/>
  </r>
  <r>
    <s v="CLAIMS 1,345.00 39,723.62"/>
    <m/>
    <m/>
    <m/>
    <m/>
    <n v="44533"/>
    <x v="0"/>
    <s v="BUPA"/>
    <n v="-1345"/>
    <x v="9"/>
  </r>
  <r>
    <s v="3 Jun MANULIFE (INTERNATIO"/>
    <m/>
    <m/>
    <m/>
    <m/>
    <n v="44350"/>
    <x v="2"/>
    <s v="Manulife"/>
    <n v="449.92"/>
    <x v="10"/>
  </r>
  <r>
    <s v="94570801 000001 549.52"/>
    <m/>
    <m/>
    <m/>
    <m/>
    <n v="44350"/>
    <x v="2"/>
    <s v="Manulife"/>
    <n v="549.52"/>
    <x v="10"/>
  </r>
  <r>
    <s v="MANULIFE (INTERNATIO"/>
    <m/>
    <m/>
    <m/>
    <m/>
    <n v="44350"/>
    <x v="2"/>
    <s v="Manulife"/>
    <n v="1091.3699999999999"/>
    <x v="10"/>
  </r>
  <r>
    <s v="15 Jun MANULIFE (INTERNATIO"/>
    <m/>
    <m/>
    <m/>
    <m/>
    <n v="44362"/>
    <x v="2"/>
    <s v="Manulife"/>
    <n v="584.01"/>
    <x v="10"/>
  </r>
  <r>
    <s v="3 Jul MANULIFE (INTERNATIO"/>
    <m/>
    <m/>
    <m/>
    <m/>
    <n v="44379"/>
    <x v="3"/>
    <s v="Manulife"/>
    <n v="449.92"/>
    <x v="10"/>
  </r>
  <r>
    <s v="MANULIFE (INTERNATIO"/>
    <m/>
    <m/>
    <m/>
    <m/>
    <n v="44379"/>
    <x v="3"/>
    <s v="Manulife"/>
    <n v="549.29999999999995"/>
    <x v="10"/>
  </r>
  <r>
    <s v="92500818 000010 1,091.37"/>
    <m/>
    <m/>
    <m/>
    <m/>
    <n v="44379"/>
    <x v="3"/>
    <s v="Manulife"/>
    <n v="1091.3699999999999"/>
    <x v="10"/>
  </r>
  <r>
    <s v="14 Jul MANULIFE (INTERNATIO"/>
    <m/>
    <m/>
    <m/>
    <m/>
    <n v="44391"/>
    <x v="3"/>
    <s v="Manulife"/>
    <n v="584.01"/>
    <x v="10"/>
  </r>
  <r>
    <s v="3 Aug MANULIFE (INTERNATIO"/>
    <m/>
    <m/>
    <m/>
    <m/>
    <n v="44411"/>
    <x v="1"/>
    <s v="Manulife"/>
    <n v="449.92"/>
    <x v="10"/>
  </r>
  <r>
    <s v="94570801 000002 549.30"/>
    <m/>
    <m/>
    <m/>
    <m/>
    <n v="44411"/>
    <x v="1"/>
    <s v="Manulife"/>
    <n v="549.29999999999995"/>
    <x v="10"/>
  </r>
  <r>
    <s v="92500818 000011 1,091.37"/>
    <m/>
    <m/>
    <m/>
    <m/>
    <n v="44411"/>
    <x v="1"/>
    <s v="Manulife"/>
    <n v="1091.3699999999999"/>
    <x v="10"/>
  </r>
  <r>
    <s v="09641069 000010 584.01"/>
    <m/>
    <m/>
    <m/>
    <m/>
    <n v="44422"/>
    <x v="1"/>
    <s v="Manulife"/>
    <n v="584.01"/>
    <x v="10"/>
  </r>
  <r>
    <s v="3 Sep MANULIFE (INTERNATIO"/>
    <m/>
    <m/>
    <m/>
    <m/>
    <n v="44442"/>
    <x v="4"/>
    <s v="Manulife"/>
    <n v="449.92"/>
    <x v="10"/>
  </r>
  <r>
    <s v="94570801 000003 549.30"/>
    <m/>
    <m/>
    <m/>
    <m/>
    <n v="44442"/>
    <x v="4"/>
    <s v="Manulife"/>
    <n v="549.29999999999995"/>
    <x v="10"/>
  </r>
  <r>
    <s v="92500818 000001 1,177.85"/>
    <m/>
    <m/>
    <m/>
    <m/>
    <n v="44442"/>
    <x v="4"/>
    <s v="Manulife"/>
    <n v="1177.8499999999999"/>
    <x v="10"/>
  </r>
  <r>
    <s v="14 Sep MANULIFE (INTERNATIO"/>
    <m/>
    <m/>
    <m/>
    <m/>
    <n v="44453"/>
    <x v="4"/>
    <s v="Manulife"/>
    <n v="584.01"/>
    <x v="10"/>
  </r>
  <r>
    <s v="5 Oct MANULIFE (INTERNATIO"/>
    <m/>
    <m/>
    <m/>
    <m/>
    <n v="44474"/>
    <x v="5"/>
    <s v="Manulife"/>
    <n v="450.03"/>
    <x v="10"/>
  </r>
  <r>
    <s v="94570801 000001 549.28"/>
    <m/>
    <m/>
    <m/>
    <m/>
    <n v="44474"/>
    <x v="5"/>
    <s v="Manulife"/>
    <n v="549.28"/>
    <x v="10"/>
  </r>
  <r>
    <s v="92500818 000002 1,177.85 39,731.31"/>
    <m/>
    <m/>
    <m/>
    <m/>
    <n v="44474"/>
    <x v="5"/>
    <s v="Manulife"/>
    <n v="1177.8499999999999"/>
    <x v="10"/>
  </r>
  <r>
    <s v="15 Oct MANULIFE (INTERNATIO"/>
    <m/>
    <m/>
    <m/>
    <m/>
    <n v="44484"/>
    <x v="5"/>
    <s v="Manulife"/>
    <n v="584.01"/>
    <x v="10"/>
  </r>
  <r>
    <s v="3 Nov MANULIFE (INTERNATIO"/>
    <m/>
    <m/>
    <m/>
    <m/>
    <n v="44503"/>
    <x v="6"/>
    <s v="Manulife"/>
    <n v="450.03"/>
    <x v="10"/>
  </r>
  <r>
    <s v="94570801 000002 549.28"/>
    <m/>
    <m/>
    <m/>
    <m/>
    <n v="44503"/>
    <x v="6"/>
    <s v="Manulife"/>
    <n v="549.28"/>
    <x v="10"/>
  </r>
  <r>
    <s v="92500818 000003 1,177.85 34,808.16"/>
    <m/>
    <m/>
    <m/>
    <m/>
    <n v="44503"/>
    <x v="6"/>
    <s v="Manulife"/>
    <n v="1177.8499999999999"/>
    <x v="10"/>
  </r>
  <r>
    <s v="09641069 000001 605.27 6,575.89"/>
    <m/>
    <m/>
    <m/>
    <m/>
    <n v="44516"/>
    <x v="6"/>
    <s v="Manulife"/>
    <n v="605.27"/>
    <x v="10"/>
  </r>
  <r>
    <s v="3 Dec MANULIFE (INTERNATIO"/>
    <m/>
    <m/>
    <m/>
    <m/>
    <n v="44533"/>
    <x v="0"/>
    <s v="Manulife"/>
    <n v="450.03"/>
    <x v="10"/>
  </r>
  <r>
    <s v="94570801 000001 549.49"/>
    <m/>
    <m/>
    <m/>
    <m/>
    <n v="44533"/>
    <x v="0"/>
    <s v="Manulife"/>
    <n v="549.49"/>
    <x v="10"/>
  </r>
  <r>
    <s v="92500818 000004 1,177.85"/>
    <m/>
    <m/>
    <m/>
    <m/>
    <n v="44533"/>
    <x v="0"/>
    <s v="Manulife"/>
    <n v="1177.8499999999999"/>
    <x v="10"/>
  </r>
  <r>
    <s v="14 Dec MANULIFE (INTERNATIO"/>
    <m/>
    <m/>
    <m/>
    <m/>
    <n v="44544"/>
    <x v="0"/>
    <s v="Manulife"/>
    <n v="605.27"/>
    <x v="10"/>
  </r>
  <r>
    <s v="HKBN 258.00"/>
    <m/>
    <m/>
    <m/>
    <m/>
    <n v="44381"/>
    <x v="3"/>
    <s v="HKBN"/>
    <n v="258"/>
    <x v="11"/>
  </r>
  <r>
    <s v="PCCW 256.00"/>
    <m/>
    <m/>
    <m/>
    <m/>
    <n v="44381"/>
    <x v="3"/>
    <s v="PCCW"/>
    <n v="256"/>
    <x v="11"/>
  </r>
  <r>
    <s v="13AUG 10AUG WAH FUNG COMPUTER SERVICE HONG KONG HK 650.00"/>
    <s v="13AUG"/>
    <s v="10AUG"/>
    <n v="12"/>
    <n v="49"/>
    <s v="AUG 10"/>
    <x v="1"/>
    <s v="WAH FUNG COMPUTER SERVICE HONG KONG"/>
    <n v="650"/>
    <x v="11"/>
  </r>
  <r>
    <s v="HKBN 258.00"/>
    <m/>
    <m/>
    <m/>
    <m/>
    <n v="44445"/>
    <x v="4"/>
    <s v="HKBN"/>
    <n v="258"/>
    <x v="11"/>
  </r>
  <r>
    <s v="07SEP 06SEP WWW.MICROSOFTSTORE HONG KONG HK 546.00"/>
    <s v="07SEP"/>
    <s v="06SEP"/>
    <n v="12"/>
    <n v="42"/>
    <s v="SEP 06"/>
    <x v="4"/>
    <s v="Microsoft Office"/>
    <n v="546"/>
    <x v="11"/>
  </r>
  <r>
    <s v="PCCW 128.00 6,149.53"/>
    <m/>
    <m/>
    <m/>
    <m/>
    <n v="44445"/>
    <x v="4"/>
    <s v="PCCW"/>
    <n v="128"/>
    <x v="11"/>
  </r>
  <r>
    <s v="HKBN 258.00"/>
    <m/>
    <m/>
    <m/>
    <m/>
    <n v="44481"/>
    <x v="5"/>
    <s v="HKBN"/>
    <n v="258"/>
    <x v="11"/>
  </r>
  <r>
    <s v="PCCW 128.00"/>
    <m/>
    <m/>
    <m/>
    <m/>
    <n v="44481"/>
    <x v="5"/>
    <s v="PCCW"/>
    <n v="128"/>
    <x v="11"/>
  </r>
  <r>
    <s v="NET BILPYT (29OCT20)"/>
    <m/>
    <m/>
    <m/>
    <m/>
    <n v="44498"/>
    <x v="5"/>
    <s v="HKBN"/>
    <n v="258"/>
    <x v="11"/>
  </r>
  <r>
    <s v="PCCW 128.00"/>
    <m/>
    <m/>
    <m/>
    <m/>
    <n v="44498"/>
    <x v="5"/>
    <s v="PCCW"/>
    <n v="128"/>
    <x v="11"/>
  </r>
  <r>
    <s v="HKBN 258.00"/>
    <m/>
    <m/>
    <m/>
    <m/>
    <n v="44531"/>
    <x v="0"/>
    <s v="HKBN"/>
    <n v="258"/>
    <x v="11"/>
  </r>
  <r>
    <s v="PCCW 128.00"/>
    <m/>
    <m/>
    <m/>
    <m/>
    <n v="44531"/>
    <x v="0"/>
    <s v="PCCW"/>
    <n v="128"/>
    <x v="11"/>
  </r>
  <r>
    <s v="HKBN 258.00"/>
    <m/>
    <m/>
    <m/>
    <m/>
    <n v="44558"/>
    <x v="0"/>
    <s v="HKBN"/>
    <n v="258"/>
    <x v="11"/>
  </r>
  <r>
    <s v="PCCW 128.00"/>
    <m/>
    <m/>
    <m/>
    <m/>
    <n v="44558"/>
    <x v="0"/>
    <s v="PCCW"/>
    <n v="128"/>
    <x v="11"/>
  </r>
  <r>
    <s v="04JUN 01JUN APPLE ASIA LIMITED - H CAUSEWAY BAY HK 279.00"/>
    <s v="04JUN"/>
    <s v="01JUN"/>
    <n v="12"/>
    <n v="49"/>
    <s v="JUN 01"/>
    <x v="2"/>
    <s v="APPLE ASIA LIMITED - H CAUSEWAY BAY"/>
    <n v="279"/>
    <x v="12"/>
  </r>
  <r>
    <s v="22JUN 20JUN MIDWAY STUDIO LIMITED HONG KONG HK 230.00"/>
    <s v="22JUN"/>
    <s v="20JUN"/>
    <n v="12"/>
    <n v="45"/>
    <s v="JUN 20"/>
    <x v="2"/>
    <s v="MIDWAY STUDIO LIMITED HONG KONG"/>
    <n v="230"/>
    <x v="12"/>
  </r>
  <r>
    <s v="28MAY 28MAY IFS PAYMENT - THANK YOU 2,500.00CR"/>
    <s v="28MAY"/>
    <s v="28MAY"/>
    <n v="12"/>
    <e v="#VALUE!"/>
    <s v="MAY 28"/>
    <x v="7"/>
    <s v="Payment"/>
    <n v="0"/>
    <x v="13"/>
  </r>
  <r>
    <s v="28MAY 28MAY IFS PAYMENT - THANK YOU 900.00CR"/>
    <s v="28MAY"/>
    <s v="28MAY"/>
    <n v="12"/>
    <e v="#VALUE!"/>
    <s v="MAY 28"/>
    <x v="7"/>
    <s v="Payment"/>
    <n v="0"/>
    <x v="13"/>
  </r>
  <r>
    <s v="28MAY 28MAY IFS PAYMENT - THANK YOU 12,000.00CR"/>
    <s v="28MAY"/>
    <s v="28MAY"/>
    <n v="12"/>
    <e v="#VALUE!"/>
    <s v="MAY 28"/>
    <x v="7"/>
    <s v="Payment"/>
    <n v="0"/>
    <x v="13"/>
  </r>
  <r>
    <s v="04JUL 04JUL IFS PAYMENT - THANK YOU 1,295.50CR"/>
    <s v="04JUL"/>
    <s v="04JUL"/>
    <n v="12"/>
    <e v="#VALUE!"/>
    <s v="JUL 04"/>
    <x v="3"/>
    <s v="Payment"/>
    <n v="0"/>
    <x v="13"/>
  </r>
  <r>
    <s v="04JUL 04JUL IFS PAYMENT - THANK YOU 22,000.00CR"/>
    <s v="04JUL"/>
    <s v="04JUL"/>
    <n v="12"/>
    <e v="#VALUE!"/>
    <s v="JUL 04"/>
    <x v="3"/>
    <s v="Payment"/>
    <n v="0"/>
    <x v="13"/>
  </r>
  <r>
    <s v="N70482088986(04JUL20) 2,600.00"/>
    <m/>
    <m/>
    <m/>
    <m/>
    <n v="44381"/>
    <x v="3"/>
    <s v="Transfer 4921-1102-1674-4404"/>
    <n v="0"/>
    <x v="13"/>
  </r>
  <r>
    <s v="N70482087838(04JUL20) 22,000.00"/>
    <m/>
    <m/>
    <m/>
    <m/>
    <n v="44381"/>
    <x v="3"/>
    <s v="Transfer 4966-0405-0027-3503"/>
    <n v="0"/>
    <x v="13"/>
  </r>
  <r>
    <s v="N70482089399(04JUL20) 1,295.50"/>
    <m/>
    <m/>
    <m/>
    <m/>
    <n v="44381"/>
    <x v="3"/>
    <s v="Transfer 5289-4600-0396-9018"/>
    <n v="0"/>
    <x v="13"/>
  </r>
  <r>
    <s v="7 Aug 5289-4600-0396-9018"/>
    <m/>
    <m/>
    <m/>
    <m/>
    <n v="44411"/>
    <x v="1"/>
    <s v="Transfer 5289-4600-0396-9018"/>
    <n v="0"/>
    <x v="13"/>
  </r>
  <r>
    <s v="07AUG 07AUG IFS PAYMENT - THANK YOU 8,102.36CR"/>
    <s v="07AUG"/>
    <s v="07AUG"/>
    <n v="12"/>
    <e v="#VALUE!"/>
    <s v="AUG 07"/>
    <x v="1"/>
    <s v="Payment"/>
    <n v="0"/>
    <x v="13"/>
  </r>
  <r>
    <s v="07AUG 07AUG IFS PAYMENT - THANK YOU 14,000.00CR"/>
    <s v="07AUG"/>
    <s v="07AUG"/>
    <n v="12"/>
    <e v="#VALUE!"/>
    <s v="AUG 07"/>
    <x v="1"/>
    <s v="Payment"/>
    <n v="0"/>
    <x v="13"/>
  </r>
  <r>
    <s v="N80713962626(07AUG20) 128.01"/>
    <m/>
    <m/>
    <m/>
    <m/>
    <n v="44415"/>
    <x v="1"/>
    <s v="Transfer 4921-1102-1674-4404"/>
    <n v="0"/>
    <x v="13"/>
  </r>
  <r>
    <s v="N80713962996(07AUG20) 14,000.00"/>
    <m/>
    <m/>
    <m/>
    <m/>
    <n v="44415"/>
    <x v="1"/>
    <s v="Transfer 4966-0405-0027-3503"/>
    <n v="0"/>
    <x v="13"/>
  </r>
  <r>
    <s v="10AUG 10AUG IFS PAYMENT - THANK YOU 1,500.00CR"/>
    <s v="10AUG"/>
    <s v="10AUG"/>
    <n v="12"/>
    <e v="#VALUE!"/>
    <s v="AUG 10"/>
    <x v="1"/>
    <s v="Payment"/>
    <n v="0"/>
    <x v="13"/>
  </r>
  <r>
    <s v="N81016784396(10AUG20) 1,260.00"/>
    <m/>
    <m/>
    <m/>
    <m/>
    <n v="44418"/>
    <x v="1"/>
    <s v="Transfer 4921-1102-1674-4404"/>
    <n v="0"/>
    <x v="13"/>
  </r>
  <r>
    <s v="N81016785169(10AUG20) 1,500.00 5,872.92"/>
    <m/>
    <m/>
    <m/>
    <m/>
    <n v="44418"/>
    <x v="1"/>
    <s v="Transfer 4966-0405-0027-3503"/>
    <n v="0"/>
    <x v="13"/>
  </r>
  <r>
    <s v="07SEP 06SEP IFS PAYMENT - THANK YOU 21,000.00CR"/>
    <s v="07SEP"/>
    <s v="06SEP"/>
    <n v="12"/>
    <e v="#VALUE!"/>
    <s v="SEP 06"/>
    <x v="4"/>
    <s v="Payment"/>
    <n v="0"/>
    <x v="13"/>
  </r>
  <r>
    <s v="07SEP 06SEP IFS PAYMENT - THANK YOU 6,757.33CR"/>
    <s v="07SEP"/>
    <s v="06SEP"/>
    <n v="12"/>
    <e v="#VALUE!"/>
    <s v="SEP 06"/>
    <x v="4"/>
    <s v="Payment"/>
    <n v="0"/>
    <x v="13"/>
  </r>
  <r>
    <s v="N90641491359(06SEP20) 500.00"/>
    <m/>
    <m/>
    <m/>
    <m/>
    <n v="44445"/>
    <x v="4"/>
    <s v="Transfer 4921-1102-1674-4404"/>
    <n v="0"/>
    <x v="13"/>
  </r>
  <r>
    <s v="N90641491783(06SEP20) 21,000.00"/>
    <m/>
    <m/>
    <m/>
    <m/>
    <n v="44445"/>
    <x v="4"/>
    <s v="Transfer 4966-0405-0027-3503"/>
    <n v="0"/>
    <x v="13"/>
  </r>
  <r>
    <s v="N90641490947(06SEP20) 6,757.33"/>
    <m/>
    <m/>
    <m/>
    <m/>
    <n v="44445"/>
    <x v="4"/>
    <s v="Transfer 5289-4600-0396-9018"/>
    <n v="0"/>
    <x v="13"/>
  </r>
  <r>
    <s v="29SEP 29SEP IFS PAYMENT - THANK YOU 3,000.00CR"/>
    <s v="29SEP"/>
    <s v="29SEP"/>
    <n v="12"/>
    <e v="#VALUE!"/>
    <s v="SEP 29"/>
    <x v="4"/>
    <s v="Payment"/>
    <n v="0"/>
    <x v="13"/>
  </r>
  <r>
    <s v="29SEP 29SEP IFS PAYMENT - THANK YOU 18,500.00CR"/>
    <s v="29SEP"/>
    <s v="29SEP"/>
    <n v="12"/>
    <e v="#VALUE!"/>
    <s v="SEP 29"/>
    <x v="4"/>
    <s v="Payment"/>
    <n v="0"/>
    <x v="13"/>
  </r>
  <r>
    <s v="N92963018113(29SEP20) 1,000.00"/>
    <m/>
    <m/>
    <m/>
    <m/>
    <n v="44468"/>
    <x v="4"/>
    <s v="Transfer 4921-1102-1674-4404"/>
    <n v="0"/>
    <x v="13"/>
  </r>
  <r>
    <s v="N92963017200(29SEP20) 18,500.00"/>
    <m/>
    <m/>
    <m/>
    <m/>
    <n v="44468"/>
    <x v="4"/>
    <s v="Transfer 4966-0405-0027-3503"/>
    <n v="0"/>
    <x v="13"/>
  </r>
  <r>
    <s v="N92963016252(29SEP20) 3,000.00"/>
    <m/>
    <m/>
    <m/>
    <m/>
    <n v="44468"/>
    <x v="4"/>
    <s v="Transfer 5289-4600-0396-9018"/>
    <n v="0"/>
    <x v="13"/>
  </r>
  <r>
    <s v="12OCT 12OCT IFS PAYMENT - THANK YOU 2,000.00CR"/>
    <s v="12OCT"/>
    <s v="12OCT"/>
    <n v="12"/>
    <e v="#VALUE!"/>
    <s v="OCT 12"/>
    <x v="5"/>
    <s v="Payment"/>
    <n v="0"/>
    <x v="13"/>
  </r>
  <r>
    <s v="12OCT 12OCT IFS PAYMENT - THANK YOU 5,000.00CR"/>
    <s v="12OCT"/>
    <s v="12OCT"/>
    <n v="12"/>
    <e v="#VALUE!"/>
    <s v="OCT 12"/>
    <x v="5"/>
    <s v="Payment"/>
    <n v="0"/>
    <x v="13"/>
  </r>
  <r>
    <s v="NA1276781731(12OCT20) 2,000.00"/>
    <m/>
    <m/>
    <m/>
    <m/>
    <n v="44481"/>
    <x v="5"/>
    <s v="Transfer 5289-4600-0396-9018"/>
    <n v="0"/>
    <x v="13"/>
  </r>
  <r>
    <s v="30OCT 29OCT IFS PAYMENT - THANK YOU 8,500.00CR"/>
    <s v="30OCT"/>
    <s v="29OCT"/>
    <n v="12"/>
    <e v="#VALUE!"/>
    <s v="OCT 29"/>
    <x v="5"/>
    <s v="Payment"/>
    <n v="0"/>
    <x v="13"/>
  </r>
  <r>
    <s v="30OCT 29OCT IFS PAYMENT - THANK YOU 1,200.00CR"/>
    <s v="30OCT"/>
    <s v="29OCT"/>
    <n v="12"/>
    <e v="#VALUE!"/>
    <s v="OCT 29"/>
    <x v="5"/>
    <s v="Payment"/>
    <n v="0"/>
    <x v="13"/>
  </r>
  <r>
    <s v="4921-1102-1674-4404"/>
    <m/>
    <m/>
    <m/>
    <m/>
    <n v="44499"/>
    <x v="5"/>
    <s v="Transfer 4921-1102-1674-4404"/>
    <n v="0"/>
    <x v="13"/>
  </r>
  <r>
    <s v="30 Oct 4966-0405-0027-3503"/>
    <m/>
    <m/>
    <m/>
    <m/>
    <n v="44499"/>
    <x v="5"/>
    <s v="Transfer 4966-0405-0027-3503"/>
    <n v="0"/>
    <x v="13"/>
  </r>
  <r>
    <s v="5289-4600-0396-9018"/>
    <m/>
    <m/>
    <m/>
    <m/>
    <n v="44499"/>
    <x v="5"/>
    <s v="Transfer 5289-4600-0396-9018"/>
    <n v="0"/>
    <x v="13"/>
  </r>
  <r>
    <s v="06NOV 06NOV IFS PAYMENT - THANK YOU 2,000.00CR"/>
    <s v="06NOV"/>
    <s v="06NOV"/>
    <n v="12"/>
    <e v="#VALUE!"/>
    <s v="NOV 06"/>
    <x v="6"/>
    <s v="Payment"/>
    <n v="0"/>
    <x v="13"/>
  </r>
  <r>
    <s v="06NOV 06NOV IFS PAYMENT - THANK YOU 1,800.00CR"/>
    <s v="06NOV"/>
    <s v="06NOV"/>
    <n v="12"/>
    <e v="#VALUE!"/>
    <s v="NOV 06"/>
    <x v="6"/>
    <s v="Payment"/>
    <n v="0"/>
    <x v="13"/>
  </r>
  <r>
    <s v="NB0603633396(06NOV20) 600.00"/>
    <m/>
    <m/>
    <m/>
    <m/>
    <n v="44506"/>
    <x v="6"/>
    <s v="Transfer 4921-1102-1674-4404"/>
    <n v="0"/>
    <x v="13"/>
  </r>
  <r>
    <s v="NB0603633927(06NOV20) 2,000.00 30,408.16"/>
    <m/>
    <m/>
    <m/>
    <m/>
    <n v="44506"/>
    <x v="6"/>
    <s v="Transfer 4966-0405-0027-3503"/>
    <n v="0"/>
    <x v="13"/>
  </r>
  <r>
    <s v="NB0603632852(06NOV20) 1,800.00"/>
    <m/>
    <m/>
    <m/>
    <m/>
    <n v="44506"/>
    <x v="6"/>
    <s v="Transfer 5289-4600-0396-9018"/>
    <n v="0"/>
    <x v="13"/>
  </r>
  <r>
    <s v="01DEC 01DEC IFS PAYMENT - THANK YOU 16,000.00CR"/>
    <s v="01DEC"/>
    <s v="01DEC"/>
    <n v="12"/>
    <e v="#VALUE!"/>
    <s v="DEC 01"/>
    <x v="0"/>
    <s v="Payment"/>
    <n v="0"/>
    <x v="13"/>
  </r>
  <r>
    <s v="01DEC 01DEC IFS PAYMENT - THANK YOU 3,973.62CR"/>
    <s v="01DEC"/>
    <s v="01DEC"/>
    <n v="12"/>
    <e v="#VALUE!"/>
    <s v="DEC 01"/>
    <x v="0"/>
    <s v="Payment"/>
    <n v="0"/>
    <x v="13"/>
  </r>
  <r>
    <s v="NC0130334080(01DEC20) 16,000.00"/>
    <m/>
    <m/>
    <m/>
    <m/>
    <n v="44531"/>
    <x v="0"/>
    <s v="Payment"/>
    <n v="0"/>
    <x v="13"/>
  </r>
  <r>
    <s v="NC0130335422(01DEC20) 806.80"/>
    <m/>
    <m/>
    <m/>
    <m/>
    <n v="44531"/>
    <x v="0"/>
    <s v="Transfer 4921-1102-1674-4404"/>
    <n v="0"/>
    <x v="13"/>
  </r>
  <r>
    <s v="NC0130334864(01DEC20) 3,973.62"/>
    <m/>
    <m/>
    <m/>
    <m/>
    <n v="44531"/>
    <x v="0"/>
    <s v="Transfer 5289-4600-0396-9018"/>
    <n v="0"/>
    <x v="13"/>
  </r>
  <r>
    <s v="17DEC 17DEC CARD ANNUAL FEE 2,000.00"/>
    <s v="17DEC"/>
    <s v="17DEC"/>
    <n v="12"/>
    <e v="#VALUE!"/>
    <s v="DEC 17"/>
    <x v="0"/>
    <s v="Payment"/>
    <n v="0"/>
    <x v="13"/>
  </r>
  <r>
    <s v="NC2859925276(28DEC20) 800.00"/>
    <m/>
    <m/>
    <m/>
    <m/>
    <n v="44558"/>
    <x v="0"/>
    <s v="Transfer 4921-1102-1674-4404"/>
    <n v="0"/>
    <x v="13"/>
  </r>
  <r>
    <s v="NC2859924874(28DEC20) 16,000.00"/>
    <m/>
    <m/>
    <m/>
    <m/>
    <n v="44558"/>
    <x v="0"/>
    <s v="Transfer 4966-0405-0027-3503"/>
    <n v="0"/>
    <x v="13"/>
  </r>
  <r>
    <s v="NC2859925903(28DEC20) 6,000.00"/>
    <m/>
    <m/>
    <m/>
    <m/>
    <n v="44558"/>
    <x v="0"/>
    <s v="Transfer 5289-4600-0396-9018"/>
    <n v="0"/>
    <x v="13"/>
  </r>
  <r>
    <s v="LUO ZHEN PING"/>
    <m/>
    <m/>
    <m/>
    <m/>
    <n v="44361"/>
    <x v="2"/>
    <s v="Rent"/>
    <n v="15500"/>
    <x v="14"/>
  </r>
  <r>
    <s v="13 Jul LUO ZHEN PING"/>
    <m/>
    <m/>
    <m/>
    <m/>
    <n v="44390"/>
    <x v="3"/>
    <s v="Rent"/>
    <n v="15500"/>
    <x v="14"/>
  </r>
  <r>
    <s v="HC12080768029287 07AUG 15,500.00"/>
    <m/>
    <m/>
    <m/>
    <m/>
    <n v="44416"/>
    <x v="1"/>
    <s v="Rent"/>
    <n v="15500"/>
    <x v="14"/>
  </r>
  <r>
    <s v="HC12090685125771 06SEP 15,500.00"/>
    <m/>
    <m/>
    <m/>
    <m/>
    <n v="44445"/>
    <x v="4"/>
    <s v="Rent"/>
    <n v="15500"/>
    <x v="14"/>
  </r>
  <r>
    <s v="12 Oct LUO ZHEN PING"/>
    <m/>
    <m/>
    <m/>
    <m/>
    <n v="44481"/>
    <x v="5"/>
    <s v="Rent"/>
    <n v="15500"/>
    <x v="14"/>
  </r>
  <r>
    <s v="HC120B0724324992 07NOV 15,500.00"/>
    <m/>
    <m/>
    <m/>
    <m/>
    <n v="44507"/>
    <x v="6"/>
    <s v="Rent"/>
    <n v="15500"/>
    <x v="14"/>
  </r>
  <r>
    <s v="7 Dec LUO ZHEN PING"/>
    <m/>
    <m/>
    <m/>
    <m/>
    <n v="44537"/>
    <x v="0"/>
    <s v="Rent"/>
    <n v="15500"/>
    <x v="14"/>
  </r>
  <r>
    <s v="N70482099496(04JUL20) 9,000.00 30,725.59"/>
    <m/>
    <m/>
    <m/>
    <m/>
    <n v="44381"/>
    <x v="3"/>
    <s v="Transfer 552-4-013371"/>
    <n v="0"/>
    <x v="15"/>
  </r>
  <r>
    <s v="N92963264674(29SEP20) 16,000.00 43,008.47"/>
    <m/>
    <m/>
    <m/>
    <m/>
    <n v="44468"/>
    <x v="4"/>
    <s v="Transfer 552-4-013371"/>
    <n v="0"/>
    <x v="15"/>
  </r>
  <r>
    <s v="CR TO 552-4-013371"/>
    <m/>
    <m/>
    <m/>
    <m/>
    <n v="44498"/>
    <x v="5"/>
    <s v="Transfer 552-4-013371"/>
    <n v="0"/>
    <x v="15"/>
  </r>
  <r>
    <s v="CR TO 552-4-013371"/>
    <m/>
    <m/>
    <m/>
    <m/>
    <n v="44558"/>
    <x v="0"/>
    <s v="Transfer 552-4-013371"/>
    <n v="0"/>
    <x v="15"/>
  </r>
  <r>
    <s v="12 Jun EPS004013 (12JUN20)"/>
    <m/>
    <m/>
    <m/>
    <m/>
    <n v="44359"/>
    <x v="2"/>
    <s v="Jollymap"/>
    <n v="938"/>
    <x v="16"/>
  </r>
  <r>
    <s v="24JUN 22JUN ABC MARKETING AGENCY L KOWLOON HK 834.00"/>
    <s v="24JUN"/>
    <s v="22JUN"/>
    <n v="12"/>
    <n v="44"/>
    <s v="JUN 22"/>
    <x v="2"/>
    <s v="ABC MARKETING AGENCY L KOWLOON"/>
    <n v="834"/>
    <x v="16"/>
  </r>
  <r>
    <s v="21 Dec EPS031514 (21DEC20)"/>
    <m/>
    <m/>
    <m/>
    <m/>
    <n v="44551"/>
    <x v="0"/>
    <s v="Parent Shop"/>
    <n v="281"/>
    <x v="16"/>
  </r>
  <r>
    <s v="PARENT SHOP LIMITED 342.00"/>
    <m/>
    <m/>
    <m/>
    <m/>
    <n v="44558"/>
    <x v="0"/>
    <s v="Parent Shop"/>
    <n v="342"/>
    <x v="16"/>
  </r>
  <r>
    <s v="HC12080768034682 07AUG 2,000.00"/>
    <m/>
    <m/>
    <m/>
    <m/>
    <n v="44415"/>
    <x v="1"/>
    <s v="Kwong Chua Kuen"/>
    <n v="2000"/>
    <x v="17"/>
  </r>
  <r>
    <s v="02NOV 01NOV IHERB IHERB.COM NL 552.47"/>
    <s v="02NOV"/>
    <s v="01NOV"/>
    <n v="12"/>
    <e v="#VALUE!"/>
    <s v="NOV 01"/>
    <x v="6"/>
    <s v="iHerb"/>
    <n v="552"/>
    <x v="17"/>
  </r>
  <r>
    <s v="HUNG CHUN DRIVING 4,820.00"/>
    <m/>
    <m/>
    <m/>
    <m/>
    <n v="44382"/>
    <x v="3"/>
    <s v="Hung Chun Driving"/>
    <n v="4820"/>
    <x v="18"/>
  </r>
  <r>
    <s v="TOWNGAS (HK &amp; CHINA GAS) 295.00"/>
    <m/>
    <m/>
    <m/>
    <m/>
    <n v="44415"/>
    <x v="1"/>
    <s v="Towngas"/>
    <n v="295"/>
    <x v="19"/>
  </r>
  <r>
    <s v="WATER 507.70"/>
    <m/>
    <m/>
    <m/>
    <m/>
    <n v="44415"/>
    <x v="1"/>
    <s v="Water"/>
    <n v="507.7"/>
    <x v="19"/>
  </r>
  <r>
    <s v="NET BILPYT (12OCT20)"/>
    <m/>
    <m/>
    <m/>
    <m/>
    <n v="44481"/>
    <x v="5"/>
    <s v="CLP"/>
    <n v="151"/>
    <x v="19"/>
  </r>
  <r>
    <s v="TOWNGAS (HK &amp; CHINA GAS) 365.00"/>
    <m/>
    <m/>
    <m/>
    <m/>
    <n v="44481"/>
    <x v="5"/>
    <s v="Towngas"/>
    <n v="365"/>
    <x v="19"/>
  </r>
  <r>
    <s v="2 Nov NET BILPYT (01NOV20)"/>
    <m/>
    <m/>
    <m/>
    <m/>
    <n v="44502"/>
    <x v="6"/>
    <s v="HongKong Post"/>
    <n v="370"/>
    <x v="19"/>
  </r>
  <r>
    <s v="CLP POWER 222.00 8,181.16"/>
    <m/>
    <m/>
    <m/>
    <m/>
    <n v="44510"/>
    <x v="6"/>
    <s v="CLP"/>
    <n v="222"/>
    <x v="19"/>
  </r>
  <r>
    <s v="TOWNGAS (HK &amp; CHINA GAS) 537.00 40,555.99"/>
    <m/>
    <m/>
    <m/>
    <m/>
    <n v="44531"/>
    <x v="0"/>
    <s v="Towngas"/>
    <n v="537"/>
    <x v="19"/>
  </r>
  <r>
    <s v="WATER 629.50"/>
    <m/>
    <m/>
    <m/>
    <m/>
    <n v="44531"/>
    <x v="0"/>
    <s v="Water"/>
    <n v="692.5"/>
    <x v="19"/>
  </r>
  <r>
    <m/>
    <m/>
    <m/>
    <m/>
    <m/>
    <m/>
    <x v="8"/>
    <m/>
    <m/>
    <x v="20"/>
  </r>
  <r>
    <m/>
    <m/>
    <m/>
    <m/>
    <m/>
    <m/>
    <x v="8"/>
    <m/>
    <m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94E06-668C-4DDE-99D0-3AA2846E367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14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6"/>
        <item x="0"/>
        <item x="1"/>
        <item x="4"/>
        <item x="8"/>
        <item x="7"/>
        <item x="2"/>
        <item x="3"/>
        <item t="default"/>
      </items>
    </pivotField>
    <pivotField showAll="0"/>
    <pivotField dataField="1" numFmtId="43" showAll="0"/>
    <pivotField axis="axisCol" showAll="0">
      <items count="22">
        <item x="0"/>
        <item x="3"/>
        <item x="20"/>
        <item x="13"/>
        <item x="5"/>
        <item x="9"/>
        <item x="4"/>
        <item x="8"/>
        <item x="6"/>
        <item x="17"/>
        <item x="12"/>
        <item x="16"/>
        <item x="1"/>
        <item x="11"/>
        <item x="2"/>
        <item x="10"/>
        <item x="14"/>
        <item x="7"/>
        <item x="15"/>
        <item x="18"/>
        <item x="19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5A19-6F69-4A23-9D00-9D5C69C36F3E}">
  <dimension ref="A3:W14"/>
  <sheetViews>
    <sheetView topLeftCell="I1" workbookViewId="0">
      <selection activeCell="U13" sqref="U13"/>
    </sheetView>
  </sheetViews>
  <sheetFormatPr defaultRowHeight="15" x14ac:dyDescent="0.2"/>
  <cols>
    <col min="1" max="1" width="14.796875" bestFit="1" customWidth="1"/>
    <col min="2" max="2" width="16.27734375" bestFit="1" customWidth="1"/>
    <col min="3" max="3" width="8.47265625" bestFit="1" customWidth="1"/>
    <col min="4" max="4" width="7.26171875" bestFit="1" customWidth="1"/>
    <col min="5" max="5" width="8.875" bestFit="1" customWidth="1"/>
    <col min="6" max="6" width="13.98828125" bestFit="1" customWidth="1"/>
    <col min="7" max="7" width="10.625" bestFit="1" customWidth="1"/>
    <col min="8" max="8" width="7.93359375" bestFit="1" customWidth="1"/>
    <col min="9" max="9" width="17.21875" bestFit="1" customWidth="1"/>
    <col min="10" max="10" width="6.9921875" bestFit="1" customWidth="1"/>
    <col min="11" max="11" width="11.296875" bestFit="1" customWidth="1"/>
    <col min="12" max="12" width="4.03515625" bestFit="1" customWidth="1"/>
    <col min="13" max="13" width="4.9765625" bestFit="1" customWidth="1"/>
    <col min="14" max="14" width="7.93359375" bestFit="1" customWidth="1"/>
    <col min="15" max="15" width="4.9765625" bestFit="1" customWidth="1"/>
    <col min="16" max="16" width="6.05078125" bestFit="1" customWidth="1"/>
    <col min="17" max="17" width="9.55078125" bestFit="1" customWidth="1"/>
    <col min="18" max="18" width="6.9921875" bestFit="1" customWidth="1"/>
    <col min="19" max="19" width="6.05078125" bestFit="1" customWidth="1"/>
    <col min="20" max="20" width="6.72265625" bestFit="1" customWidth="1"/>
    <col min="21" max="21" width="6.45703125" bestFit="1" customWidth="1"/>
    <col min="22" max="22" width="15.33203125" bestFit="1" customWidth="1"/>
    <col min="23" max="23" width="11.296875" bestFit="1" customWidth="1"/>
  </cols>
  <sheetData>
    <row r="3" spans="1:23" x14ac:dyDescent="0.2">
      <c r="A3" s="2" t="s">
        <v>86</v>
      </c>
      <c r="B3" s="2" t="s">
        <v>87</v>
      </c>
    </row>
    <row r="4" spans="1:23" x14ac:dyDescent="0.2">
      <c r="A4" s="2" t="s">
        <v>80</v>
      </c>
      <c r="B4" t="s">
        <v>75</v>
      </c>
      <c r="C4" t="s">
        <v>74</v>
      </c>
      <c r="D4" t="s">
        <v>85</v>
      </c>
      <c r="E4" t="s">
        <v>71</v>
      </c>
      <c r="F4" t="s">
        <v>161</v>
      </c>
      <c r="G4" t="s">
        <v>162</v>
      </c>
      <c r="H4" t="s">
        <v>160</v>
      </c>
      <c r="I4" t="s">
        <v>163</v>
      </c>
      <c r="J4" t="s">
        <v>164</v>
      </c>
      <c r="K4" t="s">
        <v>165</v>
      </c>
      <c r="L4" t="s">
        <v>414</v>
      </c>
      <c r="M4" t="s">
        <v>590</v>
      </c>
      <c r="N4" t="s">
        <v>390</v>
      </c>
      <c r="O4" t="s">
        <v>398</v>
      </c>
      <c r="P4" t="s">
        <v>592</v>
      </c>
      <c r="Q4" t="s">
        <v>597</v>
      </c>
      <c r="R4" t="s">
        <v>593</v>
      </c>
      <c r="S4" t="s">
        <v>595</v>
      </c>
      <c r="T4" t="s">
        <v>596</v>
      </c>
      <c r="U4" t="s">
        <v>76</v>
      </c>
      <c r="V4" t="s">
        <v>594</v>
      </c>
      <c r="W4" t="s">
        <v>84</v>
      </c>
    </row>
    <row r="5" spans="1:23" x14ac:dyDescent="0.2">
      <c r="A5" s="3" t="s">
        <v>81</v>
      </c>
      <c r="B5" s="4"/>
      <c r="C5" s="4"/>
      <c r="D5" s="4"/>
      <c r="E5" s="4">
        <v>0</v>
      </c>
      <c r="F5" s="4"/>
      <c r="G5" s="4">
        <v>-515</v>
      </c>
      <c r="H5" s="4">
        <v>2980.2999999999997</v>
      </c>
      <c r="I5" s="4">
        <v>23850.44</v>
      </c>
      <c r="J5" s="4">
        <v>1020.2</v>
      </c>
      <c r="K5" s="4"/>
      <c r="L5" s="4"/>
      <c r="M5" s="4"/>
      <c r="N5" s="4"/>
      <c r="O5" s="4">
        <v>772</v>
      </c>
      <c r="P5" s="4">
        <v>8100</v>
      </c>
      <c r="Q5" s="4">
        <v>2761.17</v>
      </c>
      <c r="R5" s="4">
        <v>15500</v>
      </c>
      <c r="S5" s="4">
        <v>4000</v>
      </c>
      <c r="T5" s="4">
        <v>0</v>
      </c>
      <c r="U5" s="4"/>
      <c r="V5" s="4">
        <v>516</v>
      </c>
      <c r="W5" s="4">
        <v>58985.11</v>
      </c>
    </row>
    <row r="6" spans="1:23" x14ac:dyDescent="0.2">
      <c r="A6" s="3" t="s">
        <v>82</v>
      </c>
      <c r="B6" s="4"/>
      <c r="C6" s="4">
        <v>864</v>
      </c>
      <c r="D6" s="4"/>
      <c r="E6" s="4">
        <v>0</v>
      </c>
      <c r="F6" s="4">
        <v>195.63</v>
      </c>
      <c r="G6" s="4">
        <v>8142</v>
      </c>
      <c r="H6" s="4">
        <v>2883</v>
      </c>
      <c r="I6" s="4">
        <v>11381.38</v>
      </c>
      <c r="J6" s="4">
        <v>1011.5</v>
      </c>
      <c r="K6" s="4">
        <v>552</v>
      </c>
      <c r="L6" s="4"/>
      <c r="M6" s="4"/>
      <c r="N6" s="4"/>
      <c r="O6" s="4"/>
      <c r="P6" s="4">
        <v>7600</v>
      </c>
      <c r="Q6" s="4">
        <v>2782.43</v>
      </c>
      <c r="R6" s="4">
        <v>15500</v>
      </c>
      <c r="S6" s="4">
        <v>4000</v>
      </c>
      <c r="T6" s="4"/>
      <c r="U6" s="4"/>
      <c r="V6" s="4">
        <v>592</v>
      </c>
      <c r="W6" s="4">
        <v>55503.94</v>
      </c>
    </row>
    <row r="7" spans="1:23" x14ac:dyDescent="0.2">
      <c r="A7" s="3" t="s">
        <v>83</v>
      </c>
      <c r="B7" s="4">
        <v>472</v>
      </c>
      <c r="C7" s="4"/>
      <c r="D7" s="4"/>
      <c r="E7" s="4">
        <v>0</v>
      </c>
      <c r="F7" s="4"/>
      <c r="G7" s="4">
        <v>-1345</v>
      </c>
      <c r="H7" s="4">
        <v>1308</v>
      </c>
      <c r="I7" s="4">
        <v>15222.580000000002</v>
      </c>
      <c r="J7" s="4">
        <v>746</v>
      </c>
      <c r="K7" s="4"/>
      <c r="L7" s="4"/>
      <c r="M7" s="4">
        <v>623</v>
      </c>
      <c r="N7" s="4"/>
      <c r="O7" s="4">
        <v>772</v>
      </c>
      <c r="P7" s="4">
        <v>8843</v>
      </c>
      <c r="Q7" s="4">
        <v>2782.64</v>
      </c>
      <c r="R7" s="4">
        <v>15500</v>
      </c>
      <c r="S7" s="4">
        <v>4000</v>
      </c>
      <c r="T7" s="4">
        <v>0</v>
      </c>
      <c r="U7" s="4"/>
      <c r="V7" s="4">
        <v>1229.5</v>
      </c>
      <c r="W7" s="4">
        <v>50153.72</v>
      </c>
    </row>
    <row r="8" spans="1:23" x14ac:dyDescent="0.2">
      <c r="A8" s="3" t="s">
        <v>127</v>
      </c>
      <c r="B8" s="4"/>
      <c r="C8" s="4"/>
      <c r="D8" s="4"/>
      <c r="E8" s="4">
        <v>0</v>
      </c>
      <c r="F8" s="4">
        <v>1551.06</v>
      </c>
      <c r="G8" s="4">
        <v>4550</v>
      </c>
      <c r="H8" s="4">
        <v>2887.3</v>
      </c>
      <c r="I8" s="4">
        <v>17668.439999999999</v>
      </c>
      <c r="J8" s="4">
        <v>116.7</v>
      </c>
      <c r="K8" s="4">
        <v>2000</v>
      </c>
      <c r="L8" s="4"/>
      <c r="M8" s="4"/>
      <c r="N8" s="4">
        <v>4125.09</v>
      </c>
      <c r="O8" s="4">
        <v>650</v>
      </c>
      <c r="P8" s="4">
        <v>4300</v>
      </c>
      <c r="Q8" s="4">
        <v>2674.6000000000004</v>
      </c>
      <c r="R8" s="4">
        <v>15500</v>
      </c>
      <c r="S8" s="4"/>
      <c r="T8" s="4"/>
      <c r="U8" s="4"/>
      <c r="V8" s="4">
        <v>802.7</v>
      </c>
      <c r="W8" s="4">
        <v>56825.889999999992</v>
      </c>
    </row>
    <row r="9" spans="1:23" x14ac:dyDescent="0.2">
      <c r="A9" s="3" t="s">
        <v>128</v>
      </c>
      <c r="B9" s="4"/>
      <c r="C9" s="4"/>
      <c r="D9" s="4"/>
      <c r="E9" s="4">
        <v>0</v>
      </c>
      <c r="F9" s="4"/>
      <c r="G9" s="4">
        <v>-4449</v>
      </c>
      <c r="H9" s="4">
        <v>3703.8</v>
      </c>
      <c r="I9" s="4">
        <v>15598.6</v>
      </c>
      <c r="J9" s="4">
        <v>514.5</v>
      </c>
      <c r="K9" s="4"/>
      <c r="L9" s="4"/>
      <c r="M9" s="4"/>
      <c r="N9" s="4"/>
      <c r="O9" s="4">
        <v>932</v>
      </c>
      <c r="P9" s="4">
        <v>6500</v>
      </c>
      <c r="Q9" s="4">
        <v>2761.08</v>
      </c>
      <c r="R9" s="4">
        <v>15500</v>
      </c>
      <c r="S9" s="4"/>
      <c r="T9" s="4">
        <v>0</v>
      </c>
      <c r="U9" s="4"/>
      <c r="V9" s="4"/>
      <c r="W9" s="4">
        <v>41060.980000000003</v>
      </c>
    </row>
    <row r="10" spans="1:23" x14ac:dyDescent="0.2">
      <c r="A10" s="3" t="s">
        <v>85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">
      <c r="A11" s="3" t="s">
        <v>591</v>
      </c>
      <c r="B11" s="4"/>
      <c r="C11" s="4"/>
      <c r="D11" s="4"/>
      <c r="E11" s="4">
        <v>0</v>
      </c>
      <c r="F11" s="4"/>
      <c r="G11" s="4">
        <v>1950</v>
      </c>
      <c r="H11" s="4">
        <v>1563.5</v>
      </c>
      <c r="I11" s="4">
        <v>5009.3</v>
      </c>
      <c r="J11" s="4">
        <v>115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>
        <v>8637.7999999999993</v>
      </c>
    </row>
    <row r="12" spans="1:23" x14ac:dyDescent="0.2">
      <c r="A12" s="3" t="s">
        <v>367</v>
      </c>
      <c r="B12" s="4"/>
      <c r="C12" s="4"/>
      <c r="D12" s="4"/>
      <c r="E12" s="4"/>
      <c r="F12" s="4">
        <v>197</v>
      </c>
      <c r="G12" s="4">
        <v>-1690</v>
      </c>
      <c r="H12" s="4">
        <v>3564.7999999999997</v>
      </c>
      <c r="I12" s="4">
        <v>11549.499999999998</v>
      </c>
      <c r="J12" s="4">
        <v>215</v>
      </c>
      <c r="K12" s="4"/>
      <c r="L12" s="4">
        <v>509</v>
      </c>
      <c r="M12" s="4">
        <v>1772</v>
      </c>
      <c r="N12" s="4"/>
      <c r="O12" s="4"/>
      <c r="P12" s="4">
        <v>7800</v>
      </c>
      <c r="Q12" s="4">
        <v>2674.8199999999997</v>
      </c>
      <c r="R12" s="4">
        <v>15500</v>
      </c>
      <c r="S12" s="4">
        <v>4000</v>
      </c>
      <c r="T12" s="4"/>
      <c r="U12" s="4"/>
      <c r="V12" s="4"/>
      <c r="W12" s="4">
        <v>46092.119999999995</v>
      </c>
    </row>
    <row r="13" spans="1:23" x14ac:dyDescent="0.2">
      <c r="A13" s="3" t="s">
        <v>365</v>
      </c>
      <c r="B13" s="4"/>
      <c r="C13" s="4"/>
      <c r="D13" s="4"/>
      <c r="E13" s="4">
        <v>0</v>
      </c>
      <c r="F13" s="4"/>
      <c r="G13" s="4">
        <v>2954</v>
      </c>
      <c r="H13" s="4">
        <v>1132.8</v>
      </c>
      <c r="I13" s="4">
        <v>19975.5</v>
      </c>
      <c r="J13" s="4">
        <v>653.5</v>
      </c>
      <c r="K13" s="4"/>
      <c r="L13" s="4"/>
      <c r="M13" s="4"/>
      <c r="N13" s="4"/>
      <c r="O13" s="4">
        <v>514</v>
      </c>
      <c r="P13" s="4">
        <v>6000</v>
      </c>
      <c r="Q13" s="4">
        <v>2674.6000000000004</v>
      </c>
      <c r="R13" s="4">
        <v>15500</v>
      </c>
      <c r="S13" s="4">
        <v>4000</v>
      </c>
      <c r="T13" s="4">
        <v>0</v>
      </c>
      <c r="U13" s="4">
        <v>4820</v>
      </c>
      <c r="V13" s="4"/>
      <c r="W13" s="4">
        <v>58224.4</v>
      </c>
    </row>
    <row r="14" spans="1:23" x14ac:dyDescent="0.2">
      <c r="A14" s="3" t="s">
        <v>84</v>
      </c>
      <c r="B14" s="4">
        <v>472</v>
      </c>
      <c r="C14" s="4">
        <v>864</v>
      </c>
      <c r="D14" s="4"/>
      <c r="E14" s="4">
        <v>0</v>
      </c>
      <c r="F14" s="4">
        <v>1943.69</v>
      </c>
      <c r="G14" s="4">
        <v>9597</v>
      </c>
      <c r="H14" s="4">
        <v>20023.499999999996</v>
      </c>
      <c r="I14" s="4">
        <v>120255.74</v>
      </c>
      <c r="J14" s="4">
        <v>4392.3999999999996</v>
      </c>
      <c r="K14" s="4">
        <v>2552</v>
      </c>
      <c r="L14" s="4">
        <v>509</v>
      </c>
      <c r="M14" s="4">
        <v>2395</v>
      </c>
      <c r="N14" s="4">
        <v>4125.09</v>
      </c>
      <c r="O14" s="4">
        <v>3640</v>
      </c>
      <c r="P14" s="4">
        <v>49143</v>
      </c>
      <c r="Q14" s="4">
        <v>19111.339999999997</v>
      </c>
      <c r="R14" s="4">
        <v>108500</v>
      </c>
      <c r="S14" s="4">
        <v>20000</v>
      </c>
      <c r="T14" s="4">
        <v>0</v>
      </c>
      <c r="U14" s="4">
        <v>4820</v>
      </c>
      <c r="V14" s="4">
        <v>3140.2</v>
      </c>
      <c r="W14" s="4">
        <v>375483.96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6AE1-08DA-4240-A51F-F343D9394BF6}">
  <sheetPr filterMode="1"/>
  <dimension ref="A1:K533"/>
  <sheetViews>
    <sheetView workbookViewId="0">
      <pane ySplit="1" topLeftCell="A2" activePane="bottomLeft" state="frozen"/>
      <selection pane="bottomLeft" activeCell="J517" sqref="J517"/>
    </sheetView>
  </sheetViews>
  <sheetFormatPr defaultRowHeight="15" x14ac:dyDescent="0.2"/>
  <cols>
    <col min="2" max="2" width="24.078125" customWidth="1"/>
    <col min="9" max="9" width="41.296875" bestFit="1" customWidth="1"/>
    <col min="10" max="10" width="11.296875" style="1" bestFit="1" customWidth="1"/>
    <col min="11" max="11" width="23" customWidth="1"/>
  </cols>
  <sheetData>
    <row r="1" spans="1:11" x14ac:dyDescent="0.2">
      <c r="A1" t="s">
        <v>166</v>
      </c>
      <c r="B1" t="s">
        <v>66</v>
      </c>
      <c r="C1" t="s">
        <v>67</v>
      </c>
      <c r="D1" t="s">
        <v>68</v>
      </c>
      <c r="E1" t="s">
        <v>78</v>
      </c>
      <c r="F1" t="s">
        <v>79</v>
      </c>
      <c r="G1" t="s">
        <v>72</v>
      </c>
      <c r="H1" t="s">
        <v>77</v>
      </c>
      <c r="I1" t="s">
        <v>69</v>
      </c>
      <c r="J1" s="1" t="s">
        <v>70</v>
      </c>
      <c r="K1" t="s">
        <v>73</v>
      </c>
    </row>
    <row r="2" spans="1:11" hidden="1" x14ac:dyDescent="0.2">
      <c r="A2" t="s">
        <v>167</v>
      </c>
      <c r="B2" t="s">
        <v>8</v>
      </c>
      <c r="C2" t="str">
        <f>TRIM(LEFT(B2, FIND(" ",B2,1)))</f>
        <v>09DEC</v>
      </c>
      <c r="D2" t="str">
        <f>TRIM(MID($B2, FIND(" ",$B2,1), 6))</f>
        <v>07DEC</v>
      </c>
      <c r="E2">
        <f>FIND(" ",$B2,FIND(" ",$B2,1)+1)</f>
        <v>12</v>
      </c>
      <c r="F2">
        <f>FIND("HK", $B2,1)</f>
        <v>32</v>
      </c>
      <c r="G2" t="str">
        <f>RIGHT(D2,3)&amp;" " &amp;LEFT(D2,2)</f>
        <v>DEC 07</v>
      </c>
      <c r="H2" t="str">
        <f>LEFT(G2,3)</f>
        <v>DEC</v>
      </c>
      <c r="I2" t="str">
        <f>TRIM(MID($B2,E2, F2-E2))</f>
        <v>INNISFREE HongKong</v>
      </c>
      <c r="J2" s="1">
        <v>112</v>
      </c>
      <c r="K2" t="s">
        <v>75</v>
      </c>
    </row>
    <row r="3" spans="1:11" hidden="1" x14ac:dyDescent="0.2">
      <c r="A3" t="s">
        <v>167</v>
      </c>
      <c r="B3" t="s">
        <v>7</v>
      </c>
      <c r="C3" t="str">
        <f>TRIM(LEFT(B3, FIND(" ",B3,1)))</f>
        <v>09DEC</v>
      </c>
      <c r="D3" t="str">
        <f>TRIM(MID($B3, FIND(" ",$B3,1), 6))</f>
        <v>07DEC</v>
      </c>
      <c r="E3">
        <f>FIND(" ",$B3,FIND(" ",$B3,1)+1)</f>
        <v>12</v>
      </c>
      <c r="F3">
        <f>FIND("HK", $B3,1)</f>
        <v>41</v>
      </c>
      <c r="G3" t="str">
        <f>RIGHT(D3,3)&amp;" " &amp;LEFT(D3,2)</f>
        <v>DEC 07</v>
      </c>
      <c r="H3" t="str">
        <f>LEFT(G3,3)</f>
        <v>DEC</v>
      </c>
      <c r="I3" t="str">
        <f>TRIM(MID($B3,E3, F3-E3))</f>
        <v>Kiehls Metroplaza Hong Kong</v>
      </c>
      <c r="J3" s="1">
        <v>360</v>
      </c>
      <c r="K3" t="s">
        <v>75</v>
      </c>
    </row>
    <row r="4" spans="1:11" hidden="1" x14ac:dyDescent="0.2">
      <c r="A4" t="s">
        <v>368</v>
      </c>
      <c r="B4" t="s">
        <v>385</v>
      </c>
      <c r="C4" t="str">
        <f>TRIM(LEFT(B4, FIND(" ",B4,1)))</f>
        <v>11AUG</v>
      </c>
      <c r="D4" t="str">
        <f>TRIM(MID($B4, FIND(" ",$B4,1), 6))</f>
        <v>10AUG</v>
      </c>
      <c r="E4">
        <f>FIND(" ",$B4,FIND(" ",$B4,1)+1)</f>
        <v>12</v>
      </c>
      <c r="F4" t="e">
        <f>FIND("HK", $B4,1)</f>
        <v>#VALUE!</v>
      </c>
      <c r="G4" t="str">
        <f>RIGHT(D4,3)&amp;" " &amp;LEFT(D4,2)</f>
        <v>AUG 10</v>
      </c>
      <c r="H4" t="str">
        <f>LEFT(G4,3)</f>
        <v>AUG</v>
      </c>
      <c r="I4" t="s">
        <v>390</v>
      </c>
      <c r="J4" s="1">
        <v>1199.54</v>
      </c>
      <c r="K4" t="s">
        <v>390</v>
      </c>
    </row>
    <row r="5" spans="1:11" hidden="1" x14ac:dyDescent="0.2">
      <c r="A5" t="s">
        <v>368</v>
      </c>
      <c r="B5" t="s">
        <v>385</v>
      </c>
      <c r="C5" t="str">
        <f>TRIM(LEFT(B5, FIND(" ",B5,1)))</f>
        <v>11AUG</v>
      </c>
      <c r="D5" t="str">
        <f>TRIM(MID($B5, FIND(" ",$B5,1), 6))</f>
        <v>10AUG</v>
      </c>
      <c r="E5">
        <f>FIND(" ",$B5,FIND(" ",$B5,1)+1)</f>
        <v>12</v>
      </c>
      <c r="F5" t="e">
        <f>FIND("HK", $B5,1)</f>
        <v>#VALUE!</v>
      </c>
      <c r="G5" t="str">
        <f>RIGHT(D5,3)&amp;" " &amp;LEFT(D5,2)</f>
        <v>AUG 10</v>
      </c>
      <c r="H5" t="str">
        <f>LEFT(G5,3)</f>
        <v>AUG</v>
      </c>
      <c r="I5" t="s">
        <v>390</v>
      </c>
      <c r="J5" s="1">
        <v>1199.54</v>
      </c>
      <c r="K5" t="s">
        <v>390</v>
      </c>
    </row>
    <row r="6" spans="1:11" hidden="1" x14ac:dyDescent="0.2">
      <c r="A6" t="s">
        <v>368</v>
      </c>
      <c r="B6" t="s">
        <v>385</v>
      </c>
      <c r="C6" t="str">
        <f>TRIM(LEFT(B6, FIND(" ",B6,1)))</f>
        <v>11AUG</v>
      </c>
      <c r="D6" t="str">
        <f>TRIM(MID($B6, FIND(" ",$B6,1), 6))</f>
        <v>10AUG</v>
      </c>
      <c r="E6">
        <f>FIND(" ",$B6,FIND(" ",$B6,1)+1)</f>
        <v>12</v>
      </c>
      <c r="F6" t="e">
        <f>FIND("HK", $B6,1)</f>
        <v>#VALUE!</v>
      </c>
      <c r="G6" t="str">
        <f>RIGHT(D6,3)&amp;" " &amp;LEFT(D6,2)</f>
        <v>AUG 10</v>
      </c>
      <c r="H6" t="str">
        <f>LEFT(G6,3)</f>
        <v>AUG</v>
      </c>
      <c r="I6" t="s">
        <v>390</v>
      </c>
      <c r="J6" s="1">
        <v>1199.54</v>
      </c>
      <c r="K6" t="s">
        <v>390</v>
      </c>
    </row>
    <row r="7" spans="1:11" hidden="1" x14ac:dyDescent="0.2">
      <c r="A7" t="s">
        <v>368</v>
      </c>
      <c r="B7" t="s">
        <v>391</v>
      </c>
      <c r="C7" t="str">
        <f>TRIM(LEFT(B7, FIND(" ",B7,1)))</f>
        <v>28AUG</v>
      </c>
      <c r="D7" t="str">
        <f>TRIM(MID($B7, FIND(" ",$B7,1), 6))</f>
        <v>25AUG</v>
      </c>
      <c r="E7">
        <f>FIND(" ",$B7,FIND(" ",$B7,1)+1)</f>
        <v>12</v>
      </c>
      <c r="F7" t="e">
        <f>FIND("HK", $B7,1)</f>
        <v>#VALUE!</v>
      </c>
      <c r="G7" t="str">
        <f>RIGHT(D7,3)&amp;" " &amp;LEFT(D7,2)</f>
        <v>AUG 25</v>
      </c>
      <c r="H7" t="str">
        <f>LEFT(G7,3)</f>
        <v>AUG</v>
      </c>
      <c r="I7" t="s">
        <v>390</v>
      </c>
      <c r="J7" s="1">
        <v>526.47</v>
      </c>
      <c r="K7" t="s">
        <v>390</v>
      </c>
    </row>
    <row r="8" spans="1:11" hidden="1" x14ac:dyDescent="0.2">
      <c r="A8" t="s">
        <v>168</v>
      </c>
      <c r="B8" t="s">
        <v>344</v>
      </c>
      <c r="G8">
        <v>44349</v>
      </c>
      <c r="H8" t="s">
        <v>367</v>
      </c>
      <c r="I8" t="s">
        <v>203</v>
      </c>
      <c r="J8" s="1">
        <v>500</v>
      </c>
      <c r="K8" t="s">
        <v>592</v>
      </c>
    </row>
    <row r="9" spans="1:11" hidden="1" x14ac:dyDescent="0.2">
      <c r="A9" t="s">
        <v>168</v>
      </c>
      <c r="B9" t="s">
        <v>347</v>
      </c>
      <c r="G9">
        <v>44351</v>
      </c>
      <c r="H9" t="s">
        <v>367</v>
      </c>
      <c r="I9" t="s">
        <v>203</v>
      </c>
      <c r="J9" s="1">
        <v>1800</v>
      </c>
      <c r="K9" t="s">
        <v>592</v>
      </c>
    </row>
    <row r="10" spans="1:11" hidden="1" x14ac:dyDescent="0.2">
      <c r="A10" t="s">
        <v>168</v>
      </c>
      <c r="B10" t="s">
        <v>348</v>
      </c>
      <c r="G10">
        <v>44353</v>
      </c>
      <c r="H10" t="s">
        <v>367</v>
      </c>
      <c r="I10" t="s">
        <v>203</v>
      </c>
      <c r="J10" s="1">
        <v>500</v>
      </c>
      <c r="K10" t="s">
        <v>592</v>
      </c>
    </row>
    <row r="11" spans="1:11" hidden="1" x14ac:dyDescent="0.2">
      <c r="A11" t="s">
        <v>168</v>
      </c>
      <c r="B11" t="s">
        <v>349</v>
      </c>
      <c r="G11">
        <v>44356</v>
      </c>
      <c r="H11" t="s">
        <v>367</v>
      </c>
      <c r="I11" t="s">
        <v>203</v>
      </c>
      <c r="J11" s="1">
        <v>600</v>
      </c>
      <c r="K11" t="s">
        <v>592</v>
      </c>
    </row>
    <row r="12" spans="1:11" hidden="1" x14ac:dyDescent="0.2">
      <c r="A12" t="s">
        <v>168</v>
      </c>
      <c r="B12" t="s">
        <v>350</v>
      </c>
      <c r="G12">
        <v>44358</v>
      </c>
      <c r="H12" t="s">
        <v>367</v>
      </c>
      <c r="I12" t="s">
        <v>203</v>
      </c>
      <c r="J12" s="1">
        <v>600</v>
      </c>
      <c r="K12" t="s">
        <v>592</v>
      </c>
    </row>
    <row r="13" spans="1:11" hidden="1" x14ac:dyDescent="0.2">
      <c r="A13" t="s">
        <v>168</v>
      </c>
      <c r="B13" t="s">
        <v>352</v>
      </c>
      <c r="G13">
        <v>44360</v>
      </c>
      <c r="H13" t="s">
        <v>367</v>
      </c>
      <c r="I13" t="s">
        <v>203</v>
      </c>
      <c r="J13" s="1">
        <v>600</v>
      </c>
      <c r="K13" t="s">
        <v>592</v>
      </c>
    </row>
    <row r="14" spans="1:11" hidden="1" x14ac:dyDescent="0.2">
      <c r="A14" t="s">
        <v>168</v>
      </c>
      <c r="B14" t="s">
        <v>356</v>
      </c>
      <c r="G14">
        <v>44366</v>
      </c>
      <c r="H14" t="s">
        <v>367</v>
      </c>
      <c r="I14" t="s">
        <v>203</v>
      </c>
      <c r="J14" s="1">
        <v>600</v>
      </c>
      <c r="K14" t="s">
        <v>592</v>
      </c>
    </row>
    <row r="15" spans="1:11" hidden="1" x14ac:dyDescent="0.2">
      <c r="A15" t="s">
        <v>168</v>
      </c>
      <c r="B15" t="s">
        <v>358</v>
      </c>
      <c r="G15">
        <v>44368</v>
      </c>
      <c r="H15" t="s">
        <v>367</v>
      </c>
      <c r="I15" t="s">
        <v>203</v>
      </c>
      <c r="J15" s="1">
        <v>400</v>
      </c>
      <c r="K15" t="s">
        <v>592</v>
      </c>
    </row>
    <row r="16" spans="1:11" hidden="1" x14ac:dyDescent="0.2">
      <c r="A16" t="s">
        <v>168</v>
      </c>
      <c r="B16" t="s">
        <v>357</v>
      </c>
      <c r="G16">
        <v>44369</v>
      </c>
      <c r="H16" t="s">
        <v>367</v>
      </c>
      <c r="I16" t="s">
        <v>203</v>
      </c>
      <c r="J16" s="1">
        <v>1000</v>
      </c>
      <c r="K16" t="s">
        <v>592</v>
      </c>
    </row>
    <row r="17" spans="1:11" hidden="1" x14ac:dyDescent="0.2">
      <c r="A17" t="s">
        <v>168</v>
      </c>
      <c r="B17" t="s">
        <v>359</v>
      </c>
      <c r="G17">
        <v>44371</v>
      </c>
      <c r="H17" t="s">
        <v>367</v>
      </c>
      <c r="I17" t="s">
        <v>203</v>
      </c>
      <c r="J17" s="1">
        <v>500</v>
      </c>
      <c r="K17" t="s">
        <v>592</v>
      </c>
    </row>
    <row r="18" spans="1:11" hidden="1" x14ac:dyDescent="0.2">
      <c r="A18" t="s">
        <v>168</v>
      </c>
      <c r="B18" t="s">
        <v>360</v>
      </c>
      <c r="G18">
        <v>44371</v>
      </c>
      <c r="H18" t="s">
        <v>367</v>
      </c>
      <c r="I18" t="s">
        <v>203</v>
      </c>
      <c r="J18" s="1">
        <v>400</v>
      </c>
      <c r="K18" t="s">
        <v>592</v>
      </c>
    </row>
    <row r="19" spans="1:11" hidden="1" x14ac:dyDescent="0.2">
      <c r="A19" t="s">
        <v>168</v>
      </c>
      <c r="B19" t="s">
        <v>361</v>
      </c>
      <c r="G19">
        <v>44374</v>
      </c>
      <c r="H19" t="s">
        <v>367</v>
      </c>
      <c r="I19" t="s">
        <v>203</v>
      </c>
      <c r="J19" s="1">
        <v>300</v>
      </c>
      <c r="K19" t="s">
        <v>592</v>
      </c>
    </row>
    <row r="20" spans="1:11" hidden="1" x14ac:dyDescent="0.2">
      <c r="A20" t="s">
        <v>168</v>
      </c>
      <c r="B20" t="s">
        <v>327</v>
      </c>
      <c r="G20">
        <v>44379</v>
      </c>
      <c r="H20" t="s">
        <v>365</v>
      </c>
      <c r="I20" t="s">
        <v>203</v>
      </c>
      <c r="J20" s="1">
        <v>600</v>
      </c>
      <c r="K20" t="s">
        <v>592</v>
      </c>
    </row>
    <row r="21" spans="1:11" hidden="1" x14ac:dyDescent="0.2">
      <c r="A21" t="s">
        <v>168</v>
      </c>
      <c r="B21" t="s">
        <v>335</v>
      </c>
      <c r="G21">
        <v>44381</v>
      </c>
      <c r="H21" t="s">
        <v>365</v>
      </c>
      <c r="I21" t="s">
        <v>203</v>
      </c>
      <c r="J21" s="1">
        <v>1000</v>
      </c>
      <c r="K21" t="s">
        <v>592</v>
      </c>
    </row>
    <row r="22" spans="1:11" hidden="1" x14ac:dyDescent="0.2">
      <c r="A22" t="s">
        <v>168</v>
      </c>
      <c r="B22" t="s">
        <v>333</v>
      </c>
      <c r="G22">
        <v>44383</v>
      </c>
      <c r="H22" t="s">
        <v>365</v>
      </c>
      <c r="I22" t="s">
        <v>203</v>
      </c>
      <c r="J22" s="1">
        <v>800</v>
      </c>
      <c r="K22" t="s">
        <v>592</v>
      </c>
    </row>
    <row r="23" spans="1:11" hidden="1" x14ac:dyDescent="0.2">
      <c r="A23" t="s">
        <v>168</v>
      </c>
      <c r="B23" t="s">
        <v>339</v>
      </c>
      <c r="G23">
        <v>44390</v>
      </c>
      <c r="H23" t="s">
        <v>365</v>
      </c>
      <c r="I23" t="s">
        <v>203</v>
      </c>
      <c r="J23" s="1">
        <v>800</v>
      </c>
      <c r="K23" t="s">
        <v>592</v>
      </c>
    </row>
    <row r="24" spans="1:11" hidden="1" x14ac:dyDescent="0.2">
      <c r="A24" t="s">
        <v>168</v>
      </c>
      <c r="B24" t="s">
        <v>340</v>
      </c>
      <c r="G24">
        <v>44390</v>
      </c>
      <c r="H24" t="s">
        <v>365</v>
      </c>
      <c r="I24" t="s">
        <v>203</v>
      </c>
      <c r="J24" s="1">
        <v>500</v>
      </c>
      <c r="K24" t="s">
        <v>592</v>
      </c>
    </row>
    <row r="25" spans="1:11" hidden="1" x14ac:dyDescent="0.2">
      <c r="A25" t="s">
        <v>168</v>
      </c>
      <c r="B25" t="s">
        <v>342</v>
      </c>
      <c r="G25">
        <v>44391</v>
      </c>
      <c r="H25" t="s">
        <v>365</v>
      </c>
      <c r="I25" t="s">
        <v>203</v>
      </c>
      <c r="J25" s="1">
        <v>500</v>
      </c>
      <c r="K25" t="s">
        <v>592</v>
      </c>
    </row>
    <row r="26" spans="1:11" hidden="1" x14ac:dyDescent="0.2">
      <c r="A26" t="s">
        <v>168</v>
      </c>
      <c r="B26" t="s">
        <v>343</v>
      </c>
      <c r="G26">
        <v>44397</v>
      </c>
      <c r="H26" t="s">
        <v>365</v>
      </c>
      <c r="I26" t="s">
        <v>203</v>
      </c>
      <c r="J26" s="1">
        <v>1800</v>
      </c>
      <c r="K26" t="s">
        <v>592</v>
      </c>
    </row>
    <row r="27" spans="1:11" hidden="1" x14ac:dyDescent="0.2">
      <c r="A27" t="s">
        <v>168</v>
      </c>
      <c r="B27" t="s">
        <v>315</v>
      </c>
      <c r="G27">
        <v>44418</v>
      </c>
      <c r="H27" t="s">
        <v>127</v>
      </c>
      <c r="I27" t="s">
        <v>203</v>
      </c>
      <c r="J27" s="1">
        <v>800</v>
      </c>
      <c r="K27" t="s">
        <v>592</v>
      </c>
    </row>
    <row r="28" spans="1:11" hidden="1" x14ac:dyDescent="0.2">
      <c r="A28" t="s">
        <v>168</v>
      </c>
      <c r="B28" t="s">
        <v>321</v>
      </c>
      <c r="G28">
        <v>44429</v>
      </c>
      <c r="H28" t="s">
        <v>127</v>
      </c>
      <c r="I28" t="s">
        <v>203</v>
      </c>
      <c r="J28" s="1">
        <v>2900</v>
      </c>
      <c r="K28" t="s">
        <v>592</v>
      </c>
    </row>
    <row r="29" spans="1:11" hidden="1" x14ac:dyDescent="0.2">
      <c r="A29" t="s">
        <v>168</v>
      </c>
      <c r="B29" t="s">
        <v>323</v>
      </c>
      <c r="G29">
        <v>44436</v>
      </c>
      <c r="H29" t="s">
        <v>127</v>
      </c>
      <c r="I29" t="s">
        <v>203</v>
      </c>
      <c r="J29" s="1">
        <v>600</v>
      </c>
      <c r="K29" t="s">
        <v>592</v>
      </c>
    </row>
    <row r="30" spans="1:11" hidden="1" x14ac:dyDescent="0.2">
      <c r="A30" t="s">
        <v>168</v>
      </c>
      <c r="B30" t="s">
        <v>250</v>
      </c>
      <c r="G30">
        <v>44442</v>
      </c>
      <c r="H30" t="s">
        <v>128</v>
      </c>
      <c r="I30" t="s">
        <v>203</v>
      </c>
      <c r="J30" s="1">
        <v>500</v>
      </c>
      <c r="K30" t="s">
        <v>592</v>
      </c>
    </row>
    <row r="31" spans="1:11" hidden="1" x14ac:dyDescent="0.2">
      <c r="A31" t="s">
        <v>168</v>
      </c>
      <c r="B31" t="s">
        <v>252</v>
      </c>
      <c r="G31">
        <v>44446</v>
      </c>
      <c r="H31" t="s">
        <v>128</v>
      </c>
      <c r="I31" t="s">
        <v>203</v>
      </c>
      <c r="J31" s="1">
        <v>2000</v>
      </c>
      <c r="K31" t="s">
        <v>592</v>
      </c>
    </row>
    <row r="32" spans="1:11" hidden="1" x14ac:dyDescent="0.2">
      <c r="A32" t="s">
        <v>168</v>
      </c>
      <c r="B32" t="s">
        <v>260</v>
      </c>
      <c r="G32">
        <v>44457</v>
      </c>
      <c r="H32" t="s">
        <v>128</v>
      </c>
      <c r="I32" t="s">
        <v>203</v>
      </c>
      <c r="J32" s="1">
        <v>1300</v>
      </c>
      <c r="K32" t="s">
        <v>592</v>
      </c>
    </row>
    <row r="33" spans="1:11" hidden="1" x14ac:dyDescent="0.2">
      <c r="A33" t="s">
        <v>168</v>
      </c>
      <c r="B33" t="s">
        <v>261</v>
      </c>
      <c r="G33">
        <v>44458</v>
      </c>
      <c r="H33" t="s">
        <v>128</v>
      </c>
      <c r="I33" t="s">
        <v>203</v>
      </c>
      <c r="J33" s="1">
        <v>1000</v>
      </c>
      <c r="K33" t="s">
        <v>592</v>
      </c>
    </row>
    <row r="34" spans="1:11" hidden="1" x14ac:dyDescent="0.2">
      <c r="A34" t="s">
        <v>168</v>
      </c>
      <c r="B34" t="s">
        <v>262</v>
      </c>
      <c r="G34">
        <v>44458</v>
      </c>
      <c r="H34" t="s">
        <v>128</v>
      </c>
      <c r="I34" t="s">
        <v>203</v>
      </c>
      <c r="J34" s="1">
        <v>300</v>
      </c>
      <c r="K34" t="s">
        <v>592</v>
      </c>
    </row>
    <row r="35" spans="1:11" hidden="1" x14ac:dyDescent="0.2">
      <c r="A35" t="s">
        <v>168</v>
      </c>
      <c r="B35" t="s">
        <v>266</v>
      </c>
      <c r="G35">
        <v>44464</v>
      </c>
      <c r="H35" t="s">
        <v>128</v>
      </c>
      <c r="I35" t="s">
        <v>203</v>
      </c>
      <c r="J35" s="1">
        <v>500</v>
      </c>
      <c r="K35" t="s">
        <v>592</v>
      </c>
    </row>
    <row r="36" spans="1:11" hidden="1" x14ac:dyDescent="0.2">
      <c r="A36" t="s">
        <v>168</v>
      </c>
      <c r="B36" t="s">
        <v>268</v>
      </c>
      <c r="G36">
        <v>44467</v>
      </c>
      <c r="H36" t="s">
        <v>128</v>
      </c>
      <c r="I36" t="s">
        <v>203</v>
      </c>
      <c r="J36" s="1">
        <v>600</v>
      </c>
      <c r="K36" t="s">
        <v>592</v>
      </c>
    </row>
    <row r="37" spans="1:11" hidden="1" x14ac:dyDescent="0.2">
      <c r="A37" t="s">
        <v>168</v>
      </c>
      <c r="B37" t="s">
        <v>269</v>
      </c>
      <c r="G37">
        <v>44467</v>
      </c>
      <c r="H37" t="s">
        <v>128</v>
      </c>
      <c r="I37" t="s">
        <v>203</v>
      </c>
      <c r="J37" s="1">
        <v>300</v>
      </c>
      <c r="K37" t="s">
        <v>592</v>
      </c>
    </row>
    <row r="38" spans="1:11" hidden="1" x14ac:dyDescent="0.2">
      <c r="A38" t="s">
        <v>168</v>
      </c>
      <c r="B38" t="s">
        <v>219</v>
      </c>
      <c r="G38">
        <v>44472</v>
      </c>
      <c r="H38" t="s">
        <v>81</v>
      </c>
      <c r="I38" t="s">
        <v>203</v>
      </c>
      <c r="J38" s="1">
        <v>400</v>
      </c>
      <c r="K38" t="s">
        <v>592</v>
      </c>
    </row>
    <row r="39" spans="1:11" hidden="1" x14ac:dyDescent="0.2">
      <c r="A39" t="s">
        <v>168</v>
      </c>
      <c r="B39" t="s">
        <v>220</v>
      </c>
      <c r="G39">
        <v>44472</v>
      </c>
      <c r="H39" t="s">
        <v>81</v>
      </c>
      <c r="I39" t="s">
        <v>203</v>
      </c>
      <c r="J39" s="1">
        <v>1000</v>
      </c>
      <c r="K39" t="s">
        <v>592</v>
      </c>
    </row>
    <row r="40" spans="1:11" hidden="1" x14ac:dyDescent="0.2">
      <c r="A40" t="s">
        <v>168</v>
      </c>
      <c r="B40" t="s">
        <v>224</v>
      </c>
      <c r="G40">
        <v>44475</v>
      </c>
      <c r="H40" t="s">
        <v>81</v>
      </c>
      <c r="I40" t="s">
        <v>203</v>
      </c>
      <c r="J40" s="1">
        <v>600</v>
      </c>
      <c r="K40" t="s">
        <v>592</v>
      </c>
    </row>
    <row r="41" spans="1:11" hidden="1" x14ac:dyDescent="0.2">
      <c r="A41" t="s">
        <v>168</v>
      </c>
      <c r="B41" t="s">
        <v>226</v>
      </c>
      <c r="G41">
        <v>44478</v>
      </c>
      <c r="H41" t="s">
        <v>81</v>
      </c>
      <c r="I41" t="s">
        <v>203</v>
      </c>
      <c r="J41" s="1">
        <v>900</v>
      </c>
      <c r="K41" t="s">
        <v>592</v>
      </c>
    </row>
    <row r="42" spans="1:11" hidden="1" x14ac:dyDescent="0.2">
      <c r="A42" t="s">
        <v>168</v>
      </c>
      <c r="B42" t="s">
        <v>229</v>
      </c>
      <c r="G42">
        <v>44479</v>
      </c>
      <c r="H42" t="s">
        <v>81</v>
      </c>
      <c r="I42" t="s">
        <v>203</v>
      </c>
      <c r="J42" s="1">
        <v>800</v>
      </c>
      <c r="K42" t="s">
        <v>592</v>
      </c>
    </row>
    <row r="43" spans="1:11" hidden="1" x14ac:dyDescent="0.2">
      <c r="A43" t="s">
        <v>168</v>
      </c>
      <c r="B43" t="s">
        <v>235</v>
      </c>
      <c r="G43">
        <v>44480</v>
      </c>
      <c r="H43" t="s">
        <v>81</v>
      </c>
      <c r="I43" t="s">
        <v>203</v>
      </c>
      <c r="J43" s="1">
        <v>1000</v>
      </c>
      <c r="K43" t="s">
        <v>592</v>
      </c>
    </row>
    <row r="44" spans="1:11" hidden="1" x14ac:dyDescent="0.2">
      <c r="A44" t="s">
        <v>168</v>
      </c>
      <c r="B44" t="s">
        <v>236</v>
      </c>
      <c r="G44">
        <v>44482</v>
      </c>
      <c r="H44" t="s">
        <v>81</v>
      </c>
      <c r="I44" t="s">
        <v>203</v>
      </c>
      <c r="J44" s="1">
        <v>800</v>
      </c>
      <c r="K44" t="s">
        <v>592</v>
      </c>
    </row>
    <row r="45" spans="1:11" hidden="1" x14ac:dyDescent="0.2">
      <c r="A45" t="s">
        <v>168</v>
      </c>
      <c r="B45" t="s">
        <v>243</v>
      </c>
      <c r="G45">
        <v>44500</v>
      </c>
      <c r="H45" t="s">
        <v>81</v>
      </c>
      <c r="I45" t="s">
        <v>203</v>
      </c>
      <c r="J45" s="1">
        <v>1800</v>
      </c>
      <c r="K45" t="s">
        <v>592</v>
      </c>
    </row>
    <row r="46" spans="1:11" hidden="1" x14ac:dyDescent="0.2">
      <c r="A46" t="s">
        <v>168</v>
      </c>
      <c r="B46" t="s">
        <v>244</v>
      </c>
      <c r="G46">
        <v>44500</v>
      </c>
      <c r="H46" t="s">
        <v>81</v>
      </c>
      <c r="I46" t="s">
        <v>203</v>
      </c>
      <c r="J46" s="1">
        <v>800</v>
      </c>
      <c r="K46" t="s">
        <v>592</v>
      </c>
    </row>
    <row r="47" spans="1:11" hidden="1" x14ac:dyDescent="0.2">
      <c r="A47" t="s">
        <v>168</v>
      </c>
      <c r="B47" t="s">
        <v>180</v>
      </c>
      <c r="G47">
        <v>44507</v>
      </c>
      <c r="H47" t="s">
        <v>82</v>
      </c>
      <c r="I47" t="s">
        <v>203</v>
      </c>
      <c r="J47" s="1">
        <v>1000</v>
      </c>
      <c r="K47" t="s">
        <v>592</v>
      </c>
    </row>
    <row r="48" spans="1:11" hidden="1" x14ac:dyDescent="0.2">
      <c r="A48" t="s">
        <v>168</v>
      </c>
      <c r="B48" t="s">
        <v>184</v>
      </c>
      <c r="G48">
        <v>44509</v>
      </c>
      <c r="H48" t="s">
        <v>82</v>
      </c>
      <c r="I48" t="s">
        <v>203</v>
      </c>
      <c r="J48" s="1">
        <v>500</v>
      </c>
      <c r="K48" t="s">
        <v>592</v>
      </c>
    </row>
    <row r="49" spans="1:11" hidden="1" x14ac:dyDescent="0.2">
      <c r="A49" t="s">
        <v>168</v>
      </c>
      <c r="B49" t="s">
        <v>186</v>
      </c>
      <c r="G49">
        <v>44514</v>
      </c>
      <c r="H49" t="s">
        <v>82</v>
      </c>
      <c r="I49" t="s">
        <v>203</v>
      </c>
      <c r="J49" s="1">
        <v>1000</v>
      </c>
      <c r="K49" t="s">
        <v>592</v>
      </c>
    </row>
    <row r="50" spans="1:11" hidden="1" x14ac:dyDescent="0.2">
      <c r="A50" t="s">
        <v>168</v>
      </c>
      <c r="B50" t="s">
        <v>188</v>
      </c>
      <c r="G50">
        <v>44518</v>
      </c>
      <c r="H50" t="s">
        <v>82</v>
      </c>
      <c r="I50" t="s">
        <v>203</v>
      </c>
      <c r="J50" s="1">
        <v>1400</v>
      </c>
      <c r="K50" t="s">
        <v>592</v>
      </c>
    </row>
    <row r="51" spans="1:11" hidden="1" x14ac:dyDescent="0.2">
      <c r="A51" t="s">
        <v>168</v>
      </c>
      <c r="B51" t="s">
        <v>189</v>
      </c>
      <c r="G51">
        <v>44520</v>
      </c>
      <c r="H51" t="s">
        <v>82</v>
      </c>
      <c r="I51" t="s">
        <v>203</v>
      </c>
      <c r="J51" s="1">
        <v>500</v>
      </c>
      <c r="K51" t="s">
        <v>592</v>
      </c>
    </row>
    <row r="52" spans="1:11" hidden="1" x14ac:dyDescent="0.2">
      <c r="A52" t="s">
        <v>168</v>
      </c>
      <c r="B52" t="s">
        <v>190</v>
      </c>
      <c r="G52">
        <v>44520</v>
      </c>
      <c r="H52" t="s">
        <v>82</v>
      </c>
      <c r="I52" t="s">
        <v>203</v>
      </c>
      <c r="J52" s="1">
        <v>1000</v>
      </c>
      <c r="K52" t="s">
        <v>592</v>
      </c>
    </row>
    <row r="53" spans="1:11" hidden="1" x14ac:dyDescent="0.2">
      <c r="A53" t="s">
        <v>168</v>
      </c>
      <c r="B53" t="s">
        <v>191</v>
      </c>
      <c r="G53">
        <v>44523</v>
      </c>
      <c r="H53" t="s">
        <v>82</v>
      </c>
      <c r="I53" t="s">
        <v>203</v>
      </c>
      <c r="J53" s="1">
        <v>1000</v>
      </c>
      <c r="K53" t="s">
        <v>592</v>
      </c>
    </row>
    <row r="54" spans="1:11" hidden="1" x14ac:dyDescent="0.2">
      <c r="A54" t="s">
        <v>168</v>
      </c>
      <c r="B54" t="s">
        <v>193</v>
      </c>
      <c r="G54">
        <v>44527</v>
      </c>
      <c r="H54" t="s">
        <v>82</v>
      </c>
      <c r="I54" t="s">
        <v>203</v>
      </c>
      <c r="J54" s="1">
        <v>1200</v>
      </c>
      <c r="K54" t="s">
        <v>592</v>
      </c>
    </row>
    <row r="55" spans="1:11" hidden="1" x14ac:dyDescent="0.2">
      <c r="A55" t="s">
        <v>168</v>
      </c>
      <c r="B55" t="s">
        <v>280</v>
      </c>
      <c r="G55">
        <v>44535</v>
      </c>
      <c r="H55" t="s">
        <v>83</v>
      </c>
      <c r="I55" t="s">
        <v>203</v>
      </c>
      <c r="J55" s="1">
        <v>518</v>
      </c>
      <c r="K55" t="s">
        <v>592</v>
      </c>
    </row>
    <row r="56" spans="1:11" hidden="1" x14ac:dyDescent="0.2">
      <c r="A56" t="s">
        <v>168</v>
      </c>
      <c r="B56" t="s">
        <v>283</v>
      </c>
      <c r="G56">
        <v>44537</v>
      </c>
      <c r="H56" t="s">
        <v>83</v>
      </c>
      <c r="I56" t="s">
        <v>203</v>
      </c>
      <c r="J56" s="1">
        <v>1000</v>
      </c>
      <c r="K56" t="s">
        <v>592</v>
      </c>
    </row>
    <row r="57" spans="1:11" hidden="1" x14ac:dyDescent="0.2">
      <c r="A57" t="s">
        <v>168</v>
      </c>
      <c r="B57" t="s">
        <v>284</v>
      </c>
      <c r="G57">
        <v>44537</v>
      </c>
      <c r="H57" t="s">
        <v>83</v>
      </c>
      <c r="I57" t="s">
        <v>203</v>
      </c>
      <c r="J57" s="1">
        <v>1900</v>
      </c>
      <c r="K57" t="s">
        <v>592</v>
      </c>
    </row>
    <row r="58" spans="1:11" hidden="1" x14ac:dyDescent="0.2">
      <c r="A58" t="s">
        <v>168</v>
      </c>
      <c r="B58" t="s">
        <v>285</v>
      </c>
      <c r="G58">
        <v>44540</v>
      </c>
      <c r="H58" t="s">
        <v>83</v>
      </c>
      <c r="I58" t="s">
        <v>301</v>
      </c>
      <c r="J58" s="1">
        <v>800</v>
      </c>
      <c r="K58" t="s">
        <v>592</v>
      </c>
    </row>
    <row r="59" spans="1:11" hidden="1" x14ac:dyDescent="0.2">
      <c r="A59" t="s">
        <v>168</v>
      </c>
      <c r="B59" t="s">
        <v>289</v>
      </c>
      <c r="G59">
        <v>44544</v>
      </c>
      <c r="H59" t="s">
        <v>83</v>
      </c>
      <c r="I59" t="s">
        <v>203</v>
      </c>
      <c r="J59" s="1">
        <v>500</v>
      </c>
      <c r="K59" t="s">
        <v>592</v>
      </c>
    </row>
    <row r="60" spans="1:11" hidden="1" x14ac:dyDescent="0.2">
      <c r="A60" t="s">
        <v>168</v>
      </c>
      <c r="B60" t="s">
        <v>290</v>
      </c>
      <c r="G60">
        <v>44545</v>
      </c>
      <c r="H60" t="s">
        <v>83</v>
      </c>
      <c r="I60" t="s">
        <v>203</v>
      </c>
      <c r="J60" s="1">
        <v>500</v>
      </c>
      <c r="K60" t="s">
        <v>592</v>
      </c>
    </row>
    <row r="61" spans="1:11" hidden="1" x14ac:dyDescent="0.2">
      <c r="A61" t="s">
        <v>168</v>
      </c>
      <c r="B61" t="s">
        <v>291</v>
      </c>
      <c r="G61">
        <v>44548</v>
      </c>
      <c r="H61" t="s">
        <v>83</v>
      </c>
      <c r="I61" t="s">
        <v>203</v>
      </c>
      <c r="J61" s="1">
        <v>600</v>
      </c>
      <c r="K61" t="s">
        <v>592</v>
      </c>
    </row>
    <row r="62" spans="1:11" hidden="1" x14ac:dyDescent="0.2">
      <c r="A62" t="s">
        <v>168</v>
      </c>
      <c r="B62" t="s">
        <v>293</v>
      </c>
      <c r="G62">
        <v>44551</v>
      </c>
      <c r="H62" t="s">
        <v>83</v>
      </c>
      <c r="I62" t="s">
        <v>303</v>
      </c>
      <c r="J62" s="1">
        <v>525</v>
      </c>
      <c r="K62" t="s">
        <v>592</v>
      </c>
    </row>
    <row r="63" spans="1:11" hidden="1" x14ac:dyDescent="0.2">
      <c r="A63" t="s">
        <v>168</v>
      </c>
      <c r="B63" t="s">
        <v>294</v>
      </c>
      <c r="G63">
        <v>44551</v>
      </c>
      <c r="H63" t="s">
        <v>83</v>
      </c>
      <c r="I63" t="s">
        <v>203</v>
      </c>
      <c r="J63" s="1">
        <v>1400</v>
      </c>
      <c r="K63" t="s">
        <v>592</v>
      </c>
    </row>
    <row r="64" spans="1:11" hidden="1" x14ac:dyDescent="0.2">
      <c r="A64" t="s">
        <v>168</v>
      </c>
      <c r="B64" t="s">
        <v>295</v>
      </c>
      <c r="G64">
        <v>44556</v>
      </c>
      <c r="H64" t="s">
        <v>83</v>
      </c>
      <c r="I64" t="s">
        <v>203</v>
      </c>
      <c r="J64" s="1">
        <v>500</v>
      </c>
      <c r="K64" t="s">
        <v>592</v>
      </c>
    </row>
    <row r="65" spans="1:11" hidden="1" x14ac:dyDescent="0.2">
      <c r="A65" t="s">
        <v>168</v>
      </c>
      <c r="B65" t="s">
        <v>296</v>
      </c>
      <c r="G65">
        <v>44558</v>
      </c>
      <c r="H65" t="s">
        <v>83</v>
      </c>
      <c r="I65" t="s">
        <v>203</v>
      </c>
      <c r="J65" s="1">
        <v>600</v>
      </c>
      <c r="K65" t="s">
        <v>592</v>
      </c>
    </row>
    <row r="66" spans="1:11" hidden="1" x14ac:dyDescent="0.2">
      <c r="A66" t="s">
        <v>167</v>
      </c>
      <c r="B66" t="s">
        <v>54</v>
      </c>
      <c r="C66" t="str">
        <f>TRIM(LEFT(B66, FIND(" ",B66,1)))</f>
        <v>12NOV</v>
      </c>
      <c r="D66" t="str">
        <f>TRIM(MID($B66, FIND(" ",$B66,1), 6))</f>
        <v>10NOV</v>
      </c>
      <c r="E66">
        <f>FIND(" ",$B66,FIND(" ",$B66,1)+1)</f>
        <v>12</v>
      </c>
      <c r="F66">
        <f>FIND("HK", $B66,1)</f>
        <v>46</v>
      </c>
      <c r="G66" t="str">
        <f>RIGHT(D66,3)&amp;" " &amp;LEFT(D66,2)</f>
        <v>NOV 10</v>
      </c>
      <c r="H66" t="str">
        <f>LEFT(G66,3)</f>
        <v>NOV</v>
      </c>
      <c r="I66" t="str">
        <f>TRIM(MID($B66,E66, F66-E66))</f>
        <v>ESLITE TST STORE 27601 HONG KONG</v>
      </c>
      <c r="J66" s="1">
        <v>864</v>
      </c>
      <c r="K66" t="s">
        <v>74</v>
      </c>
    </row>
    <row r="67" spans="1:11" hidden="1" x14ac:dyDescent="0.2">
      <c r="A67" t="s">
        <v>413</v>
      </c>
      <c r="B67" t="s">
        <v>459</v>
      </c>
      <c r="C67" t="str">
        <f>TRIM(LEFT(B67, FIND(" ",B67,1)))</f>
        <v>21MAY</v>
      </c>
      <c r="D67" t="str">
        <f>TRIM(MID($B67, FIND(" ",$B67,1), 6))</f>
        <v>19MAY</v>
      </c>
      <c r="E67">
        <f>FIND(" ",$B67,FIND(" ",$B67,1)+1)</f>
        <v>12</v>
      </c>
      <c r="F67">
        <f>FIND("HK ", $B67,1)</f>
        <v>36</v>
      </c>
      <c r="G67" t="str">
        <f>RIGHT(D67,3)&amp;" " &amp;LEFT(D67,2)</f>
        <v>MAY 19</v>
      </c>
      <c r="H67" t="str">
        <f>LEFT(G67,3)</f>
        <v>MAY</v>
      </c>
      <c r="I67" t="str">
        <f>TRIM(MID($B67,E67, F67-E67))</f>
        <v>COVA (3025) TUNG CHUNG</v>
      </c>
      <c r="J67" s="1">
        <f>VALUE(RIGHT($B67,LEN($B67)-F67-1))</f>
        <v>218</v>
      </c>
      <c r="K67" t="s">
        <v>160</v>
      </c>
    </row>
    <row r="68" spans="1:11" hidden="1" x14ac:dyDescent="0.2">
      <c r="A68" t="s">
        <v>413</v>
      </c>
      <c r="B68" t="s">
        <v>460</v>
      </c>
      <c r="C68" t="str">
        <f>TRIM(LEFT(B68, FIND(" ",B68,1)))</f>
        <v>22MAY</v>
      </c>
      <c r="D68" t="str">
        <f>TRIM(MID($B68, FIND(" ",$B68,1), 6))</f>
        <v>20MAY</v>
      </c>
      <c r="E68">
        <f>FIND(" ",$B68,FIND(" ",$B68,1)+1)</f>
        <v>12</v>
      </c>
      <c r="F68">
        <f>FIND("HK ", $B68,1)</f>
        <v>35</v>
      </c>
      <c r="G68" t="str">
        <f>RIGHT(D68,3)&amp;" " &amp;LEFT(D68,2)</f>
        <v>MAY 20</v>
      </c>
      <c r="H68" t="str">
        <f>LEFT(G68,3)</f>
        <v>MAY</v>
      </c>
      <c r="I68" t="str">
        <f>TRIM(MID($B68,E68, F68-E68))</f>
        <v>OUTBACK STEAKHOUSE NT</v>
      </c>
      <c r="J68" s="1">
        <f>VALUE(RIGHT($B68,LEN($B68)-F68-1))</f>
        <v>668</v>
      </c>
      <c r="K68" t="s">
        <v>160</v>
      </c>
    </row>
    <row r="69" spans="1:11" hidden="1" x14ac:dyDescent="0.2">
      <c r="A69" t="s">
        <v>413</v>
      </c>
      <c r="B69" t="s">
        <v>462</v>
      </c>
      <c r="C69" t="str">
        <f>TRIM(LEFT(B69, FIND(" ",B69,1)))</f>
        <v>25MAY</v>
      </c>
      <c r="D69" t="str">
        <f>TRIM(MID($B69, FIND(" ",$B69,1), 6))</f>
        <v>22MAY</v>
      </c>
      <c r="E69">
        <f>FIND(" ",$B69,FIND(" ",$B69,1)+1)</f>
        <v>12</v>
      </c>
      <c r="F69">
        <f>FIND("HK ", $B69,1)</f>
        <v>38</v>
      </c>
      <c r="G69" t="str">
        <f>RIGHT(D69,3)&amp;" " &amp;LEFT(D69,2)</f>
        <v>MAY 22</v>
      </c>
      <c r="H69" t="str">
        <f>LEFT(G69,3)</f>
        <v>MAY</v>
      </c>
      <c r="I69" t="str">
        <f>TRIM(MID($B69,E69, F69-E69))</f>
        <v>CHATERAISE LANTAU ISLAND</v>
      </c>
      <c r="J69" s="1">
        <f>VALUE(RIGHT($B69,LEN($B69)-F69-1))</f>
        <v>134</v>
      </c>
      <c r="K69" t="s">
        <v>160</v>
      </c>
    </row>
    <row r="70" spans="1:11" hidden="1" x14ac:dyDescent="0.2">
      <c r="A70" t="s">
        <v>413</v>
      </c>
      <c r="B70" t="s">
        <v>463</v>
      </c>
      <c r="C70" t="str">
        <f>TRIM(LEFT(B70, FIND(" ",B70,1)))</f>
        <v>28MAY</v>
      </c>
      <c r="D70" t="str">
        <f>TRIM(MID($B70, FIND(" ",$B70,1), 6))</f>
        <v>26MAY</v>
      </c>
      <c r="E70">
        <f>FIND(" ",$B70,FIND(" ",$B70,1)+1)</f>
        <v>12</v>
      </c>
      <c r="F70">
        <f>FIND("HK ", $B70,1)</f>
        <v>49</v>
      </c>
      <c r="G70" t="str">
        <f>RIGHT(D70,3)&amp;" " &amp;LEFT(D70,2)</f>
        <v>MAY 26</v>
      </c>
      <c r="H70" t="str">
        <f>LEFT(G70,3)</f>
        <v>MAY</v>
      </c>
      <c r="I70" t="str">
        <f>TRIM(MID($B70,E70, F70-E70))</f>
        <v>STARBUCKS COFFEE (4358) TSIMSHATSUI</v>
      </c>
      <c r="J70" s="1">
        <f>VALUE(RIGHT($B70,LEN($B70)-F70-1))</f>
        <v>200</v>
      </c>
      <c r="K70" t="s">
        <v>160</v>
      </c>
    </row>
    <row r="71" spans="1:11" hidden="1" x14ac:dyDescent="0.2">
      <c r="A71" t="s">
        <v>413</v>
      </c>
      <c r="B71" t="s">
        <v>467</v>
      </c>
      <c r="C71" t="str">
        <f>TRIM(LEFT(B71, FIND(" ",B71,1)))</f>
        <v>29MAY</v>
      </c>
      <c r="D71" t="str">
        <f>TRIM(MID($B71, FIND(" ",$B71,1), 6))</f>
        <v>27MAY</v>
      </c>
      <c r="E71">
        <f>FIND(" ",$B71,FIND(" ",$B71,1)+1)</f>
        <v>12</v>
      </c>
      <c r="F71">
        <f>FIND("HK ", $B71,1)</f>
        <v>45</v>
      </c>
      <c r="G71" t="str">
        <f>RIGHT(D71,3)&amp;" " &amp;LEFT(D71,2)</f>
        <v>MAY 27</v>
      </c>
      <c r="H71" t="str">
        <f>LEFT(G71,3)</f>
        <v>MAY</v>
      </c>
      <c r="I71" t="str">
        <f>TRIM(MID($B71,E71, F71-E71))</f>
        <v>STARBUCKS COFFEE (4373) MONGKOK</v>
      </c>
      <c r="J71" s="1">
        <f>VALUE(RIGHT($B71,LEN($B71)-F71-1))</f>
        <v>200</v>
      </c>
      <c r="K71" t="s">
        <v>160</v>
      </c>
    </row>
    <row r="72" spans="1:11" hidden="1" x14ac:dyDescent="0.2">
      <c r="A72" t="s">
        <v>368</v>
      </c>
      <c r="B72" t="s">
        <v>371</v>
      </c>
      <c r="C72" t="str">
        <f>TRIM(LEFT(B72, FIND(" ",B72,1)))</f>
        <v>29MAY</v>
      </c>
      <c r="D72" t="str">
        <f>TRIM(MID($B72, FIND(" ",$B72,1), 6))</f>
        <v>28MAY</v>
      </c>
      <c r="E72">
        <f>FIND(" ",$B72,FIND(" ",$B72,1)+1)</f>
        <v>12</v>
      </c>
      <c r="F72">
        <f>FIND("HK", $B72,1)</f>
        <v>46</v>
      </c>
      <c r="G72" t="str">
        <f>RIGHT(D72,3)&amp;" " &amp;LEFT(D72,2)</f>
        <v>MAY 28</v>
      </c>
      <c r="H72" t="str">
        <f>LEFT(G72,3)</f>
        <v>MAY</v>
      </c>
      <c r="I72" t="str">
        <f>TRIM(MID($B72,E72, F72-E72))</f>
        <v>MCDONALD'S RESTAURANTS HONG KONG</v>
      </c>
      <c r="J72" s="1">
        <f>VALUE(RIGHT($B72,LEN($B72)-F72-1))</f>
        <v>143.5</v>
      </c>
      <c r="K72" t="s">
        <v>160</v>
      </c>
    </row>
    <row r="73" spans="1:11" hidden="1" x14ac:dyDescent="0.2">
      <c r="A73" t="s">
        <v>413</v>
      </c>
      <c r="B73" t="s">
        <v>495</v>
      </c>
      <c r="C73" t="str">
        <f>TRIM(LEFT(B73, FIND(" ",B73,1)))</f>
        <v>04JUN</v>
      </c>
      <c r="D73" t="str">
        <f>TRIM(MID($B73, FIND(" ",$B73,1), 6))</f>
        <v>02JUN</v>
      </c>
      <c r="E73">
        <f>FIND(" ",$B73,FIND(" ",$B73,1)+1)</f>
        <v>12</v>
      </c>
      <c r="F73">
        <f>FIND("HK ", $B73,1)</f>
        <v>44</v>
      </c>
      <c r="G73" t="str">
        <f>RIGHT(D73,3)&amp;" " &amp;LEFT(D73,2)</f>
        <v>JUN 02</v>
      </c>
      <c r="H73" t="str">
        <f>LEFT(G73,3)</f>
        <v>JUN</v>
      </c>
      <c r="I73" t="str">
        <f>TRIM(MID($B73,E73, F73-E73))</f>
        <v>MAXIMS FAST FOOD Cheung Sha Wa</v>
      </c>
      <c r="J73" s="1">
        <f>VALUE(RIGHT($B73,LEN($B73)-F73-1))</f>
        <v>123.2</v>
      </c>
      <c r="K73" t="s">
        <v>160</v>
      </c>
    </row>
    <row r="74" spans="1:11" hidden="1" x14ac:dyDescent="0.2">
      <c r="A74" t="s">
        <v>413</v>
      </c>
      <c r="B74" t="s">
        <v>499</v>
      </c>
      <c r="C74" t="str">
        <f>TRIM(LEFT(B74, FIND(" ",B74,1)))</f>
        <v>11JUN</v>
      </c>
      <c r="D74" t="str">
        <f>TRIM(MID($B74, FIND(" ",$B74,1), 6))</f>
        <v>09JUN</v>
      </c>
      <c r="E74">
        <f>FIND(" ",$B74,FIND(" ",$B74,1)+1)</f>
        <v>12</v>
      </c>
      <c r="F74">
        <f>FIND("HK ", $B74,1)</f>
        <v>45</v>
      </c>
      <c r="G74" t="str">
        <f>RIGHT(D74,3)&amp;" " &amp;LEFT(D74,2)</f>
        <v>JUN 09</v>
      </c>
      <c r="H74" t="str">
        <f>LEFT(G74,3)</f>
        <v>JUN</v>
      </c>
      <c r="I74" t="str">
        <f>TRIM(MID($B74,E74, F74-E74))</f>
        <v>LIAN VIETNAMESE 80300 HONG KONG</v>
      </c>
      <c r="J74" s="1">
        <f>VALUE(RIGHT($B74,LEN($B74)-F74-1))</f>
        <v>311</v>
      </c>
      <c r="K74" t="s">
        <v>160</v>
      </c>
    </row>
    <row r="75" spans="1:11" hidden="1" x14ac:dyDescent="0.2">
      <c r="A75" t="s">
        <v>368</v>
      </c>
      <c r="B75" t="s">
        <v>372</v>
      </c>
      <c r="C75" t="str">
        <f>TRIM(LEFT(B75, FIND(" ",B75,1)))</f>
        <v>10JUN</v>
      </c>
      <c r="D75" t="str">
        <f>TRIM(MID($B75, FIND(" ",$B75,1), 6))</f>
        <v>09JUN</v>
      </c>
      <c r="E75">
        <f>FIND(" ",$B75,FIND(" ",$B75,1)+1)</f>
        <v>12</v>
      </c>
      <c r="F75">
        <f>FIND("HK", $B75,1)</f>
        <v>46</v>
      </c>
      <c r="G75" t="str">
        <f>RIGHT(D75,3)&amp;" " &amp;LEFT(D75,2)</f>
        <v>JUN 09</v>
      </c>
      <c r="H75" t="str">
        <f>LEFT(G75,3)</f>
        <v>JUN</v>
      </c>
      <c r="I75" t="str">
        <f>TRIM(MID($B75,E75, F75-E75))</f>
        <v>MCDONALD'S RESTAURANTS HONG KONG</v>
      </c>
      <c r="J75" s="1">
        <f>VALUE(RIGHT($B75,LEN($B75)-F75-1))</f>
        <v>113</v>
      </c>
      <c r="K75" t="s">
        <v>160</v>
      </c>
    </row>
    <row r="76" spans="1:11" hidden="1" x14ac:dyDescent="0.2">
      <c r="A76" t="s">
        <v>413</v>
      </c>
      <c r="B76" t="s">
        <v>500</v>
      </c>
      <c r="C76" t="str">
        <f>TRIM(LEFT(B76, FIND(" ",B76,1)))</f>
        <v>13JUN</v>
      </c>
      <c r="D76" t="str">
        <f>TRIM(MID($B76, FIND(" ",$B76,1), 6))</f>
        <v>11JUN</v>
      </c>
      <c r="E76">
        <f>FIND(" ",$B76,FIND(" ",$B76,1)+1)</f>
        <v>12</v>
      </c>
      <c r="F76">
        <f>FIND("HK ", $B76,1)</f>
        <v>44</v>
      </c>
      <c r="G76" t="str">
        <f>RIGHT(D76,3)&amp;" " &amp;LEFT(D76,2)</f>
        <v>JUN 11</v>
      </c>
      <c r="H76" t="str">
        <f>LEFT(G76,3)</f>
        <v>JUN</v>
      </c>
      <c r="I76" t="str">
        <f>TRIM(MID($B76,E76, F76-E76))</f>
        <v>MAXIMS FAST FOOD Cheung Sha Wa</v>
      </c>
      <c r="J76" s="1">
        <f>VALUE(RIGHT($B76,LEN($B76)-F76-1))</f>
        <v>121.5</v>
      </c>
      <c r="K76" t="s">
        <v>160</v>
      </c>
    </row>
    <row r="77" spans="1:11" hidden="1" x14ac:dyDescent="0.2">
      <c r="A77" t="s">
        <v>413</v>
      </c>
      <c r="B77" t="s">
        <v>481</v>
      </c>
      <c r="C77" t="str">
        <f>TRIM(LEFT(B77, FIND(" ",B77,1)))</f>
        <v>15JUN</v>
      </c>
      <c r="D77" t="str">
        <f>TRIM(MID($B77, FIND(" ",$B77,1), 6))</f>
        <v>12JUN</v>
      </c>
      <c r="E77">
        <f>FIND(" ",$B77,FIND(" ",$B77,1)+1)</f>
        <v>12</v>
      </c>
      <c r="F77">
        <f>FIND("HK ", $B77,1)</f>
        <v>34</v>
      </c>
      <c r="G77" t="str">
        <f>RIGHT(D77,3)&amp;" " &amp;LEFT(D77,2)</f>
        <v>JUN 12</v>
      </c>
      <c r="H77" t="str">
        <f>LEFT(G77,3)</f>
        <v>JUN</v>
      </c>
      <c r="I77" t="str">
        <f>TRIM(MID($B77,E77, F77-E77))</f>
        <v>DELIFRANCE TSUEN WAN</v>
      </c>
      <c r="J77" s="1">
        <f>VALUE(RIGHT($B77,LEN($B77)-F77-1))</f>
        <v>182</v>
      </c>
      <c r="K77" t="s">
        <v>160</v>
      </c>
    </row>
    <row r="78" spans="1:11" hidden="1" x14ac:dyDescent="0.2">
      <c r="A78" t="s">
        <v>413</v>
      </c>
      <c r="B78" t="s">
        <v>501</v>
      </c>
      <c r="C78" t="str">
        <f>TRIM(LEFT(B78, FIND(" ",B78,1)))</f>
        <v>15JUN</v>
      </c>
      <c r="D78" t="str">
        <f>TRIM(MID($B78, FIND(" ",$B78,1), 6))</f>
        <v>13JUN</v>
      </c>
      <c r="E78">
        <f>FIND(" ",$B78,FIND(" ",$B78,1)+1)</f>
        <v>12</v>
      </c>
      <c r="F78">
        <f>FIND("HK ", $B78,1)</f>
        <v>36</v>
      </c>
      <c r="G78" t="str">
        <f>RIGHT(D78,3)&amp;" " &amp;LEFT(D78,2)</f>
        <v>JUN 13</v>
      </c>
      <c r="H78" t="str">
        <f>LEFT(G78,3)</f>
        <v>JUN</v>
      </c>
      <c r="I78" t="str">
        <f>TRIM(MID($B78,E78, F78-E78))</f>
        <v>ENCORE 83400 HONG KONG</v>
      </c>
      <c r="J78" s="1">
        <f>VALUE(RIGHT($B78,LEN($B78)-F78-1))</f>
        <v>199</v>
      </c>
      <c r="K78" t="s">
        <v>160</v>
      </c>
    </row>
    <row r="79" spans="1:11" hidden="1" x14ac:dyDescent="0.2">
      <c r="A79" t="s">
        <v>413</v>
      </c>
      <c r="B79" t="s">
        <v>482</v>
      </c>
      <c r="C79" t="str">
        <f>TRIM(LEFT(B79, FIND(" ",B79,1)))</f>
        <v>15JUN</v>
      </c>
      <c r="D79" t="str">
        <f>TRIM(MID($B79, FIND(" ",$B79,1), 6))</f>
        <v>13JUN</v>
      </c>
      <c r="E79">
        <f>FIND(" ",$B79,FIND(" ",$B79,1)+1)</f>
        <v>12</v>
      </c>
      <c r="F79">
        <f>FIND("HK ", $B79,1)</f>
        <v>48</v>
      </c>
      <c r="G79" t="str">
        <f>RIGHT(D79,3)&amp;" " &amp;LEFT(D79,2)</f>
        <v>JUN 13</v>
      </c>
      <c r="H79" t="str">
        <f>LEFT(G79,3)</f>
        <v>JUN</v>
      </c>
      <c r="I79" t="str">
        <f>TRIM(MID($B79,E79, F79-E79))</f>
        <v>STARBUCKS COFFEE (4474) TUNG CHUNG</v>
      </c>
      <c r="J79" s="1">
        <f>VALUE(RIGHT($B79,LEN($B79)-F79-1))</f>
        <v>200</v>
      </c>
      <c r="K79" t="s">
        <v>160</v>
      </c>
    </row>
    <row r="80" spans="1:11" hidden="1" x14ac:dyDescent="0.2">
      <c r="A80" t="s">
        <v>413</v>
      </c>
      <c r="B80" t="s">
        <v>487</v>
      </c>
      <c r="C80" t="str">
        <f>TRIM(LEFT(B80, FIND(" ",B80,1)))</f>
        <v>16JUN</v>
      </c>
      <c r="D80" t="str">
        <f>TRIM(MID($B80, FIND(" ",$B80,1), 6))</f>
        <v>14JUN</v>
      </c>
      <c r="E80">
        <f>FIND(" ",$B80,FIND(" ",$B80,1)+1)</f>
        <v>12</v>
      </c>
      <c r="F80">
        <f>FIND("HK ", $B80,1)</f>
        <v>47</v>
      </c>
      <c r="G80" t="str">
        <f>RIGHT(D80,3)&amp;" " &amp;LEFT(D80,2)</f>
        <v>JUN 14</v>
      </c>
      <c r="H80" t="str">
        <f>LEFT(G80,3)</f>
        <v>JUN</v>
      </c>
      <c r="I80" t="str">
        <f>TRIM(MID($B80,E80, F80-E80))</f>
        <v>NHA TRANG (MP) VC 19000 HONG KONG</v>
      </c>
      <c r="J80" s="1">
        <f>VALUE(RIGHT($B80,LEN($B80)-F80-1))</f>
        <v>260</v>
      </c>
      <c r="K80" t="s">
        <v>160</v>
      </c>
    </row>
    <row r="81" spans="1:11" hidden="1" x14ac:dyDescent="0.2">
      <c r="A81" t="s">
        <v>413</v>
      </c>
      <c r="B81" t="s">
        <v>486</v>
      </c>
      <c r="C81" t="str">
        <f>TRIM(LEFT(B81, FIND(" ",B81,1)))</f>
        <v>16JUN</v>
      </c>
      <c r="D81" t="str">
        <f>TRIM(MID($B81, FIND(" ",$B81,1), 6))</f>
        <v>14JUN</v>
      </c>
      <c r="E81">
        <f>FIND(" ",$B81,FIND(" ",$B81,1)+1)</f>
        <v>12</v>
      </c>
      <c r="F81">
        <f>FIND("HK ", $B81,1)</f>
        <v>45</v>
      </c>
      <c r="G81" t="str">
        <f>RIGHT(D81,3)&amp;" " &amp;LEFT(D81,2)</f>
        <v>JUN 14</v>
      </c>
      <c r="H81" t="str">
        <f>LEFT(G81,3)</f>
        <v>JUN</v>
      </c>
      <c r="I81" t="str">
        <f>TRIM(MID($B81,E81, F81-E81))</f>
        <v>PIZZA HUT - SHOP 213 TUNG CHUNG</v>
      </c>
      <c r="J81" s="1">
        <f>VALUE(RIGHT($B81,LEN($B81)-F81-1))</f>
        <v>262</v>
      </c>
      <c r="K81" t="s">
        <v>160</v>
      </c>
    </row>
    <row r="82" spans="1:11" hidden="1" x14ac:dyDescent="0.2">
      <c r="A82" t="s">
        <v>413</v>
      </c>
      <c r="B82" t="s">
        <v>484</v>
      </c>
      <c r="C82" t="str">
        <f>TRIM(LEFT(B82, FIND(" ",B82,1)))</f>
        <v>16JUN</v>
      </c>
      <c r="D82" t="str">
        <f>TRIM(MID($B82, FIND(" ",$B82,1), 6))</f>
        <v>14JUN</v>
      </c>
      <c r="E82">
        <f>FIND(" ",$B82,FIND(" ",$B82,1)+1)</f>
        <v>12</v>
      </c>
      <c r="F82">
        <f>FIND("HK ", $B82,1)</f>
        <v>48</v>
      </c>
      <c r="G82" t="str">
        <f>RIGHT(D82,3)&amp;" " &amp;LEFT(D82,2)</f>
        <v>JUN 14</v>
      </c>
      <c r="H82" t="str">
        <f>LEFT(G82,3)</f>
        <v>JUN</v>
      </c>
      <c r="I82" t="str">
        <f>TRIM(MID($B82,E82, F82-E82))</f>
        <v>STARBUCKS COFFEE (4484) TUNG CHUNG</v>
      </c>
      <c r="J82" s="1">
        <f>VALUE(RIGHT($B82,LEN($B82)-F82-1))</f>
        <v>300</v>
      </c>
      <c r="K82" t="s">
        <v>160</v>
      </c>
    </row>
    <row r="83" spans="1:11" hidden="1" x14ac:dyDescent="0.2">
      <c r="A83" t="s">
        <v>413</v>
      </c>
      <c r="B83" t="s">
        <v>404</v>
      </c>
      <c r="C83" t="str">
        <f>TRIM(LEFT(B83, FIND(" ",B83,1)))</f>
        <v>22JUN</v>
      </c>
      <c r="D83" t="str">
        <f>TRIM(MID($B83, FIND(" ",$B83,1), 6))</f>
        <v>19JUN</v>
      </c>
      <c r="E83">
        <f>FIND(" ",$B83,FIND(" ",$B83,1)+1)</f>
        <v>12</v>
      </c>
      <c r="F83">
        <f>FIND("HK ", $B83,1)</f>
        <v>48</v>
      </c>
      <c r="G83" t="str">
        <f>RIGHT(D83,3)&amp;" " &amp;LEFT(D83,2)</f>
        <v>JUN 19</v>
      </c>
      <c r="H83" t="str">
        <f>LEFT(G83,3)</f>
        <v>JUN</v>
      </c>
      <c r="I83" t="str">
        <f>TRIM(MID($B83,E83, F83-E83))</f>
        <v>STARBUCKS COFFEE (4484) TUNG CHUNG</v>
      </c>
      <c r="J83" s="1">
        <f>VALUE(RIGHT($B83,LEN($B83)-F83-1))</f>
        <v>300</v>
      </c>
      <c r="K83" t="s">
        <v>160</v>
      </c>
    </row>
    <row r="84" spans="1:11" hidden="1" x14ac:dyDescent="0.2">
      <c r="A84" t="s">
        <v>413</v>
      </c>
      <c r="B84" t="s">
        <v>446</v>
      </c>
      <c r="C84" t="str">
        <f>TRIM(LEFT(B84, FIND(" ",B84,1)))</f>
        <v>24JUN</v>
      </c>
      <c r="D84" t="str">
        <f>TRIM(MID($B84, FIND(" ",$B84,1), 6))</f>
        <v>21JUN</v>
      </c>
      <c r="E84">
        <f>FIND(" ",$B84,FIND(" ",$B84,1)+1)</f>
        <v>12</v>
      </c>
      <c r="F84">
        <f>FIND("HK ", $B84,1)</f>
        <v>45</v>
      </c>
      <c r="G84" t="str">
        <f>RIGHT(D84,3)&amp;" " &amp;LEFT(D84,2)</f>
        <v>JUN 21</v>
      </c>
      <c r="H84" t="str">
        <f>LEFT(G84,3)</f>
        <v>JUN</v>
      </c>
      <c r="I84" t="str">
        <f>TRIM(MID($B84,E84, F84-E84))</f>
        <v>KYO WATAMI R G&amp;J C CG HONG KONG</v>
      </c>
      <c r="J84" s="1">
        <f>VALUE(RIGHT($B84,LEN($B84)-F84-1))</f>
        <v>166</v>
      </c>
      <c r="K84" t="s">
        <v>160</v>
      </c>
    </row>
    <row r="85" spans="1:11" hidden="1" x14ac:dyDescent="0.2">
      <c r="A85" t="s">
        <v>413</v>
      </c>
      <c r="B85" t="s">
        <v>448</v>
      </c>
      <c r="C85" t="str">
        <f>TRIM(LEFT(B85, FIND(" ",B85,1)))</f>
        <v>26JUN</v>
      </c>
      <c r="D85" t="str">
        <f>TRIM(MID($B85, FIND(" ",$B85,1), 6))</f>
        <v>24JUN</v>
      </c>
      <c r="E85">
        <f>FIND(" ",$B85,FIND(" ",$B85,1)+1)</f>
        <v>12</v>
      </c>
      <c r="F85">
        <f>FIND("HK ", $B85,1)</f>
        <v>44</v>
      </c>
      <c r="G85" t="str">
        <f>RIGHT(D85,3)&amp;" " &amp;LEFT(D85,2)</f>
        <v>JUN 24</v>
      </c>
      <c r="H85" t="str">
        <f>LEFT(G85,3)</f>
        <v>JUN</v>
      </c>
      <c r="I85" t="str">
        <f>TRIM(MID($B85,E85, F85-E85))</f>
        <v>MAXIMS FAST FOOD Cheung Sha Wa</v>
      </c>
      <c r="J85" s="1">
        <f>VALUE(RIGHT($B85,LEN($B85)-F85-1))</f>
        <v>54.6</v>
      </c>
      <c r="K85" t="s">
        <v>160</v>
      </c>
    </row>
    <row r="86" spans="1:11" hidden="1" x14ac:dyDescent="0.2">
      <c r="A86" t="s">
        <v>413</v>
      </c>
      <c r="B86" t="s">
        <v>411</v>
      </c>
      <c r="C86" t="str">
        <f>TRIM(LEFT(B86, FIND(" ",B86,1)))</f>
        <v>26JUN</v>
      </c>
      <c r="D86" t="str">
        <f>TRIM(MID($B86, FIND(" ",$B86,1), 6))</f>
        <v>24JUN</v>
      </c>
      <c r="E86">
        <f>FIND(" ",$B86,FIND(" ",$B86,1)+1)</f>
        <v>12</v>
      </c>
      <c r="F86">
        <f>FIND("HK ", $B86,1)</f>
        <v>48</v>
      </c>
      <c r="G86" t="str">
        <f>RIGHT(D86,3)&amp;" " &amp;LEFT(D86,2)</f>
        <v>JUN 24</v>
      </c>
      <c r="H86" t="str">
        <f>LEFT(G86,3)</f>
        <v>JUN</v>
      </c>
      <c r="I86" t="str">
        <f>TRIM(MID($B86,E86, F86-E86))</f>
        <v>STARBUCKS COFFEE (4484) TUNG CHUNG</v>
      </c>
      <c r="J86" s="1">
        <f>VALUE(RIGHT($B86,LEN($B86)-F86-1))</f>
        <v>300</v>
      </c>
      <c r="K86" t="s">
        <v>160</v>
      </c>
    </row>
    <row r="87" spans="1:11" hidden="1" x14ac:dyDescent="0.2">
      <c r="A87" t="s">
        <v>413</v>
      </c>
      <c r="B87" t="s">
        <v>415</v>
      </c>
      <c r="C87" t="str">
        <f>TRIM(LEFT(B87, FIND(" ",B87,1)))</f>
        <v>29JUN</v>
      </c>
      <c r="D87" t="str">
        <f>TRIM(MID($B87, FIND(" ",$B87,1), 6))</f>
        <v>26JUN</v>
      </c>
      <c r="E87">
        <f>FIND(" ",$B87,FIND(" ",$B87,1)+1)</f>
        <v>12</v>
      </c>
      <c r="F87">
        <f>FIND("HK ", $B87,1)</f>
        <v>36</v>
      </c>
      <c r="G87" t="str">
        <f>RIGHT(D87,3)&amp;" " &amp;LEFT(D87,2)</f>
        <v>JUN 26</v>
      </c>
      <c r="H87" t="str">
        <f>LEFT(G87,3)</f>
        <v>JUN</v>
      </c>
      <c r="I87" t="str">
        <f>TRIM(MID($B87,E87, F87-E87))</f>
        <v>ITAMOMO CAFE HONG KONG</v>
      </c>
      <c r="J87" s="1">
        <f>VALUE(RIGHT($B87,LEN($B87)-F87-1))</f>
        <v>228</v>
      </c>
      <c r="K87" t="s">
        <v>160</v>
      </c>
    </row>
    <row r="88" spans="1:11" hidden="1" x14ac:dyDescent="0.2">
      <c r="A88" t="s">
        <v>413</v>
      </c>
      <c r="B88" t="s">
        <v>420</v>
      </c>
      <c r="C88" t="str">
        <f>TRIM(LEFT(B88, FIND(" ",B88,1)))</f>
        <v>30JUN</v>
      </c>
      <c r="D88" t="str">
        <f>TRIM(MID($B88, FIND(" ",$B88,1), 6))</f>
        <v>27JUN</v>
      </c>
      <c r="E88">
        <f>FIND(" ",$B88,FIND(" ",$B88,1)+1)</f>
        <v>12</v>
      </c>
      <c r="F88">
        <f>FIND("HK ", $B88,1)</f>
        <v>53</v>
      </c>
      <c r="G88" t="str">
        <f>RIGHT(D88,3)&amp;" " &amp;LEFT(D88,2)</f>
        <v>JUN 27</v>
      </c>
      <c r="H88" t="str">
        <f>LEFT(G88,3)</f>
        <v>JUN</v>
      </c>
      <c r="I88" t="str">
        <f>TRIM(MID($B88,E88, F88-E88))</f>
        <v>STARBUCKS COFFEE CONCEPTS Cheung Sha Wa</v>
      </c>
      <c r="J88" s="1">
        <f>VALUE(RIGHT($B88,LEN($B88)-F88-1))</f>
        <v>300</v>
      </c>
      <c r="K88" t="s">
        <v>160</v>
      </c>
    </row>
    <row r="89" spans="1:11" hidden="1" x14ac:dyDescent="0.2">
      <c r="A89" t="s">
        <v>413</v>
      </c>
      <c r="B89" t="s">
        <v>419</v>
      </c>
      <c r="C89" t="str">
        <f>TRIM(LEFT(B89, FIND(" ",B89,1)))</f>
        <v>30JUN</v>
      </c>
      <c r="D89" t="str">
        <f>TRIM(MID($B89, FIND(" ",$B89,1), 6))</f>
        <v>28JUN</v>
      </c>
      <c r="E89">
        <f>FIND(" ",$B89,FIND(" ",$B89,1)+1)</f>
        <v>12</v>
      </c>
      <c r="F89">
        <f>FIND("HK ", $B89,1)</f>
        <v>39</v>
      </c>
      <c r="G89" t="str">
        <f>RIGHT(D89,3)&amp;" " &amp;LEFT(D89,2)</f>
        <v>JUN 28</v>
      </c>
      <c r="H89" t="str">
        <f>LEFT(G89,3)</f>
        <v>JUN</v>
      </c>
      <c r="I89" t="str">
        <f>TRIM(MID($B89,E89, F89-E89))</f>
        <v>KFC - SHOP 123 TUNG CHUNG</v>
      </c>
      <c r="J89" s="1">
        <f>VALUE(RIGHT($B89,LEN($B89)-F89-1))</f>
        <v>144.5</v>
      </c>
      <c r="K89" t="s">
        <v>160</v>
      </c>
    </row>
    <row r="90" spans="1:11" hidden="1" x14ac:dyDescent="0.2">
      <c r="A90" t="s">
        <v>413</v>
      </c>
      <c r="B90" t="s">
        <v>425</v>
      </c>
      <c r="C90" t="str">
        <f>TRIM(LEFT(B90, FIND(" ",B90,1)))</f>
        <v>04JUL</v>
      </c>
      <c r="D90" t="str">
        <f>TRIM(MID($B90, FIND(" ",$B90,1), 6))</f>
        <v>01JUL</v>
      </c>
      <c r="E90">
        <f>FIND(" ",$B90,FIND(" ",$B90,1)+1)</f>
        <v>12</v>
      </c>
      <c r="F90">
        <f>FIND("HK ", $B90,1)</f>
        <v>43</v>
      </c>
      <c r="G90" t="str">
        <f>RIGHT(D90,3)&amp;" " &amp;LEFT(D90,2)</f>
        <v>JUL 01</v>
      </c>
      <c r="H90" t="str">
        <f>LEFT(G90,3)</f>
        <v>JUL</v>
      </c>
      <c r="I90" t="str">
        <f>TRIM(MID($B90,E90, F90-E90))</f>
        <v>Foodpanda HongKong Sheung Wan</v>
      </c>
      <c r="J90" s="1">
        <f>VALUE(RIGHT($B90,LEN($B90)-F90-1))</f>
        <v>191</v>
      </c>
      <c r="K90" t="s">
        <v>160</v>
      </c>
    </row>
    <row r="91" spans="1:11" hidden="1" x14ac:dyDescent="0.2">
      <c r="A91" t="s">
        <v>413</v>
      </c>
      <c r="B91" t="s">
        <v>422</v>
      </c>
      <c r="C91" t="str">
        <f>TRIM(LEFT(B91, FIND(" ",B91,1)))</f>
        <v>03JUL</v>
      </c>
      <c r="D91" t="str">
        <f>TRIM(MID($B91, FIND(" ",$B91,1), 6))</f>
        <v>01JUL</v>
      </c>
      <c r="E91">
        <f>FIND(" ",$B91,FIND(" ",$B91,1)+1)</f>
        <v>12</v>
      </c>
      <c r="F91">
        <f>FIND("HK ", $B91,1)</f>
        <v>53</v>
      </c>
      <c r="G91" t="str">
        <f>RIGHT(D91,3)&amp;" " &amp;LEFT(D91,2)</f>
        <v>JUL 01</v>
      </c>
      <c r="H91" t="str">
        <f>LEFT(G91,3)</f>
        <v>JUL</v>
      </c>
      <c r="I91" t="str">
        <f>TRIM(MID($B91,E91, F91-E91))</f>
        <v>STARBUCKS COFFEE CONCEPTS Cheung Sha Wa</v>
      </c>
      <c r="J91" s="1">
        <f>VALUE(RIGHT($B91,LEN($B91)-F91-1))</f>
        <v>100</v>
      </c>
      <c r="K91" t="s">
        <v>160</v>
      </c>
    </row>
    <row r="92" spans="1:11" hidden="1" x14ac:dyDescent="0.2">
      <c r="A92" t="s">
        <v>413</v>
      </c>
      <c r="B92" t="s">
        <v>428</v>
      </c>
      <c r="C92" t="str">
        <f>TRIM(LEFT(B92, FIND(" ",B92,1)))</f>
        <v>07JUL</v>
      </c>
      <c r="D92" t="str">
        <f>TRIM(MID($B92, FIND(" ",$B92,1), 6))</f>
        <v>05JUL</v>
      </c>
      <c r="E92">
        <f>FIND(" ",$B92,FIND(" ",$B92,1)+1)</f>
        <v>12</v>
      </c>
      <c r="F92">
        <f>FIND("HK ", $B92,1)</f>
        <v>45</v>
      </c>
      <c r="G92" t="str">
        <f>RIGHT(D92,3)&amp;" " &amp;LEFT(D92,2)</f>
        <v>JUL 05</v>
      </c>
      <c r="H92" t="str">
        <f>LEFT(G92,3)</f>
        <v>JUL</v>
      </c>
      <c r="I92" t="str">
        <f>TRIM(MID($B92,E92, F92-E92))</f>
        <v>PIZZA HUT - SHOP 038 SHAMSHUIPO</v>
      </c>
      <c r="J92" s="1">
        <f>VALUE(RIGHT($B92,LEN($B92)-F92-1))</f>
        <v>193</v>
      </c>
      <c r="K92" t="s">
        <v>160</v>
      </c>
    </row>
    <row r="93" spans="1:11" hidden="1" x14ac:dyDescent="0.2">
      <c r="A93" t="s">
        <v>413</v>
      </c>
      <c r="B93" t="s">
        <v>433</v>
      </c>
      <c r="C93" t="str">
        <f>TRIM(LEFT(B93, FIND(" ",B93,1)))</f>
        <v>08JUL</v>
      </c>
      <c r="D93" t="str">
        <f>TRIM(MID($B93, FIND(" ",$B93,1), 6))</f>
        <v>06JUL</v>
      </c>
      <c r="E93">
        <f>FIND(" ",$B93,FIND(" ",$B93,1)+1)</f>
        <v>12</v>
      </c>
      <c r="F93">
        <f>FIND("HK ", $B93,1)</f>
        <v>48</v>
      </c>
      <c r="G93" t="str">
        <f>RIGHT(D93,3)&amp;" " &amp;LEFT(D93,2)</f>
        <v>JUL 06</v>
      </c>
      <c r="H93" t="str">
        <f>LEFT(G93,3)</f>
        <v>JUL</v>
      </c>
      <c r="I93" t="str">
        <f>TRIM(MID($B93,E93, F93-E93))</f>
        <v>STARBUCKS COFFEE (4484) TUNG CHUNG</v>
      </c>
      <c r="J93" s="1">
        <f>VALUE(RIGHT($B93,LEN($B93)-F93-1))</f>
        <v>300</v>
      </c>
      <c r="K93" t="s">
        <v>160</v>
      </c>
    </row>
    <row r="94" spans="1:11" hidden="1" x14ac:dyDescent="0.2">
      <c r="A94" t="s">
        <v>413</v>
      </c>
      <c r="B94" t="s">
        <v>504</v>
      </c>
      <c r="C94" t="str">
        <f>TRIM(LEFT(B94, FIND(" ",B94,1)))</f>
        <v>20JUL</v>
      </c>
      <c r="D94" t="str">
        <f>TRIM(MID($B94, FIND(" ",$B94,1), 6))</f>
        <v>18JUL</v>
      </c>
      <c r="E94">
        <f>FIND(" ",$B94,FIND(" ",$B94,1)+1)</f>
        <v>12</v>
      </c>
      <c r="F94">
        <f>FIND("HK ", $B94,1)</f>
        <v>27</v>
      </c>
      <c r="G94" t="str">
        <f>RIGHT(D94,3)&amp;" " &amp;LEFT(D94,2)</f>
        <v>JUL 18</v>
      </c>
      <c r="H94" t="str">
        <f>LEFT(G94,3)</f>
        <v>JUL</v>
      </c>
      <c r="I94" t="str">
        <f>TRIM(MID($B94,E94, F94-E94))</f>
        <v>DELIVEROO WWW</v>
      </c>
      <c r="J94" s="1">
        <f>VALUE(RIGHT($B94,LEN($B94)-F94-1))</f>
        <v>246</v>
      </c>
      <c r="K94" t="s">
        <v>160</v>
      </c>
    </row>
    <row r="95" spans="1:11" hidden="1" x14ac:dyDescent="0.2">
      <c r="A95" t="s">
        <v>413</v>
      </c>
      <c r="B95" t="s">
        <v>508</v>
      </c>
      <c r="C95" t="str">
        <f>TRIM(LEFT(B95, FIND(" ",B95,1)))</f>
        <v>22JUL</v>
      </c>
      <c r="D95" t="str">
        <f>TRIM(MID($B95, FIND(" ",$B95,1), 6))</f>
        <v>19JUL</v>
      </c>
      <c r="E95">
        <f>FIND(" ",$B95,FIND(" ",$B95,1)+1)</f>
        <v>12</v>
      </c>
      <c r="F95">
        <f>FIND("HK ", $B95,1)</f>
        <v>45</v>
      </c>
      <c r="G95" t="str">
        <f>RIGHT(D95,3)&amp;" " &amp;LEFT(D95,2)</f>
        <v>JUL 19</v>
      </c>
      <c r="H95" t="str">
        <f>LEFT(G95,3)</f>
        <v>JUL</v>
      </c>
      <c r="I95" t="str">
        <f>TRIM(MID($B95,E95, F95-E95))</f>
        <v>KYO WATAMI R G&amp;J C CG HONG KONG</v>
      </c>
      <c r="J95" s="1">
        <f>VALUE(RIGHT($B95,LEN($B95)-F95-1))</f>
        <v>102.8</v>
      </c>
      <c r="K95" t="s">
        <v>160</v>
      </c>
    </row>
    <row r="96" spans="1:11" hidden="1" x14ac:dyDescent="0.2">
      <c r="A96" t="s">
        <v>413</v>
      </c>
      <c r="B96" t="s">
        <v>522</v>
      </c>
      <c r="C96" t="str">
        <f>TRIM(LEFT(B96, FIND(" ",B96,1)))</f>
        <v>06AUG</v>
      </c>
      <c r="D96" t="str">
        <f>TRIM(MID($B96, FIND(" ",$B96,1), 6))</f>
        <v>02AUG</v>
      </c>
      <c r="E96">
        <f>FIND(" ",$B96,FIND(" ",$B96,1)+1)</f>
        <v>12</v>
      </c>
      <c r="F96">
        <f>FIND("HK ", $B96,1)</f>
        <v>43</v>
      </c>
      <c r="G96" t="str">
        <f>RIGHT(D96,3)&amp;" " &amp;LEFT(D96,2)</f>
        <v>AUG 02</v>
      </c>
      <c r="H96" t="str">
        <f>LEFT(G96,3)</f>
        <v>AUG</v>
      </c>
      <c r="I96" t="str">
        <f>TRIM(MID($B96,E96, F96-E96))</f>
        <v>Foodpanda HongKong Sheung Wan</v>
      </c>
      <c r="J96" s="1">
        <f>VALUE(RIGHT($B96,LEN($B96)-F96-1))</f>
        <v>211.8</v>
      </c>
      <c r="K96" t="s">
        <v>160</v>
      </c>
    </row>
    <row r="97" spans="1:11" hidden="1" x14ac:dyDescent="0.2">
      <c r="A97" t="s">
        <v>413</v>
      </c>
      <c r="B97" t="s">
        <v>528</v>
      </c>
      <c r="C97" t="str">
        <f>TRIM(LEFT(B97, FIND(" ",B97,1)))</f>
        <v>08AUG</v>
      </c>
      <c r="D97" t="str">
        <f>TRIM(MID($B97, FIND(" ",$B97,1), 6))</f>
        <v>06AUG</v>
      </c>
      <c r="E97">
        <f>FIND(" ",$B97,FIND(" ",$B97,1)+1)</f>
        <v>12</v>
      </c>
      <c r="F97">
        <f>FIND("HK ", $B97,1)</f>
        <v>53</v>
      </c>
      <c r="G97" t="str">
        <f>RIGHT(D97,3)&amp;" " &amp;LEFT(D97,2)</f>
        <v>AUG 06</v>
      </c>
      <c r="H97" t="str">
        <f>LEFT(G97,3)</f>
        <v>AUG</v>
      </c>
      <c r="I97" t="str">
        <f>TRIM(MID($B97,E97, F97-E97))</f>
        <v>STARBUCKS COFFEE CONCEPTS Cheung Sha Wa</v>
      </c>
      <c r="J97" s="1">
        <f>VALUE(RIGHT($B97,LEN($B97)-F97-1))</f>
        <v>100</v>
      </c>
      <c r="K97" t="s">
        <v>160</v>
      </c>
    </row>
    <row r="98" spans="1:11" hidden="1" x14ac:dyDescent="0.2">
      <c r="A98" t="s">
        <v>413</v>
      </c>
      <c r="B98" t="s">
        <v>535</v>
      </c>
      <c r="C98" t="str">
        <f>TRIM(LEFT(B98, FIND(" ",B98,1)))</f>
        <v>11AUG</v>
      </c>
      <c r="D98" t="str">
        <f>TRIM(MID($B98, FIND(" ",$B98,1), 6))</f>
        <v>08AUG</v>
      </c>
      <c r="E98">
        <f>FIND(" ",$B98,FIND(" ",$B98,1)+1)</f>
        <v>12</v>
      </c>
      <c r="F98">
        <f>FIND("HK ", $B98,1)</f>
        <v>43</v>
      </c>
      <c r="G98" t="str">
        <f>RIGHT(D98,3)&amp;" " &amp;LEFT(D98,2)</f>
        <v>AUG 08</v>
      </c>
      <c r="H98" t="str">
        <f>LEFT(G98,3)</f>
        <v>AUG</v>
      </c>
      <c r="I98" t="str">
        <f>TRIM(MID($B98,E98, F98-E98))</f>
        <v>Foodpanda HongKong Sheung Wan</v>
      </c>
      <c r="J98" s="1">
        <f>VALUE(RIGHT($B98,LEN($B98)-F98-1))</f>
        <v>350</v>
      </c>
      <c r="K98" t="s">
        <v>160</v>
      </c>
    </row>
    <row r="99" spans="1:11" hidden="1" x14ac:dyDescent="0.2">
      <c r="A99" t="s">
        <v>368</v>
      </c>
      <c r="B99" t="s">
        <v>386</v>
      </c>
      <c r="C99" t="str">
        <f>TRIM(LEFT(B99, FIND(" ",B99,1)))</f>
        <v>14AUG</v>
      </c>
      <c r="D99" t="str">
        <f>TRIM(MID($B99, FIND(" ",$B99,1), 6))</f>
        <v>13AUG</v>
      </c>
      <c r="E99">
        <f>FIND(" ",$B99,FIND(" ",$B99,1)+1)</f>
        <v>12</v>
      </c>
      <c r="F99">
        <f>FIND("HK", $B99,1)</f>
        <v>46</v>
      </c>
      <c r="G99" t="str">
        <f>RIGHT(D99,3)&amp;" " &amp;LEFT(D99,2)</f>
        <v>AUG 13</v>
      </c>
      <c r="H99" t="str">
        <f>LEFT(G99,3)</f>
        <v>AUG</v>
      </c>
      <c r="I99" t="str">
        <f>TRIM(MID($B99,E99, F99-E99))</f>
        <v>MCDONALD'S RESTAURANTS HONG KONG</v>
      </c>
      <c r="J99" s="1">
        <f>VALUE(RIGHT($B99,LEN($B99)-F99-1))</f>
        <v>136</v>
      </c>
      <c r="K99" t="s">
        <v>160</v>
      </c>
    </row>
    <row r="100" spans="1:11" hidden="1" x14ac:dyDescent="0.2">
      <c r="A100" t="s">
        <v>167</v>
      </c>
      <c r="B100" t="s">
        <v>89</v>
      </c>
      <c r="C100" t="str">
        <f>TRIM(LEFT(B100, FIND(" ",B100,1)))</f>
        <v>17AUG</v>
      </c>
      <c r="D100" t="str">
        <f>TRIM(MID($B100, FIND(" ",$B100,1), 6))</f>
        <v>14AUG</v>
      </c>
      <c r="E100">
        <f>FIND(" ",$B100,FIND(" ",$B100,1)+1)</f>
        <v>12</v>
      </c>
      <c r="F100">
        <f>FIND("HK", $B100,1)</f>
        <v>35</v>
      </c>
      <c r="G100" t="str">
        <f>RIGHT(D100,3)&amp;" " &amp;LEFT(D100,2)</f>
        <v>AUG 14</v>
      </c>
      <c r="H100" t="str">
        <f>LEFT(G100,3)</f>
        <v>AUG</v>
      </c>
      <c r="I100" t="str">
        <f>TRIM(MID($B100,E100, F100-E100))</f>
        <v>OUTBACK STEAKHOUSE NT</v>
      </c>
      <c r="J100" s="1">
        <f>VALUE(RIGHT($B100,LEN($B100)-F100-1))</f>
        <v>244</v>
      </c>
      <c r="K100" t="s">
        <v>160</v>
      </c>
    </row>
    <row r="101" spans="1:11" hidden="1" x14ac:dyDescent="0.2">
      <c r="A101" t="s">
        <v>167</v>
      </c>
      <c r="B101" t="s">
        <v>90</v>
      </c>
      <c r="C101" t="str">
        <f>TRIM(LEFT(B101, FIND(" ",B101,1)))</f>
        <v>18AUG</v>
      </c>
      <c r="D101" t="str">
        <f>TRIM(MID($B101, FIND(" ",$B101,1), 6))</f>
        <v>15AUG</v>
      </c>
      <c r="E101">
        <f>FIND(" ",$B101,FIND(" ",$B101,1)+1)</f>
        <v>12</v>
      </c>
      <c r="F101">
        <f>FIND("HK", $B101,1)</f>
        <v>43</v>
      </c>
      <c r="G101" t="str">
        <f>RIGHT(D101,3)&amp;" " &amp;LEFT(D101,2)</f>
        <v>AUG 15</v>
      </c>
      <c r="H101" t="str">
        <f>LEFT(G101,3)</f>
        <v>AUG</v>
      </c>
      <c r="I101" t="str">
        <f>TRIM(MID($B101,E101, F101-E101))</f>
        <v>Foodpanda HongKong Sheung Wan</v>
      </c>
      <c r="J101" s="1">
        <f>VALUE(RIGHT($B101,LEN($B101)-F101-1))</f>
        <v>372</v>
      </c>
      <c r="K101" t="s">
        <v>160</v>
      </c>
    </row>
    <row r="102" spans="1:11" hidden="1" x14ac:dyDescent="0.2">
      <c r="A102" t="s">
        <v>167</v>
      </c>
      <c r="B102" t="s">
        <v>92</v>
      </c>
      <c r="C102" t="str">
        <f>TRIM(LEFT(B102, FIND(" ",B102,1)))</f>
        <v>19AUG</v>
      </c>
      <c r="D102" t="str">
        <f>TRIM(MID($B102, FIND(" ",$B102,1), 6))</f>
        <v>17AUG</v>
      </c>
      <c r="E102">
        <f>FIND(" ",$B102,FIND(" ",$B102,1)+1)</f>
        <v>12</v>
      </c>
      <c r="F102">
        <f>FIND("HK", $B102,1)</f>
        <v>53</v>
      </c>
      <c r="G102" t="str">
        <f>RIGHT(D102,3)&amp;" " &amp;LEFT(D102,2)</f>
        <v>AUG 17</v>
      </c>
      <c r="H102" t="str">
        <f>LEFT(G102,3)</f>
        <v>AUG</v>
      </c>
      <c r="I102" t="str">
        <f>TRIM(MID($B102,E102, F102-E102))</f>
        <v>STARBUCKS COFFEE CONCEPTS Cheung Sha Wa</v>
      </c>
      <c r="J102" s="1">
        <f>VALUE(RIGHT($B102,LEN($B102)-F102-1))</f>
        <v>100</v>
      </c>
      <c r="K102" t="s">
        <v>160</v>
      </c>
    </row>
    <row r="103" spans="1:11" hidden="1" x14ac:dyDescent="0.2">
      <c r="A103" t="s">
        <v>167</v>
      </c>
      <c r="B103" t="s">
        <v>96</v>
      </c>
      <c r="C103" t="str">
        <f>TRIM(LEFT(B103, FIND(" ",B103,1)))</f>
        <v>20AUG</v>
      </c>
      <c r="D103" t="str">
        <f>TRIM(MID($B103, FIND(" ",$B103,1), 6))</f>
        <v>18AUG</v>
      </c>
      <c r="E103">
        <f>FIND(" ",$B103,FIND(" ",$B103,1)+1)</f>
        <v>12</v>
      </c>
      <c r="F103">
        <f>FIND("HK", $B103,1)</f>
        <v>40</v>
      </c>
      <c r="G103" t="str">
        <f>RIGHT(D103,3)&amp;" " &amp;LEFT(D103,2)</f>
        <v>AUG 18</v>
      </c>
      <c r="H103" t="str">
        <f>LEFT(G103,3)</f>
        <v>AUG</v>
      </c>
      <c r="I103" t="str">
        <f>TRIM(MID($B103,E103, F103-E103))</f>
        <v>CAFE MEAL MUJI Tsimshatsui</v>
      </c>
      <c r="J103" s="1">
        <f>VALUE(RIGHT($B103,LEN($B103)-F103-1))</f>
        <v>98</v>
      </c>
      <c r="K103" t="s">
        <v>160</v>
      </c>
    </row>
    <row r="104" spans="1:11" hidden="1" x14ac:dyDescent="0.2">
      <c r="A104" t="s">
        <v>167</v>
      </c>
      <c r="B104" t="s">
        <v>102</v>
      </c>
      <c r="C104" t="str">
        <f>TRIM(LEFT(B104, FIND(" ",B104,1)))</f>
        <v>24AUG</v>
      </c>
      <c r="D104" t="str">
        <f>TRIM(MID($B104, FIND(" ",$B104,1), 6))</f>
        <v>22AUG</v>
      </c>
      <c r="E104">
        <f>FIND(" ",$B104,FIND(" ",$B104,1)+1)</f>
        <v>12</v>
      </c>
      <c r="F104">
        <f>FIND("HK", $B104,1)</f>
        <v>45</v>
      </c>
      <c r="G104" t="str">
        <f>RIGHT(D104,3)&amp;" " &amp;LEFT(D104,2)</f>
        <v>AUG 22</v>
      </c>
      <c r="H104" t="str">
        <f>LEFT(G104,3)</f>
        <v>AUG</v>
      </c>
      <c r="I104" t="str">
        <f>TRIM(MID($B104,E104, F104-E104))</f>
        <v>KEE WAH BAKERY LIMITED TSING YI</v>
      </c>
      <c r="J104" s="1">
        <f>VALUE(RIGHT($B104,LEN($B104)-F104-1))</f>
        <v>280</v>
      </c>
      <c r="K104" t="s">
        <v>160</v>
      </c>
    </row>
    <row r="105" spans="1:11" hidden="1" x14ac:dyDescent="0.2">
      <c r="A105" t="s">
        <v>167</v>
      </c>
      <c r="B105" t="s">
        <v>100</v>
      </c>
      <c r="C105" t="str">
        <f>TRIM(LEFT(B105, FIND(" ",B105,1)))</f>
        <v>24AUG</v>
      </c>
      <c r="D105" t="str">
        <f>TRIM(MID($B105, FIND(" ",$B105,1), 6))</f>
        <v>22AUG</v>
      </c>
      <c r="E105">
        <f>FIND(" ",$B105,FIND(" ",$B105,1)+1)</f>
        <v>12</v>
      </c>
      <c r="F105">
        <f>FIND("HK", $B105,1)</f>
        <v>35</v>
      </c>
      <c r="G105" t="str">
        <f>RIGHT(D105,3)&amp;" " &amp;LEFT(D105,2)</f>
        <v>AUG 22</v>
      </c>
      <c r="H105" t="str">
        <f>LEFT(G105,3)</f>
        <v>AUG</v>
      </c>
      <c r="I105" t="str">
        <f>TRIM(MID($B105,E105, F105-E105))</f>
        <v>OUTBACK STEAKHOUSE NT</v>
      </c>
      <c r="J105" s="1">
        <f>VALUE(RIGHT($B105,LEN($B105)-F105-1))</f>
        <v>176</v>
      </c>
      <c r="K105" t="s">
        <v>160</v>
      </c>
    </row>
    <row r="106" spans="1:11" hidden="1" x14ac:dyDescent="0.2">
      <c r="A106" t="s">
        <v>167</v>
      </c>
      <c r="B106" t="s">
        <v>103</v>
      </c>
      <c r="C106" t="str">
        <f>TRIM(LEFT(B106, FIND(" ",B106,1)))</f>
        <v>25AUG</v>
      </c>
      <c r="D106" t="str">
        <f>TRIM(MID($B106, FIND(" ",$B106,1), 6))</f>
        <v>23AUG</v>
      </c>
      <c r="E106">
        <f>FIND(" ",$B106,FIND(" ",$B106,1)+1)</f>
        <v>12</v>
      </c>
      <c r="F106">
        <f>FIND("HK", $B106,1)</f>
        <v>41</v>
      </c>
      <c r="G106" t="str">
        <f>RIGHT(D106,3)&amp;" " &amp;LEFT(D106,2)</f>
        <v>AUG 23</v>
      </c>
      <c r="H106" t="str">
        <f>LEFT(G106,3)</f>
        <v>AUG</v>
      </c>
      <c r="I106" t="str">
        <f>TRIM(MID($B106,E106, F106-E106))</f>
        <v>BANCHAN AND COOK TUNG CHUNG</v>
      </c>
      <c r="J106" s="1">
        <f>VALUE(RIGHT($B106,LEN($B106)-F106-1))</f>
        <v>135.5</v>
      </c>
      <c r="K106" t="s">
        <v>160</v>
      </c>
    </row>
    <row r="107" spans="1:11" hidden="1" x14ac:dyDescent="0.2">
      <c r="A107" t="s">
        <v>167</v>
      </c>
      <c r="B107" t="s">
        <v>104</v>
      </c>
      <c r="C107" t="str">
        <f>TRIM(LEFT(B107, FIND(" ",B107,1)))</f>
        <v>26AUG</v>
      </c>
      <c r="D107" t="str">
        <f>TRIM(MID($B107, FIND(" ",$B107,1), 6))</f>
        <v>24AUG</v>
      </c>
      <c r="E107">
        <f>FIND(" ",$B107,FIND(" ",$B107,1)+1)</f>
        <v>12</v>
      </c>
      <c r="F107">
        <f>FIND("HK", $B107,1)</f>
        <v>39</v>
      </c>
      <c r="G107" t="str">
        <f>RIGHT(D107,3)&amp;" " &amp;LEFT(D107,2)</f>
        <v>AUG 24</v>
      </c>
      <c r="H107" t="str">
        <f>LEFT(G107,3)</f>
        <v>AUG</v>
      </c>
      <c r="I107" t="str">
        <f>TRIM(MID($B107,E107, F107-E107))</f>
        <v>JASMINE (6518) TUNG CHUNG</v>
      </c>
      <c r="J107" s="1">
        <f>VALUE(RIGHT($B107,LEN($B107)-F107-1))</f>
        <v>224.6</v>
      </c>
      <c r="K107" t="s">
        <v>160</v>
      </c>
    </row>
    <row r="108" spans="1:11" hidden="1" x14ac:dyDescent="0.2">
      <c r="A108" t="s">
        <v>167</v>
      </c>
      <c r="B108" t="s">
        <v>105</v>
      </c>
      <c r="C108" t="str">
        <f>TRIM(LEFT(B108, FIND(" ",B108,1)))</f>
        <v>28AUG</v>
      </c>
      <c r="D108" t="str">
        <f>TRIM(MID($B108, FIND(" ",$B108,1), 6))</f>
        <v>26AUG</v>
      </c>
      <c r="E108">
        <f>FIND(" ",$B108,FIND(" ",$B108,1)+1)</f>
        <v>12</v>
      </c>
      <c r="F108">
        <f>FIND("HK", $B108,1)</f>
        <v>35</v>
      </c>
      <c r="G108" t="str">
        <f>RIGHT(D108,3)&amp;" " &amp;LEFT(D108,2)</f>
        <v>AUG 26</v>
      </c>
      <c r="H108" t="str">
        <f>LEFT(G108,3)</f>
        <v>AUG</v>
      </c>
      <c r="I108" t="str">
        <f>TRIM(MID($B108,E108, F108-E108))</f>
        <v>OUTBACK STEAKHOUSE NT</v>
      </c>
      <c r="J108" s="1">
        <f>VALUE(RIGHT($B108,LEN($B108)-F108-1))</f>
        <v>167.4</v>
      </c>
      <c r="K108" t="s">
        <v>160</v>
      </c>
    </row>
    <row r="109" spans="1:11" hidden="1" x14ac:dyDescent="0.2">
      <c r="A109" t="s">
        <v>167</v>
      </c>
      <c r="B109" t="s">
        <v>111</v>
      </c>
      <c r="C109" t="str">
        <f>TRIM(LEFT(B109, FIND(" ",B109,1)))</f>
        <v>01SEP</v>
      </c>
      <c r="D109" t="str">
        <f>TRIM(MID($B109, FIND(" ",$B109,1), 6))</f>
        <v>29AUG</v>
      </c>
      <c r="E109">
        <f>FIND(" ",$B109,FIND(" ",$B109,1)+1)</f>
        <v>12</v>
      </c>
      <c r="F109">
        <f>FIND("HK", $B109,1)</f>
        <v>43</v>
      </c>
      <c r="G109" t="str">
        <f>RIGHT(D109,3)&amp;" " &amp;LEFT(D109,2)</f>
        <v>AUG 29</v>
      </c>
      <c r="H109" t="str">
        <f>LEFT(G109,3)</f>
        <v>AUG</v>
      </c>
      <c r="I109" t="str">
        <f>TRIM(MID($B109,E109, F109-E109))</f>
        <v>Foodpanda HongKong Sheung Wan</v>
      </c>
      <c r="J109" s="1">
        <f>VALUE(RIGHT($B109,LEN($B109)-F109-1))</f>
        <v>292</v>
      </c>
      <c r="K109" t="s">
        <v>160</v>
      </c>
    </row>
    <row r="110" spans="1:11" hidden="1" x14ac:dyDescent="0.2">
      <c r="A110" t="s">
        <v>167</v>
      </c>
      <c r="B110" t="s">
        <v>118</v>
      </c>
      <c r="C110" t="str">
        <f>TRIM(LEFT(B110, FIND(" ",B110,1)))</f>
        <v>08SEP</v>
      </c>
      <c r="D110" t="str">
        <f>TRIM(MID($B110, FIND(" ",$B110,1), 6))</f>
        <v>05SEP</v>
      </c>
      <c r="E110">
        <f>FIND(" ",$B110,FIND(" ",$B110,1)+1)</f>
        <v>12</v>
      </c>
      <c r="F110">
        <f>FIND("HK", $B110,1)</f>
        <v>43</v>
      </c>
      <c r="G110" t="str">
        <f>RIGHT(D110,3)&amp;" " &amp;LEFT(D110,2)</f>
        <v>SEP 05</v>
      </c>
      <c r="H110" t="str">
        <f>LEFT(G110,3)</f>
        <v>SEP</v>
      </c>
      <c r="I110" t="str">
        <f>TRIM(MID($B110,E110, F110-E110))</f>
        <v>Foodpanda HongKong Sheung Wan</v>
      </c>
      <c r="J110" s="1">
        <f>VALUE(RIGHT($B110,LEN($B110)-F110-1))</f>
        <v>326</v>
      </c>
      <c r="K110" t="s">
        <v>160</v>
      </c>
    </row>
    <row r="111" spans="1:11" hidden="1" x14ac:dyDescent="0.2">
      <c r="A111" t="s">
        <v>167</v>
      </c>
      <c r="B111" t="s">
        <v>119</v>
      </c>
      <c r="C111" t="str">
        <f>TRIM(LEFT(B111, FIND(" ",B111,1)))</f>
        <v>09SEP</v>
      </c>
      <c r="D111" t="str">
        <f>TRIM(MID($B111, FIND(" ",$B111,1), 6))</f>
        <v>07SEP</v>
      </c>
      <c r="E111">
        <f>FIND(" ",$B111,FIND(" ",$B111,1)+1)</f>
        <v>12</v>
      </c>
      <c r="F111">
        <f>FIND("HK", $B111,1)</f>
        <v>53</v>
      </c>
      <c r="G111" t="str">
        <f>RIGHT(D111,3)&amp;" " &amp;LEFT(D111,2)</f>
        <v>SEP 07</v>
      </c>
      <c r="H111" t="str">
        <f>LEFT(G111,3)</f>
        <v>SEP</v>
      </c>
      <c r="I111" t="str">
        <f>TRIM(MID($B111,E111, F111-E111))</f>
        <v>STARBUCKS COFFEE CONCEPTS Cheung Sha Wa</v>
      </c>
      <c r="J111" s="1">
        <f>VALUE(RIGHT($B111,LEN($B111)-F111-1))</f>
        <v>100</v>
      </c>
      <c r="K111" t="s">
        <v>160</v>
      </c>
    </row>
    <row r="112" spans="1:11" hidden="1" x14ac:dyDescent="0.2">
      <c r="A112" t="s">
        <v>167</v>
      </c>
      <c r="B112" t="s">
        <v>121</v>
      </c>
      <c r="C112" t="str">
        <f>TRIM(LEFT(B112, FIND(" ",B112,1)))</f>
        <v>12SEP</v>
      </c>
      <c r="D112" t="str">
        <f>TRIM(MID($B112, FIND(" ",$B112,1), 6))</f>
        <v>08SEP</v>
      </c>
      <c r="E112">
        <f>FIND(" ",$B112,FIND(" ",$B112,1)+1)</f>
        <v>12</v>
      </c>
      <c r="F112">
        <f>FIND("HK", $B112,1)</f>
        <v>43</v>
      </c>
      <c r="G112" t="str">
        <f>RIGHT(D112,3)&amp;" " &amp;LEFT(D112,2)</f>
        <v>SEP 08</v>
      </c>
      <c r="H112" t="str">
        <f>LEFT(G112,3)</f>
        <v>SEP</v>
      </c>
      <c r="I112" t="str">
        <f>TRIM(MID($B112,E112, F112-E112))</f>
        <v>Foodpanda HongKong Sheung Wan</v>
      </c>
      <c r="J112" s="1">
        <f>VALUE(RIGHT($B112,LEN($B112)-F112-1))</f>
        <v>274</v>
      </c>
      <c r="K112" t="s">
        <v>160</v>
      </c>
    </row>
    <row r="113" spans="1:11" hidden="1" x14ac:dyDescent="0.2">
      <c r="A113" t="s">
        <v>167</v>
      </c>
      <c r="B113" t="s">
        <v>123</v>
      </c>
      <c r="C113" t="str">
        <f>TRIM(LEFT(B113, FIND(" ",B113,1)))</f>
        <v>12SEP</v>
      </c>
      <c r="D113" t="str">
        <f>TRIM(MID($B113, FIND(" ",$B113,1), 6))</f>
        <v>10SEP</v>
      </c>
      <c r="E113">
        <f>FIND(" ",$B113,FIND(" ",$B113,1)+1)</f>
        <v>12</v>
      </c>
      <c r="F113">
        <f>FIND("HK", $B113,1)</f>
        <v>35</v>
      </c>
      <c r="G113" t="str">
        <f>RIGHT(D113,3)&amp;" " &amp;LEFT(D113,2)</f>
        <v>SEP 10</v>
      </c>
      <c r="H113" t="str">
        <f>LEFT(G113,3)</f>
        <v>SEP</v>
      </c>
      <c r="I113" t="str">
        <f>TRIM(MID($B113,E113, F113-E113))</f>
        <v>OUTBACK STEAKHOUSE NT</v>
      </c>
      <c r="J113" s="1">
        <f>VALUE(RIGHT($B113,LEN($B113)-F113-1))</f>
        <v>149.4</v>
      </c>
      <c r="K113" t="s">
        <v>160</v>
      </c>
    </row>
    <row r="114" spans="1:11" hidden="1" x14ac:dyDescent="0.2">
      <c r="A114" t="s">
        <v>413</v>
      </c>
      <c r="B114" t="s">
        <v>539</v>
      </c>
      <c r="C114" t="str">
        <f>TRIM(LEFT(B114, FIND(" ",B114,1)))</f>
        <v>16SEP</v>
      </c>
      <c r="D114" t="str">
        <f>TRIM(MID($B114, FIND(" ",$B114,1), 6))</f>
        <v>13SEP</v>
      </c>
      <c r="E114">
        <f>FIND(" ",$B114,FIND(" ",$B114,1)+1)</f>
        <v>12</v>
      </c>
      <c r="F114">
        <f>FIND("HK ", $B114,1)</f>
        <v>43</v>
      </c>
      <c r="G114" t="str">
        <f>RIGHT(D114,3)&amp;" " &amp;LEFT(D114,2)</f>
        <v>SEP 13</v>
      </c>
      <c r="H114" t="str">
        <f>LEFT(G114,3)</f>
        <v>SEP</v>
      </c>
      <c r="I114" t="str">
        <f>TRIM(MID($B114,E114, F114-E114))</f>
        <v>Foodpanda HongKong Sheung Wan</v>
      </c>
      <c r="J114" s="1">
        <f>VALUE(RIGHT($B114,LEN($B114)-F114-1))</f>
        <v>372</v>
      </c>
      <c r="K114" t="s">
        <v>160</v>
      </c>
    </row>
    <row r="115" spans="1:11" hidden="1" x14ac:dyDescent="0.2">
      <c r="A115" t="s">
        <v>413</v>
      </c>
      <c r="B115" t="s">
        <v>540</v>
      </c>
      <c r="C115" t="str">
        <f>TRIM(LEFT(B115, FIND(" ",B115,1)))</f>
        <v>17SEP</v>
      </c>
      <c r="D115" t="str">
        <f>TRIM(MID($B115, FIND(" ",$B115,1), 6))</f>
        <v>15SEP</v>
      </c>
      <c r="E115">
        <f>FIND(" ",$B115,FIND(" ",$B115,1)+1)</f>
        <v>12</v>
      </c>
      <c r="F115">
        <f>FIND("HK ", $B115,1)</f>
        <v>49</v>
      </c>
      <c r="G115" t="str">
        <f>RIGHT(D115,3)&amp;" " &amp;LEFT(D115,2)</f>
        <v>SEP 15</v>
      </c>
      <c r="H115" t="str">
        <f>LEFT(G115,3)</f>
        <v>SEP</v>
      </c>
      <c r="I115" t="str">
        <f>TRIM(MID($B115,E115, F115-E115))</f>
        <v>KFC BIRDLAND HONG KONG LI Tsuen Wan</v>
      </c>
      <c r="J115" s="1">
        <f>VALUE(RIGHT($B115,LEN($B115)-F115-1))</f>
        <v>161</v>
      </c>
      <c r="K115" t="s">
        <v>160</v>
      </c>
    </row>
    <row r="116" spans="1:11" hidden="1" x14ac:dyDescent="0.2">
      <c r="A116" t="s">
        <v>413</v>
      </c>
      <c r="B116" t="s">
        <v>542</v>
      </c>
      <c r="C116" t="str">
        <f>TRIM(LEFT(B116, FIND(" ",B116,1)))</f>
        <v>18SEP</v>
      </c>
      <c r="D116" t="str">
        <f>TRIM(MID($B116, FIND(" ",$B116,1), 6))</f>
        <v>16SEP</v>
      </c>
      <c r="E116">
        <f>FIND(" ",$B116,FIND(" ",$B116,1)+1)</f>
        <v>12</v>
      </c>
      <c r="F116">
        <f>FIND("HK ", $B116,1)</f>
        <v>53</v>
      </c>
      <c r="G116" t="str">
        <f>RIGHT(D116,3)&amp;" " &amp;LEFT(D116,2)</f>
        <v>SEP 16</v>
      </c>
      <c r="H116" t="str">
        <f>LEFT(G116,3)</f>
        <v>SEP</v>
      </c>
      <c r="I116" t="str">
        <f>TRIM(MID($B116,E116, F116-E116))</f>
        <v>STARBUCKS COFFEE CONCEPTS Cheung Sha Wa</v>
      </c>
      <c r="J116" s="1">
        <f>VALUE(RIGHT($B116,LEN($B116)-F116-1))</f>
        <v>300</v>
      </c>
      <c r="K116" t="s">
        <v>160</v>
      </c>
    </row>
    <row r="117" spans="1:11" hidden="1" x14ac:dyDescent="0.2">
      <c r="A117" t="s">
        <v>413</v>
      </c>
      <c r="B117" t="s">
        <v>546</v>
      </c>
      <c r="C117" t="str">
        <f>TRIM(LEFT(B117, FIND(" ",B117,1)))</f>
        <v>21SEP</v>
      </c>
      <c r="D117" t="str">
        <f>TRIM(MID($B117, FIND(" ",$B117,1), 6))</f>
        <v>17SEP</v>
      </c>
      <c r="E117">
        <f>FIND(" ",$B117,FIND(" ",$B117,1)+1)</f>
        <v>12</v>
      </c>
      <c r="F117">
        <f>FIND("HK ", $B117,1)</f>
        <v>43</v>
      </c>
      <c r="G117" t="str">
        <f>RIGHT(D117,3)&amp;" " &amp;LEFT(D117,2)</f>
        <v>SEP 17</v>
      </c>
      <c r="H117" t="str">
        <f>LEFT(G117,3)</f>
        <v>SEP</v>
      </c>
      <c r="I117" t="str">
        <f>TRIM(MID($B117,E117, F117-E117))</f>
        <v>Foodpanda HongKong Sheung Wan</v>
      </c>
      <c r="J117" s="1">
        <f>VALUE(RIGHT($B117,LEN($B117)-F117-1))</f>
        <v>291</v>
      </c>
      <c r="K117" t="s">
        <v>160</v>
      </c>
    </row>
    <row r="118" spans="1:11" hidden="1" x14ac:dyDescent="0.2">
      <c r="A118" t="s">
        <v>413</v>
      </c>
      <c r="B118" t="s">
        <v>555</v>
      </c>
      <c r="C118" t="str">
        <f>TRIM(LEFT(B118, FIND(" ",B118,1)))</f>
        <v>28SEP</v>
      </c>
      <c r="D118" t="str">
        <f>TRIM(MID($B118, FIND(" ",$B118,1), 6))</f>
        <v>24SEP</v>
      </c>
      <c r="E118">
        <f>FIND(" ",$B118,FIND(" ",$B118,1)+1)</f>
        <v>12</v>
      </c>
      <c r="F118">
        <f>FIND("HK ", $B118,1)</f>
        <v>43</v>
      </c>
      <c r="G118" t="str">
        <f>RIGHT(D118,3)&amp;" " &amp;LEFT(D118,2)</f>
        <v>SEP 24</v>
      </c>
      <c r="H118" t="str">
        <f>LEFT(G118,3)</f>
        <v>SEP</v>
      </c>
      <c r="I118" t="str">
        <f>TRIM(MID($B118,E118, F118-E118))</f>
        <v>Foodpanda HongKong Sheung Wan</v>
      </c>
      <c r="J118" s="1">
        <f>VALUE(RIGHT($B118,LEN($B118)-F118-1))</f>
        <v>372</v>
      </c>
      <c r="K118" t="s">
        <v>160</v>
      </c>
    </row>
    <row r="119" spans="1:11" hidden="1" x14ac:dyDescent="0.2">
      <c r="A119" t="s">
        <v>413</v>
      </c>
      <c r="B119" t="s">
        <v>580</v>
      </c>
      <c r="C119" t="str">
        <f>TRIM(LEFT(B119, FIND(" ",B119,1)))</f>
        <v>28SEP</v>
      </c>
      <c r="D119" t="str">
        <f>TRIM(MID($B119, FIND(" ",$B119,1), 6))</f>
        <v>25SEP</v>
      </c>
      <c r="E119">
        <f>FIND(" ",$B119,FIND(" ",$B119,1)+1)</f>
        <v>12</v>
      </c>
      <c r="F119">
        <f>FIND("HK ", $B119,1)</f>
        <v>48</v>
      </c>
      <c r="G119" t="str">
        <f>RIGHT(D119,3)&amp;" " &amp;LEFT(D119,2)</f>
        <v>SEP 25</v>
      </c>
      <c r="H119" t="str">
        <f>LEFT(G119,3)</f>
        <v>SEP</v>
      </c>
      <c r="I119" t="str">
        <f>TRIM(MID($B119,E119, F119-E119))</f>
        <v>LEI YUE MUN SHIU HEUNG YU TSING YI</v>
      </c>
      <c r="J119" s="1">
        <f>VALUE(RIGHT($B119,LEN($B119)-F119-1))</f>
        <v>100</v>
      </c>
      <c r="K119" t="s">
        <v>160</v>
      </c>
    </row>
    <row r="120" spans="1:11" hidden="1" x14ac:dyDescent="0.2">
      <c r="A120" t="s">
        <v>413</v>
      </c>
      <c r="B120" t="s">
        <v>552</v>
      </c>
      <c r="C120" t="str">
        <f>TRIM(LEFT(B120, FIND(" ",B120,1)))</f>
        <v>28SEP</v>
      </c>
      <c r="D120" t="str">
        <f>TRIM(MID($B120, FIND(" ",$B120,1), 6))</f>
        <v>25SEP</v>
      </c>
      <c r="E120">
        <f>FIND(" ",$B120,FIND(" ",$B120,1)+1)</f>
        <v>12</v>
      </c>
      <c r="F120">
        <f>FIND("HK ", $B120,1)</f>
        <v>35</v>
      </c>
      <c r="G120" t="str">
        <f>RIGHT(D120,3)&amp;" " &amp;LEFT(D120,2)</f>
        <v>SEP 25</v>
      </c>
      <c r="H120" t="str">
        <f>LEFT(G120,3)</f>
        <v>SEP</v>
      </c>
      <c r="I120" t="str">
        <f>TRIM(MID($B120,E120, F120-E120))</f>
        <v>OUTBACK STEAKHOUSE NT</v>
      </c>
      <c r="J120" s="1">
        <f>VALUE(RIGHT($B120,LEN($B120)-F120-1))</f>
        <v>714</v>
      </c>
      <c r="K120" t="s">
        <v>160</v>
      </c>
    </row>
    <row r="121" spans="1:11" hidden="1" x14ac:dyDescent="0.2">
      <c r="A121" t="s">
        <v>413</v>
      </c>
      <c r="B121" t="s">
        <v>557</v>
      </c>
      <c r="C121" t="str">
        <f>TRIM(LEFT(B121, FIND(" ",B121,1)))</f>
        <v>29SEP</v>
      </c>
      <c r="D121" t="str">
        <f>TRIM(MID($B121, FIND(" ",$B121,1), 6))</f>
        <v>27SEP</v>
      </c>
      <c r="E121">
        <f>FIND(" ",$B121,FIND(" ",$B121,1)+1)</f>
        <v>12</v>
      </c>
      <c r="F121">
        <f>FIND("HK ", $B121,1)</f>
        <v>48</v>
      </c>
      <c r="G121" t="str">
        <f>RIGHT(D121,3)&amp;" " &amp;LEFT(D121,2)</f>
        <v>SEP 27</v>
      </c>
      <c r="H121" t="str">
        <f>LEFT(G121,3)</f>
        <v>SEP</v>
      </c>
      <c r="I121" t="str">
        <f>TRIM(MID($B121,E121, F121-E121))</f>
        <v>STARBUCKS COFFEE (4484) TUNG CHUNG</v>
      </c>
      <c r="J121" s="1">
        <f>VALUE(RIGHT($B121,LEN($B121)-F121-1))</f>
        <v>300</v>
      </c>
      <c r="K121" t="s">
        <v>160</v>
      </c>
    </row>
    <row r="122" spans="1:11" hidden="1" x14ac:dyDescent="0.2">
      <c r="A122" t="s">
        <v>413</v>
      </c>
      <c r="B122" t="s">
        <v>562</v>
      </c>
      <c r="C122" t="str">
        <f>TRIM(LEFT(B122, FIND(" ",B122,1)))</f>
        <v>03OCT</v>
      </c>
      <c r="D122" t="str">
        <f>TRIM(MID($B122, FIND(" ",$B122,1), 6))</f>
        <v>29SEP</v>
      </c>
      <c r="E122">
        <f>FIND(" ",$B122,FIND(" ",$B122,1)+1)</f>
        <v>12</v>
      </c>
      <c r="F122">
        <f>FIND("HK ", $B122,1)</f>
        <v>39</v>
      </c>
      <c r="G122" t="str">
        <f>RIGHT(D122,3)&amp;" " &amp;LEFT(D122,2)</f>
        <v>SEP 29</v>
      </c>
      <c r="H122" t="str">
        <f>LEFT(G122,3)</f>
        <v>SEP</v>
      </c>
      <c r="I122" t="str">
        <f>TRIM(MID($B122,E122, F122-E122))</f>
        <v>JASMINE (6518) TUNG CHUNG</v>
      </c>
      <c r="J122" s="1">
        <f>VALUE(RIGHT($B122,LEN($B122)-F122-1))</f>
        <v>244.4</v>
      </c>
      <c r="K122" t="s">
        <v>160</v>
      </c>
    </row>
    <row r="123" spans="1:11" hidden="1" x14ac:dyDescent="0.2">
      <c r="A123" t="s">
        <v>413</v>
      </c>
      <c r="B123" t="s">
        <v>563</v>
      </c>
      <c r="C123" t="str">
        <f>TRIM(LEFT(B123, FIND(" ",B123,1)))</f>
        <v>05OCT</v>
      </c>
      <c r="D123" t="str">
        <f>TRIM(MID($B123, FIND(" ",$B123,1), 6))</f>
        <v>02OCT</v>
      </c>
      <c r="E123">
        <f>FIND(" ",$B123,FIND(" ",$B123,1)+1)</f>
        <v>12</v>
      </c>
      <c r="F123">
        <f>FIND("HK ", $B123,1)</f>
        <v>36</v>
      </c>
      <c r="G123" t="str">
        <f>RIGHT(D123,3)&amp;" " &amp;LEFT(D123,2)</f>
        <v>OCT 02</v>
      </c>
      <c r="H123" t="str">
        <f>LEFT(G123,3)</f>
        <v>OCT</v>
      </c>
      <c r="I123" t="str">
        <f>TRIM(MID($B123,E123, F123-E123))</f>
        <v>PRET A MANGER (HONG KO</v>
      </c>
      <c r="J123" s="1">
        <v>255</v>
      </c>
      <c r="K123" t="s">
        <v>160</v>
      </c>
    </row>
    <row r="124" spans="1:11" hidden="1" x14ac:dyDescent="0.2">
      <c r="A124" t="s">
        <v>413</v>
      </c>
      <c r="B124" t="s">
        <v>568</v>
      </c>
      <c r="C124" t="str">
        <f>TRIM(LEFT(B124, FIND(" ",B124,1)))</f>
        <v>12OCT</v>
      </c>
      <c r="D124" t="str">
        <f>TRIM(MID($B124, FIND(" ",$B124,1), 6))</f>
        <v>09OCT</v>
      </c>
      <c r="E124">
        <f>FIND(" ",$B124,FIND(" ",$B124,1)+1)</f>
        <v>12</v>
      </c>
      <c r="F124">
        <f>FIND("HK ", $B124,1)</f>
        <v>40</v>
      </c>
      <c r="G124" t="str">
        <f>RIGHT(D124,3)&amp;" " &amp;LEFT(D124,2)</f>
        <v>OCT 09</v>
      </c>
      <c r="H124" t="str">
        <f>LEFT(G124,3)</f>
        <v>OCT</v>
      </c>
      <c r="I124" t="str">
        <f>TRIM(MID($B124,E124, F124-E124))</f>
        <v>PARADISE DYNASTY HONG KONG</v>
      </c>
      <c r="J124" s="1">
        <f>VALUE(RIGHT($B124,LEN($B124)-F124-1))</f>
        <v>297</v>
      </c>
      <c r="K124" t="s">
        <v>160</v>
      </c>
    </row>
    <row r="125" spans="1:11" hidden="1" x14ac:dyDescent="0.2">
      <c r="A125" t="s">
        <v>413</v>
      </c>
      <c r="B125" t="s">
        <v>571</v>
      </c>
      <c r="C125" t="str">
        <f>TRIM(LEFT(B125, FIND(" ",B125,1)))</f>
        <v>13OCT</v>
      </c>
      <c r="D125" t="str">
        <f>TRIM(MID($B125, FIND(" ",$B125,1), 6))</f>
        <v>10OCT</v>
      </c>
      <c r="E125">
        <f>FIND(" ",$B125,FIND(" ",$B125,1)+1)</f>
        <v>12</v>
      </c>
      <c r="F125">
        <f>FIND("HK ", $B125,1)</f>
        <v>33</v>
      </c>
      <c r="G125" t="str">
        <f>RIGHT(D125,3)&amp;" " &amp;LEFT(D125,2)</f>
        <v>OCT 10</v>
      </c>
      <c r="H125" t="str">
        <f>LEFT(G125,3)</f>
        <v>OCT</v>
      </c>
      <c r="I125" t="str">
        <f>TRIM(MID($B125,E125, F125-E125))</f>
        <v>DELIVEROO HONG KONG</v>
      </c>
      <c r="J125" s="1">
        <f>VALUE(RIGHT($B125,LEN($B125)-F125-1))</f>
        <v>254</v>
      </c>
      <c r="K125" t="s">
        <v>160</v>
      </c>
    </row>
    <row r="126" spans="1:11" hidden="1" x14ac:dyDescent="0.2">
      <c r="A126" t="s">
        <v>413</v>
      </c>
      <c r="B126" t="s">
        <v>584</v>
      </c>
      <c r="C126" t="str">
        <f>TRIM(LEFT(B126, FIND(" ",B126,1)))</f>
        <v>12OCT</v>
      </c>
      <c r="D126" t="str">
        <f>TRIM(MID($B126, FIND(" ",$B126,1), 6))</f>
        <v>10OCT</v>
      </c>
      <c r="E126">
        <f>FIND(" ",$B126,FIND(" ",$B126,1)+1)</f>
        <v>12</v>
      </c>
      <c r="F126">
        <f>FIND("HK ", $B126,1)</f>
        <v>46</v>
      </c>
      <c r="G126" t="str">
        <f>RIGHT(D126,3)&amp;" " &amp;LEFT(D126,2)</f>
        <v>OCT 10</v>
      </c>
      <c r="H126" t="str">
        <f>LEFT(G126,3)</f>
        <v>OCT</v>
      </c>
      <c r="I126" t="str">
        <f>TRIM(MID($B126,E126, F126-E126))</f>
        <v>REALLY COOL ENTER17201 HONG KONG</v>
      </c>
      <c r="J126" s="1">
        <f>VALUE(RIGHT($B126,LEN($B126)-F126-1))</f>
        <v>316</v>
      </c>
      <c r="K126" t="s">
        <v>160</v>
      </c>
    </row>
    <row r="127" spans="1:11" hidden="1" x14ac:dyDescent="0.2">
      <c r="A127" t="s">
        <v>413</v>
      </c>
      <c r="B127" t="s">
        <v>572</v>
      </c>
      <c r="C127" t="str">
        <f>TRIM(LEFT(B127, FIND(" ",B127,1)))</f>
        <v>14OCT</v>
      </c>
      <c r="D127" t="str">
        <f>TRIM(MID($B127, FIND(" ",$B127,1), 6))</f>
        <v>12OCT</v>
      </c>
      <c r="E127">
        <f>FIND(" ",$B127,FIND(" ",$B127,1)+1)</f>
        <v>12</v>
      </c>
      <c r="F127">
        <f>FIND("HK ", $B127,1)</f>
        <v>53</v>
      </c>
      <c r="G127" t="str">
        <f>RIGHT(D127,3)&amp;" " &amp;LEFT(D127,2)</f>
        <v>OCT 12</v>
      </c>
      <c r="H127" t="str">
        <f>LEFT(G127,3)</f>
        <v>OCT</v>
      </c>
      <c r="I127" t="str">
        <f>TRIM(MID($B127,E127, F127-E127))</f>
        <v>STARBUCKS COFFEE CONCEPTS Cheung Sha Wa</v>
      </c>
      <c r="J127" s="1">
        <f>VALUE(RIGHT($B127,LEN($B127)-F127-1))</f>
        <v>300</v>
      </c>
      <c r="K127" t="s">
        <v>160</v>
      </c>
    </row>
    <row r="128" spans="1:11" hidden="1" x14ac:dyDescent="0.2">
      <c r="A128" t="s">
        <v>413</v>
      </c>
      <c r="B128" t="s">
        <v>573</v>
      </c>
      <c r="C128" t="str">
        <f>TRIM(LEFT(B128, FIND(" ",B128,1)))</f>
        <v>16OCT</v>
      </c>
      <c r="D128" t="str">
        <f>TRIM(MID($B128, FIND(" ",$B128,1), 6))</f>
        <v>14OCT</v>
      </c>
      <c r="E128">
        <f>FIND(" ",$B128,FIND(" ",$B128,1)+1)</f>
        <v>12</v>
      </c>
      <c r="F128">
        <f>FIND("HK ", $B128,1)</f>
        <v>33</v>
      </c>
      <c r="G128" t="str">
        <f>RIGHT(D128,3)&amp;" " &amp;LEFT(D128,2)</f>
        <v>OCT 14</v>
      </c>
      <c r="H128" t="str">
        <f>LEFT(G128,3)</f>
        <v>OCT</v>
      </c>
      <c r="I128" t="str">
        <f>TRIM(MID($B128,E128, F128-E128))</f>
        <v>DELIVEROO HONG KONG</v>
      </c>
      <c r="J128" s="1">
        <f>VALUE(RIGHT($B128,LEN($B128)-F128-1))</f>
        <v>238.7</v>
      </c>
      <c r="K128" t="s">
        <v>160</v>
      </c>
    </row>
    <row r="129" spans="1:11" hidden="1" x14ac:dyDescent="0.2">
      <c r="A129" t="s">
        <v>167</v>
      </c>
      <c r="B129" t="s">
        <v>30</v>
      </c>
      <c r="C129" t="str">
        <f>TRIM(LEFT(B129, FIND(" ",B129,1)))</f>
        <v>24OCT</v>
      </c>
      <c r="D129" t="str">
        <f>TRIM(MID($B129, FIND(" ",$B129,1), 6))</f>
        <v>22OCT</v>
      </c>
      <c r="E129">
        <f>FIND(" ",$B129,FIND(" ",$B129,1)+1)</f>
        <v>12</v>
      </c>
      <c r="F129">
        <f>FIND("HK", $B129,1)</f>
        <v>33</v>
      </c>
      <c r="G129" t="str">
        <f>RIGHT(D129,3)&amp;" " &amp;LEFT(D129,2)</f>
        <v>OCT 22</v>
      </c>
      <c r="H129" t="str">
        <f>LEFT(G129,3)</f>
        <v>OCT</v>
      </c>
      <c r="I129" t="str">
        <f>TRIM(MID($B129,E129, F129-E129))</f>
        <v>DELIVEROO HONG KONG</v>
      </c>
      <c r="J129" s="1">
        <v>232</v>
      </c>
      <c r="K129" t="s">
        <v>160</v>
      </c>
    </row>
    <row r="130" spans="1:11" hidden="1" x14ac:dyDescent="0.2">
      <c r="A130" t="s">
        <v>167</v>
      </c>
      <c r="B130" t="s">
        <v>36</v>
      </c>
      <c r="C130" t="str">
        <f>TRIM(LEFT(B130, FIND(" ",B130,1)))</f>
        <v>27OCT</v>
      </c>
      <c r="D130" t="str">
        <f>TRIM(MID($B130, FIND(" ",$B130,1), 6))</f>
        <v>23OCT</v>
      </c>
      <c r="E130">
        <f>FIND(" ",$B130,FIND(" ",$B130,1)+1)</f>
        <v>12</v>
      </c>
      <c r="F130">
        <f>FIND("HK", $B130,1)</f>
        <v>40</v>
      </c>
      <c r="G130" t="str">
        <f>RIGHT(D130,3)&amp;" " &amp;LEFT(D130,2)</f>
        <v>OCT 23</v>
      </c>
      <c r="H130" t="str">
        <f>LEFT(G130,3)</f>
        <v>OCT</v>
      </c>
      <c r="I130" t="str">
        <f>TRIM(MID($B130,E130, F130-E130))</f>
        <v>CAFE MEAL MUJI Tsimshatsui</v>
      </c>
      <c r="J130" s="1">
        <v>123</v>
      </c>
      <c r="K130" t="s">
        <v>160</v>
      </c>
    </row>
    <row r="131" spans="1:11" hidden="1" x14ac:dyDescent="0.2">
      <c r="A131" t="s">
        <v>167</v>
      </c>
      <c r="B131" t="s">
        <v>34</v>
      </c>
      <c r="C131" t="str">
        <f>TRIM(LEFT(B131, FIND(" ",B131,1)))</f>
        <v>27OCT</v>
      </c>
      <c r="D131" t="str">
        <f>TRIM(MID($B131, FIND(" ",$B131,1), 6))</f>
        <v>23OCT</v>
      </c>
      <c r="E131">
        <f>FIND(" ",$B131,FIND(" ",$B131,1)+1)</f>
        <v>12</v>
      </c>
      <c r="F131">
        <f>FIND("HK", $B131,1)</f>
        <v>40</v>
      </c>
      <c r="G131" t="str">
        <f>RIGHT(D131,3)&amp;" " &amp;LEFT(D131,2)</f>
        <v>OCT 23</v>
      </c>
      <c r="H131" t="str">
        <f>LEFT(G131,3)</f>
        <v>OCT</v>
      </c>
      <c r="I131" t="str">
        <f>TRIM(MID($B131,E131, F131-E131))</f>
        <v>CAFE MEAL MUJI Tsimshatsui</v>
      </c>
      <c r="J131" s="1">
        <v>257</v>
      </c>
      <c r="K131" t="s">
        <v>160</v>
      </c>
    </row>
    <row r="132" spans="1:11" hidden="1" x14ac:dyDescent="0.2">
      <c r="A132" t="s">
        <v>167</v>
      </c>
      <c r="B132" t="s">
        <v>33</v>
      </c>
      <c r="C132" t="str">
        <f>TRIM(LEFT(B132, FIND(" ",B132,1)))</f>
        <v>27OCT</v>
      </c>
      <c r="D132" t="str">
        <f>TRIM(MID($B132, FIND(" ",$B132,1), 6))</f>
        <v>24OCT</v>
      </c>
      <c r="E132">
        <f>FIND(" ",$B132,FIND(" ",$B132,1)+1)</f>
        <v>12</v>
      </c>
      <c r="F132">
        <f>FIND("HK", $B132,1)</f>
        <v>35</v>
      </c>
      <c r="G132" t="str">
        <f>RIGHT(D132,3)&amp;" " &amp;LEFT(D132,2)</f>
        <v>OCT 24</v>
      </c>
      <c r="H132" t="str">
        <f>LEFT(G132,3)</f>
        <v>OCT</v>
      </c>
      <c r="I132" t="str">
        <f>TRIM(MID($B132,E132, F132-E132))</f>
        <v>OUTBACK STEAKHOUSE NT</v>
      </c>
      <c r="J132" s="1">
        <v>210.6</v>
      </c>
      <c r="K132" t="s">
        <v>160</v>
      </c>
    </row>
    <row r="133" spans="1:11" hidden="1" x14ac:dyDescent="0.2">
      <c r="A133" t="s">
        <v>167</v>
      </c>
      <c r="B133" t="s">
        <v>40</v>
      </c>
      <c r="C133" t="str">
        <f>TRIM(LEFT(B133, FIND(" ",B133,1)))</f>
        <v>31OCT</v>
      </c>
      <c r="D133" t="str">
        <f>TRIM(MID($B133, FIND(" ",$B133,1), 6))</f>
        <v>29OCT</v>
      </c>
      <c r="E133">
        <f>FIND(" ",$B133,FIND(" ",$B133,1)+1)</f>
        <v>12</v>
      </c>
      <c r="F133">
        <f>FIND("HK", $B133,1)</f>
        <v>48</v>
      </c>
      <c r="G133" t="str">
        <f>RIGHT(D133,3)&amp;" " &amp;LEFT(D133,2)</f>
        <v>OCT 29</v>
      </c>
      <c r="H133" t="str">
        <f>LEFT(G133,3)</f>
        <v>OCT</v>
      </c>
      <c r="I133" t="str">
        <f>TRIM(MID($B133,E133, F133-E133))</f>
        <v>STARBUCKS COFFEE (4484) TUNG CHUNG</v>
      </c>
      <c r="J133" s="1">
        <v>200</v>
      </c>
      <c r="K133" t="s">
        <v>160</v>
      </c>
    </row>
    <row r="134" spans="1:11" hidden="1" x14ac:dyDescent="0.2">
      <c r="A134" t="s">
        <v>167</v>
      </c>
      <c r="B134" t="s">
        <v>43</v>
      </c>
      <c r="C134" t="str">
        <f>TRIM(LEFT(B134, FIND(" ",B134,1)))</f>
        <v>02NOV</v>
      </c>
      <c r="D134" t="str">
        <f>TRIM(MID($B134, FIND(" ",$B134,1), 6))</f>
        <v>31OCT</v>
      </c>
      <c r="E134">
        <f>FIND(" ",$B134,FIND(" ",$B134,1)+1)</f>
        <v>12</v>
      </c>
      <c r="F134">
        <f>FIND("HK", $B134,1)</f>
        <v>43</v>
      </c>
      <c r="G134" t="str">
        <f>RIGHT(D134,3)&amp;" " &amp;LEFT(D134,2)</f>
        <v>OCT 31</v>
      </c>
      <c r="H134" t="str">
        <f>LEFT(G134,3)</f>
        <v>OCT</v>
      </c>
      <c r="I134" t="str">
        <f>TRIM(MID($B134,E134, F134-E134))</f>
        <v>GENKI SUSHI - 0328 TUNG CHUNG</v>
      </c>
      <c r="J134" s="1">
        <v>297</v>
      </c>
      <c r="K134" t="s">
        <v>160</v>
      </c>
    </row>
    <row r="135" spans="1:11" hidden="1" x14ac:dyDescent="0.2">
      <c r="A135" t="s">
        <v>167</v>
      </c>
      <c r="B135" t="s">
        <v>44</v>
      </c>
      <c r="C135" t="str">
        <f>TRIM(LEFT(B135, FIND(" ",B135,1)))</f>
        <v>04NOV</v>
      </c>
      <c r="D135" t="str">
        <f>TRIM(MID($B135, FIND(" ",$B135,1), 6))</f>
        <v>02NOV</v>
      </c>
      <c r="E135">
        <f>FIND(" ",$B135,FIND(" ",$B135,1)+1)</f>
        <v>12</v>
      </c>
      <c r="F135">
        <f>FIND("HK", $B135,1)</f>
        <v>48</v>
      </c>
      <c r="G135" t="str">
        <f>RIGHT(D135,3)&amp;" " &amp;LEFT(D135,2)</f>
        <v>NOV 02</v>
      </c>
      <c r="H135" t="str">
        <f>LEFT(G135,3)</f>
        <v>NOV</v>
      </c>
      <c r="I135" t="str">
        <f>TRIM(MID($B135,E135, F135-E135))</f>
        <v>STARBUCKS COFFEE (4484) TUNG CHUNG</v>
      </c>
      <c r="J135" s="1">
        <v>200</v>
      </c>
      <c r="K135" t="s">
        <v>160</v>
      </c>
    </row>
    <row r="136" spans="1:11" hidden="1" x14ac:dyDescent="0.2">
      <c r="A136" t="s">
        <v>167</v>
      </c>
      <c r="B136" t="s">
        <v>46</v>
      </c>
      <c r="C136" t="str">
        <f>TRIM(LEFT(B136, FIND(" ",B136,1)))</f>
        <v>07NOV</v>
      </c>
      <c r="D136" t="str">
        <f>TRIM(MID($B136, FIND(" ",$B136,1), 6))</f>
        <v>05NOV</v>
      </c>
      <c r="E136">
        <f>FIND(" ",$B136,FIND(" ",$B136,1)+1)</f>
        <v>12</v>
      </c>
      <c r="F136">
        <f>FIND("HK", $B136,1)</f>
        <v>33</v>
      </c>
      <c r="G136" t="str">
        <f>RIGHT(D136,3)&amp;" " &amp;LEFT(D136,2)</f>
        <v>NOV 05</v>
      </c>
      <c r="H136" t="str">
        <f>LEFT(G136,3)</f>
        <v>NOV</v>
      </c>
      <c r="I136" t="str">
        <f>TRIM(MID($B136,E136, F136-E136))</f>
        <v>DELIVEROO HONG KONG</v>
      </c>
      <c r="J136" s="1">
        <v>251</v>
      </c>
      <c r="K136" t="s">
        <v>160</v>
      </c>
    </row>
    <row r="137" spans="1:11" hidden="1" x14ac:dyDescent="0.2">
      <c r="A137" t="s">
        <v>167</v>
      </c>
      <c r="B137" t="s">
        <v>48</v>
      </c>
      <c r="C137" t="str">
        <f>TRIM(LEFT(B137, FIND(" ",B137,1)))</f>
        <v>09NOV</v>
      </c>
      <c r="D137" t="str">
        <f>TRIM(MID($B137, FIND(" ",$B137,1), 6))</f>
        <v>07NOV</v>
      </c>
      <c r="E137">
        <f>FIND(" ",$B137,FIND(" ",$B137,1)+1)</f>
        <v>12</v>
      </c>
      <c r="F137">
        <f>FIND("HK", $B137,1)</f>
        <v>45</v>
      </c>
      <c r="G137" t="str">
        <f>RIGHT(D137,3)&amp;" " &amp;LEFT(D137,2)</f>
        <v>NOV 07</v>
      </c>
      <c r="H137" t="str">
        <f>LEFT(G137,3)</f>
        <v>NOV</v>
      </c>
      <c r="I137" t="str">
        <f>TRIM(MID($B137,E137, F137-E137))</f>
        <v>KYO WATAMI R G&amp;J C CG HONG KONG</v>
      </c>
      <c r="J137" s="1">
        <v>257.39999999999998</v>
      </c>
      <c r="K137" t="s">
        <v>160</v>
      </c>
    </row>
    <row r="138" spans="1:11" hidden="1" x14ac:dyDescent="0.2">
      <c r="A138" t="s">
        <v>167</v>
      </c>
      <c r="B138" t="s">
        <v>50</v>
      </c>
      <c r="C138" t="str">
        <f>TRIM(LEFT(B138, FIND(" ",B138,1)))</f>
        <v>11NOV</v>
      </c>
      <c r="D138" t="str">
        <f>TRIM(MID($B138, FIND(" ",$B138,1), 6))</f>
        <v>09NOV</v>
      </c>
      <c r="E138">
        <f>FIND(" ",$B138,FIND(" ",$B138,1)+1)</f>
        <v>12</v>
      </c>
      <c r="F138">
        <f>FIND("HK", $B138,1)</f>
        <v>48</v>
      </c>
      <c r="G138" t="str">
        <f>RIGHT(D138,3)&amp;" " &amp;LEFT(D138,2)</f>
        <v>NOV 09</v>
      </c>
      <c r="H138" t="str">
        <f>LEFT(G138,3)</f>
        <v>NOV</v>
      </c>
      <c r="I138" t="str">
        <f>TRIM(MID($B138,E138, F138-E138))</f>
        <v>STARBUCKS COFFEE (4484) TUNG CHUNG</v>
      </c>
      <c r="J138" s="1">
        <v>200</v>
      </c>
      <c r="K138" t="s">
        <v>160</v>
      </c>
    </row>
    <row r="139" spans="1:11" hidden="1" x14ac:dyDescent="0.2">
      <c r="A139" t="s">
        <v>167</v>
      </c>
      <c r="B139" t="s">
        <v>51</v>
      </c>
      <c r="C139" t="str">
        <f>TRIM(LEFT(B139, FIND(" ",B139,1)))</f>
        <v>12NOV</v>
      </c>
      <c r="D139" t="str">
        <f>TRIM(MID($B139, FIND(" ",$B139,1), 6))</f>
        <v>10NOV</v>
      </c>
      <c r="E139">
        <f>FIND(" ",$B139,FIND(" ",$B139,1)+1)</f>
        <v>12</v>
      </c>
      <c r="F139">
        <f>FIND("HK", $B139,1)</f>
        <v>51</v>
      </c>
      <c r="G139" t="str">
        <f>RIGHT(D139,3)&amp;" " &amp;LEFT(D139,2)</f>
        <v>NOV 10</v>
      </c>
      <c r="H139" t="str">
        <f>LEFT(G139,3)</f>
        <v>NOV</v>
      </c>
      <c r="I139" t="str">
        <f>TRIM(MID($B139,E139, F139-E139))</f>
        <v>CAFE &amp; MEAL MUJI (HARBOUR TSIMSHATSUI</v>
      </c>
      <c r="J139" s="1">
        <v>106</v>
      </c>
      <c r="K139" t="s">
        <v>160</v>
      </c>
    </row>
    <row r="140" spans="1:11" hidden="1" x14ac:dyDescent="0.2">
      <c r="A140" t="s">
        <v>167</v>
      </c>
      <c r="B140" t="s">
        <v>142</v>
      </c>
      <c r="C140" t="str">
        <f>TRIM(LEFT(B140, FIND(" ",B140,1)))</f>
        <v>12NOV</v>
      </c>
      <c r="D140" t="str">
        <f>TRIM(MID($B140, FIND(" ",$B140,1), 6))</f>
        <v>11NOV</v>
      </c>
      <c r="E140">
        <f>FIND(" ",$B140,FIND(" ",$B140,1)+1)</f>
        <v>12</v>
      </c>
      <c r="F140">
        <f>FIND("HK ", $B140,1)</f>
        <v>31</v>
      </c>
      <c r="G140" t="str">
        <f>RIGHT(D140,3)&amp;" " &amp;LEFT(D140,2)</f>
        <v>NOV 11</v>
      </c>
      <c r="H140" t="str">
        <f>LEFT(G140,3)</f>
        <v>NOV</v>
      </c>
      <c r="I140" t="str">
        <f>TRIM(MID($B140,E140, F140-E140))</f>
        <v>DELIVEROO CENTRAL</v>
      </c>
      <c r="J140" s="1">
        <f>VALUE(RIGHT($B140,LEN($B140)-F140-1))</f>
        <v>269</v>
      </c>
      <c r="K140" t="s">
        <v>160</v>
      </c>
    </row>
    <row r="141" spans="1:11" hidden="1" x14ac:dyDescent="0.2">
      <c r="A141" t="s">
        <v>167</v>
      </c>
      <c r="B141" t="s">
        <v>56</v>
      </c>
      <c r="C141" t="str">
        <f>TRIM(LEFT(B141, FIND(" ",B141,1)))</f>
        <v>16NOV</v>
      </c>
      <c r="D141" t="str">
        <f>TRIM(MID($B141, FIND(" ",$B141,1), 6))</f>
        <v>14NOV</v>
      </c>
      <c r="E141">
        <f>FIND(" ",$B141,FIND(" ",$B141,1)+1)</f>
        <v>12</v>
      </c>
      <c r="F141">
        <f>FIND("HK", $B141,1)</f>
        <v>43</v>
      </c>
      <c r="G141" t="str">
        <f>RIGHT(D141,3)&amp;" " &amp;LEFT(D141,2)</f>
        <v>NOV 14</v>
      </c>
      <c r="H141" t="str">
        <f>LEFT(G141,3)</f>
        <v>NOV</v>
      </c>
      <c r="I141" t="str">
        <f>TRIM(MID($B141,E141, F141-E141))</f>
        <v>JADE GARDEN (6513) KWAI CHUNG</v>
      </c>
      <c r="J141" s="1">
        <v>347.6</v>
      </c>
      <c r="K141" t="s">
        <v>160</v>
      </c>
    </row>
    <row r="142" spans="1:11" hidden="1" x14ac:dyDescent="0.2">
      <c r="A142" t="s">
        <v>167</v>
      </c>
      <c r="B142" t="s">
        <v>144</v>
      </c>
      <c r="C142" t="str">
        <f>TRIM(LEFT(B142, FIND(" ",B142,1)))</f>
        <v>21NOV</v>
      </c>
      <c r="D142" t="str">
        <f>TRIM(MID($B142, FIND(" ",$B142,1), 6))</f>
        <v>20NOV</v>
      </c>
      <c r="E142">
        <f>FIND(" ",$B142,FIND(" ",$B142,1)+1)</f>
        <v>12</v>
      </c>
      <c r="F142">
        <f>FIND("HK ", $B142,1)</f>
        <v>31</v>
      </c>
      <c r="G142" t="str">
        <f>RIGHT(D142,3)&amp;" " &amp;LEFT(D142,2)</f>
        <v>NOV 20</v>
      </c>
      <c r="H142" t="str">
        <f>LEFT(G142,3)</f>
        <v>NOV</v>
      </c>
      <c r="I142" t="str">
        <f>TRIM(MID($B142,E142, F142-E142))</f>
        <v>DELIVEROO CENTRAL</v>
      </c>
      <c r="J142" s="1">
        <f>VALUE(RIGHT($B142,LEN($B142)-F142-1))</f>
        <v>218</v>
      </c>
      <c r="K142" t="s">
        <v>160</v>
      </c>
    </row>
    <row r="143" spans="1:11" hidden="1" x14ac:dyDescent="0.2">
      <c r="A143" t="s">
        <v>167</v>
      </c>
      <c r="B143" t="s">
        <v>2</v>
      </c>
      <c r="C143" t="str">
        <f>TRIM(LEFT(B143, FIND(" ",B143,1)))</f>
        <v>26NOV</v>
      </c>
      <c r="D143" t="str">
        <f>TRIM(MID($B143, FIND(" ",$B143,1), 6))</f>
        <v>24NOV</v>
      </c>
      <c r="E143">
        <f>FIND(" ",$B143,FIND(" ",$B143,1)+1)</f>
        <v>12</v>
      </c>
      <c r="F143">
        <f>FIND("HK", $B143,1)</f>
        <v>35</v>
      </c>
      <c r="G143" t="str">
        <f>RIGHT(D143,3)&amp;" " &amp;LEFT(D143,2)</f>
        <v>NOV 24</v>
      </c>
      <c r="H143" t="str">
        <f>LEFT(G143,3)</f>
        <v>NOV</v>
      </c>
      <c r="I143" t="str">
        <f>TRIM(MID($B143,E143, F143-E143))</f>
        <v>OUTBACK STEAKHOUSE NT</v>
      </c>
      <c r="J143" s="1">
        <v>156</v>
      </c>
      <c r="K143" t="s">
        <v>160</v>
      </c>
    </row>
    <row r="144" spans="1:11" hidden="1" x14ac:dyDescent="0.2">
      <c r="A144" t="s">
        <v>167</v>
      </c>
      <c r="B144" t="s">
        <v>145</v>
      </c>
      <c r="C144" t="str">
        <f>TRIM(LEFT(B144, FIND(" ",B144,1)))</f>
        <v>26NOV</v>
      </c>
      <c r="D144" t="str">
        <f>TRIM(MID($B144, FIND(" ",$B144,1), 6))</f>
        <v>25NOV</v>
      </c>
      <c r="E144">
        <f>FIND(" ",$B144,FIND(" ",$B144,1)+1)</f>
        <v>12</v>
      </c>
      <c r="F144">
        <f>FIND("HK ", $B144,1)</f>
        <v>31</v>
      </c>
      <c r="G144" t="str">
        <f>RIGHT(D144,3)&amp;" " &amp;LEFT(D144,2)</f>
        <v>NOV 25</v>
      </c>
      <c r="H144" t="str">
        <f>LEFT(G144,3)</f>
        <v>NOV</v>
      </c>
      <c r="I144" t="str">
        <f>TRIM(MID($B144,E144, F144-E144))</f>
        <v>DELIVEROO CENTRAL</v>
      </c>
      <c r="J144" s="1">
        <f>VALUE(RIGHT($B144,LEN($B144)-F144-1))</f>
        <v>153</v>
      </c>
      <c r="K144" t="s">
        <v>160</v>
      </c>
    </row>
    <row r="145" spans="1:11" hidden="1" x14ac:dyDescent="0.2">
      <c r="A145" t="s">
        <v>167</v>
      </c>
      <c r="B145" t="s">
        <v>146</v>
      </c>
      <c r="C145" t="str">
        <f>TRIM(LEFT(B145, FIND(" ",B145,1)))</f>
        <v>30NOV</v>
      </c>
      <c r="D145" t="str">
        <f>TRIM(MID($B145, FIND(" ",$B145,1), 6))</f>
        <v>28NOV</v>
      </c>
      <c r="E145">
        <f>FIND(" ",$B145,FIND(" ",$B145,1)+1)</f>
        <v>12</v>
      </c>
      <c r="F145">
        <f>FIND("HK ", $B145,1)</f>
        <v>31</v>
      </c>
      <c r="G145" t="str">
        <f>RIGHT(D145,3)&amp;" " &amp;LEFT(D145,2)</f>
        <v>NOV 28</v>
      </c>
      <c r="H145" t="str">
        <f>LEFT(G145,3)</f>
        <v>NOV</v>
      </c>
      <c r="I145" t="str">
        <f>TRIM(MID($B145,E145, F145-E145))</f>
        <v>DELIVEROO CENTRAL</v>
      </c>
      <c r="J145" s="1">
        <f>VALUE(RIGHT($B145,LEN($B145)-F145-1))</f>
        <v>250</v>
      </c>
      <c r="K145" t="s">
        <v>160</v>
      </c>
    </row>
    <row r="146" spans="1:11" hidden="1" x14ac:dyDescent="0.2">
      <c r="A146" t="s">
        <v>167</v>
      </c>
      <c r="B146" t="s">
        <v>16</v>
      </c>
      <c r="C146" t="str">
        <f>TRIM(LEFT(B146, FIND(" ",B146,1)))</f>
        <v>02DEC</v>
      </c>
      <c r="D146" t="str">
        <f>TRIM(MID($B146, FIND(" ",$B146,1), 6))</f>
        <v>29NOV</v>
      </c>
      <c r="E146">
        <f>FIND(" ",$B146,FIND(" ",$B146,1)+1)</f>
        <v>12</v>
      </c>
      <c r="F146">
        <f>FIND("HK", $B146,1)</f>
        <v>48</v>
      </c>
      <c r="G146" t="str">
        <f>RIGHT(D146,3)&amp;" " &amp;LEFT(D146,2)</f>
        <v>NOV 29</v>
      </c>
      <c r="H146" t="str">
        <f>LEFT(G146,3)</f>
        <v>NOV</v>
      </c>
      <c r="I146" t="str">
        <f>TRIM(MID($B146,E146, F146-E146))</f>
        <v>KAIE JAPANESE RESTAURANT HONG KONG</v>
      </c>
      <c r="J146" s="1">
        <v>475</v>
      </c>
      <c r="K146" t="s">
        <v>160</v>
      </c>
    </row>
    <row r="147" spans="1:11" hidden="1" x14ac:dyDescent="0.2">
      <c r="A147" t="s">
        <v>167</v>
      </c>
      <c r="B147" t="s">
        <v>150</v>
      </c>
      <c r="C147" t="str">
        <f>TRIM(LEFT(B147, FIND(" ",B147,1)))</f>
        <v>03DEC</v>
      </c>
      <c r="D147" t="str">
        <f>TRIM(MID($B147, FIND(" ",$B147,1), 6))</f>
        <v>02DEC</v>
      </c>
      <c r="E147">
        <f>FIND(" ",$B147,FIND(" ",$B147,1)+1)</f>
        <v>12</v>
      </c>
      <c r="F147">
        <f>FIND("HK ", $B147,1)</f>
        <v>31</v>
      </c>
      <c r="G147" t="str">
        <f>RIGHT(D147,3)&amp;" " &amp;LEFT(D147,2)</f>
        <v>DEC 02</v>
      </c>
      <c r="H147" t="str">
        <f>LEFT(G147,3)</f>
        <v>DEC</v>
      </c>
      <c r="I147" t="str">
        <f>TRIM(MID($B147,E147, F147-E147))</f>
        <v>DELIVEROO CENTRAL</v>
      </c>
      <c r="J147" s="1">
        <f>VALUE(RIGHT($B147,LEN($B147)-F147-1))</f>
        <v>187</v>
      </c>
      <c r="K147" t="s">
        <v>160</v>
      </c>
    </row>
    <row r="148" spans="1:11" hidden="1" x14ac:dyDescent="0.2">
      <c r="A148" t="s">
        <v>167</v>
      </c>
      <c r="B148" t="s">
        <v>151</v>
      </c>
      <c r="C148" t="str">
        <f>TRIM(LEFT(B148, FIND(" ",B148,1)))</f>
        <v>05DEC</v>
      </c>
      <c r="D148" t="str">
        <f>TRIM(MID($B148, FIND(" ",$B148,1), 6))</f>
        <v>04DEC</v>
      </c>
      <c r="E148">
        <f>FIND(" ",$B148,FIND(" ",$B148,1)+1)</f>
        <v>12</v>
      </c>
      <c r="F148">
        <f>FIND("HK ", $B148,1)</f>
        <v>31</v>
      </c>
      <c r="G148" t="str">
        <f>RIGHT(D148,3)&amp;" " &amp;LEFT(D148,2)</f>
        <v>DEC 04</v>
      </c>
      <c r="H148" t="str">
        <f>LEFT(G148,3)</f>
        <v>DEC</v>
      </c>
      <c r="I148" t="str">
        <f>TRIM(MID($B148,E148, F148-E148))</f>
        <v>DELIVEROO CENTRAL</v>
      </c>
      <c r="J148" s="1">
        <f>VALUE(RIGHT($B148,LEN($B148)-F148-1))</f>
        <v>194</v>
      </c>
      <c r="K148" t="s">
        <v>160</v>
      </c>
    </row>
    <row r="149" spans="1:11" hidden="1" x14ac:dyDescent="0.2">
      <c r="A149" t="s">
        <v>167</v>
      </c>
      <c r="B149" t="s">
        <v>9</v>
      </c>
      <c r="C149" t="str">
        <f>TRIM(LEFT(B149, FIND(" ",B149,1)))</f>
        <v>09DEC</v>
      </c>
      <c r="D149" t="str">
        <f>TRIM(MID($B149, FIND(" ",$B149,1), 6))</f>
        <v>06DEC</v>
      </c>
      <c r="E149">
        <f>FIND(" ",$B149,FIND(" ",$B149,1)+1)</f>
        <v>12</v>
      </c>
      <c r="F149">
        <f>FIND("HK", $B149,1)</f>
        <v>45</v>
      </c>
      <c r="G149" t="str">
        <f>RIGHT(D149,3)&amp;" " &amp;LEFT(D149,2)</f>
        <v>DEC 06</v>
      </c>
      <c r="H149" t="str">
        <f>LEFT(G149,3)</f>
        <v>DEC</v>
      </c>
      <c r="I149" t="str">
        <f>TRIM(MID($B149,E149, F149-E149))</f>
        <v>KYO WATAMI R G&amp;J C CG HONG KONG</v>
      </c>
      <c r="J149" s="1">
        <v>201.6</v>
      </c>
      <c r="K149" t="s">
        <v>160</v>
      </c>
    </row>
    <row r="150" spans="1:11" hidden="1" x14ac:dyDescent="0.2">
      <c r="A150" t="s">
        <v>167</v>
      </c>
      <c r="B150" t="s">
        <v>153</v>
      </c>
      <c r="C150" t="str">
        <f>TRIM(LEFT(B150, FIND(" ",B150,1)))</f>
        <v>08DEC</v>
      </c>
      <c r="D150" t="str">
        <f>TRIM(MID($B150, FIND(" ",$B150,1), 6))</f>
        <v>07DEC</v>
      </c>
      <c r="E150">
        <f>FIND(" ",$B150,FIND(" ",$B150,1)+1)</f>
        <v>12</v>
      </c>
      <c r="F150">
        <f>FIND("HK ", $B150,1)</f>
        <v>31</v>
      </c>
      <c r="G150" t="str">
        <f>RIGHT(D150,3)&amp;" " &amp;LEFT(D150,2)</f>
        <v>DEC 07</v>
      </c>
      <c r="H150" t="str">
        <f>LEFT(G150,3)</f>
        <v>DEC</v>
      </c>
      <c r="I150" t="str">
        <f>TRIM(MID($B150,E150, F150-E150))</f>
        <v>DELIVEROO CENTRAL</v>
      </c>
      <c r="J150" s="1">
        <f>VALUE(RIGHT($B150,LEN($B150)-F150-1))</f>
        <v>156</v>
      </c>
      <c r="K150" t="s">
        <v>160</v>
      </c>
    </row>
    <row r="151" spans="1:11" hidden="1" x14ac:dyDescent="0.2">
      <c r="A151" t="s">
        <v>167</v>
      </c>
      <c r="B151" t="s">
        <v>23</v>
      </c>
      <c r="C151" t="str">
        <f>TRIM(LEFT(B151, FIND(" ",B151,1)))</f>
        <v>14DEC</v>
      </c>
      <c r="D151" t="str">
        <f>TRIM(MID($B151, FIND(" ",$B151,1), 6))</f>
        <v>11DEC</v>
      </c>
      <c r="E151">
        <f>FIND(" ",$B151,FIND(" ",$B151,1)+1)</f>
        <v>12</v>
      </c>
      <c r="F151">
        <f>FIND("HK", $B151,1)</f>
        <v>35</v>
      </c>
      <c r="G151" t="str">
        <f>RIGHT(D151,3)&amp;" " &amp;LEFT(D151,2)</f>
        <v>DEC 11</v>
      </c>
      <c r="H151" t="str">
        <f>LEFT(G151,3)</f>
        <v>DEC</v>
      </c>
      <c r="I151" t="str">
        <f>TRIM(MID($B151,E151, F151-E151))</f>
        <v>OUTBACK STEAKHOUSE NT</v>
      </c>
      <c r="J151" s="1">
        <v>167.4</v>
      </c>
      <c r="K151" t="s">
        <v>160</v>
      </c>
    </row>
    <row r="152" spans="1:11" hidden="1" x14ac:dyDescent="0.2">
      <c r="A152" t="s">
        <v>167</v>
      </c>
      <c r="B152" t="s">
        <v>154</v>
      </c>
      <c r="C152" t="str">
        <f>TRIM(LEFT(B152, FIND(" ",B152,1)))</f>
        <v>14DEC</v>
      </c>
      <c r="D152" t="str">
        <f>TRIM(MID($B152, FIND(" ",$B152,1), 6))</f>
        <v>12DEC</v>
      </c>
      <c r="E152">
        <f>FIND(" ",$B152,FIND(" ",$B152,1)+1)</f>
        <v>12</v>
      </c>
      <c r="F152">
        <f>FIND("HK ", $B152,1)</f>
        <v>31</v>
      </c>
      <c r="G152" t="str">
        <f>RIGHT(D152,3)&amp;" " &amp;LEFT(D152,2)</f>
        <v>DEC 12</v>
      </c>
      <c r="H152" t="str">
        <f>LEFT(G152,3)</f>
        <v>DEC</v>
      </c>
      <c r="I152" t="str">
        <f>TRIM(MID($B152,E152, F152-E152))</f>
        <v>DELIVEROO CENTRAL</v>
      </c>
      <c r="J152" s="1">
        <f>VALUE(RIGHT($B152,LEN($B152)-F152-1))</f>
        <v>246</v>
      </c>
      <c r="K152" t="s">
        <v>160</v>
      </c>
    </row>
    <row r="153" spans="1:11" hidden="1" x14ac:dyDescent="0.2">
      <c r="A153" t="s">
        <v>167</v>
      </c>
      <c r="B153" t="s">
        <v>155</v>
      </c>
      <c r="C153" t="str">
        <f>TRIM(LEFT(B153, FIND(" ",B153,1)))</f>
        <v>16DEC</v>
      </c>
      <c r="D153" t="str">
        <f>TRIM(MID($B153, FIND(" ",$B153,1), 6))</f>
        <v>15DEC</v>
      </c>
      <c r="E153">
        <f>FIND(" ",$B153,FIND(" ",$B153,1)+1)</f>
        <v>12</v>
      </c>
      <c r="F153">
        <f>FIND("HK ", $B153,1)</f>
        <v>31</v>
      </c>
      <c r="G153" t="str">
        <f>RIGHT(D153,3)&amp;" " &amp;LEFT(D153,2)</f>
        <v>DEC 15</v>
      </c>
      <c r="H153" t="str">
        <f>LEFT(G153,3)</f>
        <v>DEC</v>
      </c>
      <c r="I153" t="str">
        <f>TRIM(MID($B153,E153, F153-E153))</f>
        <v>DELIVEROO CENTRAL</v>
      </c>
      <c r="J153" s="1">
        <f>VALUE(RIGHT($B153,LEN($B153)-F153-1))</f>
        <v>156</v>
      </c>
      <c r="K153" t="s">
        <v>160</v>
      </c>
    </row>
    <row r="154" spans="1:11" hidden="1" x14ac:dyDescent="0.2">
      <c r="A154" t="s">
        <v>413</v>
      </c>
      <c r="B154" t="s">
        <v>475</v>
      </c>
      <c r="C154" t="str">
        <f>TRIM(LEFT(B154, FIND(" ",B154,1)))</f>
        <v>08JUN</v>
      </c>
      <c r="D154" t="str">
        <f>TRIM(MID($B154, FIND(" ",$B154,1), 6))</f>
        <v>06JUN</v>
      </c>
      <c r="E154">
        <f>FIND(" ",$B154,FIND(" ",$B154,1)+1)</f>
        <v>12</v>
      </c>
      <c r="F154">
        <f>FIND("HK ", $B154,1)</f>
        <v>39</v>
      </c>
      <c r="G154" t="str">
        <f>RIGHT(D154,3)&amp;" " &amp;LEFT(D154,2)</f>
        <v>JUN 06</v>
      </c>
      <c r="H154" t="str">
        <f>LEFT(G154,3)</f>
        <v>JUN</v>
      </c>
      <c r="I154" t="str">
        <f>TRIM(MID($B154,E154, F154-E154))</f>
        <v>DECATHLON HONG KONG CO KL</v>
      </c>
      <c r="J154" s="1">
        <f>VALUE(RIGHT($B154,LEN($B154)-F154-1))</f>
        <v>79</v>
      </c>
      <c r="K154" t="s">
        <v>161</v>
      </c>
    </row>
    <row r="155" spans="1:11" hidden="1" x14ac:dyDescent="0.2">
      <c r="A155" t="s">
        <v>413</v>
      </c>
      <c r="B155" t="s">
        <v>477</v>
      </c>
      <c r="C155" t="str">
        <f>TRIM(LEFT(B155, FIND(" ",B155,1)))</f>
        <v>08JUN</v>
      </c>
      <c r="D155" t="str">
        <f>TRIM(MID($B155, FIND(" ",$B155,1), 6))</f>
        <v>06JUN</v>
      </c>
      <c r="E155">
        <f>FIND(" ",$B155,FIND(" ",$B155,1)+1)</f>
        <v>12</v>
      </c>
      <c r="F155">
        <f>FIND("HK ", $B155,1)</f>
        <v>39</v>
      </c>
      <c r="G155" t="str">
        <f>RIGHT(D155,3)&amp;" " &amp;LEFT(D155,2)</f>
        <v>JUN 06</v>
      </c>
      <c r="H155" t="str">
        <f>LEFT(G155,3)</f>
        <v>JUN</v>
      </c>
      <c r="I155" t="str">
        <f>TRIM(MID($B155,E155, F155-E155))</f>
        <v>DECATHLON HONG KONG CO KL</v>
      </c>
      <c r="J155" s="1">
        <f>VALUE(RIGHT($B155,LEN($B155)-F155-1))</f>
        <v>118</v>
      </c>
      <c r="K155" t="s">
        <v>161</v>
      </c>
    </row>
    <row r="156" spans="1:11" hidden="1" x14ac:dyDescent="0.2">
      <c r="A156" t="s">
        <v>368</v>
      </c>
      <c r="B156" t="s">
        <v>382</v>
      </c>
      <c r="C156" t="str">
        <f>TRIM(LEFT(B156, FIND(" ",B156,1)))</f>
        <v>07AUG</v>
      </c>
      <c r="D156" t="str">
        <f>TRIM(MID($B156, FIND(" ",$B156,1), 6))</f>
        <v>06AUG</v>
      </c>
      <c r="E156">
        <f>FIND(" ",$B156,FIND(" ",$B156,1)+1)</f>
        <v>12</v>
      </c>
      <c r="F156" t="e">
        <f>FIND("HK", $B156,1)</f>
        <v>#VALUE!</v>
      </c>
      <c r="G156" t="str">
        <f>RIGHT(D156,3)&amp;" " &amp;LEFT(D156,2)</f>
        <v>AUG 06</v>
      </c>
      <c r="H156" t="str">
        <f>LEFT(G156,3)</f>
        <v>AUG</v>
      </c>
      <c r="I156" t="s">
        <v>389</v>
      </c>
      <c r="J156" s="1">
        <v>233.06</v>
      </c>
      <c r="K156" t="s">
        <v>161</v>
      </c>
    </row>
    <row r="157" spans="1:11" hidden="1" x14ac:dyDescent="0.2">
      <c r="A157" t="s">
        <v>167</v>
      </c>
      <c r="B157" t="s">
        <v>108</v>
      </c>
      <c r="C157" t="str">
        <f>TRIM(LEFT(B157, FIND(" ",B157,1)))</f>
        <v>31AUG</v>
      </c>
      <c r="D157" t="str">
        <f>TRIM(MID($B157, FIND(" ",$B157,1), 6))</f>
        <v>29AUG</v>
      </c>
      <c r="E157">
        <f>FIND(" ",$B157,FIND(" ",$B157,1)+1)</f>
        <v>12</v>
      </c>
      <c r="F157">
        <f>FIND("HK", $B157,1)</f>
        <v>32</v>
      </c>
      <c r="G157" t="str">
        <f>RIGHT(D157,3)&amp;" " &amp;LEFT(D157,2)</f>
        <v>AUG 29</v>
      </c>
      <c r="H157" t="str">
        <f>LEFT(G157,3)</f>
        <v>AUG</v>
      </c>
      <c r="I157" t="str">
        <f>TRIM(MID($B157,E157, F157-E157))</f>
        <v>RCMART LIMITED KLN</v>
      </c>
      <c r="J157" s="1">
        <f>VALUE(RIGHT($B157,LEN($B157)-F157-1))</f>
        <v>1318</v>
      </c>
      <c r="K157" t="s">
        <v>161</v>
      </c>
    </row>
    <row r="158" spans="1:11" hidden="1" x14ac:dyDescent="0.2">
      <c r="A158" t="s">
        <v>167</v>
      </c>
      <c r="B158" t="s">
        <v>148</v>
      </c>
      <c r="C158" t="str">
        <f>TRIM(LEFT(B158, FIND(" ",B158,1)))</f>
        <v>01DEC</v>
      </c>
      <c r="D158" t="str">
        <f>TRIM(MID($B158, FIND(" ",$B158,1), 6))</f>
        <v>30NOV</v>
      </c>
      <c r="E158">
        <f>FIND(" ",$B158,FIND(" ",$B158,1)+1)</f>
        <v>12</v>
      </c>
      <c r="F158" t="e">
        <f>FIND("HK ", $B158,1)</f>
        <v>#VALUE!</v>
      </c>
      <c r="G158" t="str">
        <f>RIGHT(D158,3)&amp;" " &amp;LEFT(D158,2)</f>
        <v>NOV 30</v>
      </c>
      <c r="H158" t="str">
        <f>LEFT(G158,3)</f>
        <v>NOV</v>
      </c>
      <c r="I158" t="s">
        <v>159</v>
      </c>
      <c r="J158" s="1">
        <v>195.63</v>
      </c>
      <c r="K158" t="s">
        <v>161</v>
      </c>
    </row>
    <row r="159" spans="1:11" hidden="1" x14ac:dyDescent="0.2">
      <c r="A159" t="s">
        <v>413</v>
      </c>
      <c r="B159" t="s">
        <v>457</v>
      </c>
      <c r="C159" t="str">
        <f>TRIM(LEFT(B159, FIND(" ",B159,1)))</f>
        <v>21MAY</v>
      </c>
      <c r="D159" t="str">
        <f>TRIM(MID($B159, FIND(" ",$B159,1), 6))</f>
        <v>18MAY</v>
      </c>
      <c r="E159">
        <f>FIND(" ",$B159,FIND(" ",$B159,1)+1)</f>
        <v>12</v>
      </c>
      <c r="F159">
        <f>FIND("HK ", $B159,1)</f>
        <v>49</v>
      </c>
      <c r="G159" t="str">
        <f>RIGHT(D159,3)&amp;" " &amp;LEFT(D159,2)</f>
        <v>MAY 18</v>
      </c>
      <c r="H159" t="str">
        <f>LEFT(G159,3)</f>
        <v>MAY</v>
      </c>
      <c r="I159" t="str">
        <f>TRIM(MID($B159,E159, F159-E159))</f>
        <v>SENIOR CITIZEN HOME SAFET HONG KONG</v>
      </c>
      <c r="J159" s="1">
        <f>VALUE(RIGHT($B159,LEN($B159)-F159-1))</f>
        <v>115</v>
      </c>
      <c r="K159" t="s">
        <v>164</v>
      </c>
    </row>
    <row r="160" spans="1:11" hidden="1" x14ac:dyDescent="0.2">
      <c r="A160" t="s">
        <v>413</v>
      </c>
      <c r="B160" t="s">
        <v>494</v>
      </c>
      <c r="C160" t="str">
        <f>TRIM(LEFT(B160, FIND(" ",B160,1)))</f>
        <v>04JUN</v>
      </c>
      <c r="D160" t="str">
        <f>TRIM(MID($B160, FIND(" ",$B160,1), 6))</f>
        <v>02JUN</v>
      </c>
      <c r="E160">
        <f>FIND(" ",$B160,FIND(" ",$B160,1)+1)</f>
        <v>12</v>
      </c>
      <c r="F160">
        <f>FIND("HK ", $B160,1)</f>
        <v>50</v>
      </c>
      <c r="G160" t="str">
        <f>RIGHT(D160,3)&amp;" " &amp;LEFT(D160,2)</f>
        <v>JUN 02</v>
      </c>
      <c r="H160" t="str">
        <f>LEFT(G160,3)</f>
        <v>JUN</v>
      </c>
      <c r="I160" t="str">
        <f>TRIM(MID($B160,E160, F160-E160))</f>
        <v>SA SA COSMETIC LTD (HC55) KWAI CHUNG</v>
      </c>
      <c r="J160" s="1">
        <f>VALUE(RIGHT($B160,LEN($B160)-F160-1))</f>
        <v>100</v>
      </c>
      <c r="K160" t="s">
        <v>164</v>
      </c>
    </row>
    <row r="161" spans="1:11" hidden="1" x14ac:dyDescent="0.2">
      <c r="A161" t="s">
        <v>413</v>
      </c>
      <c r="B161" t="s">
        <v>402</v>
      </c>
      <c r="C161" t="str">
        <f>TRIM(LEFT(B161, FIND(" ",B161,1)))</f>
        <v>22JUN</v>
      </c>
      <c r="D161" t="str">
        <f>TRIM(MID($B161, FIND(" ",$B161,1), 6))</f>
        <v>18JUN</v>
      </c>
      <c r="E161">
        <f>FIND(" ",$B161,FIND(" ",$B161,1)+1)</f>
        <v>12</v>
      </c>
      <c r="F161">
        <f>FIND("HK ", $B161,1)</f>
        <v>49</v>
      </c>
      <c r="G161" t="str">
        <f>RIGHT(D161,3)&amp;" " &amp;LEFT(D161,2)</f>
        <v>JUN 18</v>
      </c>
      <c r="H161" t="str">
        <f>LEFT(G161,3)</f>
        <v>JUN</v>
      </c>
      <c r="I161" t="str">
        <f>TRIM(MID($B161,E161, F161-E161))</f>
        <v>SENIOR CITIZEN HOME SAFET HONG KONG</v>
      </c>
      <c r="J161" s="1">
        <f>VALUE(RIGHT($B161,LEN($B161)-F161-1))</f>
        <v>115</v>
      </c>
      <c r="K161" t="s">
        <v>164</v>
      </c>
    </row>
    <row r="162" spans="1:11" hidden="1" x14ac:dyDescent="0.2">
      <c r="A162" t="s">
        <v>413</v>
      </c>
      <c r="B162" t="s">
        <v>452</v>
      </c>
      <c r="C162" t="str">
        <f>TRIM(LEFT(B162, FIND(" ",B162,1)))</f>
        <v>06JUL</v>
      </c>
      <c r="D162" t="str">
        <f>TRIM(MID($B162, FIND(" ",$B162,1), 6))</f>
        <v>04JUL</v>
      </c>
      <c r="E162">
        <f>FIND(" ",$B162,FIND(" ",$B162,1)+1)</f>
        <v>12</v>
      </c>
      <c r="F162">
        <f>FIND("HK ", $B162,1)</f>
        <v>25</v>
      </c>
      <c r="G162" t="str">
        <f>RIGHT(D162,3)&amp;" " &amp;LEFT(D162,2)</f>
        <v>JUL 04</v>
      </c>
      <c r="H162" t="str">
        <f>LEFT(G162,3)</f>
        <v>JUL</v>
      </c>
      <c r="I162" t="str">
        <f>TRIM(MID($B162,E162, F162-E162))</f>
        <v>OXYAIR MASK</v>
      </c>
      <c r="J162" s="1">
        <v>240</v>
      </c>
      <c r="K162" t="s">
        <v>164</v>
      </c>
    </row>
    <row r="163" spans="1:11" hidden="1" x14ac:dyDescent="0.2">
      <c r="A163" t="s">
        <v>413</v>
      </c>
      <c r="B163" t="s">
        <v>451</v>
      </c>
      <c r="C163" t="str">
        <f>TRIM(LEFT(B163, FIND(" ",B163,1)))</f>
        <v>06JUL</v>
      </c>
      <c r="D163" t="str">
        <f>TRIM(MID($B163, FIND(" ",$B163,1), 6))</f>
        <v>04JUL</v>
      </c>
      <c r="E163">
        <f>FIND(" ",$B163,FIND(" ",$B163,1)+1)</f>
        <v>12</v>
      </c>
      <c r="F163">
        <f>FIND("HK ", $B163,1)</f>
        <v>45</v>
      </c>
      <c r="G163" t="str">
        <f>RIGHT(D163,3)&amp;" " &amp;LEFT(D163,2)</f>
        <v>JUL 04</v>
      </c>
      <c r="H163" t="str">
        <f>LEFT(G163,3)</f>
        <v>JUL</v>
      </c>
      <c r="I163" t="str">
        <f>TRIM(MID($B163,E163, F163-E163))</f>
        <v>UNIQLO HONG KONG LTD TUNG CHUNG</v>
      </c>
      <c r="J163" s="1">
        <f>VALUE(RIGHT($B163,LEN($B163)-F163-1))</f>
        <v>298.5</v>
      </c>
      <c r="K163" t="s">
        <v>164</v>
      </c>
    </row>
    <row r="164" spans="1:11" hidden="1" x14ac:dyDescent="0.2">
      <c r="A164" t="s">
        <v>413</v>
      </c>
      <c r="B164" t="s">
        <v>507</v>
      </c>
      <c r="C164" t="str">
        <f>TRIM(LEFT(B164, FIND(" ",B164,1)))</f>
        <v>22JUL</v>
      </c>
      <c r="D164" t="str">
        <f>TRIM(MID($B164, FIND(" ",$B164,1), 6))</f>
        <v>16JUL</v>
      </c>
      <c r="E164">
        <f>FIND(" ",$B164,FIND(" ",$B164,1)+1)</f>
        <v>12</v>
      </c>
      <c r="F164">
        <f>FIND("HK ", $B164,1)</f>
        <v>49</v>
      </c>
      <c r="G164" t="str">
        <f>RIGHT(D164,3)&amp;" " &amp;LEFT(D164,2)</f>
        <v>JUL 16</v>
      </c>
      <c r="H164" t="str">
        <f>LEFT(G164,3)</f>
        <v>JUL</v>
      </c>
      <c r="I164" t="str">
        <f>TRIM(MID($B164,E164, F164-E164))</f>
        <v>SENIOR CITIZEN HOME SAFET HONG KONG</v>
      </c>
      <c r="J164" s="1">
        <f>VALUE(RIGHT($B164,LEN($B164)-F164-1))</f>
        <v>115</v>
      </c>
      <c r="K164" t="s">
        <v>164</v>
      </c>
    </row>
    <row r="165" spans="1:11" hidden="1" x14ac:dyDescent="0.2">
      <c r="A165" t="s">
        <v>167</v>
      </c>
      <c r="B165" t="s">
        <v>98</v>
      </c>
      <c r="C165" t="str">
        <f>TRIM(LEFT(B165, FIND(" ",B165,1)))</f>
        <v>20AUG</v>
      </c>
      <c r="D165" t="str">
        <f>TRIM(MID($B165, FIND(" ",$B165,1), 6))</f>
        <v>17AUG</v>
      </c>
      <c r="E165">
        <f>FIND(" ",$B165,FIND(" ",$B165,1)+1)</f>
        <v>12</v>
      </c>
      <c r="F165">
        <f>FIND("HK", $B165,1)</f>
        <v>49</v>
      </c>
      <c r="G165" t="str">
        <f>RIGHT(D165,3)&amp;" " &amp;LEFT(D165,2)</f>
        <v>AUG 17</v>
      </c>
      <c r="H165" t="str">
        <f>LEFT(G165,3)</f>
        <v>AUG</v>
      </c>
      <c r="I165" t="str">
        <f>TRIM(MID($B165,E165, F165-E165))</f>
        <v>SENIOR CITIZEN HOME SAFET HONG KONG</v>
      </c>
      <c r="J165" s="1">
        <f>VALUE(RIGHT($B165,LEN($B165)-F165-1))</f>
        <v>115</v>
      </c>
      <c r="K165" t="s">
        <v>164</v>
      </c>
    </row>
    <row r="166" spans="1:11" hidden="1" x14ac:dyDescent="0.2">
      <c r="A166" t="s">
        <v>167</v>
      </c>
      <c r="B166" t="s">
        <v>106</v>
      </c>
      <c r="C166" t="str">
        <f>TRIM(LEFT(B166, FIND(" ",B166,1)))</f>
        <v>28AUG</v>
      </c>
      <c r="D166" t="str">
        <f>TRIM(MID($B166, FIND(" ",$B166,1), 6))</f>
        <v>26AUG</v>
      </c>
      <c r="E166">
        <f>FIND(" ",$B166,FIND(" ",$B166,1)+1)</f>
        <v>12</v>
      </c>
      <c r="F166">
        <f>FIND("HK", $B166,1)</f>
        <v>36</v>
      </c>
      <c r="G166" t="str">
        <f>RIGHT(D166,3)&amp;" " &amp;LEFT(D166,2)</f>
        <v>AUG 26</v>
      </c>
      <c r="H166" t="str">
        <f>LEFT(G166,3)</f>
        <v>AUG</v>
      </c>
      <c r="I166" t="str">
        <f>TRIM(MID($B166,E166, F166-E166))</f>
        <v>NIKE FACTORY OUTLET NT</v>
      </c>
      <c r="J166" s="1">
        <f>VALUE(RIGHT($B166,LEN($B166)-F166-1))</f>
        <v>1.7</v>
      </c>
      <c r="K166" t="s">
        <v>164</v>
      </c>
    </row>
    <row r="167" spans="1:11" hidden="1" x14ac:dyDescent="0.2">
      <c r="A167" t="s">
        <v>413</v>
      </c>
      <c r="B167" t="s">
        <v>574</v>
      </c>
      <c r="C167" t="str">
        <f>TRIM(LEFT(B167, FIND(" ",B167,1)))</f>
        <v>16SEP</v>
      </c>
      <c r="D167" t="str">
        <f>TRIM(MID($B167, FIND(" ",$B167,1), 6))</f>
        <v>14SEP</v>
      </c>
      <c r="E167">
        <f>FIND(" ",$B167,FIND(" ",$B167,1)+1)</f>
        <v>12</v>
      </c>
      <c r="F167">
        <f>FIND("HK ", $B167,1)</f>
        <v>47</v>
      </c>
      <c r="G167" t="str">
        <f>RIGHT(D167,3)&amp;" " &amp;LEFT(D167,2)</f>
        <v>SEP 14</v>
      </c>
      <c r="H167" t="str">
        <f>LEFT(G167,3)</f>
        <v>SEP</v>
      </c>
      <c r="I167" t="str">
        <f>TRIM(MID($B167,E167, F167-E167))</f>
        <v>MARATHON SPORTS (M101) TUNG CHUNG</v>
      </c>
      <c r="J167" s="1">
        <f>VALUE(RIGHT($B167,LEN($B167)-F167-1))</f>
        <v>399.5</v>
      </c>
      <c r="K167" t="s">
        <v>164</v>
      </c>
    </row>
    <row r="168" spans="1:11" hidden="1" x14ac:dyDescent="0.2">
      <c r="A168" t="s">
        <v>413</v>
      </c>
      <c r="B168" t="s">
        <v>547</v>
      </c>
      <c r="C168" t="str">
        <f>TRIM(LEFT(B168, FIND(" ",B168,1)))</f>
        <v>21SEP</v>
      </c>
      <c r="D168" t="str">
        <f>TRIM(MID($B168, FIND(" ",$B168,1), 6))</f>
        <v>17SEP</v>
      </c>
      <c r="E168">
        <f>FIND(" ",$B168,FIND(" ",$B168,1)+1)</f>
        <v>12</v>
      </c>
      <c r="F168">
        <f>FIND("HK ", $B168,1)</f>
        <v>49</v>
      </c>
      <c r="G168" t="str">
        <f>RIGHT(D168,3)&amp;" " &amp;LEFT(D168,2)</f>
        <v>SEP 17</v>
      </c>
      <c r="H168" t="str">
        <f>LEFT(G168,3)</f>
        <v>SEP</v>
      </c>
      <c r="I168" t="str">
        <f>TRIM(MID($B168,E168, F168-E168))</f>
        <v>SENIOR CITIZEN HOME SAFET HONG KONG</v>
      </c>
      <c r="J168" s="1">
        <f>VALUE(RIGHT($B168,LEN($B168)-F168-1))</f>
        <v>115</v>
      </c>
      <c r="K168" t="s">
        <v>164</v>
      </c>
    </row>
    <row r="169" spans="1:11" hidden="1" x14ac:dyDescent="0.2">
      <c r="A169" t="s">
        <v>167</v>
      </c>
      <c r="B169" t="s">
        <v>29</v>
      </c>
      <c r="C169" t="str">
        <f>TRIM(LEFT(B169, FIND(" ",B169,1)))</f>
        <v>22OCT</v>
      </c>
      <c r="D169" t="str">
        <f>TRIM(MID($B169, FIND(" ",$B169,1), 6))</f>
        <v>19OCT</v>
      </c>
      <c r="E169">
        <f>FIND(" ",$B169,FIND(" ",$B169,1)+1)</f>
        <v>12</v>
      </c>
      <c r="F169">
        <f>FIND("HK", $B169,1)</f>
        <v>49</v>
      </c>
      <c r="G169" t="str">
        <f>RIGHT(D169,3)&amp;" " &amp;LEFT(D169,2)</f>
        <v>OCT 19</v>
      </c>
      <c r="H169" t="str">
        <f>LEFT(G169,3)</f>
        <v>OCT</v>
      </c>
      <c r="I169" t="str">
        <f>TRIM(MID($B169,E169, F169-E169))</f>
        <v>SENIOR CITIZEN HOME SAFET HONG KONG</v>
      </c>
      <c r="J169" s="1">
        <v>115</v>
      </c>
      <c r="K169" t="s">
        <v>164</v>
      </c>
    </row>
    <row r="170" spans="1:11" hidden="1" x14ac:dyDescent="0.2">
      <c r="A170" t="s">
        <v>167</v>
      </c>
      <c r="B170" t="s">
        <v>35</v>
      </c>
      <c r="C170" t="str">
        <f>TRIM(LEFT(B170, FIND(" ",B170,1)))</f>
        <v>27OCT</v>
      </c>
      <c r="D170" t="str">
        <f>TRIM(MID($B170, FIND(" ",$B170,1), 6))</f>
        <v>24OCT</v>
      </c>
      <c r="E170">
        <f>FIND(" ",$B170,FIND(" ",$B170,1)+1)</f>
        <v>12</v>
      </c>
      <c r="F170">
        <f>FIND("HK", $B170,1)</f>
        <v>36</v>
      </c>
      <c r="G170" t="str">
        <f>RIGHT(D170,3)&amp;" " &amp;LEFT(D170,2)</f>
        <v>OCT 24</v>
      </c>
      <c r="H170" t="str">
        <f>LEFT(G170,3)</f>
        <v>OCT</v>
      </c>
      <c r="I170" t="str">
        <f>TRIM(MID($B170,E170, F170-E170))</f>
        <v>NIKE FACTORY OUTLET NT</v>
      </c>
      <c r="J170" s="1">
        <v>905.2</v>
      </c>
      <c r="K170" t="s">
        <v>164</v>
      </c>
    </row>
    <row r="171" spans="1:11" hidden="1" x14ac:dyDescent="0.2">
      <c r="A171" t="s">
        <v>167</v>
      </c>
      <c r="B171" t="s">
        <v>64</v>
      </c>
      <c r="C171" t="str">
        <f>TRIM(LEFT(B171, FIND(" ",B171,1)))</f>
        <v>16NOV</v>
      </c>
      <c r="D171" t="str">
        <f>TRIM(MID($B171, FIND(" ",$B171,1), 6))</f>
        <v>14NOV</v>
      </c>
      <c r="E171">
        <f>FIND(" ",$B171,FIND(" ",$B171,1)+1)</f>
        <v>12</v>
      </c>
      <c r="F171">
        <f>FIND("HK", $B171,1)</f>
        <v>35</v>
      </c>
      <c r="G171" t="str">
        <f>RIGHT(D171,3)&amp;" " &amp;LEFT(D171,2)</f>
        <v>NOV 14</v>
      </c>
      <c r="H171" t="str">
        <f>LEFT(G171,3)</f>
        <v>NOV</v>
      </c>
      <c r="I171" t="str">
        <f>TRIM(MID($B171,E171, F171-E171))</f>
        <v>NIKO AND... KWAI FONG</v>
      </c>
      <c r="J171" s="1">
        <v>236</v>
      </c>
      <c r="K171" t="s">
        <v>164</v>
      </c>
    </row>
    <row r="172" spans="1:11" hidden="1" x14ac:dyDescent="0.2">
      <c r="A172" t="s">
        <v>167</v>
      </c>
      <c r="B172" t="s">
        <v>4</v>
      </c>
      <c r="C172" t="str">
        <f>TRIM(LEFT(B172, FIND(" ",B172,1)))</f>
        <v>30NOV</v>
      </c>
      <c r="D172" t="str">
        <f>TRIM(MID($B172, FIND(" ",$B172,1), 6))</f>
        <v>28NOV</v>
      </c>
      <c r="E172">
        <f>FIND(" ",$B172,FIND(" ",$B172,1)+1)</f>
        <v>12</v>
      </c>
      <c r="F172">
        <f>FIND("HK", $B172,1)</f>
        <v>45</v>
      </c>
      <c r="G172" t="str">
        <f>RIGHT(D172,3)&amp;" " &amp;LEFT(D172,2)</f>
        <v>NOV 28</v>
      </c>
      <c r="H172" t="str">
        <f>LEFT(G172,3)</f>
        <v>NOV</v>
      </c>
      <c r="I172" t="str">
        <f>TRIM(MID($B172,E172, F172-E172))</f>
        <v>UNIQLO HONG KONG LTD TUNG CHUNG</v>
      </c>
      <c r="J172" s="1">
        <v>775.5</v>
      </c>
      <c r="K172" t="s">
        <v>164</v>
      </c>
    </row>
    <row r="173" spans="1:11" hidden="1" x14ac:dyDescent="0.2">
      <c r="A173" t="s">
        <v>167</v>
      </c>
      <c r="B173" t="s">
        <v>10</v>
      </c>
      <c r="C173" t="str">
        <f>TRIM(LEFT(B173, FIND(" ",B173,1)))</f>
        <v>12DEC</v>
      </c>
      <c r="D173" t="str">
        <f>TRIM(MID($B173, FIND(" ",$B173,1), 6))</f>
        <v>10DEC</v>
      </c>
      <c r="E173">
        <f>FIND(" ",$B173,FIND(" ",$B173,1)+1)</f>
        <v>12</v>
      </c>
      <c r="F173">
        <f>FIND("HK", $B173,1)</f>
        <v>45</v>
      </c>
      <c r="G173" t="str">
        <f>RIGHT(D173,3)&amp;" " &amp;LEFT(D173,2)</f>
        <v>DEC 10</v>
      </c>
      <c r="H173" t="str">
        <f>LEFT(G173,3)</f>
        <v>DEC</v>
      </c>
      <c r="I173" t="str">
        <f>TRIM(MID($B173,E173, F173-E173))</f>
        <v>UNIQLO HONG KONG LTD TUNG CHUNG</v>
      </c>
      <c r="J173" s="1">
        <v>746</v>
      </c>
      <c r="K173" t="s">
        <v>164</v>
      </c>
    </row>
    <row r="174" spans="1:11" hidden="1" x14ac:dyDescent="0.2">
      <c r="A174" t="s">
        <v>168</v>
      </c>
      <c r="B174" t="s">
        <v>183</v>
      </c>
      <c r="G174">
        <v>44368</v>
      </c>
      <c r="H174" t="s">
        <v>367</v>
      </c>
      <c r="I174" t="s">
        <v>212</v>
      </c>
      <c r="J174" s="1">
        <v>4000</v>
      </c>
      <c r="K174" t="s">
        <v>595</v>
      </c>
    </row>
    <row r="175" spans="1:11" hidden="1" x14ac:dyDescent="0.2">
      <c r="A175" t="s">
        <v>168</v>
      </c>
      <c r="B175" t="s">
        <v>183</v>
      </c>
      <c r="G175">
        <v>44382</v>
      </c>
      <c r="H175" t="s">
        <v>365</v>
      </c>
      <c r="I175" t="s">
        <v>212</v>
      </c>
      <c r="J175" s="1">
        <v>4000</v>
      </c>
      <c r="K175" t="s">
        <v>595</v>
      </c>
    </row>
    <row r="176" spans="1:11" hidden="1" x14ac:dyDescent="0.2">
      <c r="A176" t="s">
        <v>168</v>
      </c>
      <c r="B176" t="s">
        <v>183</v>
      </c>
      <c r="G176">
        <v>44488</v>
      </c>
      <c r="H176" t="s">
        <v>81</v>
      </c>
      <c r="I176" t="s">
        <v>212</v>
      </c>
      <c r="J176" s="1">
        <v>4000</v>
      </c>
      <c r="K176" t="s">
        <v>595</v>
      </c>
    </row>
    <row r="177" spans="1:11" hidden="1" x14ac:dyDescent="0.2">
      <c r="A177" t="s">
        <v>168</v>
      </c>
      <c r="B177" t="s">
        <v>182</v>
      </c>
      <c r="G177">
        <v>44509</v>
      </c>
      <c r="H177" t="s">
        <v>82</v>
      </c>
      <c r="I177" t="s">
        <v>212</v>
      </c>
      <c r="J177" s="1">
        <v>4000</v>
      </c>
      <c r="K177" t="s">
        <v>595</v>
      </c>
    </row>
    <row r="178" spans="1:11" hidden="1" x14ac:dyDescent="0.2">
      <c r="A178" t="s">
        <v>168</v>
      </c>
      <c r="B178" t="s">
        <v>286</v>
      </c>
      <c r="G178">
        <v>44541</v>
      </c>
      <c r="H178" t="s">
        <v>83</v>
      </c>
      <c r="I178" t="s">
        <v>212</v>
      </c>
      <c r="J178" s="1">
        <v>4000</v>
      </c>
      <c r="K178" t="s">
        <v>595</v>
      </c>
    </row>
    <row r="179" spans="1:11" hidden="1" x14ac:dyDescent="0.2">
      <c r="A179" t="s">
        <v>413</v>
      </c>
      <c r="B179" t="s">
        <v>455</v>
      </c>
      <c r="C179" t="str">
        <f>TRIM(LEFT(B179, FIND(" ",B179,1)))</f>
        <v>19MAY</v>
      </c>
      <c r="D179" t="str">
        <f>TRIM(MID($B179, FIND(" ",$B179,1), 6))</f>
        <v>17MAY</v>
      </c>
      <c r="E179">
        <f>FIND(" ",$B179,FIND(" ",$B179,1)+1)</f>
        <v>12</v>
      </c>
      <c r="F179">
        <f>FIND("HK ", $B179,1)</f>
        <v>41</v>
      </c>
      <c r="G179" t="str">
        <f>RIGHT(D179,3)&amp;" " &amp;LEFT(D179,2)</f>
        <v>MAY 17</v>
      </c>
      <c r="H179" t="str">
        <f>LEFT(G179,3)</f>
        <v>MAY</v>
      </c>
      <c r="I179" t="str">
        <f>TRIM(MID($B179,E179, F179-E179))</f>
        <v>MUJI - METROPLAZA KWAI FONG</v>
      </c>
      <c r="J179" s="1">
        <f>VALUE(RIGHT($B179,LEN($B179)-F179-1))</f>
        <v>245</v>
      </c>
      <c r="K179" t="s">
        <v>163</v>
      </c>
    </row>
    <row r="180" spans="1:11" hidden="1" x14ac:dyDescent="0.2">
      <c r="A180" t="s">
        <v>413</v>
      </c>
      <c r="B180" t="s">
        <v>458</v>
      </c>
      <c r="C180" t="str">
        <f>TRIM(LEFT(B180, FIND(" ",B180,1)))</f>
        <v>21MAY</v>
      </c>
      <c r="D180" t="str">
        <f>TRIM(MID($B180, FIND(" ",$B180,1), 6))</f>
        <v>19MAY</v>
      </c>
      <c r="E180">
        <f>FIND(" ",$B180,FIND(" ",$B180,1)+1)</f>
        <v>12</v>
      </c>
      <c r="F180">
        <f>FIND("HK ", $B180,1)</f>
        <v>41</v>
      </c>
      <c r="G180" t="str">
        <f>RIGHT(D180,3)&amp;" " &amp;LEFT(D180,2)</f>
        <v>MAY 19</v>
      </c>
      <c r="H180" t="str">
        <f>LEFT(G180,3)</f>
        <v>MAY</v>
      </c>
      <c r="I180" t="str">
        <f>TRIM(MID($B180,E180, F180-E180))</f>
        <v>FUSION 635 CBC SS HONG KONG</v>
      </c>
      <c r="J180" s="1">
        <f>VALUE(RIGHT($B180,LEN($B180)-F180-1))</f>
        <v>99.8</v>
      </c>
      <c r="K180" t="s">
        <v>163</v>
      </c>
    </row>
    <row r="181" spans="1:11" hidden="1" x14ac:dyDescent="0.2">
      <c r="A181" t="s">
        <v>413</v>
      </c>
      <c r="B181" t="s">
        <v>456</v>
      </c>
      <c r="C181" t="str">
        <f>TRIM(LEFT(B181, FIND(" ",B181,1)))</f>
        <v>20MAY</v>
      </c>
      <c r="D181" t="str">
        <f>TRIM(MID($B181, FIND(" ",$B181,1), 6))</f>
        <v>19MAY</v>
      </c>
      <c r="E181">
        <f>FIND(" ",$B181,FIND(" ",$B181,1)+1)</f>
        <v>12</v>
      </c>
      <c r="F181">
        <f>FIND("HK ", $B181,1)</f>
        <v>41</v>
      </c>
      <c r="G181" t="str">
        <f>RIGHT(D181,3)&amp;" " &amp;LEFT(D181,2)</f>
        <v>MAY 19</v>
      </c>
      <c r="H181" t="str">
        <f>LEFT(G181,3)</f>
        <v>MAY</v>
      </c>
      <c r="I181" t="str">
        <f>TRIM(MID($B181,E181, F181-E181))</f>
        <v>OCTOPUS CARDS LTD HONG KONG</v>
      </c>
      <c r="J181" s="1">
        <f>VALUE(RIGHT($B181,LEN($B181)-F181-1))</f>
        <v>500</v>
      </c>
      <c r="K181" t="s">
        <v>163</v>
      </c>
    </row>
    <row r="182" spans="1:11" hidden="1" x14ac:dyDescent="0.2">
      <c r="A182" t="s">
        <v>413</v>
      </c>
      <c r="B182" t="s">
        <v>461</v>
      </c>
      <c r="C182" t="str">
        <f>TRIM(LEFT(B182, FIND(" ",B182,1)))</f>
        <v>25MAY</v>
      </c>
      <c r="D182" t="str">
        <f>TRIM(MID($B182, FIND(" ",$B182,1), 6))</f>
        <v>22MAY</v>
      </c>
      <c r="E182">
        <f>FIND(" ",$B182,FIND(" ",$B182,1)+1)</f>
        <v>12</v>
      </c>
      <c r="F182">
        <f>FIND("HK ", $B182,1)</f>
        <v>40</v>
      </c>
      <c r="G182" t="str">
        <f>RIGHT(D182,3)&amp;" " &amp;LEFT(D182,2)</f>
        <v>MAY 22</v>
      </c>
      <c r="H182" t="str">
        <f>LEFT(G182,3)</f>
        <v>MAY</v>
      </c>
      <c r="I182" t="str">
        <f>TRIM(MID($B182,E182, F182-E182))</f>
        <v>TASTE 696 CGS SS HONG KONG</v>
      </c>
      <c r="J182" s="1">
        <f>VALUE(RIGHT($B182,LEN($B182)-F182-1))</f>
        <v>1134.2</v>
      </c>
      <c r="K182" t="s">
        <v>163</v>
      </c>
    </row>
    <row r="183" spans="1:11" hidden="1" x14ac:dyDescent="0.2">
      <c r="A183" t="s">
        <v>413</v>
      </c>
      <c r="B183" t="s">
        <v>490</v>
      </c>
      <c r="C183" t="str">
        <f>TRIM(LEFT(B183, FIND(" ",B183,1)))</f>
        <v>25MAY</v>
      </c>
      <c r="D183" t="str">
        <f>TRIM(MID($B183, FIND(" ",$B183,1), 6))</f>
        <v>23MAY</v>
      </c>
      <c r="E183">
        <f>FIND(" ",$B183,FIND(" ",$B183,1)+1)</f>
        <v>12</v>
      </c>
      <c r="F183">
        <f>FIND("HK ", $B183,1)</f>
        <v>41</v>
      </c>
      <c r="G183" t="str">
        <f>RIGHT(D183,3)&amp;" " &amp;LEFT(D183,2)</f>
        <v>MAY 23</v>
      </c>
      <c r="H183" t="str">
        <f>LEFT(G183,3)</f>
        <v>MAY</v>
      </c>
      <c r="I183" t="str">
        <f>TRIM(MID($B183,E183, F183-E183))</f>
        <v>MUJI - METROPLAZA KWAI FONG</v>
      </c>
      <c r="J183" s="1">
        <f>VALUE(RIGHT($B183,LEN($B183)-F183-1))</f>
        <v>426.6</v>
      </c>
      <c r="K183" t="s">
        <v>163</v>
      </c>
    </row>
    <row r="184" spans="1:11" hidden="1" x14ac:dyDescent="0.2">
      <c r="A184" t="s">
        <v>413</v>
      </c>
      <c r="B184" t="s">
        <v>491</v>
      </c>
      <c r="C184" t="str">
        <f>TRIM(LEFT(B184, FIND(" ",B184,1)))</f>
        <v>27MAY</v>
      </c>
      <c r="D184" t="str">
        <f>TRIM(MID($B184, FIND(" ",$B184,1), 6))</f>
        <v>25MAY</v>
      </c>
      <c r="E184">
        <f>FIND(" ",$B184,FIND(" ",$B184,1)+1)</f>
        <v>12</v>
      </c>
      <c r="F184">
        <f>FIND("HK ", $B184,1)</f>
        <v>41</v>
      </c>
      <c r="G184" t="str">
        <f>RIGHT(D184,3)&amp;" " &amp;LEFT(D184,2)</f>
        <v>MAY 25</v>
      </c>
      <c r="H184" t="str">
        <f>LEFT(G184,3)</f>
        <v>MAY</v>
      </c>
      <c r="I184" t="str">
        <f>TRIM(MID($B184,E184, F184-E184))</f>
        <v>FUSION 635 CBC SS HONG KONG</v>
      </c>
      <c r="J184" s="1">
        <f>VALUE(RIGHT($B184,LEN($B184)-F184-1))</f>
        <v>145.6</v>
      </c>
      <c r="K184" t="s">
        <v>163</v>
      </c>
    </row>
    <row r="185" spans="1:11" hidden="1" x14ac:dyDescent="0.2">
      <c r="A185" t="s">
        <v>368</v>
      </c>
      <c r="B185" t="s">
        <v>369</v>
      </c>
      <c r="C185" t="str">
        <f>TRIM(LEFT(B185, FIND(" ",B185,1)))</f>
        <v>26MAY</v>
      </c>
      <c r="D185" t="str">
        <f>TRIM(MID($B185, FIND(" ",$B185,1), 6))</f>
        <v>25MAY</v>
      </c>
      <c r="E185">
        <f>FIND(" ",$B185,FIND(" ",$B185,1)+1)</f>
        <v>12</v>
      </c>
      <c r="F185">
        <f>FIND("HK", $B185,1)</f>
        <v>13</v>
      </c>
      <c r="G185" t="str">
        <f>RIGHT(D185,3)&amp;" " &amp;LEFT(D185,2)</f>
        <v>MAY 25</v>
      </c>
      <c r="H185" t="str">
        <f>LEFT(G185,3)</f>
        <v>MAY</v>
      </c>
      <c r="I185" t="s">
        <v>158</v>
      </c>
      <c r="J185" s="1">
        <v>515.6</v>
      </c>
      <c r="K185" t="s">
        <v>163</v>
      </c>
    </row>
    <row r="186" spans="1:11" hidden="1" x14ac:dyDescent="0.2">
      <c r="A186" t="s">
        <v>413</v>
      </c>
      <c r="B186" t="s">
        <v>469</v>
      </c>
      <c r="C186" t="str">
        <f>TRIM(LEFT(B186, FIND(" ",B186,1)))</f>
        <v>01JUN</v>
      </c>
      <c r="D186" t="str">
        <f>TRIM(MID($B186, FIND(" ",$B186,1), 6))</f>
        <v>30MAY</v>
      </c>
      <c r="E186">
        <f>FIND(" ",$B186,FIND(" ",$B186,1)+1)</f>
        <v>12</v>
      </c>
      <c r="F186">
        <f>FIND("HK ", $B186,1)</f>
        <v>48</v>
      </c>
      <c r="G186" t="str">
        <f>RIGHT(D186,3)&amp;" " &amp;LEFT(D186,2)</f>
        <v>MAY 30</v>
      </c>
      <c r="H186" t="str">
        <f>LEFT(G186,3)</f>
        <v>MAY</v>
      </c>
      <c r="I186" t="str">
        <f>TRIM(MID($B186,E186, F186-E186))</f>
        <v>MUJI (HONG KONG) CO LTD - YAUMATEI</v>
      </c>
      <c r="J186" s="1">
        <f>VALUE(RIGHT($B186,LEN($B186)-F186-1))</f>
        <v>351</v>
      </c>
      <c r="K186" t="s">
        <v>163</v>
      </c>
    </row>
    <row r="187" spans="1:11" hidden="1" x14ac:dyDescent="0.2">
      <c r="A187" t="s">
        <v>413</v>
      </c>
      <c r="B187" t="s">
        <v>468</v>
      </c>
      <c r="C187" t="str">
        <f>TRIM(LEFT(B187, FIND(" ",B187,1)))</f>
        <v>01JUN</v>
      </c>
      <c r="D187" t="str">
        <f>TRIM(MID($B187, FIND(" ",$B187,1), 6))</f>
        <v>30MAY</v>
      </c>
      <c r="E187">
        <f>FIND(" ",$B187,FIND(" ",$B187,1)+1)</f>
        <v>12</v>
      </c>
      <c r="F187">
        <f>FIND("HK ", $B187,1)</f>
        <v>46</v>
      </c>
      <c r="G187" t="str">
        <f>RIGHT(D187,3)&amp;" " &amp;LEFT(D187,2)</f>
        <v>MAY 30</v>
      </c>
      <c r="H187" t="str">
        <f>LEFT(G187,3)</f>
        <v>MAY</v>
      </c>
      <c r="I187" t="str">
        <f>TRIM(MID($B187,E187, F187-E187))</f>
        <v>PB @ OLYMPIAN CIT63100 HONG KONG</v>
      </c>
      <c r="J187" s="1">
        <f>VALUE(RIGHT($B187,LEN($B187)-F187-1))</f>
        <v>458</v>
      </c>
      <c r="K187" t="s">
        <v>163</v>
      </c>
    </row>
    <row r="188" spans="1:11" hidden="1" x14ac:dyDescent="0.2">
      <c r="A188" t="s">
        <v>413</v>
      </c>
      <c r="B188" t="s">
        <v>493</v>
      </c>
      <c r="C188" t="str">
        <f>TRIM(LEFT(B188, FIND(" ",B188,1)))</f>
        <v>01JUN</v>
      </c>
      <c r="D188" t="str">
        <f>TRIM(MID($B188, FIND(" ",$B188,1), 6))</f>
        <v>30MAY</v>
      </c>
      <c r="E188">
        <f>FIND(" ",$B188,FIND(" ",$B188,1)+1)</f>
        <v>12</v>
      </c>
      <c r="F188">
        <f>FIND("HK ", $B188,1)</f>
        <v>37</v>
      </c>
      <c r="G188" t="str">
        <f>RIGHT(D188,3)&amp;" " &amp;LEFT(D188,2)</f>
        <v>MAY 30</v>
      </c>
      <c r="H188" t="str">
        <f>LEFT(G188,3)</f>
        <v>MAY</v>
      </c>
      <c r="I188" t="str">
        <f>TRIM(MID($B188,E188, F188-E188))</f>
        <v>WELLCOME 514 TUNG CHUNG</v>
      </c>
      <c r="J188" s="1">
        <f>VALUE(RIGHT($B188,LEN($B188)-F188-1))</f>
        <v>167.4</v>
      </c>
      <c r="K188" t="s">
        <v>163</v>
      </c>
    </row>
    <row r="189" spans="1:11" hidden="1" x14ac:dyDescent="0.2">
      <c r="A189" t="s">
        <v>413</v>
      </c>
      <c r="B189" t="s">
        <v>492</v>
      </c>
      <c r="C189" t="str">
        <f>TRIM(LEFT(B189, FIND(" ",B189,1)))</f>
        <v>01JUN</v>
      </c>
      <c r="D189" t="str">
        <f>TRIM(MID($B189, FIND(" ",$B189,1), 6))</f>
        <v>30MAY</v>
      </c>
      <c r="E189">
        <f>FIND(" ",$B189,FIND(" ",$B189,1)+1)</f>
        <v>12</v>
      </c>
      <c r="F189">
        <f>FIND("HK ", $B189,1)</f>
        <v>45</v>
      </c>
      <c r="G189" t="str">
        <f>RIGHT(D189,3)&amp;" " &amp;LEFT(D189,2)</f>
        <v>MAY 30</v>
      </c>
      <c r="H189" t="str">
        <f>LEFT(G189,3)</f>
        <v>MAY</v>
      </c>
      <c r="I189" t="str">
        <f>TRIM(MID($B189,E189, F189-E189))</f>
        <v>YATA SUPERMARKET - KF HONG KONG</v>
      </c>
      <c r="J189" s="1">
        <f>VALUE(RIGHT($B189,LEN($B189)-F189-1))</f>
        <v>357.5</v>
      </c>
      <c r="K189" t="s">
        <v>163</v>
      </c>
    </row>
    <row r="190" spans="1:11" hidden="1" x14ac:dyDescent="0.2">
      <c r="A190" t="s">
        <v>413</v>
      </c>
      <c r="B190" t="s">
        <v>470</v>
      </c>
      <c r="C190" t="str">
        <f>TRIM(LEFT(B190, FIND(" ",B190,1)))</f>
        <v>02JUN</v>
      </c>
      <c r="D190" t="str">
        <f>TRIM(MID($B190, FIND(" ",$B190,1), 6))</f>
        <v>31MAY</v>
      </c>
      <c r="E190">
        <f>FIND(" ",$B190,FIND(" ",$B190,1)+1)</f>
        <v>12</v>
      </c>
      <c r="F190">
        <f>FIND("HK ", $B190,1)</f>
        <v>37</v>
      </c>
      <c r="G190" t="str">
        <f>RIGHT(D190,3)&amp;" " &amp;LEFT(D190,2)</f>
        <v>MAY 31</v>
      </c>
      <c r="H190" t="str">
        <f>LEFT(G190,3)</f>
        <v>MAY</v>
      </c>
      <c r="I190" t="str">
        <f>TRIM(MID($B190,E190, F190-E190))</f>
        <v>WELLCOME 514 TUNG CHUNG</v>
      </c>
      <c r="J190" s="1">
        <f>VALUE(RIGHT($B190,LEN($B190)-F190-1))</f>
        <v>608.6</v>
      </c>
      <c r="K190" t="s">
        <v>163</v>
      </c>
    </row>
    <row r="191" spans="1:11" hidden="1" x14ac:dyDescent="0.2">
      <c r="A191" t="s">
        <v>413</v>
      </c>
      <c r="B191" t="s">
        <v>472</v>
      </c>
      <c r="C191" t="str">
        <f>TRIM(LEFT(B191, FIND(" ",B191,1)))</f>
        <v>05JUN</v>
      </c>
      <c r="D191" t="str">
        <f>TRIM(MID($B191, FIND(" ",$B191,1), 6))</f>
        <v>04JUN</v>
      </c>
      <c r="E191">
        <f>FIND(" ",$B191,FIND(" ",$B191,1)+1)</f>
        <v>12</v>
      </c>
      <c r="F191">
        <f>FIND("HK ", $B191,1)</f>
        <v>41</v>
      </c>
      <c r="G191" t="str">
        <f>RIGHT(D191,3)&amp;" " &amp;LEFT(D191,2)</f>
        <v>JUN 04</v>
      </c>
      <c r="H191" t="str">
        <f>LEFT(G191,3)</f>
        <v>JUN</v>
      </c>
      <c r="I191" t="str">
        <f>TRIM(MID($B191,E191, F191-E191))</f>
        <v>OCTOPUS CARDS LTD HONG KONG</v>
      </c>
      <c r="J191" s="1">
        <f>VALUE(RIGHT($B191,LEN($B191)-F191-1))</f>
        <v>500</v>
      </c>
      <c r="K191" t="s">
        <v>163</v>
      </c>
    </row>
    <row r="192" spans="1:11" hidden="1" x14ac:dyDescent="0.2">
      <c r="A192" t="s">
        <v>413</v>
      </c>
      <c r="B192" t="s">
        <v>474</v>
      </c>
      <c r="C192" t="str">
        <f>TRIM(LEFT(B192, FIND(" ",B192,1)))</f>
        <v>08JUN</v>
      </c>
      <c r="D192" t="str">
        <f>TRIM(MID($B192, FIND(" ",$B192,1), 6))</f>
        <v>05JUN</v>
      </c>
      <c r="E192">
        <f>FIND(" ",$B192,FIND(" ",$B192,1)+1)</f>
        <v>12</v>
      </c>
      <c r="F192">
        <f>FIND("HK ", $B192,1)</f>
        <v>37</v>
      </c>
      <c r="G192" t="str">
        <f>RIGHT(D192,3)&amp;" " &amp;LEFT(D192,2)</f>
        <v>JUN 05</v>
      </c>
      <c r="H192" t="str">
        <f>LEFT(G192,3)</f>
        <v>JUN</v>
      </c>
      <c r="I192" t="str">
        <f>TRIM(MID($B192,E192, F192-E192))</f>
        <v>FUSION 107 CL HONG KONG</v>
      </c>
      <c r="J192" s="1">
        <f>VALUE(RIGHT($B192,LEN($B192)-F192-1))</f>
        <v>154.1</v>
      </c>
      <c r="K192" t="s">
        <v>163</v>
      </c>
    </row>
    <row r="193" spans="1:11" hidden="1" x14ac:dyDescent="0.2">
      <c r="A193" t="s">
        <v>413</v>
      </c>
      <c r="B193" t="s">
        <v>476</v>
      </c>
      <c r="C193" t="str">
        <f>TRIM(LEFT(B193, FIND(" ",B193,1)))</f>
        <v>08JUN</v>
      </c>
      <c r="D193" t="str">
        <f>TRIM(MID($B193, FIND(" ",$B193,1), 6))</f>
        <v>06JUN</v>
      </c>
      <c r="E193">
        <f>FIND(" ",$B193,FIND(" ",$B193,1)+1)</f>
        <v>12</v>
      </c>
      <c r="F193">
        <f>FIND("HK ", $B193,1)</f>
        <v>43</v>
      </c>
      <c r="G193" t="str">
        <f>RIGHT(D193,3)&amp;" " &amp;LEFT(D193,2)</f>
        <v>JUN 06</v>
      </c>
      <c r="H193" t="str">
        <f>LEFT(G193,3)</f>
        <v>JUN</v>
      </c>
      <c r="I193" t="str">
        <f>TRIM(MID($B193,E193, F193-E193))</f>
        <v>HERBACEOUS TEAS COMPANY-S KLN</v>
      </c>
      <c r="J193" s="1">
        <f>VALUE(RIGHT($B193,LEN($B193)-F193-1))</f>
        <v>675</v>
      </c>
      <c r="K193" t="s">
        <v>163</v>
      </c>
    </row>
    <row r="194" spans="1:11" hidden="1" x14ac:dyDescent="0.2">
      <c r="A194" t="s">
        <v>413</v>
      </c>
      <c r="B194" t="s">
        <v>478</v>
      </c>
      <c r="C194" t="str">
        <f>TRIM(LEFT(B194, FIND(" ",B194,1)))</f>
        <v>08JUN</v>
      </c>
      <c r="D194" t="str">
        <f>TRIM(MID($B194, FIND(" ",$B194,1), 6))</f>
        <v>06JUN</v>
      </c>
      <c r="E194">
        <f>FIND(" ",$B194,FIND(" ",$B194,1)+1)</f>
        <v>12</v>
      </c>
      <c r="F194">
        <f>FIND("HK ", $B194,1)</f>
        <v>49</v>
      </c>
      <c r="G194" t="str">
        <f>RIGHT(D194,3)&amp;" " &amp;LEFT(D194,2)</f>
        <v>JUN 06</v>
      </c>
      <c r="H194" t="str">
        <f>LEFT(G194,3)</f>
        <v>JUN</v>
      </c>
      <c r="I194" t="str">
        <f>TRIM(MID($B194,E194, F194-E194))</f>
        <v>THE SINCERE C L(SSP)22300 HONG KONG</v>
      </c>
      <c r="J194" s="1">
        <f>VALUE(RIGHT($B194,LEN($B194)-F194-1))</f>
        <v>944</v>
      </c>
      <c r="K194" t="s">
        <v>163</v>
      </c>
    </row>
    <row r="195" spans="1:11" hidden="1" x14ac:dyDescent="0.2">
      <c r="A195" t="s">
        <v>413</v>
      </c>
      <c r="B195" t="s">
        <v>473</v>
      </c>
      <c r="C195" t="str">
        <f>TRIM(LEFT(B195, FIND(" ",B195,1)))</f>
        <v>08JUN</v>
      </c>
      <c r="D195" t="str">
        <f>TRIM(MID($B195, FIND(" ",$B195,1), 6))</f>
        <v>07JUN</v>
      </c>
      <c r="E195">
        <f>FIND(" ",$B195,FIND(" ",$B195,1)+1)</f>
        <v>12</v>
      </c>
      <c r="F195">
        <f>FIND("HK ", $B195,1)</f>
        <v>41</v>
      </c>
      <c r="G195" t="str">
        <f>RIGHT(D195,3)&amp;" " &amp;LEFT(D195,2)</f>
        <v>JUN 07</v>
      </c>
      <c r="H195" t="str">
        <f>LEFT(G195,3)</f>
        <v>JUN</v>
      </c>
      <c r="I195" t="str">
        <f>TRIM(MID($B195,E195, F195-E195))</f>
        <v>OCTOPUS CARDS LTD HONG KONG</v>
      </c>
      <c r="J195" s="1">
        <f>VALUE(RIGHT($B195,LEN($B195)-F195-1))</f>
        <v>500</v>
      </c>
      <c r="K195" t="s">
        <v>163</v>
      </c>
    </row>
    <row r="196" spans="1:11" hidden="1" x14ac:dyDescent="0.2">
      <c r="A196" t="s">
        <v>413</v>
      </c>
      <c r="B196" t="s">
        <v>497</v>
      </c>
      <c r="C196" t="str">
        <f>TRIM(LEFT(B196, FIND(" ",B196,1)))</f>
        <v>10JUN</v>
      </c>
      <c r="D196" t="str">
        <f>TRIM(MID($B196, FIND(" ",$B196,1), 6))</f>
        <v>08JUN</v>
      </c>
      <c r="E196">
        <f>FIND(" ",$B196,FIND(" ",$B196,1)+1)</f>
        <v>12</v>
      </c>
      <c r="F196">
        <f>FIND("HK ", $B196,1)</f>
        <v>47</v>
      </c>
      <c r="G196" t="str">
        <f>RIGHT(D196,3)&amp;" " &amp;LEFT(D196,2)</f>
        <v>JUN 08</v>
      </c>
      <c r="H196" t="str">
        <f>LEFT(G196,3)</f>
        <v>JUN</v>
      </c>
      <c r="I196" t="str">
        <f>TRIM(MID($B196,E196, F196-E196))</f>
        <v>KEE WAH BAKERY LIMITED TUNG CHUNG</v>
      </c>
      <c r="J196" s="1">
        <f>VALUE(RIGHT($B196,LEN($B196)-F196-1))</f>
        <v>137</v>
      </c>
      <c r="K196" t="s">
        <v>163</v>
      </c>
    </row>
    <row r="197" spans="1:11" hidden="1" x14ac:dyDescent="0.2">
      <c r="A197" t="s">
        <v>413</v>
      </c>
      <c r="B197" t="s">
        <v>498</v>
      </c>
      <c r="C197" t="str">
        <f>TRIM(LEFT(B197, FIND(" ",B197,1)))</f>
        <v>10JUN</v>
      </c>
      <c r="D197" t="str">
        <f>TRIM(MID($B197, FIND(" ",$B197,1), 6))</f>
        <v>08JUN</v>
      </c>
      <c r="E197">
        <f>FIND(" ",$B197,FIND(" ",$B197,1)+1)</f>
        <v>12</v>
      </c>
      <c r="F197">
        <f>FIND("HK ", $B197,1)</f>
        <v>40</v>
      </c>
      <c r="G197" t="str">
        <f>RIGHT(D197,3)&amp;" " &amp;LEFT(D197,2)</f>
        <v>JUN 08</v>
      </c>
      <c r="H197" t="str">
        <f>LEFT(G197,3)</f>
        <v>JUN</v>
      </c>
      <c r="I197" t="str">
        <f>TRIM(MID($B197,E197, F197-E197))</f>
        <v>TASTE 696 CGS SS HONG KONG</v>
      </c>
      <c r="J197" s="1">
        <f>VALUE(RIGHT($B197,LEN($B197)-F197-1))</f>
        <v>197.1</v>
      </c>
      <c r="K197" t="s">
        <v>163</v>
      </c>
    </row>
    <row r="198" spans="1:11" hidden="1" x14ac:dyDescent="0.2">
      <c r="A198" t="s">
        <v>413</v>
      </c>
      <c r="B198" t="s">
        <v>479</v>
      </c>
      <c r="C198" t="str">
        <f>TRIM(LEFT(B198, FIND(" ",B198,1)))</f>
        <v>12JUN</v>
      </c>
      <c r="D198" t="str">
        <f>TRIM(MID($B198, FIND(" ",$B198,1), 6))</f>
        <v>10JUN</v>
      </c>
      <c r="E198">
        <f>FIND(" ",$B198,FIND(" ",$B198,1)+1)</f>
        <v>12</v>
      </c>
      <c r="F198">
        <f>FIND("HK ", $B198,1)</f>
        <v>37</v>
      </c>
      <c r="G198" t="str">
        <f>RIGHT(D198,3)&amp;" " &amp;LEFT(D198,2)</f>
        <v>JUN 10</v>
      </c>
      <c r="H198" t="str">
        <f>LEFT(G198,3)</f>
        <v>JUN</v>
      </c>
      <c r="I198" t="str">
        <f>TRIM(MID($B198,E198, F198-E198))</f>
        <v>FUSION 107 CL HONG KONG</v>
      </c>
      <c r="J198" s="1">
        <f>VALUE(RIGHT($B198,LEN($B198)-F198-1))</f>
        <v>341.2</v>
      </c>
      <c r="K198" t="s">
        <v>163</v>
      </c>
    </row>
    <row r="199" spans="1:11" hidden="1" x14ac:dyDescent="0.2">
      <c r="A199" t="s">
        <v>413</v>
      </c>
      <c r="B199" t="s">
        <v>480</v>
      </c>
      <c r="C199" t="str">
        <f>TRIM(LEFT(B199, FIND(" ",B199,1)))</f>
        <v>13JUN</v>
      </c>
      <c r="D199" t="str">
        <f>TRIM(MID($B199, FIND(" ",$B199,1), 6))</f>
        <v>11JUN</v>
      </c>
      <c r="E199">
        <f>FIND(" ",$B199,FIND(" ",$B199,1)+1)</f>
        <v>12</v>
      </c>
      <c r="F199">
        <f>FIND("HK ", $B199,1)</f>
        <v>38</v>
      </c>
      <c r="G199" t="str">
        <f>RIGHT(D199,3)&amp;" " &amp;LEFT(D199,2)</f>
        <v>JUN 11</v>
      </c>
      <c r="H199" t="str">
        <f>LEFT(G199,3)</f>
        <v>JUN</v>
      </c>
      <c r="I199" t="str">
        <f>TRIM(MID($B199,E199, F199-E199))</f>
        <v>FUSION 635 CBC HONG KONG</v>
      </c>
      <c r="J199" s="1">
        <f>VALUE(RIGHT($B199,LEN($B199)-F199-1))</f>
        <v>282.3</v>
      </c>
      <c r="K199" t="s">
        <v>163</v>
      </c>
    </row>
    <row r="200" spans="1:11" hidden="1" x14ac:dyDescent="0.2">
      <c r="A200" t="s">
        <v>413</v>
      </c>
      <c r="B200" t="s">
        <v>502</v>
      </c>
      <c r="C200" t="str">
        <f>TRIM(LEFT(B200, FIND(" ",B200,1)))</f>
        <v>15JUN</v>
      </c>
      <c r="D200" t="str">
        <f>TRIM(MID($B200, FIND(" ",$B200,1), 6))</f>
        <v>13JUN</v>
      </c>
      <c r="E200">
        <f>FIND(" ",$B200,FIND(" ",$B200,1)+1)</f>
        <v>12</v>
      </c>
      <c r="F200">
        <f>FIND("HK ", $B200,1)</f>
        <v>41</v>
      </c>
      <c r="G200" t="str">
        <f>RIGHT(D200,3)&amp;" " &amp;LEFT(D200,2)</f>
        <v>JUN 13</v>
      </c>
      <c r="H200" t="str">
        <f>LEFT(G200,3)</f>
        <v>JUN</v>
      </c>
      <c r="I200" t="str">
        <f>TRIM(MID($B200,E200, F200-E200))</f>
        <v>MUJI - METROPLAZA KWAI FONG</v>
      </c>
      <c r="J200" s="1">
        <f>VALUE(RIGHT($B200,LEN($B200)-F200-1))</f>
        <v>190</v>
      </c>
      <c r="K200" t="s">
        <v>163</v>
      </c>
    </row>
    <row r="201" spans="1:11" hidden="1" x14ac:dyDescent="0.2">
      <c r="A201" t="s">
        <v>413</v>
      </c>
      <c r="B201" t="s">
        <v>483</v>
      </c>
      <c r="C201" t="str">
        <f>TRIM(LEFT(B201, FIND(" ",B201,1)))</f>
        <v>15JUN</v>
      </c>
      <c r="D201" t="str">
        <f>TRIM(MID($B201, FIND(" ",$B201,1), 6))</f>
        <v>13JUN</v>
      </c>
      <c r="E201">
        <f>FIND(" ",$B201,FIND(" ",$B201,1)+1)</f>
        <v>12</v>
      </c>
      <c r="F201">
        <f>FIND("HK ", $B201,1)</f>
        <v>48</v>
      </c>
      <c r="G201" t="str">
        <f>RIGHT(D201,3)&amp;" " &amp;LEFT(D201,2)</f>
        <v>JUN 13</v>
      </c>
      <c r="H201" t="str">
        <f>LEFT(G201,3)</f>
        <v>JUN</v>
      </c>
      <c r="I201" t="str">
        <f>TRIM(MID($B201,E201, F201-E201))</f>
        <v>OCL* OCTOPUS AD4097318 KOWLOON BAY</v>
      </c>
      <c r="J201" s="1">
        <f>VALUE(RIGHT($B201,LEN($B201)-F201-1))</f>
        <v>100</v>
      </c>
      <c r="K201" t="s">
        <v>163</v>
      </c>
    </row>
    <row r="202" spans="1:11" hidden="1" x14ac:dyDescent="0.2">
      <c r="A202" t="s">
        <v>413</v>
      </c>
      <c r="B202" t="s">
        <v>485</v>
      </c>
      <c r="C202" t="str">
        <f>TRIM(LEFT(B202, FIND(" ",B202,1)))</f>
        <v>16JUN</v>
      </c>
      <c r="D202" t="str">
        <f>TRIM(MID($B202, FIND(" ",$B202,1), 6))</f>
        <v>14JUN</v>
      </c>
      <c r="E202">
        <f>FIND(" ",$B202,FIND(" ",$B202,1)+1)</f>
        <v>12</v>
      </c>
      <c r="F202">
        <f>FIND("HK ", $B202,1)</f>
        <v>41</v>
      </c>
      <c r="G202" t="str">
        <f>RIGHT(D202,3)&amp;" " &amp;LEFT(D202,2)</f>
        <v>JUN 14</v>
      </c>
      <c r="H202" t="str">
        <f>LEFT(G202,3)</f>
        <v>JUN</v>
      </c>
      <c r="I202" t="str">
        <f>TRIM(MID($B202,E202, F202-E202))</f>
        <v>MUJI - METROPLAZA KWAI FONG</v>
      </c>
      <c r="J202" s="1">
        <f>VALUE(RIGHT($B202,LEN($B202)-F202-1))</f>
        <v>544.79999999999995</v>
      </c>
      <c r="K202" t="s">
        <v>163</v>
      </c>
    </row>
    <row r="203" spans="1:11" hidden="1" x14ac:dyDescent="0.2">
      <c r="A203" t="s">
        <v>413</v>
      </c>
      <c r="B203" t="s">
        <v>489</v>
      </c>
      <c r="C203" t="str">
        <f>TRIM(LEFT(B203, FIND(" ",B203,1)))</f>
        <v>17JUN</v>
      </c>
      <c r="D203" t="str">
        <f>TRIM(MID($B203, FIND(" ",$B203,1), 6))</f>
        <v>15JUN</v>
      </c>
      <c r="E203">
        <f>FIND(" ",$B203,FIND(" ",$B203,1)+1)</f>
        <v>12</v>
      </c>
      <c r="F203">
        <f>FIND("HK ", $B203,1)</f>
        <v>37</v>
      </c>
      <c r="G203" t="str">
        <f>RIGHT(D203,3)&amp;" " &amp;LEFT(D203,2)</f>
        <v>JUN 15</v>
      </c>
      <c r="H203" t="str">
        <f>LEFT(G203,3)</f>
        <v>JUN</v>
      </c>
      <c r="I203" t="str">
        <f>TRIM(MID($B203,E203, F203-E203))</f>
        <v>WELLCOME 514 TUNG CHUNG</v>
      </c>
      <c r="J203" s="1">
        <f>VALUE(RIGHT($B203,LEN($B203)-F203-1))</f>
        <v>267.39999999999998</v>
      </c>
      <c r="K203" t="s">
        <v>163</v>
      </c>
    </row>
    <row r="204" spans="1:11" hidden="1" x14ac:dyDescent="0.2">
      <c r="A204" t="s">
        <v>413</v>
      </c>
      <c r="B204" t="s">
        <v>488</v>
      </c>
      <c r="C204" t="str">
        <f>TRIM(LEFT(B204, FIND(" ",B204,1)))</f>
        <v>17JUN</v>
      </c>
      <c r="D204" t="str">
        <f>TRIM(MID($B204, FIND(" ",$B204,1), 6))</f>
        <v>16JUN</v>
      </c>
      <c r="E204">
        <f>FIND(" ",$B204,FIND(" ",$B204,1)+1)</f>
        <v>12</v>
      </c>
      <c r="F204">
        <f>FIND("HK ", $B204,1)</f>
        <v>41</v>
      </c>
      <c r="G204" t="str">
        <f>RIGHT(D204,3)&amp;" " &amp;LEFT(D204,2)</f>
        <v>JUN 16</v>
      </c>
      <c r="H204" t="str">
        <f>LEFT(G204,3)</f>
        <v>JUN</v>
      </c>
      <c r="I204" t="str">
        <f>TRIM(MID($B204,E204, F204-E204))</f>
        <v>OCTOPUS CARDS LTD HONG KONG</v>
      </c>
      <c r="J204" s="1">
        <f>VALUE(RIGHT($B204,LEN($B204)-F204-1))</f>
        <v>500</v>
      </c>
      <c r="K204" t="s">
        <v>163</v>
      </c>
    </row>
    <row r="205" spans="1:11" hidden="1" x14ac:dyDescent="0.2">
      <c r="A205" t="s">
        <v>413</v>
      </c>
      <c r="B205" t="s">
        <v>400</v>
      </c>
      <c r="C205" t="str">
        <f>TRIM(LEFT(B205, FIND(" ",B205,1)))</f>
        <v>19JUN</v>
      </c>
      <c r="D205" t="str">
        <f>TRIM(MID($B205, FIND(" ",$B205,1), 6))</f>
        <v>17JUN</v>
      </c>
      <c r="E205">
        <f>FIND(" ",$B205,FIND(" ",$B205,1)+1)</f>
        <v>12</v>
      </c>
      <c r="F205">
        <f>FIND("HK ", $B205,1)</f>
        <v>37</v>
      </c>
      <c r="G205" t="str">
        <f>RIGHT(D205,3)&amp;" " &amp;LEFT(D205,2)</f>
        <v>JUN 17</v>
      </c>
      <c r="H205" t="str">
        <f>LEFT(G205,3)</f>
        <v>JUN</v>
      </c>
      <c r="I205" t="str">
        <f>TRIM(MID($B205,E205, F205-E205))</f>
        <v>FUSION 107 CL HONG KONG</v>
      </c>
      <c r="J205" s="1">
        <f>VALUE(RIGHT($B205,LEN($B205)-F205-1))</f>
        <v>136.5</v>
      </c>
      <c r="K205" t="s">
        <v>163</v>
      </c>
    </row>
    <row r="206" spans="1:11" hidden="1" x14ac:dyDescent="0.2">
      <c r="A206" t="s">
        <v>168</v>
      </c>
      <c r="B206" t="s">
        <v>354</v>
      </c>
      <c r="G206">
        <v>44365</v>
      </c>
      <c r="H206" t="s">
        <v>367</v>
      </c>
      <c r="I206" t="s">
        <v>245</v>
      </c>
      <c r="J206" s="1">
        <v>500</v>
      </c>
      <c r="K206" t="s">
        <v>163</v>
      </c>
    </row>
    <row r="207" spans="1:11" hidden="1" x14ac:dyDescent="0.2">
      <c r="A207" t="s">
        <v>413</v>
      </c>
      <c r="B207" t="s">
        <v>401</v>
      </c>
      <c r="C207" t="str">
        <f>TRIM(LEFT(B207, FIND(" ",B207,1)))</f>
        <v>20JUN</v>
      </c>
      <c r="D207" t="str">
        <f>TRIM(MID($B207, FIND(" ",$B207,1), 6))</f>
        <v>19JUN</v>
      </c>
      <c r="E207">
        <f>FIND(" ",$B207,FIND(" ",$B207,1)+1)</f>
        <v>12</v>
      </c>
      <c r="F207">
        <f>FIND("HK ", $B207,1)</f>
        <v>41</v>
      </c>
      <c r="G207" t="str">
        <f>RIGHT(D207,3)&amp;" " &amp;LEFT(D207,2)</f>
        <v>JUN 19</v>
      </c>
      <c r="H207" t="str">
        <f>LEFT(G207,3)</f>
        <v>JUN</v>
      </c>
      <c r="I207" t="str">
        <f>TRIM(MID($B207,E207, F207-E207))</f>
        <v>OCTOPUS CARDS LTD HONG KONG</v>
      </c>
      <c r="J207" s="1">
        <f>VALUE(RIGHT($B207,LEN($B207)-F207-1))</f>
        <v>500</v>
      </c>
      <c r="K207" t="s">
        <v>163</v>
      </c>
    </row>
    <row r="208" spans="1:11" hidden="1" x14ac:dyDescent="0.2">
      <c r="A208" t="s">
        <v>413</v>
      </c>
      <c r="B208" t="s">
        <v>405</v>
      </c>
      <c r="C208" t="str">
        <f>TRIM(LEFT(B208, FIND(" ",B208,1)))</f>
        <v>22JUN</v>
      </c>
      <c r="D208" t="str">
        <f>TRIM(MID($B208, FIND(" ",$B208,1), 6))</f>
        <v>20JUN</v>
      </c>
      <c r="E208">
        <f>FIND(" ",$B208,FIND(" ",$B208,1)+1)</f>
        <v>12</v>
      </c>
      <c r="F208">
        <f>FIND("HK ", $B208,1)</f>
        <v>41</v>
      </c>
      <c r="G208" t="str">
        <f>RIGHT(D208,3)&amp;" " &amp;LEFT(D208,2)</f>
        <v>JUN 20</v>
      </c>
      <c r="H208" t="str">
        <f>LEFT(G208,3)</f>
        <v>JUN</v>
      </c>
      <c r="I208" t="str">
        <f>TRIM(MID($B208,E208, F208-E208))</f>
        <v>FUSION 635 CBC SS HONG KONG</v>
      </c>
      <c r="J208" s="1">
        <f>VALUE(RIGHT($B208,LEN($B208)-F208-1))</f>
        <v>44.8</v>
      </c>
      <c r="K208" t="s">
        <v>163</v>
      </c>
    </row>
    <row r="209" spans="1:11" hidden="1" x14ac:dyDescent="0.2">
      <c r="A209" t="s">
        <v>413</v>
      </c>
      <c r="B209" t="s">
        <v>445</v>
      </c>
      <c r="C209" t="str">
        <f>TRIM(LEFT(B209, FIND(" ",B209,1)))</f>
        <v>23JUN</v>
      </c>
      <c r="D209" t="str">
        <f>TRIM(MID($B209, FIND(" ",$B209,1), 6))</f>
        <v>21JUN</v>
      </c>
      <c r="E209">
        <f>FIND(" ",$B209,FIND(" ",$B209,1)+1)</f>
        <v>12</v>
      </c>
      <c r="F209">
        <f>FIND("HK ", $B209,1)</f>
        <v>47</v>
      </c>
      <c r="G209" t="str">
        <f>RIGHT(D209,3)&amp;" " &amp;LEFT(D209,2)</f>
        <v>JUN 21</v>
      </c>
      <c r="H209" t="str">
        <f>LEFT(G209,3)</f>
        <v>JUN</v>
      </c>
      <c r="I209" t="str">
        <f>TRIM(MID($B209,E209, F209-E209))</f>
        <v>KEE WAH BAKERY LIMITED TUNG CHUNG</v>
      </c>
      <c r="J209" s="1">
        <f>VALUE(RIGHT($B209,LEN($B209)-F209-1))</f>
        <v>146.4</v>
      </c>
      <c r="K209" t="s">
        <v>163</v>
      </c>
    </row>
    <row r="210" spans="1:11" hidden="1" x14ac:dyDescent="0.2">
      <c r="A210" t="s">
        <v>413</v>
      </c>
      <c r="B210" t="s">
        <v>406</v>
      </c>
      <c r="C210" t="str">
        <f>TRIM(LEFT(B210, FIND(" ",B210,1)))</f>
        <v>23JUN</v>
      </c>
      <c r="D210" t="str">
        <f>TRIM(MID($B210, FIND(" ",$B210,1), 6))</f>
        <v>21JUN</v>
      </c>
      <c r="E210">
        <f>FIND(" ",$B210,FIND(" ",$B210,1)+1)</f>
        <v>12</v>
      </c>
      <c r="F210">
        <f>FIND("HK ", $B210,1)</f>
        <v>40</v>
      </c>
      <c r="G210" t="str">
        <f>RIGHT(D210,3)&amp;" " &amp;LEFT(D210,2)</f>
        <v>JUN 21</v>
      </c>
      <c r="H210" t="str">
        <f>LEFT(G210,3)</f>
        <v>JUN</v>
      </c>
      <c r="I210" t="str">
        <f>TRIM(MID($B210,E210, F210-E210))</f>
        <v>TASTE 696 CGS SS HONG KONG</v>
      </c>
      <c r="J210" s="1">
        <f>VALUE(RIGHT($B210,LEN($B210)-F210-1))</f>
        <v>74.3</v>
      </c>
      <c r="K210" t="s">
        <v>163</v>
      </c>
    </row>
    <row r="211" spans="1:11" hidden="1" x14ac:dyDescent="0.2">
      <c r="A211" t="s">
        <v>413</v>
      </c>
      <c r="B211" t="s">
        <v>407</v>
      </c>
      <c r="C211" t="str">
        <f>TRIM(LEFT(B211, FIND(" ",B211,1)))</f>
        <v>24JUN</v>
      </c>
      <c r="D211" t="str">
        <f>TRIM(MID($B211, FIND(" ",$B211,1), 6))</f>
        <v>22JUN</v>
      </c>
      <c r="E211">
        <f>FIND(" ",$B211,FIND(" ",$B211,1)+1)</f>
        <v>12</v>
      </c>
      <c r="F211">
        <f>FIND("HK ", $B211,1)</f>
        <v>37</v>
      </c>
      <c r="G211" t="str">
        <f>RIGHT(D211,3)&amp;" " &amp;LEFT(D211,2)</f>
        <v>JUN 22</v>
      </c>
      <c r="H211" t="str">
        <f>LEFT(G211,3)</f>
        <v>JUN</v>
      </c>
      <c r="I211" t="str">
        <f>TRIM(MID($B211,E211, F211-E211))</f>
        <v>WELLCOME 514 TUNG CHUNG</v>
      </c>
      <c r="J211" s="1">
        <f>VALUE(RIGHT($B211,LEN($B211)-F211-1))</f>
        <v>276.7</v>
      </c>
      <c r="K211" t="s">
        <v>163</v>
      </c>
    </row>
    <row r="212" spans="1:11" hidden="1" x14ac:dyDescent="0.2">
      <c r="A212" t="s">
        <v>413</v>
      </c>
      <c r="B212" t="s">
        <v>409</v>
      </c>
      <c r="C212" t="str">
        <f>TRIM(LEFT(B212, FIND(" ",B212,1)))</f>
        <v>26JUN</v>
      </c>
      <c r="D212" t="str">
        <f>TRIM(MID($B212, FIND(" ",$B212,1), 6))</f>
        <v>23JUN</v>
      </c>
      <c r="E212">
        <f>FIND(" ",$B212,FIND(" ",$B212,1)+1)</f>
        <v>12</v>
      </c>
      <c r="F212">
        <f>FIND("HK ", $B212,1)</f>
        <v>37</v>
      </c>
      <c r="G212" t="str">
        <f>RIGHT(D212,3)&amp;" " &amp;LEFT(D212,2)</f>
        <v>JUN 23</v>
      </c>
      <c r="H212" t="str">
        <f>LEFT(G212,3)</f>
        <v>JUN</v>
      </c>
      <c r="I212" t="str">
        <f>TRIM(MID($B212,E212, F212-E212))</f>
        <v>WELLCOME 514 TUNG CHUNG</v>
      </c>
      <c r="J212" s="1">
        <f>VALUE(RIGHT($B212,LEN($B212)-F212-1))</f>
        <v>116.2</v>
      </c>
      <c r="K212" t="s">
        <v>163</v>
      </c>
    </row>
    <row r="213" spans="1:11" hidden="1" x14ac:dyDescent="0.2">
      <c r="A213" t="s">
        <v>413</v>
      </c>
      <c r="B213" t="s">
        <v>410</v>
      </c>
      <c r="C213" t="str">
        <f>TRIM(LEFT(B213, FIND(" ",B213,1)))</f>
        <v>26JUN</v>
      </c>
      <c r="D213" t="str">
        <f>TRIM(MID($B213, FIND(" ",$B213,1), 6))</f>
        <v>24JUN</v>
      </c>
      <c r="E213">
        <f>FIND(" ",$B213,FIND(" ",$B213,1)+1)</f>
        <v>12</v>
      </c>
      <c r="F213">
        <f>FIND("HK ", $B213,1)</f>
        <v>38</v>
      </c>
      <c r="G213" t="str">
        <f>RIGHT(D213,3)&amp;" " &amp;LEFT(D213,2)</f>
        <v>JUN 24</v>
      </c>
      <c r="H213" t="str">
        <f>LEFT(G213,3)</f>
        <v>JUN</v>
      </c>
      <c r="I213" t="str">
        <f>TRIM(MID($B213,E213, F213-E213))</f>
        <v>FUSION 635 CBC HONG KONG</v>
      </c>
      <c r="J213" s="1">
        <f>VALUE(RIGHT($B213,LEN($B213)-F213-1))</f>
        <v>827.9</v>
      </c>
      <c r="K213" t="s">
        <v>163</v>
      </c>
    </row>
    <row r="214" spans="1:11" hidden="1" x14ac:dyDescent="0.2">
      <c r="A214" t="s">
        <v>413</v>
      </c>
      <c r="B214" t="s">
        <v>408</v>
      </c>
      <c r="C214" t="str">
        <f>TRIM(LEFT(B214, FIND(" ",B214,1)))</f>
        <v>26JUN</v>
      </c>
      <c r="D214" t="str">
        <f>TRIM(MID($B214, FIND(" ",$B214,1), 6))</f>
        <v>24JUN</v>
      </c>
      <c r="E214">
        <f>FIND(" ",$B214,FIND(" ",$B214,1)+1)</f>
        <v>12</v>
      </c>
      <c r="F214">
        <f>FIND("HK ", $B214,1)</f>
        <v>41</v>
      </c>
      <c r="G214" t="str">
        <f>RIGHT(D214,3)&amp;" " &amp;LEFT(D214,2)</f>
        <v>JUN 24</v>
      </c>
      <c r="H214" t="str">
        <f>LEFT(G214,3)</f>
        <v>JUN</v>
      </c>
      <c r="I214" t="str">
        <f>TRIM(MID($B214,E214, F214-E214))</f>
        <v>OCTOPUS CARDS LTD HONG KONG</v>
      </c>
      <c r="J214" s="1">
        <f>VALUE(RIGHT($B214,LEN($B214)-F214-1))</f>
        <v>500</v>
      </c>
      <c r="K214" t="s">
        <v>163</v>
      </c>
    </row>
    <row r="215" spans="1:11" hidden="1" x14ac:dyDescent="0.2">
      <c r="A215" t="s">
        <v>413</v>
      </c>
      <c r="B215" t="s">
        <v>416</v>
      </c>
      <c r="C215" t="str">
        <f>TRIM(LEFT(B215, FIND(" ",B215,1)))</f>
        <v>29JUN</v>
      </c>
      <c r="D215" t="str">
        <f>TRIM(MID($B215, FIND(" ",$B215,1), 6))</f>
        <v>26JUN</v>
      </c>
      <c r="E215">
        <f>FIND(" ",$B215,FIND(" ",$B215,1)+1)</f>
        <v>12</v>
      </c>
      <c r="F215">
        <f>FIND("HK ", $B215,1)</f>
        <v>41</v>
      </c>
      <c r="G215" t="str">
        <f>RIGHT(D215,3)&amp;" " &amp;LEFT(D215,2)</f>
        <v>JUN 26</v>
      </c>
      <c r="H215" t="str">
        <f>LEFT(G215,3)</f>
        <v>JUN</v>
      </c>
      <c r="I215" t="str">
        <f>TRIM(MID($B215,E215, F215-E215))</f>
        <v>FUSION 635 CBC SS HONG KONG</v>
      </c>
      <c r="J215" s="1">
        <f>VALUE(RIGHT($B215,LEN($B215)-F215-1))</f>
        <v>123.9</v>
      </c>
      <c r="K215" t="s">
        <v>163</v>
      </c>
    </row>
    <row r="216" spans="1:11" hidden="1" x14ac:dyDescent="0.2">
      <c r="A216" t="s">
        <v>413</v>
      </c>
      <c r="B216" t="s">
        <v>449</v>
      </c>
      <c r="C216" t="str">
        <f>TRIM(LEFT(B216, FIND(" ",B216,1)))</f>
        <v>29JUN</v>
      </c>
      <c r="D216" t="str">
        <f>TRIM(MID($B216, FIND(" ",$B216,1), 6))</f>
        <v>26JUN</v>
      </c>
      <c r="E216">
        <f>FIND(" ",$B216,FIND(" ",$B216,1)+1)</f>
        <v>12</v>
      </c>
      <c r="F216">
        <f>FIND("HK ", $B216,1)</f>
        <v>42</v>
      </c>
      <c r="G216" t="str">
        <f>RIGHT(D216,3)&amp;" " &amp;LEFT(D216,2)</f>
        <v>JUN 26</v>
      </c>
      <c r="H216" t="str">
        <f>LEFT(G216,3)</f>
        <v>JUN</v>
      </c>
      <c r="I216" t="str">
        <f>TRIM(MID($B216,E216, F216-E216))</f>
        <v>PAYPAL *NAOKOMAMA 4029357733</v>
      </c>
      <c r="J216" s="1">
        <f>VALUE(RIGHT($B216,LEN($B216)-F216-1))</f>
        <v>98</v>
      </c>
      <c r="K216" t="s">
        <v>163</v>
      </c>
    </row>
    <row r="217" spans="1:11" hidden="1" x14ac:dyDescent="0.2">
      <c r="A217" t="s">
        <v>413</v>
      </c>
      <c r="B217" t="s">
        <v>418</v>
      </c>
      <c r="C217" t="str">
        <f>TRIM(LEFT(B217, FIND(" ",B217,1)))</f>
        <v>29JUN</v>
      </c>
      <c r="D217" t="str">
        <f>TRIM(MID($B217, FIND(" ",$B217,1), 6))</f>
        <v>26JUN</v>
      </c>
      <c r="E217">
        <f>FIND(" ",$B217,FIND(" ",$B217,1)+1)</f>
        <v>12</v>
      </c>
      <c r="F217">
        <f>FIND("HK ", $B217,1)</f>
        <v>37</v>
      </c>
      <c r="G217" t="str">
        <f>RIGHT(D217,3)&amp;" " &amp;LEFT(D217,2)</f>
        <v>JUN 26</v>
      </c>
      <c r="H217" t="str">
        <f>LEFT(G217,3)</f>
        <v>JUN</v>
      </c>
      <c r="I217" t="str">
        <f>TRIM(MID($B217,E217, F217-E217))</f>
        <v>WELLCOME 514 TUNG CHUNG</v>
      </c>
      <c r="J217" s="1">
        <f>VALUE(RIGHT($B217,LEN($B217)-F217-1))</f>
        <v>202.5</v>
      </c>
      <c r="K217" t="s">
        <v>163</v>
      </c>
    </row>
    <row r="218" spans="1:11" hidden="1" x14ac:dyDescent="0.2">
      <c r="A218" t="s">
        <v>413</v>
      </c>
      <c r="B218" t="s">
        <v>417</v>
      </c>
      <c r="C218" t="str">
        <f>TRIM(LEFT(B218, FIND(" ",B218,1)))</f>
        <v>29JUN</v>
      </c>
      <c r="D218" t="str">
        <f>TRIM(MID($B218, FIND(" ",$B218,1), 6))</f>
        <v>27JUN</v>
      </c>
      <c r="E218">
        <f>FIND(" ",$B218,FIND(" ",$B218,1)+1)</f>
        <v>12</v>
      </c>
      <c r="F218">
        <f>FIND("HK ", $B218,1)</f>
        <v>46</v>
      </c>
      <c r="G218" t="str">
        <f>RIGHT(D218,3)&amp;" " &amp;LEFT(D218,2)</f>
        <v>JUN 27</v>
      </c>
      <c r="H218" t="str">
        <f>LEFT(G218,3)</f>
        <v>JUN</v>
      </c>
      <c r="I218" t="str">
        <f>TRIM(MID($B218,E218, F218-E218))</f>
        <v>MUJI (TELFORD PLAZA) KOWLOON BAY</v>
      </c>
      <c r="J218" s="1">
        <f>VALUE(RIGHT($B218,LEN($B218)-F218-1))</f>
        <v>610.4</v>
      </c>
      <c r="K218" t="s">
        <v>163</v>
      </c>
    </row>
    <row r="219" spans="1:11" hidden="1" x14ac:dyDescent="0.2">
      <c r="A219" t="s">
        <v>168</v>
      </c>
      <c r="B219" t="s">
        <v>362</v>
      </c>
      <c r="G219">
        <v>44374</v>
      </c>
      <c r="H219" t="s">
        <v>367</v>
      </c>
      <c r="I219" t="s">
        <v>245</v>
      </c>
      <c r="J219" s="1">
        <v>1000</v>
      </c>
      <c r="K219" t="s">
        <v>163</v>
      </c>
    </row>
    <row r="220" spans="1:11" hidden="1" x14ac:dyDescent="0.2">
      <c r="A220" t="s">
        <v>368</v>
      </c>
      <c r="B220" t="s">
        <v>373</v>
      </c>
      <c r="C220" t="str">
        <f>TRIM(LEFT(B220, FIND(" ",B220,1)))</f>
        <v>29JUN</v>
      </c>
      <c r="D220" t="str">
        <f>TRIM(MID($B220, FIND(" ",$B220,1), 6))</f>
        <v>28JUN</v>
      </c>
      <c r="E220">
        <f>FIND(" ",$B220,FIND(" ",$B220,1)+1)</f>
        <v>12</v>
      </c>
      <c r="F220">
        <f>FIND("HK", $B220,1)</f>
        <v>13</v>
      </c>
      <c r="G220" t="str">
        <f>RIGHT(D220,3)&amp;" " &amp;LEFT(D220,2)</f>
        <v>JUN 28</v>
      </c>
      <c r="H220" t="str">
        <f>LEFT(G220,3)</f>
        <v>JUN</v>
      </c>
      <c r="I220" t="s">
        <v>158</v>
      </c>
      <c r="J220" s="1">
        <v>559</v>
      </c>
      <c r="K220" t="s">
        <v>163</v>
      </c>
    </row>
    <row r="221" spans="1:11" hidden="1" x14ac:dyDescent="0.2">
      <c r="A221" t="s">
        <v>413</v>
      </c>
      <c r="B221" t="s">
        <v>412</v>
      </c>
      <c r="C221" t="str">
        <f>TRIM(LEFT(B221, FIND(" ",B221,1)))</f>
        <v>29JUN</v>
      </c>
      <c r="D221" t="str">
        <f>TRIM(MID($B221, FIND(" ",$B221,1), 6))</f>
        <v>28JUN</v>
      </c>
      <c r="E221">
        <f>FIND(" ",$B221,FIND(" ",$B221,1)+1)</f>
        <v>12</v>
      </c>
      <c r="F221">
        <f>FIND("HK ", $B221,1)</f>
        <v>41</v>
      </c>
      <c r="G221" t="str">
        <f>RIGHT(D221,3)&amp;" " &amp;LEFT(D221,2)</f>
        <v>JUN 28</v>
      </c>
      <c r="H221" t="str">
        <f>LEFT(G221,3)</f>
        <v>JUN</v>
      </c>
      <c r="I221" t="str">
        <f>TRIM(MID($B221,E221, F221-E221))</f>
        <v>OCTOPUS CARDS LTD HONG KONG</v>
      </c>
      <c r="J221" s="1">
        <f>VALUE(RIGHT($B221,LEN($B221)-F221-1))</f>
        <v>500</v>
      </c>
      <c r="K221" t="s">
        <v>163</v>
      </c>
    </row>
    <row r="222" spans="1:11" hidden="1" x14ac:dyDescent="0.2">
      <c r="A222" t="s">
        <v>413</v>
      </c>
      <c r="B222" t="s">
        <v>450</v>
      </c>
      <c r="C222" t="str">
        <f>TRIM(LEFT(B222, FIND(" ",B222,1)))</f>
        <v>03JUL</v>
      </c>
      <c r="D222" t="str">
        <f>TRIM(MID($B222, FIND(" ",$B222,1), 6))</f>
        <v>01JUL</v>
      </c>
      <c r="E222">
        <f>FIND(" ",$B222,FIND(" ",$B222,1)+1)</f>
        <v>12</v>
      </c>
      <c r="F222">
        <f>FIND("HK ", $B222,1)</f>
        <v>37</v>
      </c>
      <c r="G222" t="str">
        <f>RIGHT(D222,3)&amp;" " &amp;LEFT(D222,2)</f>
        <v>JUL 01</v>
      </c>
      <c r="H222" t="str">
        <f>LEFT(G222,3)</f>
        <v>JUL</v>
      </c>
      <c r="I222" t="str">
        <f>TRIM(MID($B222,E222, F222-E222))</f>
        <v>TASTE 696 CGS HONG KONG</v>
      </c>
      <c r="J222" s="1">
        <f>VALUE(RIGHT($B222,LEN($B222)-F222-1))</f>
        <v>200</v>
      </c>
      <c r="K222" t="s">
        <v>163</v>
      </c>
    </row>
    <row r="223" spans="1:11" hidden="1" x14ac:dyDescent="0.2">
      <c r="A223" t="s">
        <v>413</v>
      </c>
      <c r="B223" t="s">
        <v>424</v>
      </c>
      <c r="C223" t="str">
        <f>TRIM(LEFT(B223, FIND(" ",B223,1)))</f>
        <v>03JUL</v>
      </c>
      <c r="D223" t="str">
        <f>TRIM(MID($B223, FIND(" ",$B223,1), 6))</f>
        <v>01JUL</v>
      </c>
      <c r="E223">
        <f>FIND(" ",$B223,FIND(" ",$B223,1)+1)</f>
        <v>12</v>
      </c>
      <c r="F223">
        <f>FIND("HK ", $B223,1)</f>
        <v>40</v>
      </c>
      <c r="G223" t="str">
        <f>RIGHT(D223,3)&amp;" " &amp;LEFT(D223,2)</f>
        <v>JUL 01</v>
      </c>
      <c r="H223" t="str">
        <f>LEFT(G223,3)</f>
        <v>JUL</v>
      </c>
      <c r="I223" t="str">
        <f>TRIM(MID($B223,E223, F223-E223))</f>
        <v>TASTE 696 CGS SS HONG KONG</v>
      </c>
      <c r="J223" s="1">
        <f>VALUE(RIGHT($B223,LEN($B223)-F223-1))</f>
        <v>184.8</v>
      </c>
      <c r="K223" t="s">
        <v>163</v>
      </c>
    </row>
    <row r="224" spans="1:11" hidden="1" x14ac:dyDescent="0.2">
      <c r="A224" t="s">
        <v>413</v>
      </c>
      <c r="B224" t="s">
        <v>423</v>
      </c>
      <c r="C224" t="str">
        <f>TRIM(LEFT(B224, FIND(" ",B224,1)))</f>
        <v>03JUL</v>
      </c>
      <c r="D224" t="str">
        <f>TRIM(MID($B224, FIND(" ",$B224,1), 6))</f>
        <v>01JUL</v>
      </c>
      <c r="E224">
        <f>FIND(" ",$B224,FIND(" ",$B224,1)+1)</f>
        <v>12</v>
      </c>
      <c r="F224">
        <f>FIND("HK ", $B224,1)</f>
        <v>37</v>
      </c>
      <c r="G224" t="str">
        <f>RIGHT(D224,3)&amp;" " &amp;LEFT(D224,2)</f>
        <v>JUL 01</v>
      </c>
      <c r="H224" t="str">
        <f>LEFT(G224,3)</f>
        <v>JUL</v>
      </c>
      <c r="I224" t="str">
        <f>TRIM(MID($B224,E224, F224-E224))</f>
        <v>WELLCOME 514 TUNG CHUNG</v>
      </c>
      <c r="J224" s="1">
        <f>VALUE(RIGHT($B224,LEN($B224)-F224-1))</f>
        <v>352.3</v>
      </c>
      <c r="K224" t="s">
        <v>163</v>
      </c>
    </row>
    <row r="225" spans="1:11" hidden="1" x14ac:dyDescent="0.2">
      <c r="A225" t="s">
        <v>413</v>
      </c>
      <c r="B225" t="s">
        <v>421</v>
      </c>
      <c r="C225" t="str">
        <f>TRIM(LEFT(B225, FIND(" ",B225,1)))</f>
        <v>03JUL</v>
      </c>
      <c r="D225" t="str">
        <f>TRIM(MID($B225, FIND(" ",$B225,1), 6))</f>
        <v>02JUL</v>
      </c>
      <c r="E225">
        <f>FIND(" ",$B225,FIND(" ",$B225,1)+1)</f>
        <v>12</v>
      </c>
      <c r="F225">
        <f>FIND("HK ", $B225,1)</f>
        <v>41</v>
      </c>
      <c r="G225" t="str">
        <f>RIGHT(D225,3)&amp;" " &amp;LEFT(D225,2)</f>
        <v>JUL 02</v>
      </c>
      <c r="H225" t="str">
        <f>LEFT(G225,3)</f>
        <v>JUL</v>
      </c>
      <c r="I225" t="str">
        <f>TRIM(MID($B225,E225, F225-E225))</f>
        <v>OCTOPUS CARDS LTD HONG KONG</v>
      </c>
      <c r="J225" s="1">
        <f>VALUE(RIGHT($B225,LEN($B225)-F225-1))</f>
        <v>500</v>
      </c>
      <c r="K225" t="s">
        <v>163</v>
      </c>
    </row>
    <row r="226" spans="1:11" hidden="1" x14ac:dyDescent="0.2">
      <c r="A226" t="s">
        <v>168</v>
      </c>
      <c r="B226" t="s">
        <v>324</v>
      </c>
      <c r="G226">
        <v>44379</v>
      </c>
      <c r="H226" t="s">
        <v>365</v>
      </c>
      <c r="I226" t="s">
        <v>245</v>
      </c>
      <c r="J226" s="1">
        <v>2000</v>
      </c>
      <c r="K226" t="s">
        <v>163</v>
      </c>
    </row>
    <row r="227" spans="1:11" hidden="1" x14ac:dyDescent="0.2">
      <c r="A227" t="s">
        <v>413</v>
      </c>
      <c r="B227" t="s">
        <v>429</v>
      </c>
      <c r="C227" t="str">
        <f>TRIM(LEFT(B227, FIND(" ",B227,1)))</f>
        <v>07JUL</v>
      </c>
      <c r="D227" t="str">
        <f>TRIM(MID($B227, FIND(" ",$B227,1), 6))</f>
        <v>05JUL</v>
      </c>
      <c r="E227">
        <f>FIND(" ",$B227,FIND(" ",$B227,1)+1)</f>
        <v>12</v>
      </c>
      <c r="F227">
        <f>FIND("HK ", $B227,1)</f>
        <v>45</v>
      </c>
      <c r="G227" t="str">
        <f>RIGHT(D227,3)&amp;" " &amp;LEFT(D227,2)</f>
        <v>JUL 05</v>
      </c>
      <c r="H227" t="str">
        <f>LEFT(G227,3)</f>
        <v>JUL</v>
      </c>
      <c r="I227" t="str">
        <f>TRIM(MID($B227,E227, F227-E227))</f>
        <v>MIDWAY STUDIO LIMITED HONG KONG</v>
      </c>
      <c r="J227" s="1">
        <f>VALUE(RIGHT($B227,LEN($B227)-F227-1))</f>
        <v>220</v>
      </c>
      <c r="K227" t="s">
        <v>163</v>
      </c>
    </row>
    <row r="228" spans="1:11" hidden="1" x14ac:dyDescent="0.2">
      <c r="A228" t="s">
        <v>413</v>
      </c>
      <c r="B228" t="s">
        <v>427</v>
      </c>
      <c r="C228" t="str">
        <f>TRIM(LEFT(B228, FIND(" ",B228,1)))</f>
        <v>06JUL</v>
      </c>
      <c r="D228" t="str">
        <f>TRIM(MID($B228, FIND(" ",$B228,1), 6))</f>
        <v>05JUL</v>
      </c>
      <c r="E228">
        <f>FIND(" ",$B228,FIND(" ",$B228,1)+1)</f>
        <v>12</v>
      </c>
      <c r="F228">
        <f>FIND("HK ", $B228,1)</f>
        <v>41</v>
      </c>
      <c r="G228" t="str">
        <f>RIGHT(D228,3)&amp;" " &amp;LEFT(D228,2)</f>
        <v>JUL 05</v>
      </c>
      <c r="H228" t="str">
        <f>LEFT(G228,3)</f>
        <v>JUL</v>
      </c>
      <c r="I228" t="str">
        <f>TRIM(MID($B228,E228, F228-E228))</f>
        <v>OCTOPUS CARDS LTD HONG KONG</v>
      </c>
      <c r="J228" s="1">
        <f>VALUE(RIGHT($B228,LEN($B228)-F228-1))</f>
        <v>500</v>
      </c>
      <c r="K228" t="s">
        <v>163</v>
      </c>
    </row>
    <row r="229" spans="1:11" hidden="1" x14ac:dyDescent="0.2">
      <c r="A229" t="s">
        <v>413</v>
      </c>
      <c r="B229" t="s">
        <v>430</v>
      </c>
      <c r="C229" t="str">
        <f>TRIM(LEFT(B229, FIND(" ",B229,1)))</f>
        <v>08JUL</v>
      </c>
      <c r="D229" t="str">
        <f>TRIM(MID($B229, FIND(" ",$B229,1), 6))</f>
        <v>06JUL</v>
      </c>
      <c r="E229">
        <f>FIND(" ",$B229,FIND(" ",$B229,1)+1)</f>
        <v>12</v>
      </c>
      <c r="F229">
        <f>FIND("HK ", $B229,1)</f>
        <v>41</v>
      </c>
      <c r="G229" t="str">
        <f>RIGHT(D229,3)&amp;" " &amp;LEFT(D229,2)</f>
        <v>JUL 06</v>
      </c>
      <c r="H229" t="str">
        <f>LEFT(G229,3)</f>
        <v>JUL</v>
      </c>
      <c r="I229" t="str">
        <f>TRIM(MID($B229,E229, F229-E229))</f>
        <v>FUSION 635 CBC SS HONG KONG</v>
      </c>
      <c r="J229" s="1">
        <f>VALUE(RIGHT($B229,LEN($B229)-F229-1))</f>
        <v>64.099999999999994</v>
      </c>
      <c r="K229" t="s">
        <v>163</v>
      </c>
    </row>
    <row r="230" spans="1:11" hidden="1" x14ac:dyDescent="0.2">
      <c r="A230" t="s">
        <v>413</v>
      </c>
      <c r="B230" t="s">
        <v>432</v>
      </c>
      <c r="C230" t="str">
        <f>TRIM(LEFT(B230, FIND(" ",B230,1)))</f>
        <v>08JUL</v>
      </c>
      <c r="D230" t="str">
        <f>TRIM(MID($B230, FIND(" ",$B230,1), 6))</f>
        <v>06JUL</v>
      </c>
      <c r="E230">
        <f>FIND(" ",$B230,FIND(" ",$B230,1)+1)</f>
        <v>12</v>
      </c>
      <c r="F230">
        <f>FIND("HK ", $B230,1)</f>
        <v>41</v>
      </c>
      <c r="G230" t="str">
        <f>RIGHT(D230,3)&amp;" " &amp;LEFT(D230,2)</f>
        <v>JUL 06</v>
      </c>
      <c r="H230" t="str">
        <f>LEFT(G230,3)</f>
        <v>JUL</v>
      </c>
      <c r="I230" t="str">
        <f>TRIM(MID($B230,E230, F230-E230))</f>
        <v>FUSION 635 CBC SS HONG KONG</v>
      </c>
      <c r="J230" s="1">
        <f>VALUE(RIGHT($B230,LEN($B230)-F230-1))</f>
        <v>121.4</v>
      </c>
      <c r="K230" t="s">
        <v>163</v>
      </c>
    </row>
    <row r="231" spans="1:11" hidden="1" x14ac:dyDescent="0.2">
      <c r="A231" t="s">
        <v>413</v>
      </c>
      <c r="B231" t="s">
        <v>431</v>
      </c>
      <c r="C231" t="str">
        <f>TRIM(LEFT(B231, FIND(" ",B231,1)))</f>
        <v>08JUL</v>
      </c>
      <c r="D231" t="str">
        <f>TRIM(MID($B231, FIND(" ",$B231,1), 6))</f>
        <v>06JUL</v>
      </c>
      <c r="E231">
        <f>FIND(" ",$B231,FIND(" ",$B231,1)+1)</f>
        <v>12</v>
      </c>
      <c r="F231">
        <f>FIND("HK ", $B231,1)</f>
        <v>37</v>
      </c>
      <c r="G231" t="str">
        <f>RIGHT(D231,3)&amp;" " &amp;LEFT(D231,2)</f>
        <v>JUL 06</v>
      </c>
      <c r="H231" t="str">
        <f>LEFT(G231,3)</f>
        <v>JUL</v>
      </c>
      <c r="I231" t="str">
        <f>TRIM(MID($B231,E231, F231-E231))</f>
        <v>WELLCOME 514 TUNG CHUNG</v>
      </c>
      <c r="J231" s="1">
        <f>VALUE(RIGHT($B231,LEN($B231)-F231-1))</f>
        <v>236.5</v>
      </c>
      <c r="K231" t="s">
        <v>163</v>
      </c>
    </row>
    <row r="232" spans="1:11" hidden="1" x14ac:dyDescent="0.2">
      <c r="A232" t="s">
        <v>413</v>
      </c>
      <c r="B232" t="s">
        <v>434</v>
      </c>
      <c r="C232" t="str">
        <f>TRIM(LEFT(B232, FIND(" ",B232,1)))</f>
        <v>09JUL</v>
      </c>
      <c r="D232" t="str">
        <f>TRIM(MID($B232, FIND(" ",$B232,1), 6))</f>
        <v>08JUL</v>
      </c>
      <c r="E232">
        <f>FIND(" ",$B232,FIND(" ",$B232,1)+1)</f>
        <v>12</v>
      </c>
      <c r="F232">
        <f>FIND("HK ", $B232,1)</f>
        <v>41</v>
      </c>
      <c r="G232" t="str">
        <f>RIGHT(D232,3)&amp;" " &amp;LEFT(D232,2)</f>
        <v>JUL 08</v>
      </c>
      <c r="H232" t="str">
        <f>LEFT(G232,3)</f>
        <v>JUL</v>
      </c>
      <c r="I232" t="str">
        <f>TRIM(MID($B232,E232, F232-E232))</f>
        <v>OCTOPUS CARDS LTD HONG KONG</v>
      </c>
      <c r="J232" s="1">
        <f>VALUE(RIGHT($B232,LEN($B232)-F232-1))</f>
        <v>500</v>
      </c>
      <c r="K232" t="s">
        <v>163</v>
      </c>
    </row>
    <row r="233" spans="1:11" hidden="1" x14ac:dyDescent="0.2">
      <c r="A233" t="s">
        <v>413</v>
      </c>
      <c r="B233" t="s">
        <v>439</v>
      </c>
      <c r="C233" t="str">
        <f>TRIM(LEFT(B233, FIND(" ",B233,1)))</f>
        <v>13JUL</v>
      </c>
      <c r="D233" t="str">
        <f>TRIM(MID($B233, FIND(" ",$B233,1), 6))</f>
        <v>10JUL</v>
      </c>
      <c r="E233">
        <f>FIND(" ",$B233,FIND(" ",$B233,1)+1)</f>
        <v>12</v>
      </c>
      <c r="F233">
        <f>FIND("HK ", $B233,1)</f>
        <v>38</v>
      </c>
      <c r="G233" t="str">
        <f>RIGHT(D233,3)&amp;" " &amp;LEFT(D233,2)</f>
        <v>JUL 10</v>
      </c>
      <c r="H233" t="str">
        <f>LEFT(G233,3)</f>
        <v>JUL</v>
      </c>
      <c r="I233" t="str">
        <f>TRIM(MID($B233,E233, F233-E233))</f>
        <v>FUSION 635 CBC HONG KONG</v>
      </c>
      <c r="J233" s="1">
        <f>VALUE(RIGHT($B233,LEN($B233)-F233-1))</f>
        <v>207.2</v>
      </c>
      <c r="K233" t="s">
        <v>163</v>
      </c>
    </row>
    <row r="234" spans="1:11" hidden="1" x14ac:dyDescent="0.2">
      <c r="A234" t="s">
        <v>413</v>
      </c>
      <c r="B234" t="s">
        <v>436</v>
      </c>
      <c r="C234" t="str">
        <f>TRIM(LEFT(B234, FIND(" ",B234,1)))</f>
        <v>11JUL</v>
      </c>
      <c r="D234" t="str">
        <f>TRIM(MID($B234, FIND(" ",$B234,1), 6))</f>
        <v>10JUL</v>
      </c>
      <c r="E234">
        <f>FIND(" ",$B234,FIND(" ",$B234,1)+1)</f>
        <v>12</v>
      </c>
      <c r="F234">
        <f>FIND("HK ", $B234,1)</f>
        <v>48</v>
      </c>
      <c r="G234" t="str">
        <f>RIGHT(D234,3)&amp;" " &amp;LEFT(D234,2)</f>
        <v>JUL 10</v>
      </c>
      <c r="H234" t="str">
        <f>LEFT(G234,3)</f>
        <v>JUL</v>
      </c>
      <c r="I234" t="str">
        <f>TRIM(MID($B234,E234, F234-E234))</f>
        <v>OCL* OCTOPUS AD5850984 KOWLOON BAY</v>
      </c>
      <c r="J234" s="1">
        <f>VALUE(RIGHT($B234,LEN($B234)-F234-1))</f>
        <v>100</v>
      </c>
      <c r="K234" t="s">
        <v>163</v>
      </c>
    </row>
    <row r="235" spans="1:11" hidden="1" x14ac:dyDescent="0.2">
      <c r="A235" t="s">
        <v>413</v>
      </c>
      <c r="B235" t="s">
        <v>435</v>
      </c>
      <c r="C235" t="str">
        <f>TRIM(LEFT(B235, FIND(" ",B235,1)))</f>
        <v>11JUL</v>
      </c>
      <c r="D235" t="str">
        <f>TRIM(MID($B235, FIND(" ",$B235,1), 6))</f>
        <v>10JUL</v>
      </c>
      <c r="E235">
        <f>FIND(" ",$B235,FIND(" ",$B235,1)+1)</f>
        <v>12</v>
      </c>
      <c r="F235">
        <f>FIND("HK ", $B235,1)</f>
        <v>48</v>
      </c>
      <c r="G235" t="str">
        <f>RIGHT(D235,3)&amp;" " &amp;LEFT(D235,2)</f>
        <v>JUL 10</v>
      </c>
      <c r="H235" t="str">
        <f>LEFT(G235,3)</f>
        <v>JUL</v>
      </c>
      <c r="I235" t="str">
        <f>TRIM(MID($B235,E235, F235-E235))</f>
        <v>OCL* OCTOPUS AD5853509 KOWLOON BAY</v>
      </c>
      <c r="J235" s="1">
        <f>VALUE(RIGHT($B235,LEN($B235)-F235-1))</f>
        <v>100</v>
      </c>
      <c r="K235" t="s">
        <v>163</v>
      </c>
    </row>
    <row r="236" spans="1:11" hidden="1" x14ac:dyDescent="0.2">
      <c r="A236" t="s">
        <v>413</v>
      </c>
      <c r="B236" t="s">
        <v>438</v>
      </c>
      <c r="C236" t="str">
        <f>TRIM(LEFT(B236, FIND(" ",B236,1)))</f>
        <v>13JUL</v>
      </c>
      <c r="D236" t="str">
        <f>TRIM(MID($B236, FIND(" ",$B236,1), 6))</f>
        <v>10JUL</v>
      </c>
      <c r="E236">
        <f>FIND(" ",$B236,FIND(" ",$B236,1)+1)</f>
        <v>12</v>
      </c>
      <c r="F236">
        <f>FIND("HK ", $B236,1)</f>
        <v>40</v>
      </c>
      <c r="G236" t="str">
        <f>RIGHT(D236,3)&amp;" " &amp;LEFT(D236,2)</f>
        <v>JUL 10</v>
      </c>
      <c r="H236" t="str">
        <f>LEFT(G236,3)</f>
        <v>JUL</v>
      </c>
      <c r="I236" t="str">
        <f>TRIM(MID($B236,E236, F236-E236))</f>
        <v>TASTE 696 CGS SS HONG KONG</v>
      </c>
      <c r="J236" s="1">
        <f>VALUE(RIGHT($B236,LEN($B236)-F236-1))</f>
        <v>402</v>
      </c>
      <c r="K236" t="s">
        <v>163</v>
      </c>
    </row>
    <row r="237" spans="1:11" hidden="1" x14ac:dyDescent="0.2">
      <c r="A237" t="s">
        <v>413</v>
      </c>
      <c r="B237" t="s">
        <v>440</v>
      </c>
      <c r="C237" t="str">
        <f>TRIM(LEFT(B237, FIND(" ",B237,1)))</f>
        <v>13JUL</v>
      </c>
      <c r="D237" t="str">
        <f>TRIM(MID($B237, FIND(" ",$B237,1), 6))</f>
        <v>11JUL</v>
      </c>
      <c r="E237">
        <f>FIND(" ",$B237,FIND(" ",$B237,1)+1)</f>
        <v>12</v>
      </c>
      <c r="F237">
        <f>FIND("HK ", $B237,1)</f>
        <v>41</v>
      </c>
      <c r="G237" t="str">
        <f>RIGHT(D237,3)&amp;" " &amp;LEFT(D237,2)</f>
        <v>JUL 11</v>
      </c>
      <c r="H237" t="str">
        <f>LEFT(G237,3)</f>
        <v>JUL</v>
      </c>
      <c r="I237" t="str">
        <f>TRIM(MID($B237,E237, F237-E237))</f>
        <v>FUSION 635 CBC SS HONG KONG</v>
      </c>
      <c r="J237" s="1">
        <f>VALUE(RIGHT($B237,LEN($B237)-F237-1))</f>
        <v>111.6</v>
      </c>
      <c r="K237" t="s">
        <v>163</v>
      </c>
    </row>
    <row r="238" spans="1:11" hidden="1" x14ac:dyDescent="0.2">
      <c r="A238" t="s">
        <v>368</v>
      </c>
      <c r="B238" t="s">
        <v>375</v>
      </c>
      <c r="C238" t="str">
        <f>TRIM(LEFT(B238, FIND(" ",B238,1)))</f>
        <v>13JUL</v>
      </c>
      <c r="D238" t="str">
        <f>TRIM(MID($B238, FIND(" ",$B238,1), 6))</f>
        <v>11JUL</v>
      </c>
      <c r="E238">
        <f>FIND(" ",$B238,FIND(" ",$B238,1)+1)</f>
        <v>12</v>
      </c>
      <c r="F238">
        <f>FIND("HK", $B238,1)</f>
        <v>13</v>
      </c>
      <c r="G238" t="str">
        <f>RIGHT(D238,3)&amp;" " &amp;LEFT(D238,2)</f>
        <v>JUL 11</v>
      </c>
      <c r="H238" t="str">
        <f>LEFT(G238,3)</f>
        <v>JUL</v>
      </c>
      <c r="I238" t="s">
        <v>158</v>
      </c>
      <c r="J238" s="1">
        <v>155.19999999999999</v>
      </c>
      <c r="K238" t="s">
        <v>163</v>
      </c>
    </row>
    <row r="239" spans="1:11" hidden="1" x14ac:dyDescent="0.2">
      <c r="A239" t="s">
        <v>368</v>
      </c>
      <c r="B239" t="s">
        <v>376</v>
      </c>
      <c r="C239" t="str">
        <f>TRIM(LEFT(B239, FIND(" ",B239,1)))</f>
        <v>13JUL</v>
      </c>
      <c r="D239" t="str">
        <f>TRIM(MID($B239, FIND(" ",$B239,1), 6))</f>
        <v>11JUL</v>
      </c>
      <c r="E239">
        <f>FIND(" ",$B239,FIND(" ",$B239,1)+1)</f>
        <v>12</v>
      </c>
      <c r="F239">
        <f>FIND("HK", $B239,1)</f>
        <v>13</v>
      </c>
      <c r="G239" t="str">
        <f>RIGHT(D239,3)&amp;" " &amp;LEFT(D239,2)</f>
        <v>JUL 11</v>
      </c>
      <c r="H239" t="str">
        <f>LEFT(G239,3)</f>
        <v>JUL</v>
      </c>
      <c r="I239" t="s">
        <v>158</v>
      </c>
      <c r="J239" s="1">
        <v>833.4</v>
      </c>
      <c r="K239" t="s">
        <v>163</v>
      </c>
    </row>
    <row r="240" spans="1:11" hidden="1" x14ac:dyDescent="0.2">
      <c r="A240" t="s">
        <v>413</v>
      </c>
      <c r="B240" t="s">
        <v>442</v>
      </c>
      <c r="C240" t="str">
        <f>TRIM(LEFT(B240, FIND(" ",B240,1)))</f>
        <v>15JUL</v>
      </c>
      <c r="D240" t="str">
        <f>TRIM(MID($B240, FIND(" ",$B240,1), 6))</f>
        <v>11JUL</v>
      </c>
      <c r="E240">
        <f>FIND(" ",$B240,FIND(" ",$B240,1)+1)</f>
        <v>12</v>
      </c>
      <c r="F240">
        <f>FIND("HK ", $B240,1)</f>
        <v>45</v>
      </c>
      <c r="G240" t="str">
        <f>RIGHT(D240,3)&amp;" " &amp;LEFT(D240,2)</f>
        <v>JUL 11</v>
      </c>
      <c r="H240" t="str">
        <f>LEFT(G240,3)</f>
        <v>JUL</v>
      </c>
      <c r="I240" t="str">
        <f>TRIM(MID($B240,E240, F240-E240))</f>
        <v>KYO WATAMI R G&amp;J C CG HONG KONG</v>
      </c>
      <c r="J240" s="1">
        <f>VALUE(RIGHT($B240,LEN($B240)-F240-1))</f>
        <v>242</v>
      </c>
      <c r="K240" t="s">
        <v>163</v>
      </c>
    </row>
    <row r="241" spans="1:11" hidden="1" x14ac:dyDescent="0.2">
      <c r="A241" t="s">
        <v>413</v>
      </c>
      <c r="B241" t="s">
        <v>441</v>
      </c>
      <c r="C241" t="str">
        <f>TRIM(LEFT(B241, FIND(" ",B241,1)))</f>
        <v>13JUL</v>
      </c>
      <c r="D241" t="str">
        <f>TRIM(MID($B241, FIND(" ",$B241,1), 6))</f>
        <v>11JUL</v>
      </c>
      <c r="E241">
        <f>FIND(" ",$B241,FIND(" ",$B241,1)+1)</f>
        <v>12</v>
      </c>
      <c r="F241">
        <f>FIND("HK ", $B241,1)</f>
        <v>40</v>
      </c>
      <c r="G241" t="str">
        <f>RIGHT(D241,3)&amp;" " &amp;LEFT(D241,2)</f>
        <v>JUL 11</v>
      </c>
      <c r="H241" t="str">
        <f>LEFT(G241,3)</f>
        <v>JUL</v>
      </c>
      <c r="I241" t="str">
        <f>TRIM(MID($B241,E241, F241-E241))</f>
        <v>TASTE 696 CGS SS HONG KONG</v>
      </c>
      <c r="J241" s="1">
        <f>VALUE(RIGHT($B241,LEN($B241)-F241-1))</f>
        <v>208.5</v>
      </c>
      <c r="K241" t="s">
        <v>163</v>
      </c>
    </row>
    <row r="242" spans="1:11" hidden="1" x14ac:dyDescent="0.2">
      <c r="A242" t="s">
        <v>413</v>
      </c>
      <c r="B242" t="s">
        <v>437</v>
      </c>
      <c r="C242" t="str">
        <f>TRIM(LEFT(B242, FIND(" ",B242,1)))</f>
        <v>13JUL</v>
      </c>
      <c r="D242" t="str">
        <f>TRIM(MID($B242, FIND(" ",$B242,1), 6))</f>
        <v>12JUL</v>
      </c>
      <c r="E242">
        <f>FIND(" ",$B242,FIND(" ",$B242,1)+1)</f>
        <v>12</v>
      </c>
      <c r="F242">
        <f>FIND("HK ", $B242,1)</f>
        <v>41</v>
      </c>
      <c r="G242" t="str">
        <f>RIGHT(D242,3)&amp;" " &amp;LEFT(D242,2)</f>
        <v>JUL 12</v>
      </c>
      <c r="H242" t="str">
        <f>LEFT(G242,3)</f>
        <v>JUL</v>
      </c>
      <c r="I242" t="str">
        <f>TRIM(MID($B242,E242, F242-E242))</f>
        <v>OCTOPUS CARDS LTD HONG KONG</v>
      </c>
      <c r="J242" s="1">
        <f>VALUE(RIGHT($B242,LEN($B242)-F242-1))</f>
        <v>500</v>
      </c>
      <c r="K242" t="s">
        <v>163</v>
      </c>
    </row>
    <row r="243" spans="1:11" hidden="1" x14ac:dyDescent="0.2">
      <c r="A243" t="s">
        <v>168</v>
      </c>
      <c r="B243" t="s">
        <v>338</v>
      </c>
      <c r="G243">
        <v>44390</v>
      </c>
      <c r="H243" t="s">
        <v>365</v>
      </c>
      <c r="I243" t="s">
        <v>245</v>
      </c>
      <c r="J243" s="1">
        <v>1500</v>
      </c>
      <c r="K243" t="s">
        <v>163</v>
      </c>
    </row>
    <row r="244" spans="1:11" hidden="1" x14ac:dyDescent="0.2">
      <c r="A244" t="s">
        <v>413</v>
      </c>
      <c r="B244" t="s">
        <v>443</v>
      </c>
      <c r="C244" t="str">
        <f>TRIM(LEFT(B244, FIND(" ",B244,1)))</f>
        <v>17JUL</v>
      </c>
      <c r="D244" t="str">
        <f>TRIM(MID($B244, FIND(" ",$B244,1), 6))</f>
        <v>15JUL</v>
      </c>
      <c r="E244">
        <f>FIND(" ",$B244,FIND(" ",$B244,1)+1)</f>
        <v>12</v>
      </c>
      <c r="F244">
        <f>FIND("HK ", $B244,1)</f>
        <v>41</v>
      </c>
      <c r="G244" t="str">
        <f>RIGHT(D244,3)&amp;" " &amp;LEFT(D244,2)</f>
        <v>JUL 15</v>
      </c>
      <c r="H244" t="str">
        <f>LEFT(G244,3)</f>
        <v>JUL</v>
      </c>
      <c r="I244" t="str">
        <f>TRIM(MID($B244,E244, F244-E244))</f>
        <v>FUSION 635 CBC SS HONG KONG</v>
      </c>
      <c r="J244" s="1">
        <f>VALUE(RIGHT($B244,LEN($B244)-F244-1))</f>
        <v>269.60000000000002</v>
      </c>
      <c r="K244" t="s">
        <v>163</v>
      </c>
    </row>
    <row r="245" spans="1:11" hidden="1" x14ac:dyDescent="0.2">
      <c r="A245" t="s">
        <v>413</v>
      </c>
      <c r="B245" t="s">
        <v>444</v>
      </c>
      <c r="C245" t="str">
        <f>TRIM(LEFT(B245, FIND(" ",B245,1)))</f>
        <v>17JUL</v>
      </c>
      <c r="D245" t="str">
        <f>TRIM(MID($B245, FIND(" ",$B245,1), 6))</f>
        <v>15JUL</v>
      </c>
      <c r="E245">
        <f>FIND(" ",$B245,FIND(" ",$B245,1)+1)</f>
        <v>12</v>
      </c>
      <c r="F245">
        <f>FIND("HK ", $B245,1)</f>
        <v>37</v>
      </c>
      <c r="G245" t="str">
        <f>RIGHT(D245,3)&amp;" " &amp;LEFT(D245,2)</f>
        <v>JUL 15</v>
      </c>
      <c r="H245" t="str">
        <f>LEFT(G245,3)</f>
        <v>JUL</v>
      </c>
      <c r="I245" t="str">
        <f>TRIM(MID($B245,E245, F245-E245))</f>
        <v>WELLCOME 514 TUNG CHUNG</v>
      </c>
      <c r="J245" s="1">
        <f>VALUE(RIGHT($B245,LEN($B245)-F245-1))</f>
        <v>595.6</v>
      </c>
      <c r="K245" t="s">
        <v>163</v>
      </c>
    </row>
    <row r="246" spans="1:11" hidden="1" x14ac:dyDescent="0.2">
      <c r="A246" t="s">
        <v>368</v>
      </c>
      <c r="B246" t="s">
        <v>377</v>
      </c>
      <c r="C246" t="str">
        <f>TRIM(LEFT(B246, FIND(" ",B246,1)))</f>
        <v>17JUL</v>
      </c>
      <c r="D246" t="str">
        <f>TRIM(MID($B246, FIND(" ",$B246,1), 6))</f>
        <v>16JUL</v>
      </c>
      <c r="E246">
        <f>FIND(" ",$B246,FIND(" ",$B246,1)+1)</f>
        <v>12</v>
      </c>
      <c r="F246">
        <f>FIND("HK", $B246,1)</f>
        <v>13</v>
      </c>
      <c r="G246" t="str">
        <f>RIGHT(D246,3)&amp;" " &amp;LEFT(D246,2)</f>
        <v>JUL 16</v>
      </c>
      <c r="H246" t="str">
        <f>LEFT(G246,3)</f>
        <v>JUL</v>
      </c>
      <c r="I246" t="s">
        <v>158</v>
      </c>
      <c r="J246" s="1">
        <v>1596.1</v>
      </c>
      <c r="K246" t="s">
        <v>163</v>
      </c>
    </row>
    <row r="247" spans="1:11" hidden="1" x14ac:dyDescent="0.2">
      <c r="A247" t="s">
        <v>413</v>
      </c>
      <c r="B247" t="s">
        <v>503</v>
      </c>
      <c r="C247" t="str">
        <f>TRIM(LEFT(B247, FIND(" ",B247,1)))</f>
        <v>18JUL</v>
      </c>
      <c r="D247" t="str">
        <f>TRIM(MID($B247, FIND(" ",$B247,1), 6))</f>
        <v>17JUL</v>
      </c>
      <c r="E247">
        <f>FIND(" ",$B247,FIND(" ",$B247,1)+1)</f>
        <v>12</v>
      </c>
      <c r="F247">
        <f>FIND("HK ", $B247,1)</f>
        <v>41</v>
      </c>
      <c r="G247" t="str">
        <f>RIGHT(D247,3)&amp;" " &amp;LEFT(D247,2)</f>
        <v>JUL 17</v>
      </c>
      <c r="H247" t="str">
        <f>LEFT(G247,3)</f>
        <v>JUL</v>
      </c>
      <c r="I247" t="str">
        <f>TRIM(MID($B247,E247, F247-E247))</f>
        <v>OCTOPUS CARDS LTD HONG KONG</v>
      </c>
      <c r="J247" s="1">
        <f>VALUE(RIGHT($B247,LEN($B247)-F247-1))</f>
        <v>500</v>
      </c>
      <c r="K247" t="s">
        <v>163</v>
      </c>
    </row>
    <row r="248" spans="1:11" hidden="1" x14ac:dyDescent="0.2">
      <c r="A248" t="s">
        <v>413</v>
      </c>
      <c r="B248" t="s">
        <v>506</v>
      </c>
      <c r="C248" t="str">
        <f>TRIM(LEFT(B248, FIND(" ",B248,1)))</f>
        <v>21JUL</v>
      </c>
      <c r="D248" t="str">
        <f>TRIM(MID($B248, FIND(" ",$B248,1), 6))</f>
        <v>19JUL</v>
      </c>
      <c r="E248">
        <f>FIND(" ",$B248,FIND(" ",$B248,1)+1)</f>
        <v>12</v>
      </c>
      <c r="F248">
        <f>FIND("HK ", $B248,1)</f>
        <v>47</v>
      </c>
      <c r="G248" t="str">
        <f>RIGHT(D248,3)&amp;" " &amp;LEFT(D248,2)</f>
        <v>JUL 19</v>
      </c>
      <c r="H248" t="str">
        <f>LEFT(G248,3)</f>
        <v>JUL</v>
      </c>
      <c r="I248" t="str">
        <f>TRIM(MID($B248,E248, F248-E248))</f>
        <v>KEE WAH BAKERY LIMITED TUNG CHUNG</v>
      </c>
      <c r="J248" s="1">
        <f>VALUE(RIGHT($B248,LEN($B248)-F248-1))</f>
        <v>116.5</v>
      </c>
      <c r="K248" t="s">
        <v>163</v>
      </c>
    </row>
    <row r="249" spans="1:11" hidden="1" x14ac:dyDescent="0.2">
      <c r="A249" t="s">
        <v>413</v>
      </c>
      <c r="B249" t="s">
        <v>505</v>
      </c>
      <c r="C249" t="str">
        <f>TRIM(LEFT(B249, FIND(" ",B249,1)))</f>
        <v>21JUL</v>
      </c>
      <c r="D249" t="str">
        <f>TRIM(MID($B249, FIND(" ",$B249,1), 6))</f>
        <v>19JUL</v>
      </c>
      <c r="E249">
        <f>FIND(" ",$B249,FIND(" ",$B249,1)+1)</f>
        <v>12</v>
      </c>
      <c r="F249">
        <f>FIND("HK ", $B249,1)</f>
        <v>40</v>
      </c>
      <c r="G249" t="str">
        <f>RIGHT(D249,3)&amp;" " &amp;LEFT(D249,2)</f>
        <v>JUL 19</v>
      </c>
      <c r="H249" t="str">
        <f>LEFT(G249,3)</f>
        <v>JUL</v>
      </c>
      <c r="I249" t="str">
        <f>TRIM(MID($B249,E249, F249-E249))</f>
        <v>TASTE 696 CGS SS HONG KONG</v>
      </c>
      <c r="J249" s="1">
        <f>VALUE(RIGHT($B249,LEN($B249)-F249-1))</f>
        <v>151.30000000000001</v>
      </c>
      <c r="K249" t="s">
        <v>163</v>
      </c>
    </row>
    <row r="250" spans="1:11" hidden="1" x14ac:dyDescent="0.2">
      <c r="A250" t="s">
        <v>413</v>
      </c>
      <c r="B250" t="s">
        <v>509</v>
      </c>
      <c r="C250" t="str">
        <f>TRIM(LEFT(B250, FIND(" ",B250,1)))</f>
        <v>23JUL</v>
      </c>
      <c r="D250" t="str">
        <f>TRIM(MID($B250, FIND(" ",$B250,1), 6))</f>
        <v>21JUL</v>
      </c>
      <c r="E250">
        <f>FIND(" ",$B250,FIND(" ",$B250,1)+1)</f>
        <v>12</v>
      </c>
      <c r="F250">
        <f>FIND("HK ", $B250,1)</f>
        <v>40</v>
      </c>
      <c r="G250" t="str">
        <f>RIGHT(D250,3)&amp;" " &amp;LEFT(D250,2)</f>
        <v>JUL 21</v>
      </c>
      <c r="H250" t="str">
        <f>LEFT(G250,3)</f>
        <v>JUL</v>
      </c>
      <c r="I250" t="str">
        <f>TRIM(MID($B250,E250, F250-E250))</f>
        <v>TASTE 696 CGS SS HONG KONG</v>
      </c>
      <c r="J250" s="1">
        <f>VALUE(RIGHT($B250,LEN($B250)-F250-1))</f>
        <v>334.4</v>
      </c>
      <c r="K250" t="s">
        <v>163</v>
      </c>
    </row>
    <row r="251" spans="1:11" hidden="1" x14ac:dyDescent="0.2">
      <c r="A251" t="s">
        <v>413</v>
      </c>
      <c r="B251" t="s">
        <v>510</v>
      </c>
      <c r="C251" t="str">
        <f>TRIM(LEFT(B251, FIND(" ",B251,1)))</f>
        <v>24JUL</v>
      </c>
      <c r="D251" t="str">
        <f>TRIM(MID($B251, FIND(" ",$B251,1), 6))</f>
        <v>22JUL</v>
      </c>
      <c r="E251">
        <f>FIND(" ",$B251,FIND(" ",$B251,1)+1)</f>
        <v>12</v>
      </c>
      <c r="F251">
        <f>FIND("HK ", $B251,1)</f>
        <v>37</v>
      </c>
      <c r="G251" t="str">
        <f>RIGHT(D251,3)&amp;" " &amp;LEFT(D251,2)</f>
        <v>JUL 22</v>
      </c>
      <c r="H251" t="str">
        <f>LEFT(G251,3)</f>
        <v>JUL</v>
      </c>
      <c r="I251" t="str">
        <f>TRIM(MID($B251,E251, F251-E251))</f>
        <v>FUSION 107 CL HONG KONG</v>
      </c>
      <c r="J251" s="1">
        <f>VALUE(RIGHT($B251,LEN($B251)-F251-1))</f>
        <v>244.3</v>
      </c>
      <c r="K251" t="s">
        <v>163</v>
      </c>
    </row>
    <row r="252" spans="1:11" hidden="1" x14ac:dyDescent="0.2">
      <c r="A252" t="s">
        <v>368</v>
      </c>
      <c r="B252" t="s">
        <v>378</v>
      </c>
      <c r="C252" t="str">
        <f>TRIM(LEFT(B252, FIND(" ",B252,1)))</f>
        <v>24JUL</v>
      </c>
      <c r="D252" t="str">
        <f>TRIM(MID($B252, FIND(" ",$B252,1), 6))</f>
        <v>23JUL</v>
      </c>
      <c r="E252">
        <f>FIND(" ",$B252,FIND(" ",$B252,1)+1)</f>
        <v>12</v>
      </c>
      <c r="F252">
        <f>FIND("HK", $B252,1)</f>
        <v>13</v>
      </c>
      <c r="G252" t="str">
        <f>RIGHT(D252,3)&amp;" " &amp;LEFT(D252,2)</f>
        <v>JUL 23</v>
      </c>
      <c r="H252" t="str">
        <f>LEFT(G252,3)</f>
        <v>JUL</v>
      </c>
      <c r="I252" t="s">
        <v>158</v>
      </c>
      <c r="J252" s="1">
        <v>1329.9</v>
      </c>
      <c r="K252" t="s">
        <v>163</v>
      </c>
    </row>
    <row r="253" spans="1:11" hidden="1" x14ac:dyDescent="0.2">
      <c r="A253" t="s">
        <v>368</v>
      </c>
      <c r="B253" t="s">
        <v>379</v>
      </c>
      <c r="C253" t="str">
        <f>TRIM(LEFT(B253, FIND(" ",B253,1)))</f>
        <v>27JUL</v>
      </c>
      <c r="D253" t="str">
        <f>TRIM(MID($B253, FIND(" ",$B253,1), 6))</f>
        <v>24JUL</v>
      </c>
      <c r="E253">
        <f>FIND(" ",$B253,FIND(" ",$B253,1)+1)</f>
        <v>12</v>
      </c>
      <c r="F253">
        <f>FIND("HK", $B253,1)</f>
        <v>37</v>
      </c>
      <c r="G253" t="str">
        <f>RIGHT(D253,3)&amp;" " &amp;LEFT(D253,2)</f>
        <v>JUL 24</v>
      </c>
      <c r="H253" t="str">
        <f>LEFT(G253,3)</f>
        <v>JUL</v>
      </c>
      <c r="I253" t="str">
        <f>TRIM(MID($B253,E253, F253-E253))</f>
        <v>HERBACEOUS TEAS SHA TIN</v>
      </c>
      <c r="J253" s="1">
        <f>VALUE(RIGHT($B253,LEN($B253)-F253-1))</f>
        <v>927</v>
      </c>
      <c r="K253" t="s">
        <v>163</v>
      </c>
    </row>
    <row r="254" spans="1:11" hidden="1" x14ac:dyDescent="0.2">
      <c r="A254" t="s">
        <v>413</v>
      </c>
      <c r="B254" t="s">
        <v>511</v>
      </c>
      <c r="C254" t="str">
        <f>TRIM(LEFT(B254, FIND(" ",B254,1)))</f>
        <v>25JUL</v>
      </c>
      <c r="D254" t="str">
        <f>TRIM(MID($B254, FIND(" ",$B254,1), 6))</f>
        <v>24JUL</v>
      </c>
      <c r="E254">
        <f>FIND(" ",$B254,FIND(" ",$B254,1)+1)</f>
        <v>12</v>
      </c>
      <c r="F254">
        <f>FIND("HK ", $B254,1)</f>
        <v>41</v>
      </c>
      <c r="G254" t="str">
        <f>RIGHT(D254,3)&amp;" " &amp;LEFT(D254,2)</f>
        <v>JUL 24</v>
      </c>
      <c r="H254" t="str">
        <f>LEFT(G254,3)</f>
        <v>JUL</v>
      </c>
      <c r="I254" t="str">
        <f>TRIM(MID($B254,E254, F254-E254))</f>
        <v>OCTOPUS CARDS LTD HONG KONG</v>
      </c>
      <c r="J254" s="1">
        <f>VALUE(RIGHT($B254,LEN($B254)-F254-1))</f>
        <v>500</v>
      </c>
      <c r="K254" t="s">
        <v>163</v>
      </c>
    </row>
    <row r="255" spans="1:11" hidden="1" x14ac:dyDescent="0.2">
      <c r="A255" t="s">
        <v>413</v>
      </c>
      <c r="B255" t="s">
        <v>512</v>
      </c>
      <c r="C255" t="str">
        <f>TRIM(LEFT(B255, FIND(" ",B255,1)))</f>
        <v>27JUL</v>
      </c>
      <c r="D255" t="str">
        <f>TRIM(MID($B255, FIND(" ",$B255,1), 6))</f>
        <v>25JUL</v>
      </c>
      <c r="E255">
        <f>FIND(" ",$B255,FIND(" ",$B255,1)+1)</f>
        <v>12</v>
      </c>
      <c r="F255">
        <f>FIND("HK ", $B255,1)</f>
        <v>41</v>
      </c>
      <c r="G255" t="str">
        <f>RIGHT(D255,3)&amp;" " &amp;LEFT(D255,2)</f>
        <v>JUL 25</v>
      </c>
      <c r="H255" t="str">
        <f>LEFT(G255,3)</f>
        <v>JUL</v>
      </c>
      <c r="I255" t="str">
        <f>TRIM(MID($B255,E255, F255-E255))</f>
        <v>FUSION 635 CBC SS HONG KONG</v>
      </c>
      <c r="J255" s="1">
        <f>VALUE(RIGHT($B255,LEN($B255)-F255-1))</f>
        <v>250.6</v>
      </c>
      <c r="K255" t="s">
        <v>163</v>
      </c>
    </row>
    <row r="256" spans="1:11" hidden="1" x14ac:dyDescent="0.2">
      <c r="A256" t="s">
        <v>413</v>
      </c>
      <c r="B256" t="s">
        <v>513</v>
      </c>
      <c r="C256" t="str">
        <f>TRIM(LEFT(B256, FIND(" ",B256,1)))</f>
        <v>27JUL</v>
      </c>
      <c r="D256" t="str">
        <f>TRIM(MID($B256, FIND(" ",$B256,1), 6))</f>
        <v>25JUL</v>
      </c>
      <c r="E256">
        <f>FIND(" ",$B256,FIND(" ",$B256,1)+1)</f>
        <v>12</v>
      </c>
      <c r="F256">
        <f>FIND("HK ", $B256,1)</f>
        <v>37</v>
      </c>
      <c r="G256" t="str">
        <f>RIGHT(D256,3)&amp;" " &amp;LEFT(D256,2)</f>
        <v>JUL 25</v>
      </c>
      <c r="H256" t="str">
        <f>LEFT(G256,3)</f>
        <v>JUL</v>
      </c>
      <c r="I256" t="str">
        <f>TRIM(MID($B256,E256, F256-E256))</f>
        <v>WELLCOME 514 TUNG CHUNG</v>
      </c>
      <c r="J256" s="1">
        <f>VALUE(RIGHT($B256,LEN($B256)-F256-1))</f>
        <v>596</v>
      </c>
      <c r="K256" t="s">
        <v>163</v>
      </c>
    </row>
    <row r="257" spans="1:11" hidden="1" x14ac:dyDescent="0.2">
      <c r="A257" t="s">
        <v>413</v>
      </c>
      <c r="B257" t="s">
        <v>514</v>
      </c>
      <c r="C257" t="str">
        <f>TRIM(LEFT(B257, FIND(" ",B257,1)))</f>
        <v>30JUL</v>
      </c>
      <c r="D257" t="str">
        <f>TRIM(MID($B257, FIND(" ",$B257,1), 6))</f>
        <v>28JUL</v>
      </c>
      <c r="E257">
        <f>FIND(" ",$B257,FIND(" ",$B257,1)+1)</f>
        <v>12</v>
      </c>
      <c r="F257">
        <f>FIND("HK ", $B257,1)</f>
        <v>41</v>
      </c>
      <c r="G257" t="str">
        <f>RIGHT(D257,3)&amp;" " &amp;LEFT(D257,2)</f>
        <v>JUL 28</v>
      </c>
      <c r="H257" t="str">
        <f>LEFT(G257,3)</f>
        <v>JUL</v>
      </c>
      <c r="I257" t="str">
        <f>TRIM(MID($B257,E257, F257-E257))</f>
        <v>FUSION 635 CBC SS HONG KONG</v>
      </c>
      <c r="J257" s="1">
        <f>VALUE(RIGHT($B257,LEN($B257)-F257-1))</f>
        <v>709.7</v>
      </c>
      <c r="K257" t="s">
        <v>163</v>
      </c>
    </row>
    <row r="258" spans="1:11" hidden="1" x14ac:dyDescent="0.2">
      <c r="A258" t="s">
        <v>413</v>
      </c>
      <c r="B258" t="s">
        <v>515</v>
      </c>
      <c r="C258" t="str">
        <f>TRIM(LEFT(B258, FIND(" ",B258,1)))</f>
        <v>30JUL</v>
      </c>
      <c r="D258" t="str">
        <f>TRIM(MID($B258, FIND(" ",$B258,1), 6))</f>
        <v>28JUL</v>
      </c>
      <c r="E258">
        <f>FIND(" ",$B258,FIND(" ",$B258,1)+1)</f>
        <v>12</v>
      </c>
      <c r="F258">
        <f>FIND("HK ", $B258,1)</f>
        <v>48</v>
      </c>
      <c r="G258" t="str">
        <f>RIGHT(D258,3)&amp;" " &amp;LEFT(D258,2)</f>
        <v>JUL 28</v>
      </c>
      <c r="H258" t="str">
        <f>LEFT(G258,3)</f>
        <v>JUL</v>
      </c>
      <c r="I258" t="str">
        <f>TRIM(MID($B258,E258, F258-E258))</f>
        <v>OCL* OCTOPUS AD6808883 KOWLOON BAY</v>
      </c>
      <c r="J258" s="1">
        <f>VALUE(RIGHT($B258,LEN($B258)-F258-1))</f>
        <v>100</v>
      </c>
      <c r="K258" t="s">
        <v>163</v>
      </c>
    </row>
    <row r="259" spans="1:11" hidden="1" x14ac:dyDescent="0.2">
      <c r="A259" t="s">
        <v>368</v>
      </c>
      <c r="B259" t="s">
        <v>380</v>
      </c>
      <c r="C259" t="str">
        <f>TRIM(LEFT(B259, FIND(" ",B259,1)))</f>
        <v>30JUL</v>
      </c>
      <c r="D259" t="str">
        <f>TRIM(MID($B259, FIND(" ",$B259,1), 6))</f>
        <v>29JUL</v>
      </c>
      <c r="E259">
        <f>FIND(" ",$B259,FIND(" ",$B259,1)+1)</f>
        <v>12</v>
      </c>
      <c r="F259">
        <f>FIND("HK", $B259,1)</f>
        <v>13</v>
      </c>
      <c r="G259" t="str">
        <f>RIGHT(D259,3)&amp;" " &amp;LEFT(D259,2)</f>
        <v>JUL 29</v>
      </c>
      <c r="H259" t="str">
        <f>LEFT(G259,3)</f>
        <v>JUL</v>
      </c>
      <c r="I259" t="s">
        <v>158</v>
      </c>
      <c r="J259" s="1">
        <v>1486.4</v>
      </c>
      <c r="K259" t="s">
        <v>163</v>
      </c>
    </row>
    <row r="260" spans="1:11" hidden="1" x14ac:dyDescent="0.2">
      <c r="A260" t="s">
        <v>413</v>
      </c>
      <c r="B260" t="s">
        <v>517</v>
      </c>
      <c r="C260" t="str">
        <f>TRIM(LEFT(B260, FIND(" ",B260,1)))</f>
        <v>03AUG</v>
      </c>
      <c r="D260" t="str">
        <f>TRIM(MID($B260, FIND(" ",$B260,1), 6))</f>
        <v>31JUL</v>
      </c>
      <c r="E260">
        <f>FIND(" ",$B260,FIND(" ",$B260,1)+1)</f>
        <v>12</v>
      </c>
      <c r="F260">
        <f>FIND("HK ", $B260,1)</f>
        <v>41</v>
      </c>
      <c r="G260" t="str">
        <f>RIGHT(D260,3)&amp;" " &amp;LEFT(D260,2)</f>
        <v>JUL 31</v>
      </c>
      <c r="H260" t="str">
        <f>LEFT(G260,3)</f>
        <v>JUL</v>
      </c>
      <c r="I260" t="str">
        <f>TRIM(MID($B260,E260, F260-E260))</f>
        <v>FUSION 635 CBC SS HONG KONG</v>
      </c>
      <c r="J260" s="1">
        <f>VALUE(RIGHT($B260,LEN($B260)-F260-1))</f>
        <v>306.10000000000002</v>
      </c>
      <c r="K260" t="s">
        <v>163</v>
      </c>
    </row>
    <row r="261" spans="1:11" hidden="1" x14ac:dyDescent="0.2">
      <c r="A261" t="s">
        <v>413</v>
      </c>
      <c r="B261" t="s">
        <v>518</v>
      </c>
      <c r="C261" t="str">
        <f>TRIM(LEFT(B261, FIND(" ",B261,1)))</f>
        <v>03AUG</v>
      </c>
      <c r="D261" t="str">
        <f>TRIM(MID($B261, FIND(" ",$B261,1), 6))</f>
        <v>31JUL</v>
      </c>
      <c r="E261">
        <f>FIND(" ",$B261,FIND(" ",$B261,1)+1)</f>
        <v>12</v>
      </c>
      <c r="F261">
        <f>FIND("HK ", $B261,1)</f>
        <v>47</v>
      </c>
      <c r="G261" t="str">
        <f>RIGHT(D261,3)&amp;" " &amp;LEFT(D261,2)</f>
        <v>JUL 31</v>
      </c>
      <c r="H261" t="str">
        <f>LEFT(G261,3)</f>
        <v>JUL</v>
      </c>
      <c r="I261" t="str">
        <f>TRIM(MID($B261,E261, F261-E261))</f>
        <v>KEE WAH BAKERY LIMITED TUNG CHUNG</v>
      </c>
      <c r="J261" s="1">
        <f>VALUE(RIGHT($B261,LEN($B261)-F261-1))</f>
        <v>223</v>
      </c>
      <c r="K261" t="s">
        <v>163</v>
      </c>
    </row>
    <row r="262" spans="1:11" hidden="1" x14ac:dyDescent="0.2">
      <c r="A262" t="s">
        <v>413</v>
      </c>
      <c r="B262" t="s">
        <v>516</v>
      </c>
      <c r="C262" t="str">
        <f>TRIM(LEFT(B262, FIND(" ",B262,1)))</f>
        <v>01AUG</v>
      </c>
      <c r="D262" t="str">
        <f>TRIM(MID($B262, FIND(" ",$B262,1), 6))</f>
        <v>31JUL</v>
      </c>
      <c r="E262">
        <f>FIND(" ",$B262,FIND(" ",$B262,1)+1)</f>
        <v>12</v>
      </c>
      <c r="F262">
        <f>FIND("HK ", $B262,1)</f>
        <v>41</v>
      </c>
      <c r="G262" t="str">
        <f>RIGHT(D262,3)&amp;" " &amp;LEFT(D262,2)</f>
        <v>JUL 31</v>
      </c>
      <c r="H262" t="str">
        <f>LEFT(G262,3)</f>
        <v>JUL</v>
      </c>
      <c r="I262" t="str">
        <f>TRIM(MID($B262,E262, F262-E262))</f>
        <v>OCTOPUS CARDS LTD HONG KONG</v>
      </c>
      <c r="J262" s="1">
        <f>VALUE(RIGHT($B262,LEN($B262)-F262-1))</f>
        <v>500</v>
      </c>
      <c r="K262" t="s">
        <v>163</v>
      </c>
    </row>
    <row r="263" spans="1:11" hidden="1" x14ac:dyDescent="0.2">
      <c r="A263" t="s">
        <v>413</v>
      </c>
      <c r="B263" t="s">
        <v>520</v>
      </c>
      <c r="C263" t="str">
        <f>TRIM(LEFT(B263, FIND(" ",B263,1)))</f>
        <v>04AUG</v>
      </c>
      <c r="D263" t="str">
        <f>TRIM(MID($B263, FIND(" ",$B263,1), 6))</f>
        <v>01AUG</v>
      </c>
      <c r="E263">
        <f>FIND(" ",$B263,FIND(" ",$B263,1)+1)</f>
        <v>12</v>
      </c>
      <c r="F263">
        <f>FIND("HK ", $B263,1)</f>
        <v>41</v>
      </c>
      <c r="G263" t="str">
        <f>RIGHT(D263,3)&amp;" " &amp;LEFT(D263,2)</f>
        <v>AUG 01</v>
      </c>
      <c r="H263" t="str">
        <f>LEFT(G263,3)</f>
        <v>AUG</v>
      </c>
      <c r="I263" t="str">
        <f>TRIM(MID($B263,E263, F263-E263))</f>
        <v>OCTOPUS CARDS LTD HONG KONG</v>
      </c>
      <c r="J263" s="1">
        <f>VALUE(RIGHT($B263,LEN($B263)-F263-1))</f>
        <v>500</v>
      </c>
      <c r="K263" t="s">
        <v>163</v>
      </c>
    </row>
    <row r="264" spans="1:11" hidden="1" x14ac:dyDescent="0.2">
      <c r="A264" t="s">
        <v>413</v>
      </c>
      <c r="B264" t="s">
        <v>519</v>
      </c>
      <c r="C264" t="str">
        <f>TRIM(LEFT(B264, FIND(" ",B264,1)))</f>
        <v>03AUG</v>
      </c>
      <c r="D264" t="str">
        <f>TRIM(MID($B264, FIND(" ",$B264,1), 6))</f>
        <v>01AUG</v>
      </c>
      <c r="E264">
        <f>FIND(" ",$B264,FIND(" ",$B264,1)+1)</f>
        <v>12</v>
      </c>
      <c r="F264">
        <f>FIND("HK ", $B264,1)</f>
        <v>37</v>
      </c>
      <c r="G264" t="str">
        <f>RIGHT(D264,3)&amp;" " &amp;LEFT(D264,2)</f>
        <v>AUG 01</v>
      </c>
      <c r="H264" t="str">
        <f>LEFT(G264,3)</f>
        <v>AUG</v>
      </c>
      <c r="I264" t="str">
        <f>TRIM(MID($B264,E264, F264-E264))</f>
        <v>WELLCOME 514 TUNG CHUNG</v>
      </c>
      <c r="J264" s="1">
        <f>VALUE(RIGHT($B264,LEN($B264)-F264-1))</f>
        <v>336</v>
      </c>
      <c r="K264" t="s">
        <v>163</v>
      </c>
    </row>
    <row r="265" spans="1:11" hidden="1" x14ac:dyDescent="0.2">
      <c r="A265" t="s">
        <v>368</v>
      </c>
      <c r="B265" t="s">
        <v>381</v>
      </c>
      <c r="C265" t="str">
        <f>TRIM(LEFT(B265, FIND(" ",B265,1)))</f>
        <v>03AUG</v>
      </c>
      <c r="D265" t="str">
        <f>TRIM(MID($B265, FIND(" ",$B265,1), 6))</f>
        <v>02AUG</v>
      </c>
      <c r="E265">
        <f>FIND(" ",$B265,FIND(" ",$B265,1)+1)</f>
        <v>12</v>
      </c>
      <c r="F265">
        <f>FIND("HK", $B265,1)</f>
        <v>13</v>
      </c>
      <c r="G265" t="str">
        <f>RIGHT(D265,3)&amp;" " &amp;LEFT(D265,2)</f>
        <v>AUG 02</v>
      </c>
      <c r="H265" t="str">
        <f>LEFT(G265,3)</f>
        <v>AUG</v>
      </c>
      <c r="I265" t="s">
        <v>158</v>
      </c>
      <c r="J265" s="1">
        <v>1398.8</v>
      </c>
      <c r="K265" t="s">
        <v>163</v>
      </c>
    </row>
    <row r="266" spans="1:11" hidden="1" x14ac:dyDescent="0.2">
      <c r="A266" t="s">
        <v>168</v>
      </c>
      <c r="B266" t="s">
        <v>307</v>
      </c>
      <c r="G266">
        <v>44411</v>
      </c>
      <c r="H266" t="s">
        <v>127</v>
      </c>
      <c r="I266" t="s">
        <v>245</v>
      </c>
      <c r="J266" s="1">
        <v>500</v>
      </c>
      <c r="K266" t="s">
        <v>163</v>
      </c>
    </row>
    <row r="267" spans="1:11" hidden="1" x14ac:dyDescent="0.2">
      <c r="A267" t="s">
        <v>413</v>
      </c>
      <c r="B267" t="s">
        <v>521</v>
      </c>
      <c r="C267" t="str">
        <f>TRIM(LEFT(B267, FIND(" ",B267,1)))</f>
        <v>06AUG</v>
      </c>
      <c r="D267" t="str">
        <f>TRIM(MID($B267, FIND(" ",$B267,1), 6))</f>
        <v>04AUG</v>
      </c>
      <c r="E267">
        <f>FIND(" ",$B267,FIND(" ",$B267,1)+1)</f>
        <v>12</v>
      </c>
      <c r="F267">
        <f>FIND("HK ", $B267,1)</f>
        <v>37</v>
      </c>
      <c r="G267" t="str">
        <f>RIGHT(D267,3)&amp;" " &amp;LEFT(D267,2)</f>
        <v>AUG 04</v>
      </c>
      <c r="H267" t="str">
        <f>LEFT(G267,3)</f>
        <v>AUG</v>
      </c>
      <c r="I267" t="str">
        <f>TRIM(MID($B267,E267, F267-E267))</f>
        <v>FUSION 107 CL HONG KONG</v>
      </c>
      <c r="J267" s="1">
        <f>VALUE(RIGHT($B267,LEN($B267)-F267-1))</f>
        <v>462.1</v>
      </c>
      <c r="K267" t="s">
        <v>163</v>
      </c>
    </row>
    <row r="268" spans="1:11" hidden="1" x14ac:dyDescent="0.2">
      <c r="A268" t="s">
        <v>413</v>
      </c>
      <c r="B268" t="s">
        <v>529</v>
      </c>
      <c r="C268" t="str">
        <f>TRIM(LEFT(B268, FIND(" ",B268,1)))</f>
        <v>08AUG</v>
      </c>
      <c r="D268" t="str">
        <f>TRIM(MID($B268, FIND(" ",$B268,1), 6))</f>
        <v>06AUG</v>
      </c>
      <c r="E268">
        <f>FIND(" ",$B268,FIND(" ",$B268,1)+1)</f>
        <v>12</v>
      </c>
      <c r="F268">
        <f>FIND("HK ", $B268,1)</f>
        <v>38</v>
      </c>
      <c r="G268" t="str">
        <f>RIGHT(D268,3)&amp;" " &amp;LEFT(D268,2)</f>
        <v>AUG 06</v>
      </c>
      <c r="H268" t="str">
        <f>LEFT(G268,3)</f>
        <v>AUG</v>
      </c>
      <c r="I268" t="str">
        <f>TRIM(MID($B268,E268, F268-E268))</f>
        <v>CHATERAISE LANTAU ISLAND</v>
      </c>
      <c r="J268" s="1">
        <f>VALUE(RIGHT($B268,LEN($B268)-F268-1))</f>
        <v>178</v>
      </c>
      <c r="K268" t="s">
        <v>163</v>
      </c>
    </row>
    <row r="269" spans="1:11" hidden="1" x14ac:dyDescent="0.2">
      <c r="A269" t="s">
        <v>413</v>
      </c>
      <c r="B269" t="s">
        <v>524</v>
      </c>
      <c r="C269" t="str">
        <f>TRIM(LEFT(B269, FIND(" ",B269,1)))</f>
        <v>08AUG</v>
      </c>
      <c r="D269" t="str">
        <f>TRIM(MID($B269, FIND(" ",$B269,1), 6))</f>
        <v>06AUG</v>
      </c>
      <c r="E269">
        <f>FIND(" ",$B269,FIND(" ",$B269,1)+1)</f>
        <v>12</v>
      </c>
      <c r="F269">
        <f>FIND("HK ", $B269,1)</f>
        <v>37</v>
      </c>
      <c r="G269" t="str">
        <f>RIGHT(D269,3)&amp;" " &amp;LEFT(D269,2)</f>
        <v>AUG 06</v>
      </c>
      <c r="H269" t="str">
        <f>LEFT(G269,3)</f>
        <v>AUG</v>
      </c>
      <c r="I269" t="str">
        <f>TRIM(MID($B269,E269, F269-E269))</f>
        <v>FUSION 107 CL HONG KONG</v>
      </c>
      <c r="J269" s="1">
        <f>VALUE(RIGHT($B269,LEN($B269)-F269-1))</f>
        <v>182.5</v>
      </c>
      <c r="K269" t="s">
        <v>163</v>
      </c>
    </row>
    <row r="270" spans="1:11" hidden="1" x14ac:dyDescent="0.2">
      <c r="A270" t="s">
        <v>413</v>
      </c>
      <c r="B270" t="s">
        <v>525</v>
      </c>
      <c r="C270" t="str">
        <f>TRIM(LEFT(B270, FIND(" ",B270,1)))</f>
        <v>08AUG</v>
      </c>
      <c r="D270" t="str">
        <f>TRIM(MID($B270, FIND(" ",$B270,1), 6))</f>
        <v>06AUG</v>
      </c>
      <c r="E270">
        <f>FIND(" ",$B270,FIND(" ",$B270,1)+1)</f>
        <v>12</v>
      </c>
      <c r="F270">
        <f>FIND("HK ", $B270,1)</f>
        <v>41</v>
      </c>
      <c r="G270" t="str">
        <f>RIGHT(D270,3)&amp;" " &amp;LEFT(D270,2)</f>
        <v>AUG 06</v>
      </c>
      <c r="H270" t="str">
        <f>LEFT(G270,3)</f>
        <v>AUG</v>
      </c>
      <c r="I270" t="str">
        <f>TRIM(MID($B270,E270, F270-E270))</f>
        <v>FUSION 635 CBC SS HONG KONG</v>
      </c>
      <c r="J270" s="1">
        <f>VALUE(RIGHT($B270,LEN($B270)-F270-1))</f>
        <v>178.1</v>
      </c>
      <c r="K270" t="s">
        <v>163</v>
      </c>
    </row>
    <row r="271" spans="1:11" hidden="1" x14ac:dyDescent="0.2">
      <c r="A271" t="s">
        <v>413</v>
      </c>
      <c r="B271" t="s">
        <v>526</v>
      </c>
      <c r="C271" t="str">
        <f>TRIM(LEFT(B271, FIND(" ",B271,1)))</f>
        <v>08AUG</v>
      </c>
      <c r="D271" t="str">
        <f>TRIM(MID($B271, FIND(" ",$B271,1), 6))</f>
        <v>06AUG</v>
      </c>
      <c r="E271">
        <f>FIND(" ",$B271,FIND(" ",$B271,1)+1)</f>
        <v>12</v>
      </c>
      <c r="F271">
        <f>FIND("HK ", $B271,1)</f>
        <v>47</v>
      </c>
      <c r="G271" t="str">
        <f>RIGHT(D271,3)&amp;" " &amp;LEFT(D271,2)</f>
        <v>AUG 06</v>
      </c>
      <c r="H271" t="str">
        <f>LEFT(G271,3)</f>
        <v>AUG</v>
      </c>
      <c r="I271" t="str">
        <f>TRIM(MID($B271,E271, F271-E271))</f>
        <v>KEE WAH BAKERY LIMITED TUNG CHUNG</v>
      </c>
      <c r="J271" s="1">
        <f>VALUE(RIGHT($B271,LEN($B271)-F271-1))</f>
        <v>119</v>
      </c>
      <c r="K271" t="s">
        <v>163</v>
      </c>
    </row>
    <row r="272" spans="1:11" hidden="1" x14ac:dyDescent="0.2">
      <c r="A272" t="s">
        <v>413</v>
      </c>
      <c r="B272" t="s">
        <v>527</v>
      </c>
      <c r="C272" t="str">
        <f>TRIM(LEFT(B272, FIND(" ",B272,1)))</f>
        <v>08AUG</v>
      </c>
      <c r="D272" t="str">
        <f>TRIM(MID($B272, FIND(" ",$B272,1), 6))</f>
        <v>06AUG</v>
      </c>
      <c r="E272">
        <f>FIND(" ",$B272,FIND(" ",$B272,1)+1)</f>
        <v>12</v>
      </c>
      <c r="F272">
        <f>FIND("HK ", $B272,1)</f>
        <v>40</v>
      </c>
      <c r="G272" t="str">
        <f>RIGHT(D272,3)&amp;" " &amp;LEFT(D272,2)</f>
        <v>AUG 06</v>
      </c>
      <c r="H272" t="str">
        <f>LEFT(G272,3)</f>
        <v>AUG</v>
      </c>
      <c r="I272" t="str">
        <f>TRIM(MID($B272,E272, F272-E272))</f>
        <v>TASTE 696 CGS SS HONG KONG</v>
      </c>
      <c r="J272" s="1">
        <f>VALUE(RIGHT($B272,LEN($B272)-F272-1))</f>
        <v>919.6</v>
      </c>
      <c r="K272" t="s">
        <v>163</v>
      </c>
    </row>
    <row r="273" spans="1:11" hidden="1" x14ac:dyDescent="0.2">
      <c r="A273" t="s">
        <v>413</v>
      </c>
      <c r="B273" t="s">
        <v>530</v>
      </c>
      <c r="C273" t="str">
        <f>TRIM(LEFT(B273, FIND(" ",B273,1)))</f>
        <v>10AUG</v>
      </c>
      <c r="D273" t="str">
        <f>TRIM(MID($B273, FIND(" ",$B273,1), 6))</f>
        <v>07AUG</v>
      </c>
      <c r="E273">
        <f>FIND(" ",$B273,FIND(" ",$B273,1)+1)</f>
        <v>12</v>
      </c>
      <c r="F273">
        <f>FIND("HK ", $B273,1)</f>
        <v>48</v>
      </c>
      <c r="G273" t="str">
        <f>RIGHT(D273,3)&amp;" " &amp;LEFT(D273,2)</f>
        <v>AUG 07</v>
      </c>
      <c r="H273" t="str">
        <f>LEFT(G273,3)</f>
        <v>AUG</v>
      </c>
      <c r="I273" t="str">
        <f>TRIM(MID($B273,E273, F273-E273))</f>
        <v>OCL* OCTOPUS AD7282052 KOWLOON BAY</v>
      </c>
      <c r="J273" s="1">
        <f>VALUE(RIGHT($B273,LEN($B273)-F273-1))</f>
        <v>100</v>
      </c>
      <c r="K273" t="s">
        <v>163</v>
      </c>
    </row>
    <row r="274" spans="1:11" hidden="1" x14ac:dyDescent="0.2">
      <c r="A274" t="s">
        <v>413</v>
      </c>
      <c r="B274" t="s">
        <v>531</v>
      </c>
      <c r="C274" t="str">
        <f>TRIM(LEFT(B274, FIND(" ",B274,1)))</f>
        <v>10AUG</v>
      </c>
      <c r="D274" t="str">
        <f>TRIM(MID($B274, FIND(" ",$B274,1), 6))</f>
        <v>08AUG</v>
      </c>
      <c r="E274">
        <f>FIND(" ",$B274,FIND(" ",$B274,1)+1)</f>
        <v>12</v>
      </c>
      <c r="F274">
        <f>FIND("HK ", $B274,1)</f>
        <v>41</v>
      </c>
      <c r="G274" t="str">
        <f>RIGHT(D274,3)&amp;" " &amp;LEFT(D274,2)</f>
        <v>AUG 08</v>
      </c>
      <c r="H274" t="str">
        <f>LEFT(G274,3)</f>
        <v>AUG</v>
      </c>
      <c r="I274" t="str">
        <f>TRIM(MID($B274,E274, F274-E274))</f>
        <v>FUSION 635 CBC SS HONG KONG</v>
      </c>
      <c r="J274" s="1">
        <f>VALUE(RIGHT($B274,LEN($B274)-F274-1))</f>
        <v>264.39999999999998</v>
      </c>
      <c r="K274" t="s">
        <v>163</v>
      </c>
    </row>
    <row r="275" spans="1:11" hidden="1" x14ac:dyDescent="0.2">
      <c r="A275" t="s">
        <v>368</v>
      </c>
      <c r="B275" t="s">
        <v>384</v>
      </c>
      <c r="C275" t="str">
        <f>TRIM(LEFT(B275, FIND(" ",B275,1)))</f>
        <v>10AUG</v>
      </c>
      <c r="D275" t="str">
        <f>TRIM(MID($B275, FIND(" ",$B275,1), 6))</f>
        <v>08AUG</v>
      </c>
      <c r="E275">
        <f>FIND(" ",$B275,FIND(" ",$B275,1)+1)</f>
        <v>12</v>
      </c>
      <c r="F275">
        <f>FIND("HK", $B275,1)</f>
        <v>13</v>
      </c>
      <c r="G275" t="str">
        <f>RIGHT(D275,3)&amp;" " &amp;LEFT(D275,2)</f>
        <v>AUG 08</v>
      </c>
      <c r="H275" t="str">
        <f>LEFT(G275,3)</f>
        <v>AUG</v>
      </c>
      <c r="I275" t="s">
        <v>158</v>
      </c>
      <c r="J275" s="1">
        <v>122</v>
      </c>
      <c r="K275" t="s">
        <v>163</v>
      </c>
    </row>
    <row r="276" spans="1:11" hidden="1" x14ac:dyDescent="0.2">
      <c r="A276" t="s">
        <v>413</v>
      </c>
      <c r="B276" t="s">
        <v>532</v>
      </c>
      <c r="C276" t="str">
        <f>TRIM(LEFT(B276, FIND(" ",B276,1)))</f>
        <v>10AUG</v>
      </c>
      <c r="D276" t="str">
        <f>TRIM(MID($B276, FIND(" ",$B276,1), 6))</f>
        <v>09AUG</v>
      </c>
      <c r="E276">
        <f>FIND(" ",$B276,FIND(" ",$B276,1)+1)</f>
        <v>12</v>
      </c>
      <c r="F276">
        <f>FIND("HK ", $B276,1)</f>
        <v>48</v>
      </c>
      <c r="G276" t="str">
        <f>RIGHT(D276,3)&amp;" " &amp;LEFT(D276,2)</f>
        <v>AUG 09</v>
      </c>
      <c r="H276" t="str">
        <f>LEFT(G276,3)</f>
        <v>AUG</v>
      </c>
      <c r="I276" t="str">
        <f>TRIM(MID($B276,E276, F276-E276))</f>
        <v>OCL* OCTOPUS AD7368377 KOWLOON BAY</v>
      </c>
      <c r="J276" s="1">
        <f>VALUE(RIGHT($B276,LEN($B276)-F276-1))</f>
        <v>100</v>
      </c>
      <c r="K276" t="s">
        <v>163</v>
      </c>
    </row>
    <row r="277" spans="1:11" hidden="1" x14ac:dyDescent="0.2">
      <c r="A277" t="s">
        <v>413</v>
      </c>
      <c r="B277" t="s">
        <v>534</v>
      </c>
      <c r="C277" t="str">
        <f>TRIM(LEFT(B277, FIND(" ",B277,1)))</f>
        <v>11AUG</v>
      </c>
      <c r="D277" t="str">
        <f>TRIM(MID($B277, FIND(" ",$B277,1), 6))</f>
        <v>09AUG</v>
      </c>
      <c r="E277">
        <f>FIND(" ",$B277,FIND(" ",$B277,1)+1)</f>
        <v>12</v>
      </c>
      <c r="F277">
        <f>FIND("HK ", $B277,1)</f>
        <v>41</v>
      </c>
      <c r="G277" t="str">
        <f>RIGHT(D277,3)&amp;" " &amp;LEFT(D277,2)</f>
        <v>AUG 09</v>
      </c>
      <c r="H277" t="str">
        <f>LEFT(G277,3)</f>
        <v>AUG</v>
      </c>
      <c r="I277" t="str">
        <f>TRIM(MID($B277,E277, F277-E277))</f>
        <v>OCTOPUS CARDS LTD HONG KONG</v>
      </c>
      <c r="J277" s="1">
        <f>VALUE(RIGHT($B277,LEN($B277)-F277-1))</f>
        <v>500</v>
      </c>
      <c r="K277" t="s">
        <v>163</v>
      </c>
    </row>
    <row r="278" spans="1:11" hidden="1" x14ac:dyDescent="0.2">
      <c r="A278" t="s">
        <v>413</v>
      </c>
      <c r="B278" t="s">
        <v>538</v>
      </c>
      <c r="C278" t="str">
        <f>TRIM(LEFT(B278, FIND(" ",B278,1)))</f>
        <v>13AUG</v>
      </c>
      <c r="D278" t="str">
        <f>TRIM(MID($B278, FIND(" ",$B278,1), 6))</f>
        <v>11AUG</v>
      </c>
      <c r="E278">
        <f>FIND(" ",$B278,FIND(" ",$B278,1)+1)</f>
        <v>12</v>
      </c>
      <c r="F278">
        <f>FIND("HK ", $B278,1)</f>
        <v>37</v>
      </c>
      <c r="G278" t="str">
        <f>RIGHT(D278,3)&amp;" " &amp;LEFT(D278,2)</f>
        <v>AUG 11</v>
      </c>
      <c r="H278" t="str">
        <f>LEFT(G278,3)</f>
        <v>AUG</v>
      </c>
      <c r="I278" t="str">
        <f>TRIM(MID($B278,E278, F278-E278))</f>
        <v>FUSION 107 CL HONG KONG</v>
      </c>
      <c r="J278" s="1">
        <f>VALUE(RIGHT($B278,LEN($B278)-F278-1))</f>
        <v>153.30000000000001</v>
      </c>
      <c r="K278" t="s">
        <v>163</v>
      </c>
    </row>
    <row r="279" spans="1:11" hidden="1" x14ac:dyDescent="0.2">
      <c r="A279" t="s">
        <v>413</v>
      </c>
      <c r="B279" t="s">
        <v>536</v>
      </c>
      <c r="C279" t="str">
        <f>TRIM(LEFT(B279, FIND(" ",B279,1)))</f>
        <v>13AUG</v>
      </c>
      <c r="D279" t="str">
        <f>TRIM(MID($B279, FIND(" ",$B279,1), 6))</f>
        <v>11AUG</v>
      </c>
      <c r="E279">
        <f>FIND(" ",$B279,FIND(" ",$B279,1)+1)</f>
        <v>12</v>
      </c>
      <c r="F279">
        <f>FIND("HK ", $B279,1)</f>
        <v>40</v>
      </c>
      <c r="G279" t="str">
        <f>RIGHT(D279,3)&amp;" " &amp;LEFT(D279,2)</f>
        <v>AUG 11</v>
      </c>
      <c r="H279" t="str">
        <f>LEFT(G279,3)</f>
        <v>AUG</v>
      </c>
      <c r="I279" t="str">
        <f>TRIM(MID($B279,E279, F279-E279))</f>
        <v>TASTE 696 CGS SS HONG KONG</v>
      </c>
      <c r="J279" s="1">
        <f>VALUE(RIGHT($B279,LEN($B279)-F279-1))</f>
        <v>251.4</v>
      </c>
      <c r="K279" t="s">
        <v>163</v>
      </c>
    </row>
    <row r="280" spans="1:11" hidden="1" x14ac:dyDescent="0.2">
      <c r="A280" t="s">
        <v>168</v>
      </c>
      <c r="B280" t="s">
        <v>318</v>
      </c>
      <c r="G280">
        <v>44420</v>
      </c>
      <c r="H280" t="s">
        <v>127</v>
      </c>
      <c r="I280" t="s">
        <v>245</v>
      </c>
      <c r="J280" s="1">
        <v>1000</v>
      </c>
      <c r="K280" t="s">
        <v>163</v>
      </c>
    </row>
    <row r="281" spans="1:11" hidden="1" x14ac:dyDescent="0.2">
      <c r="A281" t="s">
        <v>167</v>
      </c>
      <c r="B281" t="s">
        <v>88</v>
      </c>
      <c r="C281" t="str">
        <f>TRIM(LEFT(B281, FIND(" ",B281,1)))</f>
        <v>17AUG</v>
      </c>
      <c r="D281" t="str">
        <f>TRIM(MID($B281, FIND(" ",$B281,1), 6))</f>
        <v>14AUG</v>
      </c>
      <c r="E281">
        <f>FIND(" ",$B281,FIND(" ",$B281,1)+1)</f>
        <v>12</v>
      </c>
      <c r="F281">
        <f>FIND("HK", $B281,1)</f>
        <v>40</v>
      </c>
      <c r="G281" t="str">
        <f>RIGHT(D281,3)&amp;" " &amp;LEFT(D281,2)</f>
        <v>AUG 14</v>
      </c>
      <c r="H281" t="str">
        <f>LEFT(G281,3)</f>
        <v>AUG</v>
      </c>
      <c r="I281" t="str">
        <f>TRIM(MID($B281,E281, F281-E281))</f>
        <v>TASTE 696 CGS SS HONG KONG</v>
      </c>
      <c r="J281" s="1">
        <f>VALUE(RIGHT($B281,LEN($B281)-F281-1))</f>
        <v>135.9</v>
      </c>
      <c r="K281" t="s">
        <v>163</v>
      </c>
    </row>
    <row r="282" spans="1:11" hidden="1" x14ac:dyDescent="0.2">
      <c r="A282" t="s">
        <v>368</v>
      </c>
      <c r="B282" t="s">
        <v>387</v>
      </c>
      <c r="C282" t="str">
        <f>TRIM(LEFT(B282, FIND(" ",B282,1)))</f>
        <v>17AUG</v>
      </c>
      <c r="D282" t="str">
        <f>TRIM(MID($B282, FIND(" ",$B282,1), 6))</f>
        <v>16AUG</v>
      </c>
      <c r="E282">
        <f>FIND(" ",$B282,FIND(" ",$B282,1)+1)</f>
        <v>12</v>
      </c>
      <c r="F282">
        <f>FIND("HK", $B282,1)</f>
        <v>13</v>
      </c>
      <c r="G282" t="str">
        <f>RIGHT(D282,3)&amp;" " &amp;LEFT(D282,2)</f>
        <v>AUG 16</v>
      </c>
      <c r="H282" t="str">
        <f>LEFT(G282,3)</f>
        <v>AUG</v>
      </c>
      <c r="I282" t="s">
        <v>158</v>
      </c>
      <c r="J282" s="1">
        <v>852.6</v>
      </c>
      <c r="K282" t="s">
        <v>163</v>
      </c>
    </row>
    <row r="283" spans="1:11" hidden="1" x14ac:dyDescent="0.2">
      <c r="A283" t="s">
        <v>368</v>
      </c>
      <c r="B283" t="s">
        <v>388</v>
      </c>
      <c r="C283" t="str">
        <f>TRIM(LEFT(B283, FIND(" ",B283,1)))</f>
        <v>17AUG</v>
      </c>
      <c r="D283" t="str">
        <f>TRIM(MID($B283, FIND(" ",$B283,1), 6))</f>
        <v>16AUG</v>
      </c>
      <c r="E283">
        <f>FIND(" ",$B283,FIND(" ",$B283,1)+1)</f>
        <v>12</v>
      </c>
      <c r="F283">
        <f>FIND("HK", $B283,1)</f>
        <v>13</v>
      </c>
      <c r="G283" t="str">
        <f>RIGHT(D283,3)&amp;" " &amp;LEFT(D283,2)</f>
        <v>AUG 16</v>
      </c>
      <c r="H283" t="str">
        <f>LEFT(G283,3)</f>
        <v>AUG</v>
      </c>
      <c r="I283" t="s">
        <v>158</v>
      </c>
      <c r="J283" s="1">
        <v>65</v>
      </c>
      <c r="K283" t="s">
        <v>163</v>
      </c>
    </row>
    <row r="284" spans="1:11" hidden="1" x14ac:dyDescent="0.2">
      <c r="A284" t="s">
        <v>167</v>
      </c>
      <c r="B284" t="s">
        <v>93</v>
      </c>
      <c r="C284" t="str">
        <f>TRIM(LEFT(B284, FIND(" ",B284,1)))</f>
        <v>19AUG</v>
      </c>
      <c r="D284" t="str">
        <f>TRIM(MID($B284, FIND(" ",$B284,1), 6))</f>
        <v>17AUG</v>
      </c>
      <c r="E284">
        <f>FIND(" ",$B284,FIND(" ",$B284,1)+1)</f>
        <v>12</v>
      </c>
      <c r="F284">
        <f>FIND("HK", $B284,1)</f>
        <v>37</v>
      </c>
      <c r="G284" t="str">
        <f>RIGHT(D284,3)&amp;" " &amp;LEFT(D284,2)</f>
        <v>AUG 17</v>
      </c>
      <c r="H284" t="str">
        <f>LEFT(G284,3)</f>
        <v>AUG</v>
      </c>
      <c r="I284" t="str">
        <f>TRIM(MID($B284,E284, F284-E284))</f>
        <v>FUSION 107 CL HONG KONG</v>
      </c>
      <c r="J284" s="1">
        <f>VALUE(RIGHT($B284,LEN($B284)-F284-1))</f>
        <v>381.9</v>
      </c>
      <c r="K284" t="s">
        <v>163</v>
      </c>
    </row>
    <row r="285" spans="1:11" hidden="1" x14ac:dyDescent="0.2">
      <c r="A285" t="s">
        <v>167</v>
      </c>
      <c r="B285" t="s">
        <v>94</v>
      </c>
      <c r="C285" t="str">
        <f>TRIM(LEFT(B285, FIND(" ",B285,1)))</f>
        <v>20AUG</v>
      </c>
      <c r="D285" t="str">
        <f>TRIM(MID($B285, FIND(" ",$B285,1), 6))</f>
        <v>18AUG</v>
      </c>
      <c r="E285">
        <f>FIND(" ",$B285,FIND(" ",$B285,1)+1)</f>
        <v>12</v>
      </c>
      <c r="F285">
        <f>FIND("HK", $B285,1)</f>
        <v>41</v>
      </c>
      <c r="G285" t="str">
        <f>RIGHT(D285,3)&amp;" " &amp;LEFT(D285,2)</f>
        <v>AUG 18</v>
      </c>
      <c r="H285" t="str">
        <f>LEFT(G285,3)</f>
        <v>AUG</v>
      </c>
      <c r="I285" t="str">
        <f>TRIM(MID($B285,E285, F285-E285))</f>
        <v>FUSION 635 CBC SS HONG KONG</v>
      </c>
      <c r="J285" s="1">
        <f>VALUE(RIGHT($B285,LEN($B285)-F285-1))</f>
        <v>336.8</v>
      </c>
      <c r="K285" t="s">
        <v>163</v>
      </c>
    </row>
    <row r="286" spans="1:11" hidden="1" x14ac:dyDescent="0.2">
      <c r="A286" t="s">
        <v>167</v>
      </c>
      <c r="B286" t="s">
        <v>97</v>
      </c>
      <c r="C286" t="str">
        <f>TRIM(LEFT(B286, FIND(" ",B286,1)))</f>
        <v>20AUG</v>
      </c>
      <c r="D286" t="str">
        <f>TRIM(MID($B286, FIND(" ",$B286,1), 6))</f>
        <v>18AUG</v>
      </c>
      <c r="E286">
        <f>FIND(" ",$B286,FIND(" ",$B286,1)+1)</f>
        <v>12</v>
      </c>
      <c r="F286">
        <f>FIND("HK", $B286,1)</f>
        <v>51</v>
      </c>
      <c r="G286" t="str">
        <f>RIGHT(D286,3)&amp;" " &amp;LEFT(D286,2)</f>
        <v>AUG 18</v>
      </c>
      <c r="H286" t="str">
        <f>LEFT(G286,3)</f>
        <v>AUG</v>
      </c>
      <c r="I286" t="str">
        <f>TRIM(MID($B286,E286, F286-E286))</f>
        <v>MUJI (HONG KONG) COMPANY CAUSEWAY BAY</v>
      </c>
      <c r="J286" s="1">
        <f>VALUE(RIGHT($B286,LEN($B286)-F286-1))</f>
        <v>325</v>
      </c>
      <c r="K286" t="s">
        <v>163</v>
      </c>
    </row>
    <row r="287" spans="1:11" hidden="1" x14ac:dyDescent="0.2">
      <c r="A287" t="s">
        <v>167</v>
      </c>
      <c r="B287" t="s">
        <v>91</v>
      </c>
      <c r="C287" t="str">
        <f>TRIM(LEFT(B287, FIND(" ",B287,1)))</f>
        <v>19AUG</v>
      </c>
      <c r="D287" t="str">
        <f>TRIM(MID($B287, FIND(" ",$B287,1), 6))</f>
        <v>18AUG</v>
      </c>
      <c r="E287">
        <f>FIND(" ",$B287,FIND(" ",$B287,1)+1)</f>
        <v>12</v>
      </c>
      <c r="F287">
        <f>FIND("HK", $B287,1)</f>
        <v>48</v>
      </c>
      <c r="G287" t="str">
        <f>RIGHT(D287,3)&amp;" " &amp;LEFT(D287,2)</f>
        <v>AUG 18</v>
      </c>
      <c r="H287" t="str">
        <f>LEFT(G287,3)</f>
        <v>AUG</v>
      </c>
      <c r="I287" t="str">
        <f>TRIM(MID($B287,E287, F287-E287))</f>
        <v>OCL* OCTOPUS AD7822665 KOWLOON BAY</v>
      </c>
      <c r="J287" s="1">
        <f>VALUE(RIGHT($B287,LEN($B287)-F287-1))</f>
        <v>300</v>
      </c>
      <c r="K287" t="s">
        <v>163</v>
      </c>
    </row>
    <row r="288" spans="1:11" hidden="1" x14ac:dyDescent="0.2">
      <c r="A288" t="s">
        <v>168</v>
      </c>
      <c r="B288" t="s">
        <v>320</v>
      </c>
      <c r="G288">
        <v>44427</v>
      </c>
      <c r="H288" t="s">
        <v>127</v>
      </c>
      <c r="I288" t="s">
        <v>245</v>
      </c>
      <c r="J288" s="1">
        <v>1000</v>
      </c>
      <c r="K288" t="s">
        <v>163</v>
      </c>
    </row>
    <row r="289" spans="1:11" hidden="1" x14ac:dyDescent="0.2">
      <c r="A289" t="s">
        <v>167</v>
      </c>
      <c r="B289" t="s">
        <v>101</v>
      </c>
      <c r="C289" t="str">
        <f>TRIM(LEFT(B289, FIND(" ",B289,1)))</f>
        <v>24AUG</v>
      </c>
      <c r="D289" t="str">
        <f>TRIM(MID($B289, FIND(" ",$B289,1), 6))</f>
        <v>22AUG</v>
      </c>
      <c r="E289">
        <f>FIND(" ",$B289,FIND(" ",$B289,1)+1)</f>
        <v>12</v>
      </c>
      <c r="F289">
        <f>FIND("HK", $B289,1)</f>
        <v>43</v>
      </c>
      <c r="G289" t="str">
        <f>RIGHT(D289,3)&amp;" " &amp;LEFT(D289,2)</f>
        <v>AUG 22</v>
      </c>
      <c r="H289" t="str">
        <f>LEFT(G289,3)</f>
        <v>AUG</v>
      </c>
      <c r="I289" t="str">
        <f>TRIM(MID($B289,E289, F289-E289))</f>
        <v>MUJI "MTR TSING YI" KWUN TONG</v>
      </c>
      <c r="J289" s="1">
        <f>VALUE(RIGHT($B289,LEN($B289)-F289-1))</f>
        <v>351.4</v>
      </c>
      <c r="K289" t="s">
        <v>163</v>
      </c>
    </row>
    <row r="290" spans="1:11" hidden="1" x14ac:dyDescent="0.2">
      <c r="A290" t="s">
        <v>167</v>
      </c>
      <c r="B290" t="s">
        <v>99</v>
      </c>
      <c r="C290" t="str">
        <f>TRIM(LEFT(B290, FIND(" ",B290,1)))</f>
        <v>24AUG</v>
      </c>
      <c r="D290" t="str">
        <f>TRIM(MID($B290, FIND(" ",$B290,1), 6))</f>
        <v>23AUG</v>
      </c>
      <c r="E290">
        <f>FIND(" ",$B290,FIND(" ",$B290,1)+1)</f>
        <v>12</v>
      </c>
      <c r="F290">
        <f>FIND("HK", $B290,1)</f>
        <v>41</v>
      </c>
      <c r="G290" t="str">
        <f>RIGHT(D290,3)&amp;" " &amp;LEFT(D290,2)</f>
        <v>AUG 23</v>
      </c>
      <c r="H290" t="str">
        <f>LEFT(G290,3)</f>
        <v>AUG</v>
      </c>
      <c r="I290" t="str">
        <f>TRIM(MID($B290,E290, F290-E290))</f>
        <v>OCTOPUS CARDS LTD HONG KONG</v>
      </c>
      <c r="J290" s="1">
        <f>VALUE(RIGHT($B290,LEN($B290)-F290-1))</f>
        <v>500</v>
      </c>
      <c r="K290" t="s">
        <v>163</v>
      </c>
    </row>
    <row r="291" spans="1:11" hidden="1" x14ac:dyDescent="0.2">
      <c r="A291" t="s">
        <v>167</v>
      </c>
      <c r="B291" t="s">
        <v>107</v>
      </c>
      <c r="C291" t="str">
        <f>TRIM(LEFT(B291, FIND(" ",B291,1)))</f>
        <v>28AUG</v>
      </c>
      <c r="D291" t="str">
        <f>TRIM(MID($B291, FIND(" ",$B291,1), 6))</f>
        <v>26AUG</v>
      </c>
      <c r="E291">
        <f>FIND(" ",$B291,FIND(" ",$B291,1)+1)</f>
        <v>12</v>
      </c>
      <c r="F291">
        <f>FIND("HK", $B291,1)</f>
        <v>37</v>
      </c>
      <c r="G291" t="str">
        <f>RIGHT(D291,3)&amp;" " &amp;LEFT(D291,2)</f>
        <v>AUG 26</v>
      </c>
      <c r="H291" t="str">
        <f>LEFT(G291,3)</f>
        <v>AUG</v>
      </c>
      <c r="I291" t="str">
        <f>TRIM(MID($B291,E291, F291-E291))</f>
        <v>WELLCOME 514 TUNG CHUNG</v>
      </c>
      <c r="J291" s="1">
        <f>VALUE(RIGHT($B291,LEN($B291)-F291-1))</f>
        <v>640.70000000000005</v>
      </c>
      <c r="K291" t="s">
        <v>163</v>
      </c>
    </row>
    <row r="292" spans="1:11" hidden="1" x14ac:dyDescent="0.2">
      <c r="A292" t="s">
        <v>167</v>
      </c>
      <c r="B292" t="s">
        <v>109</v>
      </c>
      <c r="C292" t="str">
        <f>TRIM(LEFT(B292, FIND(" ",B292,1)))</f>
        <v>31AUG</v>
      </c>
      <c r="D292" t="str">
        <f>TRIM(MID($B292, FIND(" ",$B292,1), 6))</f>
        <v>28AUG</v>
      </c>
      <c r="E292">
        <f>FIND(" ",$B292,FIND(" ",$B292,1)+1)</f>
        <v>12</v>
      </c>
      <c r="F292">
        <f>FIND("HK", $B292,1)</f>
        <v>41</v>
      </c>
      <c r="G292" t="str">
        <f>RIGHT(D292,3)&amp;" " &amp;LEFT(D292,2)</f>
        <v>AUG 28</v>
      </c>
      <c r="H292" t="str">
        <f>LEFT(G292,3)</f>
        <v>AUG</v>
      </c>
      <c r="I292" t="str">
        <f>TRIM(MID($B292,E292, F292-E292))</f>
        <v>FUSION 635 CBC SS HONG KONG</v>
      </c>
      <c r="J292" s="1">
        <f>VALUE(RIGHT($B292,LEN($B292)-F292-1))</f>
        <v>651.70000000000005</v>
      </c>
      <c r="K292" t="s">
        <v>163</v>
      </c>
    </row>
    <row r="293" spans="1:11" hidden="1" x14ac:dyDescent="0.2">
      <c r="A293" t="s">
        <v>168</v>
      </c>
      <c r="B293" t="s">
        <v>322</v>
      </c>
      <c r="G293">
        <v>44436</v>
      </c>
      <c r="H293" t="s">
        <v>127</v>
      </c>
      <c r="I293" t="s">
        <v>245</v>
      </c>
      <c r="J293" s="1">
        <v>2500</v>
      </c>
      <c r="K293" t="s">
        <v>163</v>
      </c>
    </row>
    <row r="294" spans="1:11" hidden="1" x14ac:dyDescent="0.2">
      <c r="A294" t="s">
        <v>167</v>
      </c>
      <c r="B294" t="s">
        <v>110</v>
      </c>
      <c r="C294" t="str">
        <f>TRIM(LEFT(B294, FIND(" ",B294,1)))</f>
        <v>31AUG</v>
      </c>
      <c r="D294" t="str">
        <f>TRIM(MID($B294, FIND(" ",$B294,1), 6))</f>
        <v>29AUG</v>
      </c>
      <c r="E294">
        <f>FIND(" ",$B294,FIND(" ",$B294,1)+1)</f>
        <v>12</v>
      </c>
      <c r="F294">
        <f>FIND("HK", $B294,1)</f>
        <v>48</v>
      </c>
      <c r="G294" t="str">
        <f>RIGHT(D294,3)&amp;" " &amp;LEFT(D294,2)</f>
        <v>AUG 29</v>
      </c>
      <c r="H294" t="str">
        <f>LEFT(G294,3)</f>
        <v>AUG</v>
      </c>
      <c r="I294" t="str">
        <f>TRIM(MID($B294,E294, F294-E294))</f>
        <v>OCL* OCTOPUS AD8448579 KOWLOON BAY</v>
      </c>
      <c r="J294" s="1">
        <f>VALUE(RIGHT($B294,LEN($B294)-F294-1))</f>
        <v>350</v>
      </c>
      <c r="K294" t="s">
        <v>163</v>
      </c>
    </row>
    <row r="295" spans="1:11" hidden="1" x14ac:dyDescent="0.2">
      <c r="A295" t="s">
        <v>368</v>
      </c>
      <c r="B295" t="s">
        <v>392</v>
      </c>
      <c r="C295" t="str">
        <f>TRIM(LEFT(B295, FIND(" ",B295,1)))</f>
        <v>31AUG</v>
      </c>
      <c r="D295" t="str">
        <f>TRIM(MID($B295, FIND(" ",$B295,1), 6))</f>
        <v>30AUG</v>
      </c>
      <c r="E295">
        <f>FIND(" ",$B295,FIND(" ",$B295,1)+1)</f>
        <v>12</v>
      </c>
      <c r="F295">
        <f>FIND("HK", $B295,1)</f>
        <v>13</v>
      </c>
      <c r="G295" t="str">
        <f>RIGHT(D295,3)&amp;" " &amp;LEFT(D295,2)</f>
        <v>AUG 30</v>
      </c>
      <c r="H295" t="str">
        <f>LEFT(G295,3)</f>
        <v>AUG</v>
      </c>
      <c r="I295" t="s">
        <v>158</v>
      </c>
      <c r="J295" s="1">
        <v>1571.64</v>
      </c>
      <c r="K295" t="s">
        <v>163</v>
      </c>
    </row>
    <row r="296" spans="1:11" hidden="1" x14ac:dyDescent="0.2">
      <c r="A296" t="s">
        <v>368</v>
      </c>
      <c r="B296" t="s">
        <v>393</v>
      </c>
      <c r="C296" t="str">
        <f>TRIM(LEFT(B296, FIND(" ",B296,1)))</f>
        <v>31AUG</v>
      </c>
      <c r="D296" t="str">
        <f>TRIM(MID($B296, FIND(" ",$B296,1), 6))</f>
        <v>30AUG</v>
      </c>
      <c r="E296">
        <f>FIND(" ",$B296,FIND(" ",$B296,1)+1)</f>
        <v>12</v>
      </c>
      <c r="F296">
        <f>FIND("HK", $B296,1)</f>
        <v>13</v>
      </c>
      <c r="G296" t="str">
        <f>RIGHT(D296,3)&amp;" " &amp;LEFT(D296,2)</f>
        <v>AUG 30</v>
      </c>
      <c r="H296" t="str">
        <f>LEFT(G296,3)</f>
        <v>AUG</v>
      </c>
      <c r="I296" t="s">
        <v>158</v>
      </c>
      <c r="J296" s="1">
        <v>129</v>
      </c>
      <c r="K296" t="s">
        <v>163</v>
      </c>
    </row>
    <row r="297" spans="1:11" hidden="1" x14ac:dyDescent="0.2">
      <c r="A297" t="s">
        <v>167</v>
      </c>
      <c r="B297" t="s">
        <v>112</v>
      </c>
      <c r="C297" t="str">
        <f>TRIM(LEFT(B297, FIND(" ",B297,1)))</f>
        <v>01SEP</v>
      </c>
      <c r="D297" t="str">
        <f>TRIM(MID($B297, FIND(" ",$B297,1), 6))</f>
        <v>30AUG</v>
      </c>
      <c r="E297">
        <f>FIND(" ",$B297,FIND(" ",$B297,1)+1)</f>
        <v>12</v>
      </c>
      <c r="F297">
        <f>FIND("HK", $B297,1)</f>
        <v>40</v>
      </c>
      <c r="G297" t="str">
        <f>RIGHT(D297,3)&amp;" " &amp;LEFT(D297,2)</f>
        <v>AUG 30</v>
      </c>
      <c r="H297" t="str">
        <f>LEFT(G297,3)</f>
        <v>AUG</v>
      </c>
      <c r="I297" t="str">
        <f>TRIM(MID($B297,E297, F297-E297))</f>
        <v>TASTE 696 CGS SS HONG KONG</v>
      </c>
      <c r="J297" s="1">
        <f>VALUE(RIGHT($B297,LEN($B297)-F297-1))</f>
        <v>311.60000000000002</v>
      </c>
      <c r="K297" t="s">
        <v>163</v>
      </c>
    </row>
    <row r="298" spans="1:11" hidden="1" x14ac:dyDescent="0.2">
      <c r="A298" t="s">
        <v>167</v>
      </c>
      <c r="B298" t="s">
        <v>114</v>
      </c>
      <c r="C298" t="str">
        <f>TRIM(LEFT(B298, FIND(" ",B298,1)))</f>
        <v>03SEP</v>
      </c>
      <c r="D298" t="str">
        <f>TRIM(MID($B298, FIND(" ",$B298,1), 6))</f>
        <v>01SEP</v>
      </c>
      <c r="E298">
        <f>FIND(" ",$B298,FIND(" ",$B298,1)+1)</f>
        <v>12</v>
      </c>
      <c r="F298">
        <f>FIND("HK", $B298,1)</f>
        <v>41</v>
      </c>
      <c r="G298" t="str">
        <f>RIGHT(D298,3)&amp;" " &amp;LEFT(D298,2)</f>
        <v>SEP 01</v>
      </c>
      <c r="H298" t="str">
        <f>LEFT(G298,3)</f>
        <v>SEP</v>
      </c>
      <c r="I298" t="str">
        <f>TRIM(MID($B298,E298, F298-E298))</f>
        <v>FUSION 635 CBC SS HONG KONG</v>
      </c>
      <c r="J298" s="1">
        <f>VALUE(RIGHT($B298,LEN($B298)-F298-1))</f>
        <v>224</v>
      </c>
      <c r="K298" t="s">
        <v>163</v>
      </c>
    </row>
    <row r="299" spans="1:11" hidden="1" x14ac:dyDescent="0.2">
      <c r="A299" t="s">
        <v>167</v>
      </c>
      <c r="B299" t="s">
        <v>113</v>
      </c>
      <c r="C299" t="str">
        <f>TRIM(LEFT(B299, FIND(" ",B299,1)))</f>
        <v>02SEP</v>
      </c>
      <c r="D299" t="str">
        <f>TRIM(MID($B299, FIND(" ",$B299,1), 6))</f>
        <v>01SEP</v>
      </c>
      <c r="E299">
        <f>FIND(" ",$B299,FIND(" ",$B299,1)+1)</f>
        <v>12</v>
      </c>
      <c r="F299">
        <f>FIND("HK", $B299,1)</f>
        <v>41</v>
      </c>
      <c r="G299" t="str">
        <f>RIGHT(D299,3)&amp;" " &amp;LEFT(D299,2)</f>
        <v>SEP 01</v>
      </c>
      <c r="H299" t="str">
        <f>LEFT(G299,3)</f>
        <v>SEP</v>
      </c>
      <c r="I299" t="str">
        <f>TRIM(MID($B299,E299, F299-E299))</f>
        <v>OCTOPUS CARDS LTD HONG KONG</v>
      </c>
      <c r="J299" s="1">
        <f>VALUE(RIGHT($B299,LEN($B299)-F299-1))</f>
        <v>500</v>
      </c>
      <c r="K299" t="s">
        <v>163</v>
      </c>
    </row>
    <row r="300" spans="1:11" hidden="1" x14ac:dyDescent="0.2">
      <c r="A300" t="s">
        <v>167</v>
      </c>
      <c r="B300" t="s">
        <v>115</v>
      </c>
      <c r="C300" t="str">
        <f>TRIM(LEFT(B300, FIND(" ",B300,1)))</f>
        <v>03SEP</v>
      </c>
      <c r="D300" t="str">
        <f>TRIM(MID($B300, FIND(" ",$B300,1), 6))</f>
        <v>01SEP</v>
      </c>
      <c r="E300">
        <f>FIND(" ",$B300,FIND(" ",$B300,1)+1)</f>
        <v>12</v>
      </c>
      <c r="F300">
        <f>FIND("HK", $B300,1)</f>
        <v>40</v>
      </c>
      <c r="G300" t="str">
        <f>RIGHT(D300,3)&amp;" " &amp;LEFT(D300,2)</f>
        <v>SEP 01</v>
      </c>
      <c r="H300" t="str">
        <f>LEFT(G300,3)</f>
        <v>SEP</v>
      </c>
      <c r="I300" t="str">
        <f>TRIM(MID($B300,E300, F300-E300))</f>
        <v>TASTE 696 CGS SS HONG KONG</v>
      </c>
      <c r="J300" s="1">
        <f>VALUE(RIGHT($B300,LEN($B300)-F300-1))</f>
        <v>369.9</v>
      </c>
      <c r="K300" t="s">
        <v>163</v>
      </c>
    </row>
    <row r="301" spans="1:11" hidden="1" x14ac:dyDescent="0.2">
      <c r="A301" t="s">
        <v>167</v>
      </c>
      <c r="B301" t="s">
        <v>116</v>
      </c>
      <c r="C301" t="str">
        <f>TRIM(LEFT(B301, FIND(" ",B301,1)))</f>
        <v>07SEP</v>
      </c>
      <c r="D301" t="str">
        <f>TRIM(MID($B301, FIND(" ",$B301,1), 6))</f>
        <v>05SEP</v>
      </c>
      <c r="E301">
        <f>FIND(" ",$B301,FIND(" ",$B301,1)+1)</f>
        <v>12</v>
      </c>
      <c r="F301">
        <f>FIND("HK", $B301,1)</f>
        <v>48</v>
      </c>
      <c r="G301" t="str">
        <f>RIGHT(D301,3)&amp;" " &amp;LEFT(D301,2)</f>
        <v>SEP 05</v>
      </c>
      <c r="H301" t="str">
        <f>LEFT(G301,3)</f>
        <v>SEP</v>
      </c>
      <c r="I301" t="str">
        <f>TRIM(MID($B301,E301, F301-E301))</f>
        <v>OCL* OCTOPUS AD8901682 KOWLOON BAY</v>
      </c>
      <c r="J301" s="1">
        <f>VALUE(RIGHT($B301,LEN($B301)-F301-1))</f>
        <v>350</v>
      </c>
      <c r="K301" t="s">
        <v>163</v>
      </c>
    </row>
    <row r="302" spans="1:11" hidden="1" x14ac:dyDescent="0.2">
      <c r="A302" t="s">
        <v>168</v>
      </c>
      <c r="B302" t="s">
        <v>251</v>
      </c>
      <c r="G302">
        <v>44446</v>
      </c>
      <c r="H302" t="s">
        <v>128</v>
      </c>
      <c r="I302" t="s">
        <v>245</v>
      </c>
      <c r="J302" s="1">
        <v>1000</v>
      </c>
      <c r="K302" t="s">
        <v>163</v>
      </c>
    </row>
    <row r="303" spans="1:11" hidden="1" x14ac:dyDescent="0.2">
      <c r="A303" t="s">
        <v>167</v>
      </c>
      <c r="B303" t="s">
        <v>120</v>
      </c>
      <c r="C303" t="str">
        <f>TRIM(LEFT(B303, FIND(" ",B303,1)))</f>
        <v>11SEP</v>
      </c>
      <c r="D303" t="str">
        <f>TRIM(MID($B303, FIND(" ",$B303,1), 6))</f>
        <v>09SEP</v>
      </c>
      <c r="E303">
        <f>FIND(" ",$B303,FIND(" ",$B303,1)+1)</f>
        <v>12</v>
      </c>
      <c r="F303">
        <f>FIND("HK", $B303,1)</f>
        <v>41</v>
      </c>
      <c r="G303" t="str">
        <f>RIGHT(D303,3)&amp;" " &amp;LEFT(D303,2)</f>
        <v>SEP 09</v>
      </c>
      <c r="H303" t="str">
        <f>LEFT(G303,3)</f>
        <v>SEP</v>
      </c>
      <c r="I303" t="str">
        <f>TRIM(MID($B303,E303, F303-E303))</f>
        <v>FUSION 635 CBC SS HONG KONG</v>
      </c>
      <c r="J303" s="1">
        <f>VALUE(RIGHT($B303,LEN($B303)-F303-1))</f>
        <v>437.3</v>
      </c>
      <c r="K303" t="s">
        <v>163</v>
      </c>
    </row>
    <row r="304" spans="1:11" hidden="1" x14ac:dyDescent="0.2">
      <c r="A304" t="s">
        <v>167</v>
      </c>
      <c r="B304" t="s">
        <v>122</v>
      </c>
      <c r="C304" t="str">
        <f>TRIM(LEFT(B304, FIND(" ",B304,1)))</f>
        <v>12SEP</v>
      </c>
      <c r="D304" t="str">
        <f>TRIM(MID($B304, FIND(" ",$B304,1), 6))</f>
        <v>10SEP</v>
      </c>
      <c r="E304">
        <f>FIND(" ",$B304,FIND(" ",$B304,1)+1)</f>
        <v>12</v>
      </c>
      <c r="F304">
        <f>FIND("HK", $B304,1)</f>
        <v>40</v>
      </c>
      <c r="G304" t="str">
        <f>RIGHT(D304,3)&amp;" " &amp;LEFT(D304,2)</f>
        <v>SEP 10</v>
      </c>
      <c r="H304" t="str">
        <f>LEFT(G304,3)</f>
        <v>SEP</v>
      </c>
      <c r="I304" t="str">
        <f>TRIM(MID($B304,E304, F304-E304))</f>
        <v>TASTE 696 CGS SS HONG KONG</v>
      </c>
      <c r="J304" s="1">
        <f>VALUE(RIGHT($B304,LEN($B304)-F304-1))</f>
        <v>119</v>
      </c>
      <c r="K304" t="s">
        <v>163</v>
      </c>
    </row>
    <row r="305" spans="1:11" hidden="1" x14ac:dyDescent="0.2">
      <c r="A305" t="s">
        <v>368</v>
      </c>
      <c r="B305" t="s">
        <v>396</v>
      </c>
      <c r="C305" t="str">
        <f>TRIM(LEFT(B305, FIND(" ",B305,1)))</f>
        <v>12SEP</v>
      </c>
      <c r="D305" t="str">
        <f>TRIM(MID($B305, FIND(" ",$B305,1), 6))</f>
        <v>11SEP</v>
      </c>
      <c r="E305">
        <f>FIND(" ",$B305,FIND(" ",$B305,1)+1)</f>
        <v>12</v>
      </c>
      <c r="F305">
        <f>FIND("HK", $B305,1)</f>
        <v>13</v>
      </c>
      <c r="G305" t="str">
        <f>RIGHT(D305,3)&amp;" " &amp;LEFT(D305,2)</f>
        <v>SEP 11</v>
      </c>
      <c r="H305" t="str">
        <f>LEFT(G305,3)</f>
        <v>SEP</v>
      </c>
      <c r="I305" t="s">
        <v>158</v>
      </c>
      <c r="J305" s="1">
        <v>1823.6</v>
      </c>
      <c r="K305" t="s">
        <v>163</v>
      </c>
    </row>
    <row r="306" spans="1:11" hidden="1" x14ac:dyDescent="0.2">
      <c r="A306" t="s">
        <v>368</v>
      </c>
      <c r="B306" t="s">
        <v>397</v>
      </c>
      <c r="C306" t="str">
        <f>TRIM(LEFT(B306, FIND(" ",B306,1)))</f>
        <v>12SEP</v>
      </c>
      <c r="D306" t="str">
        <f>TRIM(MID($B306, FIND(" ",$B306,1), 6))</f>
        <v>11SEP</v>
      </c>
      <c r="E306">
        <f>FIND(" ",$B306,FIND(" ",$B306,1)+1)</f>
        <v>12</v>
      </c>
      <c r="F306">
        <f>FIND("HK", $B306,1)</f>
        <v>13</v>
      </c>
      <c r="G306" t="str">
        <f>RIGHT(D306,3)&amp;" " &amp;LEFT(D306,2)</f>
        <v>SEP 11</v>
      </c>
      <c r="H306" t="str">
        <f>LEFT(G306,3)</f>
        <v>SEP</v>
      </c>
      <c r="I306" t="s">
        <v>158</v>
      </c>
      <c r="J306" s="1">
        <v>67</v>
      </c>
      <c r="K306" t="s">
        <v>163</v>
      </c>
    </row>
    <row r="307" spans="1:11" hidden="1" x14ac:dyDescent="0.2">
      <c r="A307" t="s">
        <v>167</v>
      </c>
      <c r="B307" t="s">
        <v>124</v>
      </c>
      <c r="C307" t="str">
        <f>TRIM(LEFT(B307, FIND(" ",B307,1)))</f>
        <v>14SEP</v>
      </c>
      <c r="D307" t="str">
        <f>TRIM(MID($B307, FIND(" ",$B307,1), 6))</f>
        <v>13SEP</v>
      </c>
      <c r="E307">
        <f>FIND(" ",$B307,FIND(" ",$B307,1)+1)</f>
        <v>12</v>
      </c>
      <c r="F307">
        <f>FIND("HK", $B307,1)</f>
        <v>41</v>
      </c>
      <c r="G307" t="str">
        <f>RIGHT(D307,3)&amp;" " &amp;LEFT(D307,2)</f>
        <v>SEP 13</v>
      </c>
      <c r="H307" t="str">
        <f>LEFT(G307,3)</f>
        <v>SEP</v>
      </c>
      <c r="I307" t="str">
        <f>TRIM(MID($B307,E307, F307-E307))</f>
        <v>OCTOPUS CARDS LTD HONG KONG</v>
      </c>
      <c r="J307" s="1">
        <f>VALUE(RIGHT($B307,LEN($B307)-F307-1))</f>
        <v>500</v>
      </c>
      <c r="K307" t="s">
        <v>163</v>
      </c>
    </row>
    <row r="308" spans="1:11" hidden="1" x14ac:dyDescent="0.2">
      <c r="A308" t="s">
        <v>167</v>
      </c>
      <c r="B308" t="s">
        <v>126</v>
      </c>
      <c r="C308" t="str">
        <f>TRIM(LEFT(B308, FIND(" ",B308,1)))</f>
        <v>15SEP</v>
      </c>
      <c r="D308" t="str">
        <f>TRIM(MID($B308, FIND(" ",$B308,1), 6))</f>
        <v>13SEP</v>
      </c>
      <c r="E308">
        <f>FIND(" ",$B308,FIND(" ",$B308,1)+1)</f>
        <v>12</v>
      </c>
      <c r="F308">
        <f>FIND("HK", $B308,1)</f>
        <v>40</v>
      </c>
      <c r="G308" t="str">
        <f>RIGHT(D308,3)&amp;" " &amp;LEFT(D308,2)</f>
        <v>SEP 13</v>
      </c>
      <c r="H308" t="str">
        <f>LEFT(G308,3)</f>
        <v>SEP</v>
      </c>
      <c r="I308" t="str">
        <f>TRIM(MID($B308,E308, F308-E308))</f>
        <v>TASTE 696 CGS SS HONG KONG</v>
      </c>
      <c r="J308" s="1">
        <f>VALUE(RIGHT($B308,LEN($B308)-F308-1))</f>
        <v>87.7</v>
      </c>
      <c r="K308" t="s">
        <v>163</v>
      </c>
    </row>
    <row r="309" spans="1:11" hidden="1" x14ac:dyDescent="0.2">
      <c r="A309" t="s">
        <v>167</v>
      </c>
      <c r="B309" t="s">
        <v>125</v>
      </c>
      <c r="C309" t="str">
        <f>TRIM(LEFT(B309, FIND(" ",B309,1)))</f>
        <v>15SEP</v>
      </c>
      <c r="D309" t="str">
        <f>TRIM(MID($B309, FIND(" ",$B309,1), 6))</f>
        <v>13SEP</v>
      </c>
      <c r="E309">
        <f>FIND(" ",$B309,FIND(" ",$B309,1)+1)</f>
        <v>12</v>
      </c>
      <c r="F309">
        <f>FIND("HK", $B309,1)</f>
        <v>37</v>
      </c>
      <c r="G309" t="str">
        <f>RIGHT(D309,3)&amp;" " &amp;LEFT(D309,2)</f>
        <v>SEP 13</v>
      </c>
      <c r="H309" t="str">
        <f>LEFT(G309,3)</f>
        <v>SEP</v>
      </c>
      <c r="I309" t="str">
        <f>TRIM(MID($B309,E309, F309-E309))</f>
        <v>WELLCOME 514 TUNG CHUNG</v>
      </c>
      <c r="J309" s="1">
        <f>VALUE(RIGHT($B309,LEN($B309)-F309-1))</f>
        <v>763.3</v>
      </c>
      <c r="K309" t="s">
        <v>163</v>
      </c>
    </row>
    <row r="310" spans="1:11" hidden="1" x14ac:dyDescent="0.2">
      <c r="A310" t="s">
        <v>413</v>
      </c>
      <c r="B310" t="s">
        <v>576</v>
      </c>
      <c r="C310" t="str">
        <f>TRIM(LEFT(B310, FIND(" ",B310,1)))</f>
        <v>16SEP</v>
      </c>
      <c r="D310" t="str">
        <f>TRIM(MID($B310, FIND(" ",$B310,1), 6))</f>
        <v>14SEP</v>
      </c>
      <c r="E310">
        <f>FIND(" ",$B310,FIND(" ",$B310,1)+1)</f>
        <v>12</v>
      </c>
      <c r="F310">
        <f>FIND("HK ", $B310,1)</f>
        <v>40</v>
      </c>
      <c r="G310" t="str">
        <f>RIGHT(D310,3)&amp;" " &amp;LEFT(D310,2)</f>
        <v>SEP 14</v>
      </c>
      <c r="H310" t="str">
        <f>LEFT(G310,3)</f>
        <v>SEP</v>
      </c>
      <c r="I310" t="str">
        <f>TRIM(MID($B310,E310, F310-E310))</f>
        <v>WATSON'S 640 FTP HONG KONG</v>
      </c>
      <c r="J310" s="1">
        <f>VALUE(RIGHT($B310,LEN($B310)-F310-1))</f>
        <v>318.7</v>
      </c>
      <c r="K310" t="s">
        <v>163</v>
      </c>
    </row>
    <row r="311" spans="1:11" hidden="1" x14ac:dyDescent="0.2">
      <c r="A311" t="s">
        <v>413</v>
      </c>
      <c r="B311" t="s">
        <v>541</v>
      </c>
      <c r="C311" t="str">
        <f>TRIM(LEFT(B311, FIND(" ",B311,1)))</f>
        <v>17SEP</v>
      </c>
      <c r="D311" t="str">
        <f>TRIM(MID($B311, FIND(" ",$B311,1), 6))</f>
        <v>15SEP</v>
      </c>
      <c r="E311">
        <f>FIND(" ",$B311,FIND(" ",$B311,1)+1)</f>
        <v>12</v>
      </c>
      <c r="F311">
        <f>FIND("HK ", $B311,1)</f>
        <v>49</v>
      </c>
      <c r="G311" t="str">
        <f>RIGHT(D311,3)&amp;" " &amp;LEFT(D311,2)</f>
        <v>SEP 15</v>
      </c>
      <c r="H311" t="str">
        <f>LEFT(G311,3)</f>
        <v>SEP</v>
      </c>
      <c r="I311" t="str">
        <f>TRIM(MID($B311,E311, F311-E311))</f>
        <v>THE SINCERE C L(SSP)22300 HONG KONG</v>
      </c>
      <c r="J311" s="1">
        <f>VALUE(RIGHT($B311,LEN($B311)-F311-1))</f>
        <v>615</v>
      </c>
      <c r="K311" t="s">
        <v>163</v>
      </c>
    </row>
    <row r="312" spans="1:11" hidden="1" x14ac:dyDescent="0.2">
      <c r="A312" t="s">
        <v>413</v>
      </c>
      <c r="B312" t="s">
        <v>543</v>
      </c>
      <c r="C312" t="str">
        <f>TRIM(LEFT(B312, FIND(" ",B312,1)))</f>
        <v>21SEP</v>
      </c>
      <c r="D312" t="str">
        <f>TRIM(MID($B312, FIND(" ",$B312,1), 6))</f>
        <v>18SEP</v>
      </c>
      <c r="E312">
        <f>FIND(" ",$B312,FIND(" ",$B312,1)+1)</f>
        <v>12</v>
      </c>
      <c r="F312">
        <f>FIND("HK ", $B312,1)</f>
        <v>38</v>
      </c>
      <c r="G312" t="str">
        <f>RIGHT(D312,3)&amp;" " &amp;LEFT(D312,2)</f>
        <v>SEP 18</v>
      </c>
      <c r="H312" t="str">
        <f>LEFT(G312,3)</f>
        <v>SEP</v>
      </c>
      <c r="I312" t="str">
        <f>TRIM(MID($B312,E312, F312-E312))</f>
        <v>FUSION 635 CBC HONG KONG</v>
      </c>
      <c r="J312" s="1">
        <f>VALUE(RIGHT($B312,LEN($B312)-F312-1))</f>
        <v>1053.4000000000001</v>
      </c>
      <c r="K312" t="s">
        <v>163</v>
      </c>
    </row>
    <row r="313" spans="1:11" hidden="1" x14ac:dyDescent="0.2">
      <c r="A313" t="s">
        <v>413</v>
      </c>
      <c r="B313" t="s">
        <v>544</v>
      </c>
      <c r="C313" t="str">
        <f>TRIM(LEFT(B313, FIND(" ",B313,1)))</f>
        <v>21SEP</v>
      </c>
      <c r="D313" t="str">
        <f>TRIM(MID($B313, FIND(" ",$B313,1), 6))</f>
        <v>18SEP</v>
      </c>
      <c r="E313">
        <f>FIND(" ",$B313,FIND(" ",$B313,1)+1)</f>
        <v>12</v>
      </c>
      <c r="F313">
        <f>FIND("HK ", $B313,1)</f>
        <v>40</v>
      </c>
      <c r="G313" t="str">
        <f>RIGHT(D313,3)&amp;" " &amp;LEFT(D313,2)</f>
        <v>SEP 18</v>
      </c>
      <c r="H313" t="str">
        <f>LEFT(G313,3)</f>
        <v>SEP</v>
      </c>
      <c r="I313" t="str">
        <f>TRIM(MID($B313,E313, F313-E313))</f>
        <v>TASTE 696 CGS SS HONG KONG</v>
      </c>
      <c r="J313" s="1">
        <f>VALUE(RIGHT($B313,LEN($B313)-F313-1))</f>
        <v>135.5</v>
      </c>
      <c r="K313" t="s">
        <v>163</v>
      </c>
    </row>
    <row r="314" spans="1:11" hidden="1" x14ac:dyDescent="0.2">
      <c r="A314" t="s">
        <v>413</v>
      </c>
      <c r="B314" t="s">
        <v>548</v>
      </c>
      <c r="C314" t="str">
        <f>TRIM(LEFT(B314, FIND(" ",B314,1)))</f>
        <v>21SEP</v>
      </c>
      <c r="D314" t="str">
        <f>TRIM(MID($B314, FIND(" ",$B314,1), 6))</f>
        <v>19SEP</v>
      </c>
      <c r="E314">
        <f>FIND(" ",$B314,FIND(" ",$B314,1)+1)</f>
        <v>12</v>
      </c>
      <c r="F314">
        <f>FIND("HK ", $B314,1)</f>
        <v>48</v>
      </c>
      <c r="G314" t="str">
        <f>RIGHT(D314,3)&amp;" " &amp;LEFT(D314,2)</f>
        <v>SEP 19</v>
      </c>
      <c r="H314" t="str">
        <f>LEFT(G314,3)</f>
        <v>SEP</v>
      </c>
      <c r="I314" t="str">
        <f>TRIM(MID($B314,E314, F314-E314))</f>
        <v>OCL* OCTOPUS AD9752876 KOWLOON BAY</v>
      </c>
      <c r="J314" s="1">
        <f>VALUE(RIGHT($B314,LEN($B314)-F314-1))</f>
        <v>350</v>
      </c>
      <c r="K314" t="s">
        <v>163</v>
      </c>
    </row>
    <row r="315" spans="1:11" hidden="1" x14ac:dyDescent="0.2">
      <c r="A315" t="s">
        <v>413</v>
      </c>
      <c r="B315" t="s">
        <v>545</v>
      </c>
      <c r="C315" t="str">
        <f>TRIM(LEFT(B315, FIND(" ",B315,1)))</f>
        <v>21SEP</v>
      </c>
      <c r="D315" t="str">
        <f>TRIM(MID($B315, FIND(" ",$B315,1), 6))</f>
        <v>19SEP</v>
      </c>
      <c r="E315">
        <f>FIND(" ",$B315,FIND(" ",$B315,1)+1)</f>
        <v>12</v>
      </c>
      <c r="F315">
        <f>FIND("HK ", $B315,1)</f>
        <v>43</v>
      </c>
      <c r="G315" t="str">
        <f>RIGHT(D315,3)&amp;" " &amp;LEFT(D315,2)</f>
        <v>SEP 19</v>
      </c>
      <c r="H315" t="str">
        <f>LEFT(G315,3)</f>
        <v>SEP</v>
      </c>
      <c r="I315" t="str">
        <f>TRIM(MID($B315,E315, F315-E315))</f>
        <v>WATSON'S 642 TC2 SS HONG KONG</v>
      </c>
      <c r="J315" s="1">
        <f>VALUE(RIGHT($B315,LEN($B315)-F315-1))</f>
        <v>70.599999999999994</v>
      </c>
      <c r="K315" t="s">
        <v>163</v>
      </c>
    </row>
    <row r="316" spans="1:11" hidden="1" x14ac:dyDescent="0.2">
      <c r="A316" t="s">
        <v>413</v>
      </c>
      <c r="B316" t="s">
        <v>577</v>
      </c>
      <c r="C316" t="str">
        <f>TRIM(LEFT(B316, FIND(" ",B316,1)))</f>
        <v>21SEP</v>
      </c>
      <c r="D316" t="str">
        <f>TRIM(MID($B316, FIND(" ",$B316,1), 6))</f>
        <v>19SEP</v>
      </c>
      <c r="E316">
        <f>FIND(" ",$B316,FIND(" ",$B316,1)+1)</f>
        <v>12</v>
      </c>
      <c r="F316">
        <f>FIND("HK ", $B316,1)</f>
        <v>45</v>
      </c>
      <c r="G316" t="str">
        <f>RIGHT(D316,3)&amp;" " &amp;LEFT(D316,2)</f>
        <v>SEP 19</v>
      </c>
      <c r="H316" t="str">
        <f>LEFT(G316,3)</f>
        <v>SEP</v>
      </c>
      <c r="I316" t="str">
        <f>TRIM(MID($B316,E316, F316-E316))</f>
        <v>YATA SUPERMARKET - KF HONG KONG</v>
      </c>
      <c r="J316" s="1">
        <f>VALUE(RIGHT($B316,LEN($B316)-F316-1))</f>
        <v>94.4</v>
      </c>
      <c r="K316" t="s">
        <v>163</v>
      </c>
    </row>
    <row r="317" spans="1:11" hidden="1" x14ac:dyDescent="0.2">
      <c r="A317" t="s">
        <v>413</v>
      </c>
      <c r="B317" t="s">
        <v>549</v>
      </c>
      <c r="C317" t="str">
        <f>TRIM(LEFT(B317, FIND(" ",B317,1)))</f>
        <v>23SEP</v>
      </c>
      <c r="D317" t="str">
        <f>TRIM(MID($B317, FIND(" ",$B317,1), 6))</f>
        <v>21SEP</v>
      </c>
      <c r="E317">
        <f>FIND(" ",$B317,FIND(" ",$B317,1)+1)</f>
        <v>12</v>
      </c>
      <c r="F317">
        <f>FIND("HK ", $B317,1)</f>
        <v>37</v>
      </c>
      <c r="G317" t="str">
        <f>RIGHT(D317,3)&amp;" " &amp;LEFT(D317,2)</f>
        <v>SEP 21</v>
      </c>
      <c r="H317" t="str">
        <f>LEFT(G317,3)</f>
        <v>SEP</v>
      </c>
      <c r="I317" t="str">
        <f>TRIM(MID($B317,E317, F317-E317))</f>
        <v>WELLCOME 514 TUNG CHUNG</v>
      </c>
      <c r="J317" s="1">
        <f>VALUE(RIGHT($B317,LEN($B317)-F317-1))</f>
        <v>326.7</v>
      </c>
      <c r="K317" t="s">
        <v>163</v>
      </c>
    </row>
    <row r="318" spans="1:11" hidden="1" x14ac:dyDescent="0.2">
      <c r="A318" t="s">
        <v>167</v>
      </c>
      <c r="B318" t="s">
        <v>129</v>
      </c>
      <c r="C318" t="str">
        <f>TRIM(LEFT(B318, FIND(" ",B318,1)))</f>
        <v>23SEP</v>
      </c>
      <c r="D318" t="str">
        <f>TRIM(MID($B318, FIND(" ",$B318,1), 6))</f>
        <v>22SEP</v>
      </c>
      <c r="E318">
        <f>FIND(" ",$B318,FIND(" ",$B318,1)+1)</f>
        <v>12</v>
      </c>
      <c r="F318">
        <f>FIND("HK ", $B318,1)</f>
        <v>46</v>
      </c>
      <c r="G318" t="str">
        <f>RIGHT(D318,3)&amp;" " &amp;LEFT(D318,2)</f>
        <v>SEP 22</v>
      </c>
      <c r="H318" t="str">
        <f>LEFT(G318,3)</f>
        <v>SEP</v>
      </c>
      <c r="I318" t="str">
        <f>TRIM(MID($B318,E318, F318-E318))</f>
        <v>HKTV Shopping Net C Lt Hong Kong</v>
      </c>
      <c r="J318" s="1">
        <f>VALUE(RIGHT($B318,LEN($B318)-F318-1))</f>
        <v>505.8</v>
      </c>
      <c r="K318" t="s">
        <v>163</v>
      </c>
    </row>
    <row r="319" spans="1:11" hidden="1" x14ac:dyDescent="0.2">
      <c r="A319" t="s">
        <v>167</v>
      </c>
      <c r="B319" t="s">
        <v>130</v>
      </c>
      <c r="C319" t="str">
        <f>TRIM(LEFT(B319, FIND(" ",B319,1)))</f>
        <v>23SEP</v>
      </c>
      <c r="D319" t="str">
        <f>TRIM(MID($B319, FIND(" ",$B319,1), 6))</f>
        <v>22SEP</v>
      </c>
      <c r="E319">
        <f>FIND(" ",$B319,FIND(" ",$B319,1)+1)</f>
        <v>12</v>
      </c>
      <c r="F319">
        <f>FIND("HK ", $B319,1)</f>
        <v>46</v>
      </c>
      <c r="G319" t="str">
        <f>RIGHT(D319,3)&amp;" " &amp;LEFT(D319,2)</f>
        <v>SEP 22</v>
      </c>
      <c r="H319" t="str">
        <f>LEFT(G319,3)</f>
        <v>SEP</v>
      </c>
      <c r="I319" t="str">
        <f>TRIM(MID($B319,E319, F319-E319))</f>
        <v>HKTV Shopping Net C Lt Hong Kong</v>
      </c>
      <c r="J319" s="1">
        <f>VALUE(RIGHT($B319,LEN($B319)-F319-1))</f>
        <v>35</v>
      </c>
      <c r="K319" t="s">
        <v>163</v>
      </c>
    </row>
    <row r="320" spans="1:11" hidden="1" x14ac:dyDescent="0.2">
      <c r="A320" t="s">
        <v>413</v>
      </c>
      <c r="B320" t="s">
        <v>578</v>
      </c>
      <c r="C320" t="str">
        <f>TRIM(LEFT(B320, FIND(" ",B320,1)))</f>
        <v>25SEP</v>
      </c>
      <c r="D320" t="str">
        <f>TRIM(MID($B320, FIND(" ",$B320,1), 6))</f>
        <v>23SEP</v>
      </c>
      <c r="E320">
        <f>FIND(" ",$B320,FIND(" ",$B320,1)+1)</f>
        <v>12</v>
      </c>
      <c r="F320">
        <f>FIND("HK ", $B320,1)</f>
        <v>37</v>
      </c>
      <c r="G320" t="str">
        <f>RIGHT(D320,3)&amp;" " &amp;LEFT(D320,2)</f>
        <v>SEP 23</v>
      </c>
      <c r="H320" t="str">
        <f>LEFT(G320,3)</f>
        <v>SEP</v>
      </c>
      <c r="I320" t="str">
        <f>TRIM(MID($B320,E320, F320-E320))</f>
        <v>FUSION 107 CL HONG KONG</v>
      </c>
      <c r="J320" s="1">
        <f>VALUE(RIGHT($B320,LEN($B320)-F320-1))</f>
        <v>107.4</v>
      </c>
      <c r="K320" t="s">
        <v>163</v>
      </c>
    </row>
    <row r="321" spans="1:11" hidden="1" x14ac:dyDescent="0.2">
      <c r="A321" t="s">
        <v>413</v>
      </c>
      <c r="B321" t="s">
        <v>550</v>
      </c>
      <c r="C321" t="str">
        <f>TRIM(LEFT(B321, FIND(" ",B321,1)))</f>
        <v>26SEP</v>
      </c>
      <c r="D321" t="str">
        <f>TRIM(MID($B321, FIND(" ",$B321,1), 6))</f>
        <v>24SEP</v>
      </c>
      <c r="E321">
        <f>FIND(" ",$B321,FIND(" ",$B321,1)+1)</f>
        <v>12</v>
      </c>
      <c r="F321">
        <f>FIND("HK ", $B321,1)</f>
        <v>41</v>
      </c>
      <c r="G321" t="str">
        <f>RIGHT(D321,3)&amp;" " &amp;LEFT(D321,2)</f>
        <v>SEP 24</v>
      </c>
      <c r="H321" t="str">
        <f>LEFT(G321,3)</f>
        <v>SEP</v>
      </c>
      <c r="I321" t="str">
        <f>TRIM(MID($B321,E321, F321-E321))</f>
        <v>FUSION 635 CBC SS HONG KONG</v>
      </c>
      <c r="J321" s="1">
        <f>VALUE(RIGHT($B321,LEN($B321)-F321-1))</f>
        <v>469.2</v>
      </c>
      <c r="K321" t="s">
        <v>163</v>
      </c>
    </row>
    <row r="322" spans="1:11" hidden="1" x14ac:dyDescent="0.2">
      <c r="A322" t="s">
        <v>168</v>
      </c>
      <c r="B322" t="s">
        <v>265</v>
      </c>
      <c r="G322">
        <v>44464</v>
      </c>
      <c r="H322" t="s">
        <v>128</v>
      </c>
      <c r="I322" t="s">
        <v>245</v>
      </c>
      <c r="J322" s="1">
        <v>1000</v>
      </c>
      <c r="K322" t="s">
        <v>163</v>
      </c>
    </row>
    <row r="323" spans="1:11" hidden="1" x14ac:dyDescent="0.2">
      <c r="A323" t="s">
        <v>413</v>
      </c>
      <c r="B323" t="s">
        <v>556</v>
      </c>
      <c r="C323" t="str">
        <f>TRIM(LEFT(B323, FIND(" ",B323,1)))</f>
        <v>28SEP</v>
      </c>
      <c r="D323" t="str">
        <f>TRIM(MID($B323, FIND(" ",$B323,1), 6))</f>
        <v>26SEP</v>
      </c>
      <c r="E323">
        <f>FIND(" ",$B323,FIND(" ",$B323,1)+1)</f>
        <v>12</v>
      </c>
      <c r="F323">
        <f>FIND("HK ", $B323,1)</f>
        <v>41</v>
      </c>
      <c r="G323" t="str">
        <f>RIGHT(D323,3)&amp;" " &amp;LEFT(D323,2)</f>
        <v>SEP 26</v>
      </c>
      <c r="H323" t="str">
        <f>LEFT(G323,3)</f>
        <v>SEP</v>
      </c>
      <c r="I323" t="str">
        <f>TRIM(MID($B323,E323, F323-E323))</f>
        <v>FUSION 635 CBC SS HONG KONG</v>
      </c>
      <c r="J323" s="1">
        <f>VALUE(RIGHT($B323,LEN($B323)-F323-1))</f>
        <v>119</v>
      </c>
      <c r="K323" t="s">
        <v>163</v>
      </c>
    </row>
    <row r="324" spans="1:11" hidden="1" x14ac:dyDescent="0.2">
      <c r="A324" t="s">
        <v>413</v>
      </c>
      <c r="B324" t="s">
        <v>553</v>
      </c>
      <c r="C324" t="str">
        <f>TRIM(LEFT(B324, FIND(" ",B324,1)))</f>
        <v>28SEP</v>
      </c>
      <c r="D324" t="str">
        <f>TRIM(MID($B324, FIND(" ",$B324,1), 6))</f>
        <v>26SEP</v>
      </c>
      <c r="E324">
        <f>FIND(" ",$B324,FIND(" ",$B324,1)+1)</f>
        <v>12</v>
      </c>
      <c r="F324">
        <f>FIND("HK ", $B324,1)</f>
        <v>48</v>
      </c>
      <c r="G324" t="str">
        <f>RIGHT(D324,3)&amp;" " &amp;LEFT(D324,2)</f>
        <v>SEP 26</v>
      </c>
      <c r="H324" t="str">
        <f>LEFT(G324,3)</f>
        <v>SEP</v>
      </c>
      <c r="I324" t="str">
        <f>TRIM(MID($B324,E324, F324-E324))</f>
        <v>OCL* OCTOPUS AD1021446 KOWLOON BAY</v>
      </c>
      <c r="J324" s="1">
        <f>VALUE(RIGHT($B324,LEN($B324)-F324-1))</f>
        <v>350</v>
      </c>
      <c r="K324" t="s">
        <v>163</v>
      </c>
    </row>
    <row r="325" spans="1:11" hidden="1" x14ac:dyDescent="0.2">
      <c r="A325" t="s">
        <v>413</v>
      </c>
      <c r="B325" t="s">
        <v>579</v>
      </c>
      <c r="C325" t="str">
        <f>TRIM(LEFT(B325, FIND(" ",B325,1)))</f>
        <v>28SEP</v>
      </c>
      <c r="D325" t="str">
        <f>TRIM(MID($B325, FIND(" ",$B325,1), 6))</f>
        <v>26SEP</v>
      </c>
      <c r="E325">
        <f>FIND(" ",$B325,FIND(" ",$B325,1)+1)</f>
        <v>12</v>
      </c>
      <c r="F325">
        <f>FIND("HK ", $B325,1)</f>
        <v>45</v>
      </c>
      <c r="G325" t="str">
        <f>RIGHT(D325,3)&amp;" " &amp;LEFT(D325,2)</f>
        <v>SEP 26</v>
      </c>
      <c r="H325" t="str">
        <f>LEFT(G325,3)</f>
        <v>SEP</v>
      </c>
      <c r="I325" t="str">
        <f>TRIM(MID($B325,E325, F325-E325))</f>
        <v>THE WING ON DEPT STORE YAUMATEI</v>
      </c>
      <c r="J325" s="1">
        <f>VALUE(RIGHT($B325,LEN($B325)-F325-1))</f>
        <v>199</v>
      </c>
      <c r="K325" t="s">
        <v>163</v>
      </c>
    </row>
    <row r="326" spans="1:11" hidden="1" x14ac:dyDescent="0.2">
      <c r="A326" t="s">
        <v>413</v>
      </c>
      <c r="B326" t="s">
        <v>559</v>
      </c>
      <c r="C326" t="str">
        <f>TRIM(LEFT(B326, FIND(" ",B326,1)))</f>
        <v>29SEP</v>
      </c>
      <c r="D326" t="str">
        <f>TRIM(MID($B326, FIND(" ",$B326,1), 6))</f>
        <v>27SEP</v>
      </c>
      <c r="E326">
        <f>FIND(" ",$B326,FIND(" ",$B326,1)+1)</f>
        <v>12</v>
      </c>
      <c r="F326">
        <f>FIND("HK ", $B326,1)</f>
        <v>41</v>
      </c>
      <c r="G326" t="str">
        <f>RIGHT(D326,3)&amp;" " &amp;LEFT(D326,2)</f>
        <v>SEP 27</v>
      </c>
      <c r="H326" t="str">
        <f>LEFT(G326,3)</f>
        <v>SEP</v>
      </c>
      <c r="I326" t="str">
        <f>TRIM(MID($B326,E326, F326-E326))</f>
        <v>FUSION 635 CBC SS HONG KONG</v>
      </c>
      <c r="J326" s="1">
        <f>VALUE(RIGHT($B326,LEN($B326)-F326-1))</f>
        <v>226.6</v>
      </c>
      <c r="K326" t="s">
        <v>163</v>
      </c>
    </row>
    <row r="327" spans="1:11" hidden="1" x14ac:dyDescent="0.2">
      <c r="A327" t="s">
        <v>413</v>
      </c>
      <c r="B327" t="s">
        <v>554</v>
      </c>
      <c r="C327" t="str">
        <f>TRIM(LEFT(B327, FIND(" ",B327,1)))</f>
        <v>28SEP</v>
      </c>
      <c r="D327" t="str">
        <f>TRIM(MID($B327, FIND(" ",$B327,1), 6))</f>
        <v>27SEP</v>
      </c>
      <c r="E327">
        <f>FIND(" ",$B327,FIND(" ",$B327,1)+1)</f>
        <v>12</v>
      </c>
      <c r="F327">
        <f>FIND("HK ", $B327,1)</f>
        <v>37</v>
      </c>
      <c r="G327" t="str">
        <f>RIGHT(D327,3)&amp;" " &amp;LEFT(D327,2)</f>
        <v>SEP 27</v>
      </c>
      <c r="H327" t="str">
        <f>LEFT(G327,3)</f>
        <v>SEP</v>
      </c>
      <c r="I327" t="str">
        <f>TRIM(MID($B327,E327, F327-E327))</f>
        <v>HERBACEOUS TEAS SHA TIN</v>
      </c>
      <c r="J327" s="1">
        <f>VALUE(RIGHT($B327,LEN($B327)-F327-1))</f>
        <v>1095</v>
      </c>
      <c r="K327" t="s">
        <v>163</v>
      </c>
    </row>
    <row r="328" spans="1:11" hidden="1" x14ac:dyDescent="0.2">
      <c r="A328" t="s">
        <v>413</v>
      </c>
      <c r="B328" t="s">
        <v>558</v>
      </c>
      <c r="C328" t="str">
        <f>TRIM(LEFT(B328, FIND(" ",B328,1)))</f>
        <v>29SEP</v>
      </c>
      <c r="D328" t="str">
        <f>TRIM(MID($B328, FIND(" ",$B328,1), 6))</f>
        <v>27SEP</v>
      </c>
      <c r="E328">
        <f>FIND(" ",$B328,FIND(" ",$B328,1)+1)</f>
        <v>12</v>
      </c>
      <c r="F328">
        <f>FIND("HK ", $B328,1)</f>
        <v>46</v>
      </c>
      <c r="G328" t="str">
        <f>RIGHT(D328,3)&amp;" " &amp;LEFT(D328,2)</f>
        <v>SEP 27</v>
      </c>
      <c r="H328" t="str">
        <f>LEFT(G328,3)</f>
        <v>SEP</v>
      </c>
      <c r="I328" t="str">
        <f>TRIM(MID($B328,E328, F328-E328))</f>
        <v>MANNINGS - TUNG CHUNG TUNG CHUNG</v>
      </c>
      <c r="J328" s="1">
        <f>VALUE(RIGHT($B328,LEN($B328)-F328-1))</f>
        <v>140</v>
      </c>
      <c r="K328" t="s">
        <v>163</v>
      </c>
    </row>
    <row r="329" spans="1:11" hidden="1" x14ac:dyDescent="0.2">
      <c r="A329" t="s">
        <v>413</v>
      </c>
      <c r="B329" t="s">
        <v>551</v>
      </c>
      <c r="C329" t="str">
        <f>TRIM(LEFT(B329, FIND(" ",B329,1)))</f>
        <v>28SEP</v>
      </c>
      <c r="D329" t="str">
        <f>TRIM(MID($B329, FIND(" ",$B329,1), 6))</f>
        <v>27SEP</v>
      </c>
      <c r="E329">
        <f>FIND(" ",$B329,FIND(" ",$B329,1)+1)</f>
        <v>12</v>
      </c>
      <c r="F329">
        <f>FIND("HK ", $B329,1)</f>
        <v>41</v>
      </c>
      <c r="G329" t="str">
        <f>RIGHT(D329,3)&amp;" " &amp;LEFT(D329,2)</f>
        <v>SEP 27</v>
      </c>
      <c r="H329" t="str">
        <f>LEFT(G329,3)</f>
        <v>SEP</v>
      </c>
      <c r="I329" t="str">
        <f>TRIM(MID($B329,E329, F329-E329))</f>
        <v>OCTOPUS CARDS LTD HONG KONG</v>
      </c>
      <c r="J329" s="1">
        <f>VALUE(RIGHT($B329,LEN($B329)-F329-1))</f>
        <v>500</v>
      </c>
      <c r="K329" t="s">
        <v>163</v>
      </c>
    </row>
    <row r="330" spans="1:11" hidden="1" x14ac:dyDescent="0.2">
      <c r="A330" t="s">
        <v>413</v>
      </c>
      <c r="B330" t="s">
        <v>581</v>
      </c>
      <c r="C330" t="str">
        <f>TRIM(LEFT(B330, FIND(" ",B330,1)))</f>
        <v>30SEP</v>
      </c>
      <c r="D330" t="str">
        <f>TRIM(MID($B330, FIND(" ",$B330,1), 6))</f>
        <v>28SEP</v>
      </c>
      <c r="E330">
        <f>FIND(" ",$B330,FIND(" ",$B330,1)+1)</f>
        <v>12</v>
      </c>
      <c r="F330">
        <f>FIND("HK ", $B330,1)</f>
        <v>41</v>
      </c>
      <c r="G330" t="str">
        <f>RIGHT(D330,3)&amp;" " &amp;LEFT(D330,2)</f>
        <v>SEP 28</v>
      </c>
      <c r="H330" t="str">
        <f>LEFT(G330,3)</f>
        <v>SEP</v>
      </c>
      <c r="I330" t="str">
        <f>TRIM(MID($B330,E330, F330-E330))</f>
        <v>MUJI - METROPLAZA KWAI FONG</v>
      </c>
      <c r="J330" s="1">
        <f>VALUE(RIGHT($B330,LEN($B330)-F330-1))</f>
        <v>145.5</v>
      </c>
      <c r="K330" t="s">
        <v>163</v>
      </c>
    </row>
    <row r="331" spans="1:11" hidden="1" x14ac:dyDescent="0.2">
      <c r="A331" t="s">
        <v>168</v>
      </c>
      <c r="B331" t="s">
        <v>267</v>
      </c>
      <c r="G331">
        <v>44467</v>
      </c>
      <c r="H331" t="s">
        <v>128</v>
      </c>
      <c r="I331" t="s">
        <v>245</v>
      </c>
      <c r="J331" s="1">
        <v>1500</v>
      </c>
      <c r="K331" t="s">
        <v>163</v>
      </c>
    </row>
    <row r="332" spans="1:11" hidden="1" x14ac:dyDescent="0.2">
      <c r="A332" t="s">
        <v>413</v>
      </c>
      <c r="B332" t="s">
        <v>561</v>
      </c>
      <c r="C332" t="str">
        <f>TRIM(LEFT(B332, FIND(" ",B332,1)))</f>
        <v>03OCT</v>
      </c>
      <c r="D332" t="str">
        <f>TRIM(MID($B332, FIND(" ",$B332,1), 6))</f>
        <v>01OCT</v>
      </c>
      <c r="E332">
        <f>FIND(" ",$B332,FIND(" ",$B332,1)+1)</f>
        <v>12</v>
      </c>
      <c r="F332">
        <f>FIND("HK ", $B332,1)</f>
        <v>48</v>
      </c>
      <c r="G332" t="str">
        <f>RIGHT(D332,3)&amp;" " &amp;LEFT(D332,2)</f>
        <v>OCT 01</v>
      </c>
      <c r="H332" t="str">
        <f>LEFT(G332,3)</f>
        <v>OCT</v>
      </c>
      <c r="I332" t="str">
        <f>TRIM(MID($B332,E332, F332-E332))</f>
        <v>OCL* OCTOPUS AD1057374 KOWLOON BAY</v>
      </c>
      <c r="J332" s="1">
        <f>VALUE(RIGHT($B332,LEN($B332)-F332-1))</f>
        <v>350</v>
      </c>
      <c r="K332" t="s">
        <v>163</v>
      </c>
    </row>
    <row r="333" spans="1:11" hidden="1" x14ac:dyDescent="0.2">
      <c r="A333" t="s">
        <v>413</v>
      </c>
      <c r="B333" t="s">
        <v>564</v>
      </c>
      <c r="C333" t="str">
        <f>TRIM(LEFT(B333, FIND(" ",B333,1)))</f>
        <v>05OCT</v>
      </c>
      <c r="D333" t="str">
        <f>TRIM(MID($B333, FIND(" ",$B333,1), 6))</f>
        <v>02OCT</v>
      </c>
      <c r="E333">
        <f>FIND(" ",$B333,FIND(" ",$B333,1)+1)</f>
        <v>12</v>
      </c>
      <c r="F333">
        <f>FIND("HK ", $B333,1)</f>
        <v>40</v>
      </c>
      <c r="G333" t="str">
        <f>RIGHT(D333,3)&amp;" " &amp;LEFT(D333,2)</f>
        <v>OCT 02</v>
      </c>
      <c r="H333" t="str">
        <f>LEFT(G333,3)</f>
        <v>OCT</v>
      </c>
      <c r="I333" t="str">
        <f>TRIM(MID($B333,E333, F333-E333))</f>
        <v>CITY SUPER LIMITED CENTRAL</v>
      </c>
      <c r="J333" s="1">
        <f>VALUE(RIGHT($B333,LEN($B333)-F333-1))</f>
        <v>633</v>
      </c>
      <c r="K333" t="s">
        <v>163</v>
      </c>
    </row>
    <row r="334" spans="1:11" hidden="1" x14ac:dyDescent="0.2">
      <c r="A334" t="s">
        <v>413</v>
      </c>
      <c r="B334" t="s">
        <v>565</v>
      </c>
      <c r="C334" t="str">
        <f>TRIM(LEFT(B334, FIND(" ",B334,1)))</f>
        <v>05OCT</v>
      </c>
      <c r="D334" t="str">
        <f>TRIM(MID($B334, FIND(" ",$B334,1), 6))</f>
        <v>03OCT</v>
      </c>
      <c r="E334">
        <f>FIND(" ",$B334,FIND(" ",$B334,1)+1)</f>
        <v>12</v>
      </c>
      <c r="F334">
        <f>FIND("HK ", $B334,1)</f>
        <v>39</v>
      </c>
      <c r="G334" t="str">
        <f>RIGHT(D334,3)&amp;" " &amp;LEFT(D334,2)</f>
        <v>OCT 03</v>
      </c>
      <c r="H334" t="str">
        <f>LEFT(G334,3)</f>
        <v>OCT</v>
      </c>
      <c r="I334" t="str">
        <f>TRIM(MID($B334,E334, F334-E334))</f>
        <v>MARKS &amp; SPENCER HONG KONG</v>
      </c>
      <c r="J334" s="1">
        <f>VALUE(RIGHT($B334,LEN($B334)-F334-1))</f>
        <v>829.5</v>
      </c>
      <c r="K334" t="s">
        <v>163</v>
      </c>
    </row>
    <row r="335" spans="1:11" hidden="1" x14ac:dyDescent="0.2">
      <c r="A335" t="s">
        <v>167</v>
      </c>
      <c r="B335" t="s">
        <v>132</v>
      </c>
      <c r="C335" t="str">
        <f>TRIM(LEFT(B335, FIND(" ",B335,1)))</f>
        <v>05OCT</v>
      </c>
      <c r="D335" t="str">
        <f>TRIM(MID($B335, FIND(" ",$B335,1), 6))</f>
        <v>04OCT</v>
      </c>
      <c r="E335">
        <f>FIND(" ",$B335,FIND(" ",$B335,1)+1)</f>
        <v>12</v>
      </c>
      <c r="F335">
        <f>FIND("HK ", $B335,1)</f>
        <v>46</v>
      </c>
      <c r="G335" t="str">
        <f>RIGHT(D335,3)&amp;" " &amp;LEFT(D335,2)</f>
        <v>OCT 04</v>
      </c>
      <c r="H335" t="str">
        <f>LEFT(G335,3)</f>
        <v>OCT</v>
      </c>
      <c r="I335" t="str">
        <f>TRIM(MID($B335,E335, F335-E335))</f>
        <v>HKTV Shopping Net C Lt Hong Kong</v>
      </c>
      <c r="J335" s="1">
        <f>VALUE(RIGHT($B335,LEN($B335)-F335-1))</f>
        <v>820.5</v>
      </c>
      <c r="K335" t="s">
        <v>163</v>
      </c>
    </row>
    <row r="336" spans="1:11" hidden="1" x14ac:dyDescent="0.2">
      <c r="A336" t="s">
        <v>167</v>
      </c>
      <c r="B336" t="s">
        <v>133</v>
      </c>
      <c r="C336" t="str">
        <f>TRIM(LEFT(B336, FIND(" ",B336,1)))</f>
        <v>05OCT</v>
      </c>
      <c r="D336" t="str">
        <f>TRIM(MID($B336, FIND(" ",$B336,1), 6))</f>
        <v>04OCT</v>
      </c>
      <c r="E336">
        <f>FIND(" ",$B336,FIND(" ",$B336,1)+1)</f>
        <v>12</v>
      </c>
      <c r="F336">
        <f>FIND("HK ", $B336,1)</f>
        <v>46</v>
      </c>
      <c r="G336" t="str">
        <f>RIGHT(D336,3)&amp;" " &amp;LEFT(D336,2)</f>
        <v>OCT 04</v>
      </c>
      <c r="H336" t="str">
        <f>LEFT(G336,3)</f>
        <v>OCT</v>
      </c>
      <c r="I336" t="str">
        <f>TRIM(MID($B336,E336, F336-E336))</f>
        <v>HKTV Shopping Net C Lt Hong Kong</v>
      </c>
      <c r="J336" s="1">
        <f>VALUE(RIGHT($B336,LEN($B336)-F336-1))</f>
        <v>822.64</v>
      </c>
      <c r="K336" t="s">
        <v>163</v>
      </c>
    </row>
    <row r="337" spans="1:11" hidden="1" x14ac:dyDescent="0.2">
      <c r="A337" t="s">
        <v>413</v>
      </c>
      <c r="B337" t="s">
        <v>566</v>
      </c>
      <c r="C337" t="str">
        <f>TRIM(LEFT(B337, FIND(" ",B337,1)))</f>
        <v>07OCT</v>
      </c>
      <c r="D337" t="str">
        <f>TRIM(MID($B337, FIND(" ",$B337,1), 6))</f>
        <v>05OCT</v>
      </c>
      <c r="E337">
        <f>FIND(" ",$B337,FIND(" ",$B337,1)+1)</f>
        <v>12</v>
      </c>
      <c r="F337">
        <f>FIND("HK ", $B337,1)</f>
        <v>38</v>
      </c>
      <c r="G337" t="str">
        <f>RIGHT(D337,3)&amp;" " &amp;LEFT(D337,2)</f>
        <v>OCT 05</v>
      </c>
      <c r="H337" t="str">
        <f>LEFT(G337,3)</f>
        <v>OCT</v>
      </c>
      <c r="I337" t="str">
        <f>TRIM(MID($B337,E337, F337-E337))</f>
        <v>FUSION 635 CBC HONG KONG</v>
      </c>
      <c r="J337" s="1">
        <f>VALUE(RIGHT($B337,LEN($B337)-F337-1))</f>
        <v>175.5</v>
      </c>
      <c r="K337" t="s">
        <v>163</v>
      </c>
    </row>
    <row r="338" spans="1:11" hidden="1" x14ac:dyDescent="0.2">
      <c r="A338" t="s">
        <v>413</v>
      </c>
      <c r="B338" t="s">
        <v>582</v>
      </c>
      <c r="C338" t="str">
        <f>TRIM(LEFT(B338, FIND(" ",B338,1)))</f>
        <v>07OCT</v>
      </c>
      <c r="D338" t="str">
        <f>TRIM(MID($B338, FIND(" ",$B338,1), 6))</f>
        <v>05OCT</v>
      </c>
      <c r="E338">
        <f>FIND(" ",$B338,FIND(" ",$B338,1)+1)</f>
        <v>12</v>
      </c>
      <c r="F338">
        <f>FIND("HK ", $B338,1)</f>
        <v>37</v>
      </c>
      <c r="G338" t="str">
        <f>RIGHT(D338,3)&amp;" " &amp;LEFT(D338,2)</f>
        <v>OCT 05</v>
      </c>
      <c r="H338" t="str">
        <f>LEFT(G338,3)</f>
        <v>OCT</v>
      </c>
      <c r="I338" t="str">
        <f>TRIM(MID($B338,E338, F338-E338))</f>
        <v>WELLCOME 514 TUNG CHUNG</v>
      </c>
      <c r="J338" s="1">
        <f>VALUE(RIGHT($B338,LEN($B338)-F338-1))</f>
        <v>760</v>
      </c>
      <c r="K338" t="s">
        <v>163</v>
      </c>
    </row>
    <row r="339" spans="1:11" hidden="1" x14ac:dyDescent="0.2">
      <c r="A339" t="s">
        <v>413</v>
      </c>
      <c r="B339" t="s">
        <v>567</v>
      </c>
      <c r="C339" t="str">
        <f>TRIM(LEFT(B339, FIND(" ",B339,1)))</f>
        <v>10OCT</v>
      </c>
      <c r="D339" t="str">
        <f>TRIM(MID($B339, FIND(" ",$B339,1), 6))</f>
        <v>08OCT</v>
      </c>
      <c r="E339">
        <f>FIND(" ",$B339,FIND(" ",$B339,1)+1)</f>
        <v>12</v>
      </c>
      <c r="F339">
        <f>FIND("HK ", $B339,1)</f>
        <v>37</v>
      </c>
      <c r="G339" t="str">
        <f>RIGHT(D339,3)&amp;" " &amp;LEFT(D339,2)</f>
        <v>OCT 08</v>
      </c>
      <c r="H339" t="str">
        <f>LEFT(G339,3)</f>
        <v>OCT</v>
      </c>
      <c r="I339" t="str">
        <f>TRIM(MID($B339,E339, F339-E339))</f>
        <v>WELLCOME 514 TUNG CHUNG</v>
      </c>
      <c r="J339" s="1">
        <f>VALUE(RIGHT($B339,LEN($B339)-F339-1))</f>
        <v>335</v>
      </c>
      <c r="K339" t="s">
        <v>163</v>
      </c>
    </row>
    <row r="340" spans="1:11" hidden="1" x14ac:dyDescent="0.2">
      <c r="A340" t="s">
        <v>413</v>
      </c>
      <c r="B340" t="s">
        <v>569</v>
      </c>
      <c r="C340" t="str">
        <f>TRIM(LEFT(B340, FIND(" ",B340,1)))</f>
        <v>12OCT</v>
      </c>
      <c r="D340" t="str">
        <f>TRIM(MID($B340, FIND(" ",$B340,1), 6))</f>
        <v>10OCT</v>
      </c>
      <c r="E340">
        <f>FIND(" ",$B340,FIND(" ",$B340,1)+1)</f>
        <v>12</v>
      </c>
      <c r="F340">
        <f>FIND("HK ", $B340,1)</f>
        <v>41</v>
      </c>
      <c r="G340" t="str">
        <f>RIGHT(D340,3)&amp;" " &amp;LEFT(D340,2)</f>
        <v>OCT 10</v>
      </c>
      <c r="H340" t="str">
        <f>LEFT(G340,3)</f>
        <v>OCT</v>
      </c>
      <c r="I340" t="str">
        <f>TRIM(MID($B340,E340, F340-E340))</f>
        <v>FUSION 635 CBC SS HONG KONG</v>
      </c>
      <c r="J340" s="1">
        <f>VALUE(RIGHT($B340,LEN($B340)-F340-1))</f>
        <v>60.5</v>
      </c>
      <c r="K340" t="s">
        <v>163</v>
      </c>
    </row>
    <row r="341" spans="1:11" hidden="1" x14ac:dyDescent="0.2">
      <c r="A341" t="s">
        <v>413</v>
      </c>
      <c r="B341" t="s">
        <v>586</v>
      </c>
      <c r="C341" t="str">
        <f>TRIM(LEFT(B341, FIND(" ",B341,1)))</f>
        <v>12OCT</v>
      </c>
      <c r="D341" t="str">
        <f>TRIM(MID($B341, FIND(" ",$B341,1), 6))</f>
        <v>10OCT</v>
      </c>
      <c r="E341">
        <f>FIND(" ",$B341,FIND(" ",$B341,1)+1)</f>
        <v>12</v>
      </c>
      <c r="F341">
        <f>FIND("HK ", $B341,1)</f>
        <v>30</v>
      </c>
      <c r="G341" t="str">
        <f>RIGHT(D341,3)&amp;" " &amp;LEFT(D341,2)</f>
        <v>OCT 10</v>
      </c>
      <c r="H341" t="str">
        <f>LEFT(G341,3)</f>
        <v>OCT</v>
      </c>
      <c r="I341" t="str">
        <f>TRIM(MID($B341,E341, F341-E341))</f>
        <v>LOG-ON KWAI FONG</v>
      </c>
      <c r="J341" s="1">
        <f>VALUE(RIGHT($B341,LEN($B341)-F341-1))</f>
        <v>180</v>
      </c>
      <c r="K341" t="s">
        <v>163</v>
      </c>
    </row>
    <row r="342" spans="1:11" hidden="1" x14ac:dyDescent="0.2">
      <c r="A342" t="s">
        <v>413</v>
      </c>
      <c r="B342" t="s">
        <v>587</v>
      </c>
      <c r="C342" t="str">
        <f>TRIM(LEFT(B342, FIND(" ",B342,1)))</f>
        <v>12OCT</v>
      </c>
      <c r="D342" t="str">
        <f>TRIM(MID($B342, FIND(" ",$B342,1), 6))</f>
        <v>10OCT</v>
      </c>
      <c r="E342">
        <f>FIND(" ",$B342,FIND(" ",$B342,1)+1)</f>
        <v>12</v>
      </c>
      <c r="F342">
        <f>FIND("HK ", $B342,1)</f>
        <v>39</v>
      </c>
      <c r="G342" t="str">
        <f>RIGHT(D342,3)&amp;" " &amp;LEFT(D342,2)</f>
        <v>OCT 10</v>
      </c>
      <c r="H342" t="str">
        <f>LEFT(G342,3)</f>
        <v>OCT</v>
      </c>
      <c r="I342" t="str">
        <f>TRIM(MID($B342,E342, F342-E342))</f>
        <v>MARKS &amp; SPENCER HONG KONG</v>
      </c>
      <c r="J342" s="1">
        <f>VALUE(RIGHT($B342,LEN($B342)-F342-1))</f>
        <v>496.5</v>
      </c>
      <c r="K342" t="s">
        <v>163</v>
      </c>
    </row>
    <row r="343" spans="1:11" hidden="1" x14ac:dyDescent="0.2">
      <c r="A343" t="s">
        <v>413</v>
      </c>
      <c r="B343" t="s">
        <v>583</v>
      </c>
      <c r="C343" t="str">
        <f>TRIM(LEFT(B343, FIND(" ",B343,1)))</f>
        <v>12OCT</v>
      </c>
      <c r="D343" t="str">
        <f>TRIM(MID($B343, FIND(" ",$B343,1), 6))</f>
        <v>10OCT</v>
      </c>
      <c r="E343">
        <f>FIND(" ",$B343,FIND(" ",$B343,1)+1)</f>
        <v>12</v>
      </c>
      <c r="F343">
        <f>FIND("HK ", $B343,1)</f>
        <v>41</v>
      </c>
      <c r="G343" t="str">
        <f>RIGHT(D343,3)&amp;" " &amp;LEFT(D343,2)</f>
        <v>OCT 10</v>
      </c>
      <c r="H343" t="str">
        <f>LEFT(G343,3)</f>
        <v>OCT</v>
      </c>
      <c r="I343" t="str">
        <f>TRIM(MID($B343,E343, F343-E343))</f>
        <v>MUJI - METROPLAZA KWAI FONG</v>
      </c>
      <c r="J343" s="1">
        <f>VALUE(RIGHT($B343,LEN($B343)-F343-1))</f>
        <v>346</v>
      </c>
      <c r="K343" t="s">
        <v>163</v>
      </c>
    </row>
    <row r="344" spans="1:11" hidden="1" x14ac:dyDescent="0.2">
      <c r="A344" t="s">
        <v>168</v>
      </c>
      <c r="B344" t="s">
        <v>227</v>
      </c>
      <c r="G344">
        <v>44479</v>
      </c>
      <c r="H344" t="s">
        <v>81</v>
      </c>
      <c r="I344" t="s">
        <v>245</v>
      </c>
      <c r="J344" s="1">
        <v>2000</v>
      </c>
      <c r="K344" t="s">
        <v>163</v>
      </c>
    </row>
    <row r="345" spans="1:11" hidden="1" x14ac:dyDescent="0.2">
      <c r="A345" t="s">
        <v>413</v>
      </c>
      <c r="B345" t="s">
        <v>585</v>
      </c>
      <c r="C345" t="str">
        <f>TRIM(LEFT(B345, FIND(" ",B345,1)))</f>
        <v>12OCT</v>
      </c>
      <c r="D345" t="str">
        <f>TRIM(MID($B345, FIND(" ",$B345,1), 6))</f>
        <v>10OCT</v>
      </c>
      <c r="E345">
        <f>FIND(" ",$B345,FIND(" ",$B345,1)+1)</f>
        <v>12</v>
      </c>
      <c r="F345">
        <f>FIND("HK ", $B345,1)</f>
        <v>45</v>
      </c>
      <c r="G345" t="str">
        <f>RIGHT(D345,3)&amp;" " &amp;LEFT(D345,2)</f>
        <v>OCT 10</v>
      </c>
      <c r="H345" t="str">
        <f>LEFT(G345,3)</f>
        <v>OCT</v>
      </c>
      <c r="I345" t="str">
        <f>TRIM(MID($B345,E345, F345-E345))</f>
        <v>YATA SUPERMARKET - KF HONG KONG</v>
      </c>
      <c r="J345" s="1">
        <f>VALUE(RIGHT($B345,LEN($B345)-F345-1))</f>
        <v>101.9</v>
      </c>
      <c r="K345" t="s">
        <v>163</v>
      </c>
    </row>
    <row r="346" spans="1:11" hidden="1" x14ac:dyDescent="0.2">
      <c r="A346" t="s">
        <v>168</v>
      </c>
      <c r="B346" t="s">
        <v>233</v>
      </c>
      <c r="G346">
        <v>44481</v>
      </c>
      <c r="H346" t="s">
        <v>81</v>
      </c>
      <c r="I346" t="s">
        <v>245</v>
      </c>
      <c r="J346" s="1">
        <v>5000</v>
      </c>
      <c r="K346" t="s">
        <v>163</v>
      </c>
    </row>
    <row r="347" spans="1:11" hidden="1" x14ac:dyDescent="0.2">
      <c r="A347" t="s">
        <v>413</v>
      </c>
      <c r="B347" t="s">
        <v>589</v>
      </c>
      <c r="C347" t="str">
        <f>TRIM(LEFT(B347, FIND(" ",B347,1)))</f>
        <v>15OCT</v>
      </c>
      <c r="D347" t="str">
        <f>TRIM(MID($B347, FIND(" ",$B347,1), 6))</f>
        <v>13OCT</v>
      </c>
      <c r="E347">
        <f>FIND(" ",$B347,FIND(" ",$B347,1)+1)</f>
        <v>12</v>
      </c>
      <c r="F347">
        <f>FIND("HK ", $B347,1)</f>
        <v>38</v>
      </c>
      <c r="G347" t="str">
        <f>RIGHT(D347,3)&amp;" " &amp;LEFT(D347,2)</f>
        <v>OCT 13</v>
      </c>
      <c r="H347" t="str">
        <f>LEFT(G347,3)</f>
        <v>OCT</v>
      </c>
      <c r="I347" t="str">
        <f>TRIM(MID($B347,E347, F347-E347))</f>
        <v>FUSION 635 CBC HONG KONG</v>
      </c>
      <c r="J347" s="1">
        <f>VALUE(RIGHT($B347,LEN($B347)-F347-1))</f>
        <v>81.099999999999994</v>
      </c>
      <c r="K347" t="s">
        <v>163</v>
      </c>
    </row>
    <row r="348" spans="1:11" hidden="1" x14ac:dyDescent="0.2">
      <c r="A348" t="s">
        <v>413</v>
      </c>
      <c r="B348" t="s">
        <v>588</v>
      </c>
      <c r="C348" t="str">
        <f>TRIM(LEFT(B348, FIND(" ",B348,1)))</f>
        <v>15OCT</v>
      </c>
      <c r="D348" t="str">
        <f>TRIM(MID($B348, FIND(" ",$B348,1), 6))</f>
        <v>13OCT</v>
      </c>
      <c r="E348">
        <f>FIND(" ",$B348,FIND(" ",$B348,1)+1)</f>
        <v>12</v>
      </c>
      <c r="F348">
        <f>FIND("HK ", $B348,1)</f>
        <v>37</v>
      </c>
      <c r="G348" t="str">
        <f>RIGHT(D348,3)&amp;" " &amp;LEFT(D348,2)</f>
        <v>OCT 13</v>
      </c>
      <c r="H348" t="str">
        <f>LEFT(G348,3)</f>
        <v>OCT</v>
      </c>
      <c r="I348" t="str">
        <f>TRIM(MID($B348,E348, F348-E348))</f>
        <v>WELLCOME 514 TUNG CHUNG</v>
      </c>
      <c r="J348" s="1">
        <f>VALUE(RIGHT($B348,LEN($B348)-F348-1))</f>
        <v>667</v>
      </c>
      <c r="K348" t="s">
        <v>163</v>
      </c>
    </row>
    <row r="349" spans="1:11" hidden="1" x14ac:dyDescent="0.2">
      <c r="A349" t="s">
        <v>167</v>
      </c>
      <c r="B349" t="s">
        <v>59</v>
      </c>
      <c r="C349" t="str">
        <f>TRIM(LEFT(B349, FIND(" ",B349,1)))</f>
        <v>19OCT</v>
      </c>
      <c r="D349" t="str">
        <f>TRIM(MID($B349, FIND(" ",$B349,1), 6))</f>
        <v>17OCT</v>
      </c>
      <c r="E349">
        <f>FIND(" ",$B349,FIND(" ",$B349,1)+1)</f>
        <v>12</v>
      </c>
      <c r="F349">
        <f>FIND("HK", $B349,1)</f>
        <v>41</v>
      </c>
      <c r="G349" t="str">
        <f>RIGHT(D349,3)&amp;" " &amp;LEFT(D349,2)</f>
        <v>OCT 17</v>
      </c>
      <c r="H349" t="str">
        <f>LEFT(G349,3)</f>
        <v>OCT</v>
      </c>
      <c r="I349" t="str">
        <f>TRIM(MID($B349,E349, F349-E349))</f>
        <v>FUSION 635 CBC SS HONG KONG</v>
      </c>
      <c r="J349" s="1">
        <v>69.5</v>
      </c>
      <c r="K349" t="s">
        <v>163</v>
      </c>
    </row>
    <row r="350" spans="1:11" hidden="1" x14ac:dyDescent="0.2">
      <c r="A350" t="s">
        <v>167</v>
      </c>
      <c r="B350" t="s">
        <v>27</v>
      </c>
      <c r="C350" t="str">
        <f>TRIM(LEFT(B350, FIND(" ",B350,1)))</f>
        <v>19OCT</v>
      </c>
      <c r="D350" t="str">
        <f>TRIM(MID($B350, FIND(" ",$B350,1), 6))</f>
        <v>17OCT</v>
      </c>
      <c r="E350">
        <f>FIND(" ",$B350,FIND(" ",$B350,1)+1)</f>
        <v>12</v>
      </c>
      <c r="F350">
        <f>FIND("HK", $B350,1)</f>
        <v>39</v>
      </c>
      <c r="G350" t="str">
        <f>RIGHT(D350,3)&amp;" " &amp;LEFT(D350,2)</f>
        <v>OCT 17</v>
      </c>
      <c r="H350" t="str">
        <f>LEFT(G350,3)</f>
        <v>OCT</v>
      </c>
      <c r="I350" t="str">
        <f>TRIM(MID($B350,E350, F350-E350))</f>
        <v>MARKS &amp; SPENCER HONG KONG</v>
      </c>
      <c r="J350" s="1">
        <v>1181</v>
      </c>
      <c r="K350" t="s">
        <v>163</v>
      </c>
    </row>
    <row r="351" spans="1:11" hidden="1" x14ac:dyDescent="0.2">
      <c r="A351" t="s">
        <v>167</v>
      </c>
      <c r="B351" t="s">
        <v>26</v>
      </c>
      <c r="C351" t="str">
        <f>TRIM(LEFT(B351, FIND(" ",B351,1)))</f>
        <v>19OCT</v>
      </c>
      <c r="D351" t="str">
        <f>TRIM(MID($B351, FIND(" ",$B351,1), 6))</f>
        <v>18OCT</v>
      </c>
      <c r="E351">
        <f>FIND(" ",$B351,FIND(" ",$B351,1)+1)</f>
        <v>12</v>
      </c>
      <c r="F351">
        <f>FIND("HK", $B351,1)</f>
        <v>41</v>
      </c>
      <c r="G351" t="str">
        <f>RIGHT(D351,3)&amp;" " &amp;LEFT(D351,2)</f>
        <v>OCT 18</v>
      </c>
      <c r="H351" t="str">
        <f>LEFT(G351,3)</f>
        <v>OCT</v>
      </c>
      <c r="I351" t="str">
        <f>TRIM(MID($B351,E351, F351-E351))</f>
        <v>OCTOPUS CARDS LTD HONG KONG</v>
      </c>
      <c r="J351" s="1">
        <v>500</v>
      </c>
      <c r="K351" t="s">
        <v>163</v>
      </c>
    </row>
    <row r="352" spans="1:11" hidden="1" x14ac:dyDescent="0.2">
      <c r="A352" t="s">
        <v>167</v>
      </c>
      <c r="B352" t="s">
        <v>28</v>
      </c>
      <c r="C352" t="str">
        <f>TRIM(LEFT(B352, FIND(" ",B352,1)))</f>
        <v>20OCT</v>
      </c>
      <c r="D352" t="str">
        <f>TRIM(MID($B352, FIND(" ",$B352,1), 6))</f>
        <v>18OCT</v>
      </c>
      <c r="E352">
        <f>FIND(" ",$B352,FIND(" ",$B352,1)+1)</f>
        <v>12</v>
      </c>
      <c r="F352">
        <f>FIND("HK", $B352,1)</f>
        <v>40</v>
      </c>
      <c r="G352" t="str">
        <f>RIGHT(D352,3)&amp;" " &amp;LEFT(D352,2)</f>
        <v>OCT 18</v>
      </c>
      <c r="H352" t="str">
        <f>LEFT(G352,3)</f>
        <v>OCT</v>
      </c>
      <c r="I352" t="str">
        <f>TRIM(MID($B352,E352, F352-E352))</f>
        <v>TASTE 696 CGS SS HONG KONG</v>
      </c>
      <c r="J352" s="1">
        <v>606.29999999999995</v>
      </c>
      <c r="K352" t="s">
        <v>163</v>
      </c>
    </row>
    <row r="353" spans="1:11" hidden="1" x14ac:dyDescent="0.2">
      <c r="A353" t="s">
        <v>168</v>
      </c>
      <c r="B353" t="s">
        <v>238</v>
      </c>
      <c r="G353">
        <v>44488</v>
      </c>
      <c r="H353" t="s">
        <v>81</v>
      </c>
      <c r="I353" t="s">
        <v>245</v>
      </c>
      <c r="J353" s="1">
        <v>1000</v>
      </c>
      <c r="K353" t="s">
        <v>163</v>
      </c>
    </row>
    <row r="354" spans="1:11" hidden="1" x14ac:dyDescent="0.2">
      <c r="A354" t="s">
        <v>167</v>
      </c>
      <c r="B354" t="s">
        <v>135</v>
      </c>
      <c r="C354" t="str">
        <f>TRIM(LEFT(B354, FIND(" ",B354,1)))</f>
        <v>21OCT</v>
      </c>
      <c r="D354" t="str">
        <f>TRIM(MID($B354, FIND(" ",$B354,1), 6))</f>
        <v>20OCT</v>
      </c>
      <c r="E354">
        <f>FIND(" ",$B354,FIND(" ",$B354,1)+1)</f>
        <v>12</v>
      </c>
      <c r="F354">
        <f>FIND("HK ", $B354,1)</f>
        <v>46</v>
      </c>
      <c r="G354" t="str">
        <f>RIGHT(D354,3)&amp;" " &amp;LEFT(D354,2)</f>
        <v>OCT 20</v>
      </c>
      <c r="H354" t="str">
        <f>LEFT(G354,3)</f>
        <v>OCT</v>
      </c>
      <c r="I354" t="str">
        <f>TRIM(MID($B354,E354, F354-E354))</f>
        <v>HKTV Shopping Net C Lt Hong Kong</v>
      </c>
      <c r="J354" s="1">
        <f>VALUE(RIGHT($B354,LEN($B354)-F354-1))</f>
        <v>512</v>
      </c>
      <c r="K354" t="s">
        <v>163</v>
      </c>
    </row>
    <row r="355" spans="1:11" hidden="1" x14ac:dyDescent="0.2">
      <c r="A355" t="s">
        <v>167</v>
      </c>
      <c r="B355" t="s">
        <v>136</v>
      </c>
      <c r="C355" t="str">
        <f>TRIM(LEFT(B355, FIND(" ",B355,1)))</f>
        <v>21OCT</v>
      </c>
      <c r="D355" t="str">
        <f>TRIM(MID($B355, FIND(" ",$B355,1), 6))</f>
        <v>20OCT</v>
      </c>
      <c r="E355">
        <f>FIND(" ",$B355,FIND(" ",$B355,1)+1)</f>
        <v>12</v>
      </c>
      <c r="F355">
        <f>FIND("HK ", $B355,1)</f>
        <v>46</v>
      </c>
      <c r="G355" t="str">
        <f>RIGHT(D355,3)&amp;" " &amp;LEFT(D355,2)</f>
        <v>OCT 20</v>
      </c>
      <c r="H355" t="str">
        <f>LEFT(G355,3)</f>
        <v>OCT</v>
      </c>
      <c r="I355" t="str">
        <f>TRIM(MID($B355,E355, F355-E355))</f>
        <v>HKTV Shopping Net C Lt Hong Kong</v>
      </c>
      <c r="J355" s="1">
        <f>VALUE(RIGHT($B355,LEN($B355)-F355-1))</f>
        <v>449</v>
      </c>
      <c r="K355" t="s">
        <v>163</v>
      </c>
    </row>
    <row r="356" spans="1:11" hidden="1" x14ac:dyDescent="0.2">
      <c r="A356" t="s">
        <v>167</v>
      </c>
      <c r="B356" t="s">
        <v>60</v>
      </c>
      <c r="C356" t="str">
        <f>TRIM(LEFT(B356, FIND(" ",B356,1)))</f>
        <v>27OCT</v>
      </c>
      <c r="D356" t="str">
        <f>TRIM(MID($B356, FIND(" ",$B356,1), 6))</f>
        <v>23OCT</v>
      </c>
      <c r="E356">
        <f>FIND(" ",$B356,FIND(" ",$B356,1)+1)</f>
        <v>12</v>
      </c>
      <c r="F356">
        <f>FIND("HK", $B356,1)</f>
        <v>48</v>
      </c>
      <c r="G356" t="str">
        <f>RIGHT(D356,3)&amp;" " &amp;LEFT(D356,2)</f>
        <v>OCT 23</v>
      </c>
      <c r="H356" t="str">
        <f>LEFT(G356,3)</f>
        <v>OCT</v>
      </c>
      <c r="I356" t="str">
        <f>TRIM(MID($B356,E356, F356-E356))</f>
        <v>MUJI (HONG KONG) CO LTD - YAUMATEI</v>
      </c>
      <c r="J356" s="1">
        <v>272</v>
      </c>
      <c r="K356" t="s">
        <v>163</v>
      </c>
    </row>
    <row r="357" spans="1:11" hidden="1" x14ac:dyDescent="0.2">
      <c r="A357" t="s">
        <v>167</v>
      </c>
      <c r="B357" t="s">
        <v>32</v>
      </c>
      <c r="C357" t="str">
        <f>TRIM(LEFT(B357, FIND(" ",B357,1)))</f>
        <v>27OCT</v>
      </c>
      <c r="D357" t="str">
        <f>TRIM(MID($B357, FIND(" ",$B357,1), 6))</f>
        <v>25OCT</v>
      </c>
      <c r="E357">
        <f>FIND(" ",$B357,FIND(" ",$B357,1)+1)</f>
        <v>12</v>
      </c>
      <c r="F357">
        <f>FIND("HK", $B357,1)</f>
        <v>38</v>
      </c>
      <c r="G357" t="str">
        <f>RIGHT(D357,3)&amp;" " &amp;LEFT(D357,2)</f>
        <v>OCT 25</v>
      </c>
      <c r="H357" t="str">
        <f>LEFT(G357,3)</f>
        <v>OCT</v>
      </c>
      <c r="I357" t="str">
        <f>TRIM(MID($B357,E357, F357-E357))</f>
        <v>FUSION 635 CBC HONG KONG</v>
      </c>
      <c r="J357" s="1">
        <v>207</v>
      </c>
      <c r="K357" t="s">
        <v>163</v>
      </c>
    </row>
    <row r="358" spans="1:11" hidden="1" x14ac:dyDescent="0.2">
      <c r="A358" t="s">
        <v>167</v>
      </c>
      <c r="B358" t="s">
        <v>37</v>
      </c>
      <c r="C358" t="str">
        <f>TRIM(LEFT(B358, FIND(" ",B358,1)))</f>
        <v>27OCT</v>
      </c>
      <c r="D358" t="str">
        <f>TRIM(MID($B358, FIND(" ",$B358,1), 6))</f>
        <v>25OCT</v>
      </c>
      <c r="E358">
        <f>FIND(" ",$B358,FIND(" ",$B358,1)+1)</f>
        <v>12</v>
      </c>
      <c r="F358">
        <f>FIND("HK", $B358,1)</f>
        <v>48</v>
      </c>
      <c r="G358" t="str">
        <f>RIGHT(D358,3)&amp;" " &amp;LEFT(D358,2)</f>
        <v>OCT 25</v>
      </c>
      <c r="H358" t="str">
        <f>LEFT(G358,3)</f>
        <v>OCT</v>
      </c>
      <c r="I358" t="str">
        <f>TRIM(MID($B358,E358, F358-E358))</f>
        <v>OCL* OCTOPUS AD2232513 KOWLOON BAY</v>
      </c>
      <c r="J358" s="1">
        <v>350</v>
      </c>
      <c r="K358" t="s">
        <v>163</v>
      </c>
    </row>
    <row r="359" spans="1:11" hidden="1" x14ac:dyDescent="0.2">
      <c r="A359" t="s">
        <v>167</v>
      </c>
      <c r="B359" t="s">
        <v>31</v>
      </c>
      <c r="C359" t="str">
        <f>TRIM(LEFT(B359, FIND(" ",B359,1)))</f>
        <v>27OCT</v>
      </c>
      <c r="D359" t="str">
        <f>TRIM(MID($B359, FIND(" ",$B359,1), 6))</f>
        <v>25OCT</v>
      </c>
      <c r="E359">
        <f>FIND(" ",$B359,FIND(" ",$B359,1)+1)</f>
        <v>12</v>
      </c>
      <c r="F359">
        <f>FIND("HK", $B359,1)</f>
        <v>41</v>
      </c>
      <c r="G359" t="str">
        <f>RIGHT(D359,3)&amp;" " &amp;LEFT(D359,2)</f>
        <v>OCT 25</v>
      </c>
      <c r="H359" t="str">
        <f>LEFT(G359,3)</f>
        <v>OCT</v>
      </c>
      <c r="I359" t="str">
        <f>TRIM(MID($B359,E359, F359-E359))</f>
        <v>OCTOPUS CARDS LTD HONG KONG</v>
      </c>
      <c r="J359" s="1">
        <v>500</v>
      </c>
      <c r="K359" t="s">
        <v>163</v>
      </c>
    </row>
    <row r="360" spans="1:11" hidden="1" x14ac:dyDescent="0.2">
      <c r="A360" t="s">
        <v>167</v>
      </c>
      <c r="B360" t="s">
        <v>38</v>
      </c>
      <c r="C360" t="str">
        <f>TRIM(LEFT(B360, FIND(" ",B360,1)))</f>
        <v>29OCT</v>
      </c>
      <c r="D360" t="str">
        <f>TRIM(MID($B360, FIND(" ",$B360,1), 6))</f>
        <v>27OCT</v>
      </c>
      <c r="E360">
        <f>FIND(" ",$B360,FIND(" ",$B360,1)+1)</f>
        <v>12</v>
      </c>
      <c r="F360">
        <f>FIND("HK", $B360,1)</f>
        <v>41</v>
      </c>
      <c r="G360" t="str">
        <f>RIGHT(D360,3)&amp;" " &amp;LEFT(D360,2)</f>
        <v>OCT 27</v>
      </c>
      <c r="H360" t="str">
        <f>LEFT(G360,3)</f>
        <v>OCT</v>
      </c>
      <c r="I360" t="str">
        <f>TRIM(MID($B360,E360, F360-E360))</f>
        <v>OCTOPUS CARDS LTD HONG KONG</v>
      </c>
      <c r="J360" s="1">
        <v>500</v>
      </c>
      <c r="K360" t="s">
        <v>163</v>
      </c>
    </row>
    <row r="361" spans="1:11" hidden="1" x14ac:dyDescent="0.2">
      <c r="A361" t="s">
        <v>167</v>
      </c>
      <c r="B361" t="s">
        <v>41</v>
      </c>
      <c r="C361" t="str">
        <f>TRIM(LEFT(B361, FIND(" ",B361,1)))</f>
        <v>02NOV</v>
      </c>
      <c r="D361" t="str">
        <f>TRIM(MID($B361, FIND(" ",$B361,1), 6))</f>
        <v>31OCT</v>
      </c>
      <c r="E361">
        <f>FIND(" ",$B361,FIND(" ",$B361,1)+1)</f>
        <v>12</v>
      </c>
      <c r="F361">
        <f>FIND("HK", $B361,1)</f>
        <v>41</v>
      </c>
      <c r="G361" t="str">
        <f>RIGHT(D361,3)&amp;" " &amp;LEFT(D361,2)</f>
        <v>OCT 31</v>
      </c>
      <c r="H361" t="str">
        <f>LEFT(G361,3)</f>
        <v>OCT</v>
      </c>
      <c r="I361" t="str">
        <f>TRIM(MID($B361,E361, F361-E361))</f>
        <v>OCTOPUS CARDS LTD HONG KONG</v>
      </c>
      <c r="J361" s="1">
        <v>500</v>
      </c>
      <c r="K361" t="s">
        <v>163</v>
      </c>
    </row>
    <row r="362" spans="1:11" hidden="1" x14ac:dyDescent="0.2">
      <c r="A362" t="s">
        <v>167</v>
      </c>
      <c r="B362" t="s">
        <v>42</v>
      </c>
      <c r="C362" t="str">
        <f>TRIM(LEFT(B362, FIND(" ",B362,1)))</f>
        <v>02NOV</v>
      </c>
      <c r="D362" t="str">
        <f>TRIM(MID($B362, FIND(" ",$B362,1), 6))</f>
        <v>31OCT</v>
      </c>
      <c r="E362">
        <f>FIND(" ",$B362,FIND(" ",$B362,1)+1)</f>
        <v>12</v>
      </c>
      <c r="F362">
        <f>FIND("HK", $B362,1)</f>
        <v>40</v>
      </c>
      <c r="G362" t="str">
        <f>RIGHT(D362,3)&amp;" " &amp;LEFT(D362,2)</f>
        <v>OCT 31</v>
      </c>
      <c r="H362" t="str">
        <f>LEFT(G362,3)</f>
        <v>OCT</v>
      </c>
      <c r="I362" t="str">
        <f>TRIM(MID($B362,E362, F362-E362))</f>
        <v>TASTE 696 CGS SS HONG KONG</v>
      </c>
      <c r="J362" s="1">
        <v>544.5</v>
      </c>
      <c r="K362" t="s">
        <v>163</v>
      </c>
    </row>
    <row r="363" spans="1:11" hidden="1" x14ac:dyDescent="0.2">
      <c r="A363" t="s">
        <v>168</v>
      </c>
      <c r="B363" t="s">
        <v>242</v>
      </c>
      <c r="G363">
        <v>44500</v>
      </c>
      <c r="H363" t="s">
        <v>81</v>
      </c>
      <c r="I363" t="s">
        <v>245</v>
      </c>
      <c r="J363" s="1">
        <v>3000</v>
      </c>
      <c r="K363" t="s">
        <v>163</v>
      </c>
    </row>
    <row r="364" spans="1:11" hidden="1" x14ac:dyDescent="0.2">
      <c r="A364" t="s">
        <v>167</v>
      </c>
      <c r="B364" t="s">
        <v>139</v>
      </c>
      <c r="C364" t="str">
        <f>TRIM(LEFT(B364, FIND(" ",B364,1)))</f>
        <v>03NOV</v>
      </c>
      <c r="D364" t="str">
        <f>TRIM(MID($B364, FIND(" ",$B364,1), 6))</f>
        <v>02NOV</v>
      </c>
      <c r="E364">
        <f>FIND(" ",$B364,FIND(" ",$B364,1)+1)</f>
        <v>12</v>
      </c>
      <c r="F364">
        <f>FIND("HK ", $B364,1)</f>
        <v>37</v>
      </c>
      <c r="G364" t="str">
        <f>RIGHT(D364,3)&amp;" " &amp;LEFT(D364,2)</f>
        <v>NOV 02</v>
      </c>
      <c r="H364" t="str">
        <f>LEFT(G364,3)</f>
        <v>NOV</v>
      </c>
      <c r="I364" t="str">
        <f>TRIM(MID($B364,E364, F364-E364))</f>
        <v>HERBACEOUS TEAS SHA TIN</v>
      </c>
      <c r="J364" s="1">
        <f>VALUE(RIGHT($B364,LEN($B364)-F364-1))</f>
        <v>927</v>
      </c>
      <c r="K364" t="s">
        <v>163</v>
      </c>
    </row>
    <row r="365" spans="1:11" hidden="1" x14ac:dyDescent="0.2">
      <c r="A365" t="s">
        <v>167</v>
      </c>
      <c r="B365" t="s">
        <v>140</v>
      </c>
      <c r="C365" t="str">
        <f>TRIM(LEFT(B365, FIND(" ",B365,1)))</f>
        <v>06NOV</v>
      </c>
      <c r="D365" t="str">
        <f>TRIM(MID($B365, FIND(" ",$B365,1), 6))</f>
        <v>05NOV</v>
      </c>
      <c r="E365">
        <f>FIND(" ",$B365,FIND(" ",$B365,1)+1)</f>
        <v>12</v>
      </c>
      <c r="F365">
        <f>FIND("HK ", $B365,1)</f>
        <v>46</v>
      </c>
      <c r="G365" t="str">
        <f>RIGHT(D365,3)&amp;" " &amp;LEFT(D365,2)</f>
        <v>NOV 05</v>
      </c>
      <c r="H365" t="str">
        <f>LEFT(G365,3)</f>
        <v>NOV</v>
      </c>
      <c r="I365" t="str">
        <f>TRIM(MID($B365,E365, F365-E365))</f>
        <v>HKTV Shopping Net C Lt Hong Kong</v>
      </c>
      <c r="J365" s="1">
        <f>VALUE(RIGHT($B365,LEN($B365)-F365-1))</f>
        <v>1134.54</v>
      </c>
      <c r="K365" t="s">
        <v>163</v>
      </c>
    </row>
    <row r="366" spans="1:11" hidden="1" x14ac:dyDescent="0.2">
      <c r="A366" t="s">
        <v>167</v>
      </c>
      <c r="B366" t="s">
        <v>47</v>
      </c>
      <c r="C366" t="str">
        <f>TRIM(LEFT(B366, FIND(" ",B366,1)))</f>
        <v>07NOV</v>
      </c>
      <c r="D366" t="str">
        <f>TRIM(MID($B366, FIND(" ",$B366,1), 6))</f>
        <v>05NOV</v>
      </c>
      <c r="E366">
        <f>FIND(" ",$B366,FIND(" ",$B366,1)+1)</f>
        <v>12</v>
      </c>
      <c r="F366">
        <f>FIND("HK", $B366,1)</f>
        <v>37</v>
      </c>
      <c r="G366" t="str">
        <f>RIGHT(D366,3)&amp;" " &amp;LEFT(D366,2)</f>
        <v>NOV 05</v>
      </c>
      <c r="H366" t="str">
        <f>LEFT(G366,3)</f>
        <v>NOV</v>
      </c>
      <c r="I366" t="str">
        <f>TRIM(MID($B366,E366, F366-E366))</f>
        <v>WELLCOME 514 TUNG CHUNG</v>
      </c>
      <c r="J366" s="1">
        <v>448.6</v>
      </c>
      <c r="K366" t="s">
        <v>163</v>
      </c>
    </row>
    <row r="367" spans="1:11" hidden="1" x14ac:dyDescent="0.2">
      <c r="A367" t="s">
        <v>167</v>
      </c>
      <c r="B367" t="s">
        <v>62</v>
      </c>
      <c r="C367" t="str">
        <f>TRIM(LEFT(B367, FIND(" ",B367,1)))</f>
        <v>09NOV</v>
      </c>
      <c r="D367" t="str">
        <f>TRIM(MID($B367, FIND(" ",$B367,1), 6))</f>
        <v>07NOV</v>
      </c>
      <c r="E367">
        <f>FIND(" ",$B367,FIND(" ",$B367,1)+1)</f>
        <v>12</v>
      </c>
      <c r="F367">
        <f>FIND("HK", $B367,1)</f>
        <v>30</v>
      </c>
      <c r="G367" t="str">
        <f>RIGHT(D367,3)&amp;" " &amp;LEFT(D367,2)</f>
        <v>NOV 07</v>
      </c>
      <c r="H367" t="str">
        <f>LEFT(G367,3)</f>
        <v>NOV</v>
      </c>
      <c r="I367" t="str">
        <f>TRIM(MID($B367,E367, F367-E367))</f>
        <v>LOG-ON KWAI FONG</v>
      </c>
      <c r="J367" s="1">
        <v>360</v>
      </c>
      <c r="K367" t="s">
        <v>163</v>
      </c>
    </row>
    <row r="368" spans="1:11" hidden="1" x14ac:dyDescent="0.2">
      <c r="A368" t="s">
        <v>167</v>
      </c>
      <c r="B368" t="s">
        <v>61</v>
      </c>
      <c r="C368" t="str">
        <f>TRIM(LEFT(B368, FIND(" ",B368,1)))</f>
        <v>09NOV</v>
      </c>
      <c r="D368" t="str">
        <f>TRIM(MID($B368, FIND(" ",$B368,1), 6))</f>
        <v>07NOV</v>
      </c>
      <c r="E368">
        <f>FIND(" ",$B368,FIND(" ",$B368,1)+1)</f>
        <v>12</v>
      </c>
      <c r="F368">
        <f>FIND("HK", $B368,1)</f>
        <v>41</v>
      </c>
      <c r="G368" t="str">
        <f>RIGHT(D368,3)&amp;" " &amp;LEFT(D368,2)</f>
        <v>NOV 07</v>
      </c>
      <c r="H368" t="str">
        <f>LEFT(G368,3)</f>
        <v>NOV</v>
      </c>
      <c r="I368" t="str">
        <f>TRIM(MID($B368,E368, F368-E368))</f>
        <v>MUJI - METROPLAZA KWAI FONG</v>
      </c>
      <c r="J368" s="1">
        <v>128.69999999999999</v>
      </c>
      <c r="K368" t="s">
        <v>163</v>
      </c>
    </row>
    <row r="369" spans="1:11" hidden="1" x14ac:dyDescent="0.2">
      <c r="A369" t="s">
        <v>167</v>
      </c>
      <c r="B369" t="s">
        <v>49</v>
      </c>
      <c r="C369" t="str">
        <f>TRIM(LEFT(B369, FIND(" ",B369,1)))</f>
        <v>09NOV</v>
      </c>
      <c r="D369" t="str">
        <f>TRIM(MID($B369, FIND(" ",$B369,1), 6))</f>
        <v>08NOV</v>
      </c>
      <c r="E369">
        <f>FIND(" ",$B369,FIND(" ",$B369,1)+1)</f>
        <v>12</v>
      </c>
      <c r="F369">
        <f>FIND("HK", $B369,1)</f>
        <v>48</v>
      </c>
      <c r="G369" t="str">
        <f>RIGHT(D369,3)&amp;" " &amp;LEFT(D369,2)</f>
        <v>NOV 08</v>
      </c>
      <c r="H369" t="str">
        <f>LEFT(G369,3)</f>
        <v>NOV</v>
      </c>
      <c r="I369" t="str">
        <f>TRIM(MID($B369,E369, F369-E369))</f>
        <v>OCL* OCTOPUS AD3391727 KOWLOON BAY</v>
      </c>
      <c r="J369" s="1">
        <v>350</v>
      </c>
      <c r="K369" t="s">
        <v>163</v>
      </c>
    </row>
    <row r="370" spans="1:11" hidden="1" x14ac:dyDescent="0.2">
      <c r="A370" t="s">
        <v>167</v>
      </c>
      <c r="B370" t="s">
        <v>63</v>
      </c>
      <c r="C370" t="str">
        <f>TRIM(LEFT(B370, FIND(" ",B370,1)))</f>
        <v>12NOV</v>
      </c>
      <c r="D370" t="str">
        <f>TRIM(MID($B370, FIND(" ",$B370,1), 6))</f>
        <v>10NOV</v>
      </c>
      <c r="E370">
        <f>FIND(" ",$B370,FIND(" ",$B370,1)+1)</f>
        <v>12</v>
      </c>
      <c r="F370">
        <f>FIND("HK", $B370,1)</f>
        <v>41</v>
      </c>
      <c r="G370" t="str">
        <f>RIGHT(D370,3)&amp;" " &amp;LEFT(D370,2)</f>
        <v>NOV 10</v>
      </c>
      <c r="H370" t="str">
        <f>LEFT(G370,3)</f>
        <v>NOV</v>
      </c>
      <c r="I370" t="str">
        <f>TRIM(MID($B370,E370, F370-E370))</f>
        <v>FUSION 635 CBC SS HONG KONG</v>
      </c>
      <c r="J370" s="1">
        <v>74.400000000000006</v>
      </c>
      <c r="K370" t="s">
        <v>163</v>
      </c>
    </row>
    <row r="371" spans="1:11" hidden="1" x14ac:dyDescent="0.2">
      <c r="A371" t="s">
        <v>167</v>
      </c>
      <c r="B371" t="s">
        <v>52</v>
      </c>
      <c r="C371" t="str">
        <f>TRIM(LEFT(B371, FIND(" ",B371,1)))</f>
        <v>12NOV</v>
      </c>
      <c r="D371" t="str">
        <f>TRIM(MID($B371, FIND(" ",$B371,1), 6))</f>
        <v>10NOV</v>
      </c>
      <c r="E371">
        <f>FIND(" ",$B371,FIND(" ",$B371,1)+1)</f>
        <v>12</v>
      </c>
      <c r="F371">
        <f>FIND("HK", $B371,1)</f>
        <v>19</v>
      </c>
      <c r="G371" t="str">
        <f>RIGHT(D371,3)&amp;" " &amp;LEFT(D371,2)</f>
        <v>NOV 10</v>
      </c>
      <c r="H371" t="str">
        <f>LEFT(G371,3)</f>
        <v>NOV</v>
      </c>
      <c r="I371" t="str">
        <f>TRIM(MID($B371,E371, F371-E371))</f>
        <v>MUJI (</v>
      </c>
      <c r="J371" s="1">
        <v>274.5</v>
      </c>
      <c r="K371" t="s">
        <v>163</v>
      </c>
    </row>
    <row r="372" spans="1:11" hidden="1" x14ac:dyDescent="0.2">
      <c r="A372" t="s">
        <v>167</v>
      </c>
      <c r="B372" t="s">
        <v>143</v>
      </c>
      <c r="C372" t="str">
        <f>TRIM(LEFT(B372, FIND(" ",B372,1)))</f>
        <v>13NOV</v>
      </c>
      <c r="D372" t="str">
        <f>TRIM(MID($B372, FIND(" ",$B372,1), 6))</f>
        <v>12NOV</v>
      </c>
      <c r="E372">
        <f>FIND(" ",$B372,FIND(" ",$B372,1)+1)</f>
        <v>12</v>
      </c>
      <c r="F372">
        <f>FIND("HK ", $B372,1)</f>
        <v>46</v>
      </c>
      <c r="G372" t="str">
        <f>RIGHT(D372,3)&amp;" " &amp;LEFT(D372,2)</f>
        <v>NOV 12</v>
      </c>
      <c r="H372" t="str">
        <f>LEFT(G372,3)</f>
        <v>NOV</v>
      </c>
      <c r="I372" t="str">
        <f>TRIM(MID($B372,E372, F372-E372))</f>
        <v>HKTV Shopping Net C Lt Hong Kong</v>
      </c>
      <c r="J372" s="1">
        <f>VALUE(RIGHT($B372,LEN($B372)-F372-1))</f>
        <v>666</v>
      </c>
      <c r="K372" t="s">
        <v>163</v>
      </c>
    </row>
    <row r="373" spans="1:11" hidden="1" x14ac:dyDescent="0.2">
      <c r="A373" t="s">
        <v>167</v>
      </c>
      <c r="B373" t="s">
        <v>55</v>
      </c>
      <c r="C373" t="str">
        <f>TRIM(LEFT(B373, FIND(" ",B373,1)))</f>
        <v>14NOV</v>
      </c>
      <c r="D373" t="str">
        <f>TRIM(MID($B373, FIND(" ",$B373,1), 6))</f>
        <v>12NOV</v>
      </c>
      <c r="E373">
        <f>FIND(" ",$B373,FIND(" ",$B373,1)+1)</f>
        <v>12</v>
      </c>
      <c r="F373">
        <f>FIND("HK", $B373,1)</f>
        <v>37</v>
      </c>
      <c r="G373" t="str">
        <f>RIGHT(D373,3)&amp;" " &amp;LEFT(D373,2)</f>
        <v>NOV 12</v>
      </c>
      <c r="H373" t="str">
        <f>LEFT(G373,3)</f>
        <v>NOV</v>
      </c>
      <c r="I373" t="str">
        <f>TRIM(MID($B373,E373, F373-E373))</f>
        <v>WELLCOME 514 TUNG CHUNG</v>
      </c>
      <c r="J373" s="1">
        <v>611</v>
      </c>
      <c r="K373" t="s">
        <v>163</v>
      </c>
    </row>
    <row r="374" spans="1:11" hidden="1" x14ac:dyDescent="0.2">
      <c r="A374" t="s">
        <v>167</v>
      </c>
      <c r="B374" t="s">
        <v>57</v>
      </c>
      <c r="C374" t="str">
        <f>TRIM(LEFT(B374, FIND(" ",B374,1)))</f>
        <v>17NOV</v>
      </c>
      <c r="D374" t="str">
        <f>TRIM(MID($B374, FIND(" ",$B374,1), 6))</f>
        <v>13NOV</v>
      </c>
      <c r="E374">
        <f>FIND(" ",$B374,FIND(" ",$B374,1)+1)</f>
        <v>12</v>
      </c>
      <c r="F374">
        <f>FIND("HK", $B374,1)</f>
        <v>41</v>
      </c>
      <c r="G374" t="str">
        <f>RIGHT(D374,3)&amp;" " &amp;LEFT(D374,2)</f>
        <v>NOV 13</v>
      </c>
      <c r="H374" t="str">
        <f>LEFT(G374,3)</f>
        <v>NOV</v>
      </c>
      <c r="I374" t="str">
        <f>TRIM(MID($B374,E374, F374-E374))</f>
        <v>OCTOPUS CARDS LTD HONG KONG</v>
      </c>
      <c r="J374" s="1">
        <v>500</v>
      </c>
      <c r="K374" t="s">
        <v>163</v>
      </c>
    </row>
    <row r="375" spans="1:11" hidden="1" x14ac:dyDescent="0.2">
      <c r="A375" t="s">
        <v>167</v>
      </c>
      <c r="B375" t="s">
        <v>65</v>
      </c>
      <c r="C375" t="str">
        <f>TRIM(LEFT(B375, FIND(" ",B375,1)))</f>
        <v>16NOV</v>
      </c>
      <c r="D375" t="str">
        <f>TRIM(MID($B375, FIND(" ",$B375,1), 6))</f>
        <v>14NOV</v>
      </c>
      <c r="E375">
        <f>FIND(" ",$B375,FIND(" ",$B375,1)+1)</f>
        <v>12</v>
      </c>
      <c r="F375">
        <f>FIND("HK", $B375,1)</f>
        <v>39</v>
      </c>
      <c r="G375" t="str">
        <f>RIGHT(D375,3)&amp;" " &amp;LEFT(D375,2)</f>
        <v>NOV 14</v>
      </c>
      <c r="H375" t="str">
        <f>LEFT(G375,3)</f>
        <v>NOV</v>
      </c>
      <c r="I375" t="str">
        <f>TRIM(MID($B375,E375, F375-E375))</f>
        <v>MARKS &amp; SPENCER HONG KONG</v>
      </c>
      <c r="J375" s="1">
        <v>336</v>
      </c>
      <c r="K375" t="s">
        <v>163</v>
      </c>
    </row>
    <row r="376" spans="1:11" hidden="1" x14ac:dyDescent="0.2">
      <c r="A376" t="s">
        <v>167</v>
      </c>
      <c r="B376" t="s">
        <v>58</v>
      </c>
      <c r="C376" t="str">
        <f>TRIM(LEFT(B376, FIND(" ",B376,1)))</f>
        <v>17NOV</v>
      </c>
      <c r="D376" t="str">
        <f>TRIM(MID($B376, FIND(" ",$B376,1), 6))</f>
        <v>15NOV</v>
      </c>
      <c r="E376">
        <f>FIND(" ",$B376,FIND(" ",$B376,1)+1)</f>
        <v>12</v>
      </c>
      <c r="F376">
        <f>FIND("HK", $B376,1)</f>
        <v>41</v>
      </c>
      <c r="G376" t="str">
        <f>RIGHT(D376,3)&amp;" " &amp;LEFT(D376,2)</f>
        <v>NOV 15</v>
      </c>
      <c r="H376" t="str">
        <f>LEFT(G376,3)</f>
        <v>NOV</v>
      </c>
      <c r="I376" t="str">
        <f>TRIM(MID($B376,E376, F376-E376))</f>
        <v>OCTOPUS CARDS LTD HONG KONG</v>
      </c>
      <c r="J376" s="1">
        <v>500</v>
      </c>
      <c r="K376" t="s">
        <v>163</v>
      </c>
    </row>
    <row r="377" spans="1:11" hidden="1" x14ac:dyDescent="0.2">
      <c r="A377" t="s">
        <v>167</v>
      </c>
      <c r="B377" t="s">
        <v>0</v>
      </c>
      <c r="C377" t="str">
        <f>TRIM(LEFT($B377, FIND(" ",$B377,1)))</f>
        <v>23NOV</v>
      </c>
      <c r="D377" t="str">
        <f>TRIM(MID($B377, FIND(" ",$B377,1), 6))</f>
        <v>20NOV</v>
      </c>
      <c r="E377">
        <f>FIND(" ",$B377,FIND(" ",$B377,1)+1)</f>
        <v>12</v>
      </c>
      <c r="F377">
        <f>FIND("HK", $B377,1)</f>
        <v>41</v>
      </c>
      <c r="G377" t="str">
        <f>RIGHT(D377,3)&amp;" " &amp;LEFT(D377,2)</f>
        <v>NOV 20</v>
      </c>
      <c r="H377" t="str">
        <f>LEFT(G377,3)</f>
        <v>NOV</v>
      </c>
      <c r="I377" t="str">
        <f>TRIM(MID($B377,E377, F377-E377))</f>
        <v>FUSION 635 CBC SS HONG KONG</v>
      </c>
      <c r="J377" s="1">
        <v>90.8</v>
      </c>
      <c r="K377" t="s">
        <v>163</v>
      </c>
    </row>
    <row r="378" spans="1:11" hidden="1" x14ac:dyDescent="0.2">
      <c r="A378" t="s">
        <v>167</v>
      </c>
      <c r="B378" t="s">
        <v>14</v>
      </c>
      <c r="C378" t="str">
        <f>TRIM(LEFT(B378, FIND(" ",B378,1)))</f>
        <v>01DEC</v>
      </c>
      <c r="D378" t="str">
        <f>TRIM(MID($B378, FIND(" ",$B378,1), 6))</f>
        <v>29NOV</v>
      </c>
      <c r="E378">
        <f>FIND(" ",$B378,FIND(" ",$B378,1)+1)</f>
        <v>12</v>
      </c>
      <c r="F378">
        <f>FIND("HK", $B378,1)</f>
        <v>41</v>
      </c>
      <c r="G378" t="str">
        <f>RIGHT(D378,3)&amp;" " &amp;LEFT(D378,2)</f>
        <v>NOV 29</v>
      </c>
      <c r="H378" t="str">
        <f>LEFT(G378,3)</f>
        <v>NOV</v>
      </c>
      <c r="I378" t="str">
        <f>TRIM(MID($B378,E378, F378-E378))</f>
        <v>FUSION 635 CBC SS HONG KONG</v>
      </c>
      <c r="J378" s="1">
        <v>326.39999999999998</v>
      </c>
      <c r="K378" t="s">
        <v>163</v>
      </c>
    </row>
    <row r="379" spans="1:11" hidden="1" x14ac:dyDescent="0.2">
      <c r="A379" t="s">
        <v>167</v>
      </c>
      <c r="B379" t="s">
        <v>147</v>
      </c>
      <c r="C379" t="str">
        <f>TRIM(LEFT(B379, FIND(" ",B379,1)))</f>
        <v>30NOV</v>
      </c>
      <c r="D379" t="str">
        <f>TRIM(MID($B379, FIND(" ",$B379,1), 6))</f>
        <v>29NOV</v>
      </c>
      <c r="E379">
        <f>FIND(" ",$B379,FIND(" ",$B379,1)+1)</f>
        <v>12</v>
      </c>
      <c r="F379">
        <f>FIND("HK ", $B379,1)</f>
        <v>46</v>
      </c>
      <c r="G379" t="str">
        <f>RIGHT(D379,3)&amp;" " &amp;LEFT(D379,2)</f>
        <v>NOV 29</v>
      </c>
      <c r="H379" t="str">
        <f>LEFT(G379,3)</f>
        <v>NOV</v>
      </c>
      <c r="I379" t="str">
        <f>TRIM(MID($B379,E379, F379-E379))</f>
        <v>HKTV Shopping Net C Lt Hong Kong</v>
      </c>
      <c r="J379" s="1">
        <f>VALUE(RIGHT($B379,LEN($B379)-F379-1))</f>
        <v>2026.44</v>
      </c>
      <c r="K379" t="s">
        <v>163</v>
      </c>
    </row>
    <row r="380" spans="1:11" hidden="1" x14ac:dyDescent="0.2">
      <c r="A380" t="s">
        <v>167</v>
      </c>
      <c r="B380" t="s">
        <v>13</v>
      </c>
      <c r="C380" t="str">
        <f>TRIM(LEFT(B380, FIND(" ",B380,1)))</f>
        <v>01DEC</v>
      </c>
      <c r="D380" t="str">
        <f>TRIM(MID($B380, FIND(" ",$B380,1), 6))</f>
        <v>29NOV</v>
      </c>
      <c r="E380">
        <f>FIND(" ",$B380,FIND(" ",$B380,1)+1)</f>
        <v>12</v>
      </c>
      <c r="F380">
        <f>FIND("HK", $B380,1)</f>
        <v>40</v>
      </c>
      <c r="G380" t="str">
        <f>RIGHT(D380,3)&amp;" " &amp;LEFT(D380,2)</f>
        <v>NOV 29</v>
      </c>
      <c r="H380" t="str">
        <f>LEFT(G380,3)</f>
        <v>NOV</v>
      </c>
      <c r="I380" t="str">
        <f>TRIM(MID($B380,E380, F380-E380))</f>
        <v>TASTE 696 CGS SS HONG KONG</v>
      </c>
      <c r="J380" s="1">
        <v>395</v>
      </c>
      <c r="K380" t="s">
        <v>163</v>
      </c>
    </row>
    <row r="381" spans="1:11" hidden="1" x14ac:dyDescent="0.2">
      <c r="A381" t="s">
        <v>167</v>
      </c>
      <c r="B381" t="s">
        <v>5</v>
      </c>
      <c r="C381" t="str">
        <f>TRIM(LEFT(B381, FIND(" ",B381,1)))</f>
        <v>02DEC</v>
      </c>
      <c r="D381" t="str">
        <f>TRIM(MID($B381, FIND(" ",$B381,1), 6))</f>
        <v>30NOV</v>
      </c>
      <c r="E381">
        <f>FIND(" ",$B381,FIND(" ",$B381,1)+1)</f>
        <v>12</v>
      </c>
      <c r="F381">
        <f>FIND("HK", $B381,1)</f>
        <v>39</v>
      </c>
      <c r="G381" t="str">
        <f>RIGHT(D381,3)&amp;" " &amp;LEFT(D381,2)</f>
        <v>NOV 30</v>
      </c>
      <c r="H381" t="str">
        <f>LEFT(G381,3)</f>
        <v>NOV</v>
      </c>
      <c r="I381" t="str">
        <f>TRIM(MID($B381,E381, F381-E381))</f>
        <v>HING FAT FLOWER MARKET NT</v>
      </c>
      <c r="J381" s="1">
        <v>232</v>
      </c>
      <c r="K381" t="s">
        <v>163</v>
      </c>
    </row>
    <row r="382" spans="1:11" hidden="1" x14ac:dyDescent="0.2">
      <c r="A382" t="s">
        <v>168</v>
      </c>
      <c r="B382" t="s">
        <v>194</v>
      </c>
      <c r="G382">
        <v>44530</v>
      </c>
      <c r="H382" t="s">
        <v>82</v>
      </c>
      <c r="I382" t="s">
        <v>245</v>
      </c>
      <c r="J382" s="1">
        <v>2000</v>
      </c>
      <c r="K382" t="s">
        <v>163</v>
      </c>
    </row>
    <row r="383" spans="1:11" hidden="1" x14ac:dyDescent="0.2">
      <c r="A383" t="s">
        <v>167</v>
      </c>
      <c r="B383" t="s">
        <v>18</v>
      </c>
      <c r="C383" t="str">
        <f>TRIM(LEFT(B383, FIND(" ",B383,1)))</f>
        <v>07DEC</v>
      </c>
      <c r="D383" t="str">
        <f>TRIM(MID($B383, FIND(" ",$B383,1), 6))</f>
        <v>04DEC</v>
      </c>
      <c r="E383">
        <f>FIND(" ",$B383,FIND(" ",$B383,1)+1)</f>
        <v>12</v>
      </c>
      <c r="F383">
        <f>FIND("HK", $B383,1)</f>
        <v>37</v>
      </c>
      <c r="G383" t="str">
        <f>RIGHT(D383,3)&amp;" " &amp;LEFT(D383,2)</f>
        <v>DEC 04</v>
      </c>
      <c r="H383" t="str">
        <f>LEFT(G383,3)</f>
        <v>DEC</v>
      </c>
      <c r="I383" t="str">
        <f>TRIM(MID($B383,E383, F383-E383))</f>
        <v>WELLCOME 514 TUNG CHUNG</v>
      </c>
      <c r="J383" s="1">
        <v>272.10000000000002</v>
      </c>
      <c r="K383" t="s">
        <v>163</v>
      </c>
    </row>
    <row r="384" spans="1:11" hidden="1" x14ac:dyDescent="0.2">
      <c r="A384" t="s">
        <v>167</v>
      </c>
      <c r="B384" t="s">
        <v>17</v>
      </c>
      <c r="C384" t="str">
        <f>TRIM(LEFT(B384, FIND(" ",B384,1)))</f>
        <v>07DEC</v>
      </c>
      <c r="D384" t="str">
        <f>TRIM(MID($B384, FIND(" ",$B384,1), 6))</f>
        <v>05DEC</v>
      </c>
      <c r="E384">
        <f>FIND(" ",$B384,FIND(" ",$B384,1)+1)</f>
        <v>12</v>
      </c>
      <c r="F384">
        <f>FIND("HK", $B384,1)</f>
        <v>41</v>
      </c>
      <c r="G384" t="str">
        <f>RIGHT(D384,3)&amp;" " &amp;LEFT(D384,2)</f>
        <v>DEC 05</v>
      </c>
      <c r="H384" t="str">
        <f>LEFT(G384,3)</f>
        <v>DEC</v>
      </c>
      <c r="I384" t="str">
        <f>TRIM(MID($B384,E384, F384-E384))</f>
        <v>OCTOPUS CARDS LTD HONG KONG</v>
      </c>
      <c r="J384" s="1">
        <v>500</v>
      </c>
      <c r="K384" t="s">
        <v>163</v>
      </c>
    </row>
    <row r="385" spans="1:11" hidden="1" x14ac:dyDescent="0.2">
      <c r="A385" t="s">
        <v>167</v>
      </c>
      <c r="B385" t="s">
        <v>6</v>
      </c>
      <c r="C385" t="str">
        <f>TRIM(LEFT(B385, FIND(" ",B385,1)))</f>
        <v>08DEC</v>
      </c>
      <c r="D385" t="str">
        <f>TRIM(MID($B385, FIND(" ",$B385,1), 6))</f>
        <v>06DEC</v>
      </c>
      <c r="E385">
        <f>FIND(" ",$B385,FIND(" ",$B385,1)+1)</f>
        <v>12</v>
      </c>
      <c r="F385">
        <f>FIND("HK", $B385,1)</f>
        <v>42</v>
      </c>
      <c r="G385" t="str">
        <f>RIGHT(D385,3)&amp;" " &amp;LEFT(D385,2)</f>
        <v>DEC 06</v>
      </c>
      <c r="H385" t="str">
        <f>LEFT(G385,3)</f>
        <v>DEC</v>
      </c>
      <c r="I385" t="str">
        <f>TRIM(MID($B385,E385, F385-E385))</f>
        <v>MANSION MINI MART TUNG CHUNG</v>
      </c>
      <c r="J385" s="1">
        <v>141</v>
      </c>
      <c r="K385" t="s">
        <v>163</v>
      </c>
    </row>
    <row r="386" spans="1:11" hidden="1" x14ac:dyDescent="0.2">
      <c r="A386" t="s">
        <v>167</v>
      </c>
      <c r="B386" t="s">
        <v>19</v>
      </c>
      <c r="C386" t="str">
        <f>TRIM(LEFT(B386, FIND(" ",B386,1)))</f>
        <v>08DEC</v>
      </c>
      <c r="D386" t="str">
        <f>TRIM(MID($B386, FIND(" ",$B386,1), 6))</f>
        <v>06DEC</v>
      </c>
      <c r="E386">
        <f>FIND(" ",$B386,FIND(" ",$B386,1)+1)</f>
        <v>12</v>
      </c>
      <c r="F386">
        <f>FIND("HK", $B386,1)</f>
        <v>40</v>
      </c>
      <c r="G386" t="str">
        <f>RIGHT(D386,3)&amp;" " &amp;LEFT(D386,2)</f>
        <v>DEC 06</v>
      </c>
      <c r="H386" t="str">
        <f>LEFT(G386,3)</f>
        <v>DEC</v>
      </c>
      <c r="I386" t="str">
        <f>TRIM(MID($B386,E386, F386-E386))</f>
        <v>TASTE 696 CGS SS HONG KONG</v>
      </c>
      <c r="J386" s="1">
        <v>509.1</v>
      </c>
      <c r="K386" t="s">
        <v>163</v>
      </c>
    </row>
    <row r="387" spans="1:11" hidden="1" x14ac:dyDescent="0.2">
      <c r="A387" t="s">
        <v>167</v>
      </c>
      <c r="B387" t="s">
        <v>152</v>
      </c>
      <c r="C387" t="str">
        <f>TRIM(LEFT(B387, FIND(" ",B387,1)))</f>
        <v>08DEC</v>
      </c>
      <c r="D387" t="str">
        <f>TRIM(MID($B387, FIND(" ",$B387,1), 6))</f>
        <v>07DEC</v>
      </c>
      <c r="E387">
        <f>FIND(" ",$B387,FIND(" ",$B387,1)+1)</f>
        <v>12</v>
      </c>
      <c r="F387">
        <f>FIND("HK ", $B387,1)</f>
        <v>46</v>
      </c>
      <c r="G387" t="str">
        <f>RIGHT(D387,3)&amp;" " &amp;LEFT(D387,2)</f>
        <v>DEC 07</v>
      </c>
      <c r="H387" t="str">
        <f>LEFT(G387,3)</f>
        <v>DEC</v>
      </c>
      <c r="I387" t="str">
        <f>TRIM(MID($B387,E387, F387-E387))</f>
        <v>HKTV Shopping Net C Lt Hong Kong</v>
      </c>
      <c r="J387" s="1">
        <f>VALUE(RIGHT($B387,LEN($B387)-F387-1))</f>
        <v>543.74</v>
      </c>
      <c r="K387" t="s">
        <v>163</v>
      </c>
    </row>
    <row r="388" spans="1:11" hidden="1" x14ac:dyDescent="0.2">
      <c r="A388" t="s">
        <v>168</v>
      </c>
      <c r="B388" t="s">
        <v>282</v>
      </c>
      <c r="G388">
        <v>44537</v>
      </c>
      <c r="H388" t="s">
        <v>83</v>
      </c>
      <c r="I388" t="s">
        <v>245</v>
      </c>
      <c r="J388" s="1">
        <v>2000</v>
      </c>
      <c r="K388" t="s">
        <v>163</v>
      </c>
    </row>
    <row r="389" spans="1:11" hidden="1" x14ac:dyDescent="0.2">
      <c r="A389" t="s">
        <v>167</v>
      </c>
      <c r="B389" t="s">
        <v>20</v>
      </c>
      <c r="C389" t="str">
        <f>TRIM(LEFT(B389, FIND(" ",B389,1)))</f>
        <v>09DEC</v>
      </c>
      <c r="D389" t="str">
        <f>TRIM(MID($B389, FIND(" ",$B389,1), 6))</f>
        <v>08DEC</v>
      </c>
      <c r="E389">
        <f>FIND(" ",$B389,FIND(" ",$B389,1)+1)</f>
        <v>12</v>
      </c>
      <c r="F389">
        <f>FIND("HK", $B389,1)</f>
        <v>41</v>
      </c>
      <c r="G389" t="str">
        <f>RIGHT(D389,3)&amp;" " &amp;LEFT(D389,2)</f>
        <v>DEC 08</v>
      </c>
      <c r="H389" t="str">
        <f>LEFT(G389,3)</f>
        <v>DEC</v>
      </c>
      <c r="I389" t="str">
        <f>TRIM(MID($B389,E389, F389-E389))</f>
        <v>OCTOPUS CARDS LTD HONG KONG</v>
      </c>
      <c r="J389" s="1">
        <v>500</v>
      </c>
      <c r="K389" t="s">
        <v>163</v>
      </c>
    </row>
    <row r="390" spans="1:11" hidden="1" x14ac:dyDescent="0.2">
      <c r="A390" t="s">
        <v>167</v>
      </c>
      <c r="B390" t="s">
        <v>11</v>
      </c>
      <c r="C390" t="str">
        <f>TRIM(LEFT(B390, FIND(" ",B390,1)))</f>
        <v>12DEC</v>
      </c>
      <c r="D390" t="str">
        <f>TRIM(MID($B390, FIND(" ",$B390,1), 6))</f>
        <v>10DEC</v>
      </c>
      <c r="E390">
        <f>FIND(" ",$B390,FIND(" ",$B390,1)+1)</f>
        <v>12</v>
      </c>
      <c r="F390">
        <f>FIND("HK", $B390,1)</f>
        <v>38</v>
      </c>
      <c r="G390" t="str">
        <f>RIGHT(D390,3)&amp;" " &amp;LEFT(D390,2)</f>
        <v>DEC 10</v>
      </c>
      <c r="H390" t="str">
        <f>LEFT(G390,3)</f>
        <v>DEC</v>
      </c>
      <c r="I390" t="str">
        <f>TRIM(MID($B390,E390, F390-E390))</f>
        <v>FUSION 635 CBC HONG KONG</v>
      </c>
      <c r="J390" s="1">
        <v>610.4</v>
      </c>
      <c r="K390" t="s">
        <v>163</v>
      </c>
    </row>
    <row r="391" spans="1:11" hidden="1" x14ac:dyDescent="0.2">
      <c r="A391" t="s">
        <v>167</v>
      </c>
      <c r="B391" t="s">
        <v>22</v>
      </c>
      <c r="C391" t="str">
        <f>TRIM(LEFT(B391, FIND(" ",B391,1)))</f>
        <v>14DEC</v>
      </c>
      <c r="D391" t="str">
        <f>TRIM(MID($B391, FIND(" ",$B391,1), 6))</f>
        <v>12DEC</v>
      </c>
      <c r="E391">
        <f>FIND(" ",$B391,FIND(" ",$B391,1)+1)</f>
        <v>12</v>
      </c>
      <c r="F391">
        <f>FIND("HK", $B391,1)</f>
        <v>40</v>
      </c>
      <c r="G391" t="str">
        <f>RIGHT(D391,3)&amp;" " &amp;LEFT(D391,2)</f>
        <v>DEC 12</v>
      </c>
      <c r="H391" t="str">
        <f>LEFT(G391,3)</f>
        <v>DEC</v>
      </c>
      <c r="I391" t="str">
        <f>TRIM(MID($B391,E391, F391-E391))</f>
        <v>TASTE 696 CGS SS HONG KONG</v>
      </c>
      <c r="J391" s="1">
        <v>1174.2</v>
      </c>
      <c r="K391" t="s">
        <v>163</v>
      </c>
    </row>
    <row r="392" spans="1:11" hidden="1" x14ac:dyDescent="0.2">
      <c r="A392" t="s">
        <v>168</v>
      </c>
      <c r="B392" t="s">
        <v>287</v>
      </c>
      <c r="G392">
        <v>44542</v>
      </c>
      <c r="H392" t="s">
        <v>83</v>
      </c>
      <c r="I392" t="s">
        <v>245</v>
      </c>
      <c r="J392" s="1">
        <v>2000</v>
      </c>
      <c r="K392" t="s">
        <v>163</v>
      </c>
    </row>
    <row r="393" spans="1:11" hidden="1" x14ac:dyDescent="0.2">
      <c r="A393" t="s">
        <v>167</v>
      </c>
      <c r="B393" t="s">
        <v>24</v>
      </c>
      <c r="C393" t="str">
        <f>TRIM(LEFT(B393, FIND(" ",B393,1)))</f>
        <v>16DEC</v>
      </c>
      <c r="D393" t="str">
        <f>TRIM(MID($B393, FIND(" ",$B393,1), 6))</f>
        <v>13DEC</v>
      </c>
      <c r="E393">
        <f>FIND(" ",$B393,FIND(" ",$B393,1)+1)</f>
        <v>12</v>
      </c>
      <c r="F393">
        <f>FIND("HK", $B393,1)</f>
        <v>41</v>
      </c>
      <c r="G393" t="str">
        <f>RIGHT(D393,3)&amp;" " &amp;LEFT(D393,2)</f>
        <v>DEC 13</v>
      </c>
      <c r="H393" t="str">
        <f>LEFT(G393,3)</f>
        <v>DEC</v>
      </c>
      <c r="I393" t="str">
        <f>TRIM(MID($B393,E393, F393-E393))</f>
        <v>MEDI MARK LIMITED HONG KONG</v>
      </c>
      <c r="J393" s="1">
        <v>1130</v>
      </c>
      <c r="K393" t="s">
        <v>163</v>
      </c>
    </row>
    <row r="394" spans="1:11" hidden="1" x14ac:dyDescent="0.2">
      <c r="A394" t="s">
        <v>167</v>
      </c>
      <c r="B394" t="s">
        <v>21</v>
      </c>
      <c r="C394" t="str">
        <f>TRIM(LEFT(B394, FIND(" ",B394,1)))</f>
        <v>14DEC</v>
      </c>
      <c r="D394" t="str">
        <f>TRIM(MID($B394, FIND(" ",$B394,1), 6))</f>
        <v>13DEC</v>
      </c>
      <c r="E394">
        <f>FIND(" ",$B394,FIND(" ",$B394,1)+1)</f>
        <v>12</v>
      </c>
      <c r="F394">
        <f>FIND("HK", $B394,1)</f>
        <v>41</v>
      </c>
      <c r="G394" t="str">
        <f>RIGHT(D394,3)&amp;" " &amp;LEFT(D394,2)</f>
        <v>DEC 13</v>
      </c>
      <c r="H394" t="str">
        <f>LEFT(G394,3)</f>
        <v>DEC</v>
      </c>
      <c r="I394" t="str">
        <f>TRIM(MID($B394,E394, F394-E394))</f>
        <v>OCTOPUS CARDS LTD HONG KONG</v>
      </c>
      <c r="J394" s="1">
        <v>500</v>
      </c>
      <c r="K394" t="s">
        <v>163</v>
      </c>
    </row>
    <row r="395" spans="1:11" hidden="1" x14ac:dyDescent="0.2">
      <c r="A395" t="s">
        <v>167</v>
      </c>
      <c r="B395" t="s">
        <v>12</v>
      </c>
      <c r="C395" t="str">
        <f>TRIM(LEFT(B395, FIND(" ",B395,1)))</f>
        <v>17DEC</v>
      </c>
      <c r="D395" t="str">
        <f>TRIM(MID($B395, FIND(" ",$B395,1), 6))</f>
        <v>15DEC</v>
      </c>
      <c r="E395">
        <f>FIND(" ",$B395,FIND(" ",$B395,1)+1)</f>
        <v>12</v>
      </c>
      <c r="F395">
        <f>FIND("HK", $B395,1)</f>
        <v>41</v>
      </c>
      <c r="G395" t="str">
        <f>RIGHT(D395,3)&amp;" " &amp;LEFT(D395,2)</f>
        <v>DEC 15</v>
      </c>
      <c r="H395" t="str">
        <f>LEFT(G395,3)</f>
        <v>DEC</v>
      </c>
      <c r="I395" t="str">
        <f>TRIM(MID($B395,E395, F395-E395))</f>
        <v>MUJI - METROPLAZA KWAI FONG</v>
      </c>
      <c r="J395" s="1">
        <v>228</v>
      </c>
      <c r="K395" t="s">
        <v>163</v>
      </c>
    </row>
    <row r="396" spans="1:11" hidden="1" x14ac:dyDescent="0.2">
      <c r="A396" t="s">
        <v>167</v>
      </c>
      <c r="B396" t="s">
        <v>156</v>
      </c>
      <c r="C396" t="str">
        <f>TRIM(LEFT(B396, FIND(" ",B396,1)))</f>
        <v>18DEC</v>
      </c>
      <c r="D396" t="str">
        <f>TRIM(MID($B396, FIND(" ",$B396,1), 6))</f>
        <v>17DEC</v>
      </c>
      <c r="E396">
        <f>FIND(" ",$B396,FIND(" ",$B396,1)+1)</f>
        <v>12</v>
      </c>
      <c r="F396">
        <f>FIND("HK ", $B396,1)</f>
        <v>46</v>
      </c>
      <c r="G396" t="str">
        <f>RIGHT(D396,3)&amp;" " &amp;LEFT(D396,2)</f>
        <v>DEC 17</v>
      </c>
      <c r="H396" t="str">
        <f>LEFT(G396,3)</f>
        <v>DEC</v>
      </c>
      <c r="I396" t="str">
        <f>TRIM(MID($B396,E396, F396-E396))</f>
        <v>HKTV Shopping Net C Lt Hong Kong</v>
      </c>
      <c r="J396" s="1">
        <f>VALUE(RIGHT($B396,LEN($B396)-F396-1))</f>
        <v>3114.04</v>
      </c>
      <c r="K396" t="s">
        <v>163</v>
      </c>
    </row>
    <row r="397" spans="1:11" hidden="1" x14ac:dyDescent="0.2">
      <c r="A397" t="s">
        <v>168</v>
      </c>
      <c r="B397" t="s">
        <v>228</v>
      </c>
      <c r="G397">
        <v>44556</v>
      </c>
      <c r="H397" t="s">
        <v>83</v>
      </c>
      <c r="I397" t="s">
        <v>245</v>
      </c>
      <c r="J397" s="1">
        <v>2000</v>
      </c>
      <c r="K397" t="s">
        <v>163</v>
      </c>
    </row>
    <row r="398" spans="1:11" hidden="1" x14ac:dyDescent="0.2">
      <c r="A398" t="s">
        <v>413</v>
      </c>
      <c r="B398" t="s">
        <v>464</v>
      </c>
      <c r="C398" t="str">
        <f>TRIM(LEFT(B398, FIND(" ",B398,1)))</f>
        <v>28MAY</v>
      </c>
      <c r="D398" t="str">
        <f>TRIM(MID($B398, FIND(" ",$B398,1), 6))</f>
        <v>26MAY</v>
      </c>
      <c r="E398">
        <f>FIND(" ",$B398,FIND(" ",$B398,1)+1)</f>
        <v>12</v>
      </c>
      <c r="F398">
        <f>FIND("HK ", $B398,1)</f>
        <v>48</v>
      </c>
      <c r="G398" t="str">
        <f>RIGHT(D398,3)&amp;" " &amp;LEFT(D398,2)</f>
        <v>MAY 26</v>
      </c>
      <c r="H398" t="str">
        <f>LEFT(G398,3)</f>
        <v>MAY</v>
      </c>
      <c r="I398" t="str">
        <f>TRIM(MID($B398,E398, F398-E398))</f>
        <v>EXCEL HEART AND VASCULAR HONG KONG</v>
      </c>
      <c r="J398" s="1">
        <f>VALUE(RIGHT($B398,LEN($B398)-F398-1))</f>
        <v>1950</v>
      </c>
      <c r="K398" t="s">
        <v>162</v>
      </c>
    </row>
    <row r="399" spans="1:11" hidden="1" x14ac:dyDescent="0.2">
      <c r="A399" t="s">
        <v>168</v>
      </c>
      <c r="B399" t="s">
        <v>278</v>
      </c>
      <c r="G399">
        <v>44350</v>
      </c>
      <c r="H399" t="s">
        <v>367</v>
      </c>
      <c r="I399" t="s">
        <v>213</v>
      </c>
      <c r="J399" s="1">
        <v>-910</v>
      </c>
      <c r="K399" t="s">
        <v>162</v>
      </c>
    </row>
    <row r="400" spans="1:11" hidden="1" x14ac:dyDescent="0.2">
      <c r="A400" t="s">
        <v>413</v>
      </c>
      <c r="B400" t="s">
        <v>496</v>
      </c>
      <c r="C400" t="str">
        <f>TRIM(LEFT(B400, FIND(" ",B400,1)))</f>
        <v>10JUN</v>
      </c>
      <c r="D400" t="str">
        <f>TRIM(MID($B400, FIND(" ",$B400,1), 6))</f>
        <v>08JUN</v>
      </c>
      <c r="E400">
        <f>FIND(" ",$B400,FIND(" ",$B400,1)+1)</f>
        <v>12</v>
      </c>
      <c r="F400">
        <f>FIND("HK ", $B400,1)</f>
        <v>49</v>
      </c>
      <c r="G400" t="str">
        <f>RIGHT(D400,3)&amp;" " &amp;LEFT(D400,2)</f>
        <v>JUN 08</v>
      </c>
      <c r="H400" t="str">
        <f>LEFT(G400,3)</f>
        <v>JUN</v>
      </c>
      <c r="I400" t="str">
        <f>TRIM(MID($B400,E400, F400-E400))</f>
        <v>BAYSIDE DENTAL TUNG CHUNG HONG KONG</v>
      </c>
      <c r="J400" s="1">
        <f>VALUE(RIGHT($B400,LEN($B400)-F400-1))</f>
        <v>1700</v>
      </c>
      <c r="K400" t="s">
        <v>162</v>
      </c>
    </row>
    <row r="401" spans="1:11" hidden="1" x14ac:dyDescent="0.2">
      <c r="A401" t="s">
        <v>168</v>
      </c>
      <c r="B401" t="s">
        <v>355</v>
      </c>
      <c r="G401">
        <v>44366</v>
      </c>
      <c r="H401" t="s">
        <v>367</v>
      </c>
      <c r="I401" t="s">
        <v>213</v>
      </c>
      <c r="J401" s="1">
        <v>-2480</v>
      </c>
      <c r="K401" t="s">
        <v>162</v>
      </c>
    </row>
    <row r="402" spans="1:11" hidden="1" x14ac:dyDescent="0.2">
      <c r="A402" t="s">
        <v>413</v>
      </c>
      <c r="B402" t="s">
        <v>453</v>
      </c>
      <c r="C402" t="str">
        <f>TRIM(LEFT(B402, FIND(" ",B402,1)))</f>
        <v>08JUL</v>
      </c>
      <c r="D402" t="str">
        <f>TRIM(MID($B402, FIND(" ",$B402,1), 6))</f>
        <v>06JUL</v>
      </c>
      <c r="E402">
        <f>FIND(" ",$B402,FIND(" ",$B402,1)+1)</f>
        <v>12</v>
      </c>
      <c r="F402">
        <f>FIND("HK ", $B402,1)</f>
        <v>49</v>
      </c>
      <c r="G402" t="str">
        <f>RIGHT(D402,3)&amp;" " &amp;LEFT(D402,2)</f>
        <v>JUL 06</v>
      </c>
      <c r="H402" t="str">
        <f>LEFT(G402,3)</f>
        <v>JUL</v>
      </c>
      <c r="I402" t="str">
        <f>TRIM(MID($B402,E402, F402-E402))</f>
        <v>HOPE WORLDWIDE DENTAL C L HONG KONG</v>
      </c>
      <c r="J402" s="1">
        <f>VALUE(RIGHT($B402,LEN($B402)-F402-1))</f>
        <v>800</v>
      </c>
      <c r="K402" t="s">
        <v>162</v>
      </c>
    </row>
    <row r="403" spans="1:11" hidden="1" x14ac:dyDescent="0.2">
      <c r="A403" t="s">
        <v>168</v>
      </c>
      <c r="B403" t="s">
        <v>336</v>
      </c>
      <c r="G403">
        <v>44387</v>
      </c>
      <c r="H403" t="s">
        <v>365</v>
      </c>
      <c r="I403" t="s">
        <v>213</v>
      </c>
      <c r="J403" s="1">
        <v>1154</v>
      </c>
      <c r="K403" t="s">
        <v>162</v>
      </c>
    </row>
    <row r="404" spans="1:11" hidden="1" x14ac:dyDescent="0.2">
      <c r="A404" t="s">
        <v>413</v>
      </c>
      <c r="B404" t="s">
        <v>454</v>
      </c>
      <c r="C404" t="str">
        <f>TRIM(LEFT(B404, FIND(" ",B404,1)))</f>
        <v>15JUL</v>
      </c>
      <c r="D404" t="str">
        <f>TRIM(MID($B404, FIND(" ",$B404,1), 6))</f>
        <v>13JUL</v>
      </c>
      <c r="E404">
        <f>FIND(" ",$B404,FIND(" ",$B404,1)+1)</f>
        <v>12</v>
      </c>
      <c r="F404">
        <f>FIND("HK ", $B404,1)</f>
        <v>49</v>
      </c>
      <c r="G404" t="str">
        <f>RIGHT(D404,3)&amp;" " &amp;LEFT(D404,2)</f>
        <v>JUL 13</v>
      </c>
      <c r="H404" t="str">
        <f>LEFT(G404,3)</f>
        <v>JUL</v>
      </c>
      <c r="I404" t="str">
        <f>TRIM(MID($B404,E404, F404-E404))</f>
        <v>HOPE WORLDWIDE DENTAL C L HONG KONG</v>
      </c>
      <c r="J404" s="1">
        <f>VALUE(RIGHT($B404,LEN($B404)-F404-1))</f>
        <v>1000</v>
      </c>
      <c r="K404" t="s">
        <v>162</v>
      </c>
    </row>
    <row r="405" spans="1:11" hidden="1" x14ac:dyDescent="0.2">
      <c r="A405" t="s">
        <v>167</v>
      </c>
      <c r="B405" t="s">
        <v>95</v>
      </c>
      <c r="C405" t="str">
        <f>TRIM(LEFT(B405, FIND(" ",B405,1)))</f>
        <v>20AUG</v>
      </c>
      <c r="D405" t="str">
        <f>TRIM(MID($B405, FIND(" ",$B405,1), 6))</f>
        <v>18AUG</v>
      </c>
      <c r="E405">
        <f>FIND(" ",$B405,FIND(" ",$B405,1)+1)</f>
        <v>12</v>
      </c>
      <c r="F405">
        <f>FIND("HK", $B405,1)</f>
        <v>48</v>
      </c>
      <c r="G405" t="str">
        <f>RIGHT(D405,3)&amp;" " &amp;LEFT(D405,2)</f>
        <v>AUG 18</v>
      </c>
      <c r="H405" t="str">
        <f>LEFT(G405,3)</f>
        <v>AUG</v>
      </c>
      <c r="I405" t="str">
        <f>TRIM(MID($B405,E405, F405-E405))</f>
        <v>EXCEL HEART AND VASCULAR HONG KONG</v>
      </c>
      <c r="J405" s="1">
        <f>VALUE(RIGHT($B405,LEN($B405)-F405-1))</f>
        <v>4550</v>
      </c>
      <c r="K405" t="s">
        <v>162</v>
      </c>
    </row>
    <row r="406" spans="1:11" hidden="1" x14ac:dyDescent="0.2">
      <c r="A406" t="s">
        <v>413</v>
      </c>
      <c r="B406" t="s">
        <v>575</v>
      </c>
      <c r="C406" t="str">
        <f>TRIM(LEFT(B406, FIND(" ",B406,1)))</f>
        <v>16SEP</v>
      </c>
      <c r="D406" t="str">
        <f>TRIM(MID($B406, FIND(" ",$B406,1), 6))</f>
        <v>14SEP</v>
      </c>
      <c r="E406">
        <f>FIND(" ",$B406,FIND(" ",$B406,1)+1)</f>
        <v>12</v>
      </c>
      <c r="F406">
        <f>FIND("HK ", $B406,1)</f>
        <v>49</v>
      </c>
      <c r="G406" t="str">
        <f>RIGHT(D406,3)&amp;" " &amp;LEFT(D406,2)</f>
        <v>SEP 14</v>
      </c>
      <c r="H406" t="str">
        <f>LEFT(G406,3)</f>
        <v>SEP</v>
      </c>
      <c r="I406" t="str">
        <f>TRIM(MID($B406,E406, F406-E406))</f>
        <v>BAYSIDE DENTAL TUNG CHUNG HONG KONG</v>
      </c>
      <c r="J406" s="1">
        <f>VALUE(RIGHT($B406,LEN($B406)-F406-1))</f>
        <v>1300</v>
      </c>
      <c r="K406" t="s">
        <v>162</v>
      </c>
    </row>
    <row r="407" spans="1:11" hidden="1" x14ac:dyDescent="0.2">
      <c r="A407" t="s">
        <v>168</v>
      </c>
      <c r="B407" t="s">
        <v>263</v>
      </c>
      <c r="G407">
        <v>44462</v>
      </c>
      <c r="H407" t="s">
        <v>128</v>
      </c>
      <c r="I407" t="s">
        <v>213</v>
      </c>
      <c r="J407" s="1">
        <v>-2465</v>
      </c>
      <c r="K407" t="s">
        <v>162</v>
      </c>
    </row>
    <row r="408" spans="1:11" hidden="1" x14ac:dyDescent="0.2">
      <c r="A408" t="s">
        <v>168</v>
      </c>
      <c r="B408" t="s">
        <v>264</v>
      </c>
      <c r="G408">
        <v>44463</v>
      </c>
      <c r="H408" t="s">
        <v>128</v>
      </c>
      <c r="I408" t="s">
        <v>213</v>
      </c>
      <c r="J408" s="1">
        <v>-3584</v>
      </c>
      <c r="K408" t="s">
        <v>162</v>
      </c>
    </row>
    <row r="409" spans="1:11" hidden="1" x14ac:dyDescent="0.2">
      <c r="A409" t="s">
        <v>168</v>
      </c>
      <c r="B409" t="s">
        <v>274</v>
      </c>
      <c r="G409">
        <v>44469</v>
      </c>
      <c r="H409" t="s">
        <v>128</v>
      </c>
      <c r="I409" t="s">
        <v>213</v>
      </c>
      <c r="J409" s="1">
        <v>300</v>
      </c>
      <c r="K409" t="s">
        <v>162</v>
      </c>
    </row>
    <row r="410" spans="1:11" hidden="1" x14ac:dyDescent="0.2">
      <c r="A410" t="s">
        <v>168</v>
      </c>
      <c r="B410" t="s">
        <v>225</v>
      </c>
      <c r="G410">
        <v>44476</v>
      </c>
      <c r="H410" t="s">
        <v>81</v>
      </c>
      <c r="I410" t="s">
        <v>213</v>
      </c>
      <c r="J410" s="1">
        <v>-515</v>
      </c>
      <c r="K410" t="s">
        <v>162</v>
      </c>
    </row>
    <row r="411" spans="1:11" hidden="1" x14ac:dyDescent="0.2">
      <c r="A411" t="s">
        <v>167</v>
      </c>
      <c r="B411" t="s">
        <v>53</v>
      </c>
      <c r="C411" t="str">
        <f>TRIM(LEFT(B411, FIND(" ",B411,1)))</f>
        <v>12NOV</v>
      </c>
      <c r="D411" t="str">
        <f>TRIM(MID($B411, FIND(" ",$B411,1), 6))</f>
        <v>10NOV</v>
      </c>
      <c r="E411">
        <f>FIND(" ",$B411,FIND(" ",$B411,1)+1)</f>
        <v>12</v>
      </c>
      <c r="F411">
        <f>FIND("HK", $B411,1)</f>
        <v>48</v>
      </c>
      <c r="G411" t="str">
        <f>RIGHT(D411,3)&amp;" " &amp;LEFT(D411,2)</f>
        <v>NOV 10</v>
      </c>
      <c r="H411" t="str">
        <f>LEFT(G411,3)</f>
        <v>NOV</v>
      </c>
      <c r="I411" t="str">
        <f>TRIM(MID($B411,E411, F411-E411))</f>
        <v>EXCEL HEART AND VASCULAR HONG KONG</v>
      </c>
      <c r="J411" s="1">
        <v>1950</v>
      </c>
      <c r="K411" t="s">
        <v>162</v>
      </c>
    </row>
    <row r="412" spans="1:11" hidden="1" x14ac:dyDescent="0.2">
      <c r="A412" t="s">
        <v>167</v>
      </c>
      <c r="B412" t="s">
        <v>1</v>
      </c>
      <c r="C412" t="str">
        <f>TRIM(LEFT(B412, FIND(" ",B412,1)))</f>
        <v>25NOV</v>
      </c>
      <c r="D412" t="str">
        <f>TRIM(MID($B412, FIND(" ",$B412,1), 6))</f>
        <v>23NOV</v>
      </c>
      <c r="E412">
        <f>FIND(" ",$B412,FIND(" ",$B412,1)+1)</f>
        <v>12</v>
      </c>
      <c r="F412">
        <f>FIND("HK", $B412,1)</f>
        <v>49</v>
      </c>
      <c r="G412" t="str">
        <f>RIGHT(D412,3)&amp;" " &amp;LEFT(D412,2)</f>
        <v>NOV 23</v>
      </c>
      <c r="H412" t="str">
        <f>LEFT(G412,3)</f>
        <v>NOV</v>
      </c>
      <c r="I412" t="str">
        <f>TRIM(MID($B412,E412, F412-E412))</f>
        <v>BAYSIDE DENTAL TUNG CHUNG HONG KONG</v>
      </c>
      <c r="J412" s="1">
        <v>910</v>
      </c>
      <c r="K412" t="s">
        <v>162</v>
      </c>
    </row>
    <row r="413" spans="1:11" hidden="1" x14ac:dyDescent="0.2">
      <c r="A413" t="s">
        <v>167</v>
      </c>
      <c r="B413" t="s">
        <v>3</v>
      </c>
      <c r="C413" t="str">
        <f>TRIM(LEFT(B413, FIND(" ",B413,1)))</f>
        <v>27NOV</v>
      </c>
      <c r="D413" t="str">
        <f>TRIM(MID($B413, FIND(" ",$B413,1), 6))</f>
        <v>25NOV</v>
      </c>
      <c r="E413">
        <f>FIND(" ",$B413,FIND(" ",$B413,1)+1)</f>
        <v>12</v>
      </c>
      <c r="F413">
        <f>FIND("HK", $B413,1)</f>
        <v>49</v>
      </c>
      <c r="G413" t="str">
        <f>RIGHT(D413,3)&amp;" " &amp;LEFT(D413,2)</f>
        <v>NOV 25</v>
      </c>
      <c r="H413" t="str">
        <f>LEFT(G413,3)</f>
        <v>NOV</v>
      </c>
      <c r="I413" t="str">
        <f>TRIM(MID($B413,E413, F413-E413))</f>
        <v>HOPE WORLDWIDE DENTAL C L HONG KONG</v>
      </c>
      <c r="J413" s="1">
        <v>850</v>
      </c>
      <c r="K413" t="s">
        <v>162</v>
      </c>
    </row>
    <row r="414" spans="1:11" hidden="1" x14ac:dyDescent="0.2">
      <c r="A414" t="s">
        <v>168</v>
      </c>
      <c r="B414" t="s">
        <v>192</v>
      </c>
      <c r="G414">
        <v>44527</v>
      </c>
      <c r="H414" t="s">
        <v>82</v>
      </c>
      <c r="I414" t="s">
        <v>213</v>
      </c>
      <c r="J414" s="1">
        <v>4432</v>
      </c>
      <c r="K414" t="s">
        <v>162</v>
      </c>
    </row>
    <row r="415" spans="1:11" hidden="1" x14ac:dyDescent="0.2">
      <c r="A415" t="s">
        <v>168</v>
      </c>
      <c r="B415" t="s">
        <v>279</v>
      </c>
      <c r="G415">
        <v>44533</v>
      </c>
      <c r="H415" t="s">
        <v>83</v>
      </c>
      <c r="I415" t="s">
        <v>213</v>
      </c>
      <c r="J415" s="1">
        <v>-1345</v>
      </c>
      <c r="K415" t="s">
        <v>162</v>
      </c>
    </row>
    <row r="416" spans="1:11" hidden="1" x14ac:dyDescent="0.2">
      <c r="A416" t="s">
        <v>168</v>
      </c>
      <c r="B416" t="s">
        <v>345</v>
      </c>
      <c r="G416">
        <v>44350</v>
      </c>
      <c r="H416" t="s">
        <v>367</v>
      </c>
      <c r="I416" t="s">
        <v>206</v>
      </c>
      <c r="J416" s="1">
        <v>449.92</v>
      </c>
      <c r="K416" t="s">
        <v>597</v>
      </c>
    </row>
    <row r="417" spans="1:11" hidden="1" x14ac:dyDescent="0.2">
      <c r="A417" t="s">
        <v>168</v>
      </c>
      <c r="B417" t="s">
        <v>346</v>
      </c>
      <c r="G417">
        <v>44350</v>
      </c>
      <c r="H417" t="s">
        <v>367</v>
      </c>
      <c r="I417" t="s">
        <v>206</v>
      </c>
      <c r="J417" s="1">
        <v>549.52</v>
      </c>
      <c r="K417" t="s">
        <v>597</v>
      </c>
    </row>
    <row r="418" spans="1:11" hidden="1" x14ac:dyDescent="0.2">
      <c r="A418" t="s">
        <v>168</v>
      </c>
      <c r="B418" t="s">
        <v>171</v>
      </c>
      <c r="G418">
        <v>44350</v>
      </c>
      <c r="H418" t="s">
        <v>367</v>
      </c>
      <c r="I418" t="s">
        <v>206</v>
      </c>
      <c r="J418" s="1">
        <v>1091.3699999999999</v>
      </c>
      <c r="K418" t="s">
        <v>597</v>
      </c>
    </row>
    <row r="419" spans="1:11" hidden="1" x14ac:dyDescent="0.2">
      <c r="A419" t="s">
        <v>168</v>
      </c>
      <c r="B419" t="s">
        <v>353</v>
      </c>
      <c r="G419">
        <v>44362</v>
      </c>
      <c r="H419" t="s">
        <v>367</v>
      </c>
      <c r="I419" t="s">
        <v>206</v>
      </c>
      <c r="J419" s="1">
        <v>584.01</v>
      </c>
      <c r="K419" t="s">
        <v>597</v>
      </c>
    </row>
    <row r="420" spans="1:11" hidden="1" x14ac:dyDescent="0.2">
      <c r="A420" t="s">
        <v>168</v>
      </c>
      <c r="B420" t="s">
        <v>325</v>
      </c>
      <c r="G420">
        <v>44379</v>
      </c>
      <c r="H420" t="s">
        <v>365</v>
      </c>
      <c r="I420" t="s">
        <v>206</v>
      </c>
      <c r="J420" s="1">
        <v>449.92</v>
      </c>
      <c r="K420" t="s">
        <v>597</v>
      </c>
    </row>
    <row r="421" spans="1:11" hidden="1" x14ac:dyDescent="0.2">
      <c r="A421" t="s">
        <v>168</v>
      </c>
      <c r="B421" t="s">
        <v>171</v>
      </c>
      <c r="G421">
        <v>44379</v>
      </c>
      <c r="H421" t="s">
        <v>365</v>
      </c>
      <c r="I421" t="s">
        <v>206</v>
      </c>
      <c r="J421" s="1">
        <v>549.29999999999995</v>
      </c>
      <c r="K421" t="s">
        <v>597</v>
      </c>
    </row>
    <row r="422" spans="1:11" hidden="1" x14ac:dyDescent="0.2">
      <c r="A422" t="s">
        <v>168</v>
      </c>
      <c r="B422" t="s">
        <v>326</v>
      </c>
      <c r="G422">
        <v>44379</v>
      </c>
      <c r="H422" t="s">
        <v>365</v>
      </c>
      <c r="I422" t="s">
        <v>206</v>
      </c>
      <c r="J422" s="1">
        <v>1091.3699999999999</v>
      </c>
      <c r="K422" t="s">
        <v>597</v>
      </c>
    </row>
    <row r="423" spans="1:11" hidden="1" x14ac:dyDescent="0.2">
      <c r="A423" t="s">
        <v>168</v>
      </c>
      <c r="B423" t="s">
        <v>341</v>
      </c>
      <c r="G423">
        <v>44391</v>
      </c>
      <c r="H423" t="s">
        <v>365</v>
      </c>
      <c r="I423" t="s">
        <v>206</v>
      </c>
      <c r="J423" s="1">
        <v>584.01</v>
      </c>
      <c r="K423" t="s">
        <v>597</v>
      </c>
    </row>
    <row r="424" spans="1:11" hidden="1" x14ac:dyDescent="0.2">
      <c r="A424" t="s">
        <v>168</v>
      </c>
      <c r="B424" t="s">
        <v>304</v>
      </c>
      <c r="G424">
        <v>44411</v>
      </c>
      <c r="H424" t="s">
        <v>127</v>
      </c>
      <c r="I424" t="s">
        <v>206</v>
      </c>
      <c r="J424" s="1">
        <v>449.92</v>
      </c>
      <c r="K424" t="s">
        <v>597</v>
      </c>
    </row>
    <row r="425" spans="1:11" hidden="1" x14ac:dyDescent="0.2">
      <c r="A425" t="s">
        <v>168</v>
      </c>
      <c r="B425" t="s">
        <v>305</v>
      </c>
      <c r="G425">
        <v>44411</v>
      </c>
      <c r="H425" t="s">
        <v>127</v>
      </c>
      <c r="I425" t="s">
        <v>206</v>
      </c>
      <c r="J425" s="1">
        <v>549.29999999999995</v>
      </c>
      <c r="K425" t="s">
        <v>597</v>
      </c>
    </row>
    <row r="426" spans="1:11" hidden="1" x14ac:dyDescent="0.2">
      <c r="A426" t="s">
        <v>168</v>
      </c>
      <c r="B426" t="s">
        <v>306</v>
      </c>
      <c r="G426">
        <v>44411</v>
      </c>
      <c r="H426" t="s">
        <v>127</v>
      </c>
      <c r="I426" t="s">
        <v>206</v>
      </c>
      <c r="J426" s="1">
        <v>1091.3699999999999</v>
      </c>
      <c r="K426" t="s">
        <v>597</v>
      </c>
    </row>
    <row r="427" spans="1:11" hidden="1" x14ac:dyDescent="0.2">
      <c r="A427" t="s">
        <v>168</v>
      </c>
      <c r="B427" t="s">
        <v>319</v>
      </c>
      <c r="G427">
        <v>44422</v>
      </c>
      <c r="H427" t="s">
        <v>127</v>
      </c>
      <c r="I427" t="s">
        <v>206</v>
      </c>
      <c r="J427" s="1">
        <v>584.01</v>
      </c>
      <c r="K427" t="s">
        <v>597</v>
      </c>
    </row>
    <row r="428" spans="1:11" hidden="1" x14ac:dyDescent="0.2">
      <c r="A428" t="s">
        <v>168</v>
      </c>
      <c r="B428" t="s">
        <v>247</v>
      </c>
      <c r="G428">
        <v>44442</v>
      </c>
      <c r="H428" t="s">
        <v>128</v>
      </c>
      <c r="I428" t="s">
        <v>206</v>
      </c>
      <c r="J428" s="1">
        <v>449.92</v>
      </c>
      <c r="K428" t="s">
        <v>597</v>
      </c>
    </row>
    <row r="429" spans="1:11" hidden="1" x14ac:dyDescent="0.2">
      <c r="A429" t="s">
        <v>168</v>
      </c>
      <c r="B429" t="s">
        <v>248</v>
      </c>
      <c r="G429">
        <v>44442</v>
      </c>
      <c r="H429" t="s">
        <v>128</v>
      </c>
      <c r="I429" t="s">
        <v>206</v>
      </c>
      <c r="J429" s="1">
        <v>549.29999999999995</v>
      </c>
      <c r="K429" t="s">
        <v>597</v>
      </c>
    </row>
    <row r="430" spans="1:11" hidden="1" x14ac:dyDescent="0.2">
      <c r="A430" t="s">
        <v>168</v>
      </c>
      <c r="B430" t="s">
        <v>249</v>
      </c>
      <c r="G430">
        <v>44442</v>
      </c>
      <c r="H430" t="s">
        <v>128</v>
      </c>
      <c r="I430" t="s">
        <v>206</v>
      </c>
      <c r="J430" s="1">
        <v>1177.8499999999999</v>
      </c>
      <c r="K430" t="s">
        <v>597</v>
      </c>
    </row>
    <row r="431" spans="1:11" hidden="1" x14ac:dyDescent="0.2">
      <c r="A431" t="s">
        <v>168</v>
      </c>
      <c r="B431" t="s">
        <v>259</v>
      </c>
      <c r="G431">
        <v>44453</v>
      </c>
      <c r="H431" t="s">
        <v>128</v>
      </c>
      <c r="I431" t="s">
        <v>206</v>
      </c>
      <c r="J431" s="1">
        <v>584.01</v>
      </c>
      <c r="K431" t="s">
        <v>597</v>
      </c>
    </row>
    <row r="432" spans="1:11" hidden="1" x14ac:dyDescent="0.2">
      <c r="A432" t="s">
        <v>168</v>
      </c>
      <c r="B432" t="s">
        <v>221</v>
      </c>
      <c r="G432">
        <v>44474</v>
      </c>
      <c r="H432" t="s">
        <v>81</v>
      </c>
      <c r="I432" t="s">
        <v>206</v>
      </c>
      <c r="J432" s="1">
        <v>450.03</v>
      </c>
      <c r="K432" t="s">
        <v>597</v>
      </c>
    </row>
    <row r="433" spans="1:11" hidden="1" x14ac:dyDescent="0.2">
      <c r="A433" t="s">
        <v>168</v>
      </c>
      <c r="B433" t="s">
        <v>222</v>
      </c>
      <c r="G433">
        <v>44474</v>
      </c>
      <c r="H433" t="s">
        <v>81</v>
      </c>
      <c r="I433" t="s">
        <v>206</v>
      </c>
      <c r="J433" s="1">
        <v>549.28</v>
      </c>
      <c r="K433" t="s">
        <v>597</v>
      </c>
    </row>
    <row r="434" spans="1:11" hidden="1" x14ac:dyDescent="0.2">
      <c r="A434" t="s">
        <v>168</v>
      </c>
      <c r="B434" t="s">
        <v>223</v>
      </c>
      <c r="G434">
        <v>44474</v>
      </c>
      <c r="H434" t="s">
        <v>81</v>
      </c>
      <c r="I434" t="s">
        <v>206</v>
      </c>
      <c r="J434" s="1">
        <v>1177.8499999999999</v>
      </c>
      <c r="K434" t="s">
        <v>597</v>
      </c>
    </row>
    <row r="435" spans="1:11" hidden="1" x14ac:dyDescent="0.2">
      <c r="A435" t="s">
        <v>168</v>
      </c>
      <c r="B435" t="s">
        <v>237</v>
      </c>
      <c r="G435">
        <v>44484</v>
      </c>
      <c r="H435" t="s">
        <v>81</v>
      </c>
      <c r="I435" t="s">
        <v>206</v>
      </c>
      <c r="J435" s="1">
        <v>584.01</v>
      </c>
      <c r="K435" t="s">
        <v>597</v>
      </c>
    </row>
    <row r="436" spans="1:11" hidden="1" x14ac:dyDescent="0.2">
      <c r="A436" t="s">
        <v>168</v>
      </c>
      <c r="B436" t="s">
        <v>170</v>
      </c>
      <c r="G436">
        <v>44503</v>
      </c>
      <c r="H436" t="s">
        <v>82</v>
      </c>
      <c r="I436" t="s">
        <v>206</v>
      </c>
      <c r="J436" s="1">
        <v>450.03</v>
      </c>
      <c r="K436" t="s">
        <v>597</v>
      </c>
    </row>
    <row r="437" spans="1:11" hidden="1" x14ac:dyDescent="0.2">
      <c r="A437" t="s">
        <v>168</v>
      </c>
      <c r="B437" t="s">
        <v>172</v>
      </c>
      <c r="G437">
        <v>44503</v>
      </c>
      <c r="H437" t="s">
        <v>82</v>
      </c>
      <c r="I437" t="s">
        <v>206</v>
      </c>
      <c r="J437" s="1">
        <v>549.28</v>
      </c>
      <c r="K437" t="s">
        <v>597</v>
      </c>
    </row>
    <row r="438" spans="1:11" hidden="1" x14ac:dyDescent="0.2">
      <c r="A438" t="s">
        <v>168</v>
      </c>
      <c r="B438" t="s">
        <v>173</v>
      </c>
      <c r="G438">
        <v>44503</v>
      </c>
      <c r="H438" t="s">
        <v>82</v>
      </c>
      <c r="I438" t="s">
        <v>206</v>
      </c>
      <c r="J438" s="1">
        <v>1177.8499999999999</v>
      </c>
      <c r="K438" t="s">
        <v>597</v>
      </c>
    </row>
    <row r="439" spans="1:11" hidden="1" x14ac:dyDescent="0.2">
      <c r="A439" t="s">
        <v>168</v>
      </c>
      <c r="B439" t="s">
        <v>187</v>
      </c>
      <c r="G439">
        <v>44516</v>
      </c>
      <c r="H439" t="s">
        <v>82</v>
      </c>
      <c r="I439" t="s">
        <v>206</v>
      </c>
      <c r="J439" s="1">
        <v>605.27</v>
      </c>
      <c r="K439" t="s">
        <v>597</v>
      </c>
    </row>
    <row r="440" spans="1:11" hidden="1" x14ac:dyDescent="0.2">
      <c r="A440" t="s">
        <v>168</v>
      </c>
      <c r="B440" t="s">
        <v>275</v>
      </c>
      <c r="G440">
        <v>44533</v>
      </c>
      <c r="H440" t="s">
        <v>83</v>
      </c>
      <c r="I440" t="s">
        <v>206</v>
      </c>
      <c r="J440" s="1">
        <v>450.03</v>
      </c>
      <c r="K440" t="s">
        <v>597</v>
      </c>
    </row>
    <row r="441" spans="1:11" hidden="1" x14ac:dyDescent="0.2">
      <c r="A441" t="s">
        <v>168</v>
      </c>
      <c r="B441" t="s">
        <v>276</v>
      </c>
      <c r="G441">
        <v>44533</v>
      </c>
      <c r="H441" t="s">
        <v>83</v>
      </c>
      <c r="I441" t="s">
        <v>206</v>
      </c>
      <c r="J441" s="1">
        <v>549.49</v>
      </c>
      <c r="K441" t="s">
        <v>597</v>
      </c>
    </row>
    <row r="442" spans="1:11" hidden="1" x14ac:dyDescent="0.2">
      <c r="A442" t="s">
        <v>168</v>
      </c>
      <c r="B442" t="s">
        <v>277</v>
      </c>
      <c r="G442">
        <v>44533</v>
      </c>
      <c r="H442" t="s">
        <v>83</v>
      </c>
      <c r="I442" t="s">
        <v>206</v>
      </c>
      <c r="J442" s="1">
        <v>1177.8499999999999</v>
      </c>
      <c r="K442" t="s">
        <v>597</v>
      </c>
    </row>
    <row r="443" spans="1:11" hidden="1" x14ac:dyDescent="0.2">
      <c r="A443" t="s">
        <v>168</v>
      </c>
      <c r="B443" t="s">
        <v>288</v>
      </c>
      <c r="G443">
        <v>44544</v>
      </c>
      <c r="H443" t="s">
        <v>83</v>
      </c>
      <c r="I443" t="s">
        <v>206</v>
      </c>
      <c r="J443" s="1">
        <v>605.27</v>
      </c>
      <c r="K443" t="s">
        <v>597</v>
      </c>
    </row>
    <row r="444" spans="1:11" hidden="1" x14ac:dyDescent="0.2">
      <c r="A444" t="s">
        <v>168</v>
      </c>
      <c r="B444" t="s">
        <v>201</v>
      </c>
      <c r="G444">
        <v>44381</v>
      </c>
      <c r="H444" t="s">
        <v>365</v>
      </c>
      <c r="I444" t="s">
        <v>217</v>
      </c>
      <c r="J444" s="1">
        <v>258</v>
      </c>
      <c r="K444" t="s">
        <v>398</v>
      </c>
    </row>
    <row r="445" spans="1:11" hidden="1" x14ac:dyDescent="0.2">
      <c r="A445" t="s">
        <v>168</v>
      </c>
      <c r="B445" t="s">
        <v>331</v>
      </c>
      <c r="G445">
        <v>44381</v>
      </c>
      <c r="H445" t="s">
        <v>365</v>
      </c>
      <c r="I445" t="s">
        <v>216</v>
      </c>
      <c r="J445" s="1">
        <v>256</v>
      </c>
      <c r="K445" t="s">
        <v>398</v>
      </c>
    </row>
    <row r="446" spans="1:11" hidden="1" x14ac:dyDescent="0.2">
      <c r="A446" t="s">
        <v>413</v>
      </c>
      <c r="B446" t="s">
        <v>537</v>
      </c>
      <c r="C446" t="str">
        <f>TRIM(LEFT(B446, FIND(" ",B446,1)))</f>
        <v>13AUG</v>
      </c>
      <c r="D446" t="str">
        <f>TRIM(MID($B446, FIND(" ",$B446,1), 6))</f>
        <v>10AUG</v>
      </c>
      <c r="E446">
        <f>FIND(" ",$B446,FIND(" ",$B446,1)+1)</f>
        <v>12</v>
      </c>
      <c r="F446">
        <f>FIND("HK ", $B446,1)</f>
        <v>49</v>
      </c>
      <c r="G446" t="str">
        <f>RIGHT(D446,3)&amp;" " &amp;LEFT(D446,2)</f>
        <v>AUG 10</v>
      </c>
      <c r="H446" t="str">
        <f>LEFT(G446,3)</f>
        <v>AUG</v>
      </c>
      <c r="I446" t="str">
        <f>TRIM(MID($B446,E446, F446-E446))</f>
        <v>WAH FUNG COMPUTER SERVICE HONG KONG</v>
      </c>
      <c r="J446" s="1">
        <f>VALUE(RIGHT($B446,LEN($B446)-F446-1))</f>
        <v>650</v>
      </c>
      <c r="K446" t="s">
        <v>398</v>
      </c>
    </row>
    <row r="447" spans="1:11" hidden="1" x14ac:dyDescent="0.2">
      <c r="A447" t="s">
        <v>168</v>
      </c>
      <c r="B447" t="s">
        <v>201</v>
      </c>
      <c r="G447">
        <v>44445</v>
      </c>
      <c r="H447" t="s">
        <v>128</v>
      </c>
      <c r="I447" t="s">
        <v>217</v>
      </c>
      <c r="J447" s="1">
        <v>258</v>
      </c>
      <c r="K447" t="s">
        <v>398</v>
      </c>
    </row>
    <row r="448" spans="1:11" hidden="1" x14ac:dyDescent="0.2">
      <c r="A448" t="s">
        <v>368</v>
      </c>
      <c r="B448" t="s">
        <v>394</v>
      </c>
      <c r="C448" t="str">
        <f>TRIM(LEFT(B448, FIND(" ",B448,1)))</f>
        <v>07SEP</v>
      </c>
      <c r="D448" t="str">
        <f>TRIM(MID($B448, FIND(" ",$B448,1), 6))</f>
        <v>06SEP</v>
      </c>
      <c r="E448">
        <f>FIND(" ",$B448,FIND(" ",$B448,1)+1)</f>
        <v>12</v>
      </c>
      <c r="F448">
        <f>FIND("HK", $B448,1)</f>
        <v>42</v>
      </c>
      <c r="G448" t="str">
        <f>RIGHT(D448,3)&amp;" " &amp;LEFT(D448,2)</f>
        <v>SEP 06</v>
      </c>
      <c r="H448" t="str">
        <f>LEFT(G448,3)</f>
        <v>SEP</v>
      </c>
      <c r="I448" t="s">
        <v>399</v>
      </c>
      <c r="J448" s="1">
        <v>546</v>
      </c>
      <c r="K448" t="s">
        <v>398</v>
      </c>
    </row>
    <row r="449" spans="1:11" hidden="1" x14ac:dyDescent="0.2">
      <c r="A449" t="s">
        <v>168</v>
      </c>
      <c r="B449" t="s">
        <v>258</v>
      </c>
      <c r="G449">
        <v>44445</v>
      </c>
      <c r="H449" t="s">
        <v>128</v>
      </c>
      <c r="I449" t="s">
        <v>216</v>
      </c>
      <c r="J449" s="1">
        <v>128</v>
      </c>
      <c r="K449" t="s">
        <v>398</v>
      </c>
    </row>
    <row r="450" spans="1:11" hidden="1" x14ac:dyDescent="0.2">
      <c r="A450" t="s">
        <v>168</v>
      </c>
      <c r="B450" t="s">
        <v>201</v>
      </c>
      <c r="G450">
        <v>44481</v>
      </c>
      <c r="H450" t="s">
        <v>81</v>
      </c>
      <c r="I450" t="s">
        <v>217</v>
      </c>
      <c r="J450" s="1">
        <v>258</v>
      </c>
      <c r="K450" t="s">
        <v>398</v>
      </c>
    </row>
    <row r="451" spans="1:11" hidden="1" x14ac:dyDescent="0.2">
      <c r="A451" t="s">
        <v>168</v>
      </c>
      <c r="B451" t="s">
        <v>200</v>
      </c>
      <c r="G451">
        <v>44481</v>
      </c>
      <c r="H451" t="s">
        <v>81</v>
      </c>
      <c r="I451" t="s">
        <v>216</v>
      </c>
      <c r="J451" s="1">
        <v>128</v>
      </c>
      <c r="K451" t="s">
        <v>398</v>
      </c>
    </row>
    <row r="452" spans="1:11" hidden="1" x14ac:dyDescent="0.2">
      <c r="A452" t="s">
        <v>168</v>
      </c>
      <c r="B452" t="s">
        <v>240</v>
      </c>
      <c r="G452">
        <v>44498</v>
      </c>
      <c r="H452" t="s">
        <v>81</v>
      </c>
      <c r="I452" t="s">
        <v>217</v>
      </c>
      <c r="J452" s="1">
        <v>258</v>
      </c>
      <c r="K452" t="s">
        <v>398</v>
      </c>
    </row>
    <row r="453" spans="1:11" hidden="1" x14ac:dyDescent="0.2">
      <c r="A453" t="s">
        <v>168</v>
      </c>
      <c r="B453" t="s">
        <v>200</v>
      </c>
      <c r="G453">
        <v>44498</v>
      </c>
      <c r="H453" t="s">
        <v>81</v>
      </c>
      <c r="I453" t="s">
        <v>216</v>
      </c>
      <c r="J453" s="1">
        <v>128</v>
      </c>
      <c r="K453" t="s">
        <v>398</v>
      </c>
    </row>
    <row r="454" spans="1:11" hidden="1" x14ac:dyDescent="0.2">
      <c r="A454" t="s">
        <v>168</v>
      </c>
      <c r="B454" t="s">
        <v>201</v>
      </c>
      <c r="G454">
        <v>44531</v>
      </c>
      <c r="H454" t="s">
        <v>83</v>
      </c>
      <c r="I454" t="s">
        <v>217</v>
      </c>
      <c r="J454" s="1">
        <v>258</v>
      </c>
      <c r="K454" t="s">
        <v>398</v>
      </c>
    </row>
    <row r="455" spans="1:11" hidden="1" x14ac:dyDescent="0.2">
      <c r="A455" t="s">
        <v>168</v>
      </c>
      <c r="B455" t="s">
        <v>200</v>
      </c>
      <c r="G455">
        <v>44531</v>
      </c>
      <c r="H455" t="s">
        <v>83</v>
      </c>
      <c r="I455" t="s">
        <v>216</v>
      </c>
      <c r="J455" s="1">
        <v>128</v>
      </c>
      <c r="K455" t="s">
        <v>398</v>
      </c>
    </row>
    <row r="456" spans="1:11" hidden="1" x14ac:dyDescent="0.2">
      <c r="A456" t="s">
        <v>168</v>
      </c>
      <c r="B456" t="s">
        <v>201</v>
      </c>
      <c r="G456">
        <v>44558</v>
      </c>
      <c r="H456" t="s">
        <v>83</v>
      </c>
      <c r="I456" t="s">
        <v>217</v>
      </c>
      <c r="J456" s="1">
        <v>258</v>
      </c>
      <c r="K456" t="s">
        <v>398</v>
      </c>
    </row>
    <row r="457" spans="1:11" hidden="1" x14ac:dyDescent="0.2">
      <c r="A457" t="s">
        <v>168</v>
      </c>
      <c r="B457" t="s">
        <v>200</v>
      </c>
      <c r="G457">
        <v>44558</v>
      </c>
      <c r="H457" t="s">
        <v>83</v>
      </c>
      <c r="I457" t="s">
        <v>216</v>
      </c>
      <c r="J457" s="1">
        <v>128</v>
      </c>
      <c r="K457" t="s">
        <v>398</v>
      </c>
    </row>
    <row r="458" spans="1:11" hidden="1" x14ac:dyDescent="0.2">
      <c r="A458" t="s">
        <v>413</v>
      </c>
      <c r="B458" t="s">
        <v>471</v>
      </c>
      <c r="C458" t="str">
        <f>TRIM(LEFT(B458, FIND(" ",B458,1)))</f>
        <v>04JUN</v>
      </c>
      <c r="D458" t="str">
        <f>TRIM(MID($B458, FIND(" ",$B458,1), 6))</f>
        <v>01JUN</v>
      </c>
      <c r="E458">
        <f>FIND(" ",$B458,FIND(" ",$B458,1)+1)</f>
        <v>12</v>
      </c>
      <c r="F458">
        <f>FIND("HK ", $B458,1)</f>
        <v>49</v>
      </c>
      <c r="G458" t="str">
        <f>RIGHT(D458,3)&amp;" " &amp;LEFT(D458,2)</f>
        <v>JUN 01</v>
      </c>
      <c r="H458" t="str">
        <f>LEFT(G458,3)</f>
        <v>JUN</v>
      </c>
      <c r="I458" t="str">
        <f>TRIM(MID($B458,E458, F458-E458))</f>
        <v>APPLE ASIA LIMITED - H CAUSEWAY BAY</v>
      </c>
      <c r="J458" s="1">
        <f>VALUE(RIGHT($B458,LEN($B458)-F458-1))</f>
        <v>279</v>
      </c>
      <c r="K458" t="s">
        <v>414</v>
      </c>
    </row>
    <row r="459" spans="1:11" hidden="1" x14ac:dyDescent="0.2">
      <c r="A459" t="s">
        <v>413</v>
      </c>
      <c r="B459" t="s">
        <v>403</v>
      </c>
      <c r="C459" t="str">
        <f>TRIM(LEFT(B459, FIND(" ",B459,1)))</f>
        <v>22JUN</v>
      </c>
      <c r="D459" t="str">
        <f>TRIM(MID($B459, FIND(" ",$B459,1), 6))</f>
        <v>20JUN</v>
      </c>
      <c r="E459">
        <f>FIND(" ",$B459,FIND(" ",$B459,1)+1)</f>
        <v>12</v>
      </c>
      <c r="F459">
        <f>FIND("HK ", $B459,1)</f>
        <v>45</v>
      </c>
      <c r="G459" t="str">
        <f>RIGHT(D459,3)&amp;" " &amp;LEFT(D459,2)</f>
        <v>JUN 20</v>
      </c>
      <c r="H459" t="str">
        <f>LEFT(G459,3)</f>
        <v>JUN</v>
      </c>
      <c r="I459" t="str">
        <f>TRIM(MID($B459,E459, F459-E459))</f>
        <v>MIDWAY STUDIO LIMITED HONG KONG</v>
      </c>
      <c r="J459" s="1">
        <f>VALUE(RIGHT($B459,LEN($B459)-F459-1))</f>
        <v>230</v>
      </c>
      <c r="K459" t="s">
        <v>414</v>
      </c>
    </row>
    <row r="460" spans="1:11" hidden="1" x14ac:dyDescent="0.2">
      <c r="A460" t="s">
        <v>368</v>
      </c>
      <c r="B460" t="s">
        <v>370</v>
      </c>
      <c r="C460" t="str">
        <f>TRIM(LEFT(B460, FIND(" ",B460,1)))</f>
        <v>28MAY</v>
      </c>
      <c r="D460" t="str">
        <f>TRIM(MID($B460, FIND(" ",$B460,1), 6))</f>
        <v>28MAY</v>
      </c>
      <c r="E460">
        <f>FIND(" ",$B460,FIND(" ",$B460,1)+1)</f>
        <v>12</v>
      </c>
      <c r="F460" t="e">
        <f>FIND("HK", $B460,1)</f>
        <v>#VALUE!</v>
      </c>
      <c r="G460" t="str">
        <f>RIGHT(D460,3)&amp;" " &amp;LEFT(D460,2)</f>
        <v>MAY 28</v>
      </c>
      <c r="H460" t="str">
        <f>LEFT(G460,3)</f>
        <v>MAY</v>
      </c>
      <c r="I460" t="s">
        <v>71</v>
      </c>
      <c r="J460" s="1">
        <v>0</v>
      </c>
      <c r="K460" t="s">
        <v>71</v>
      </c>
    </row>
    <row r="461" spans="1:11" hidden="1" x14ac:dyDescent="0.2">
      <c r="A461" t="s">
        <v>413</v>
      </c>
      <c r="B461" t="s">
        <v>465</v>
      </c>
      <c r="C461" t="str">
        <f>TRIM(LEFT(B461, FIND(" ",B461,1)))</f>
        <v>28MAY</v>
      </c>
      <c r="D461" t="str">
        <f>TRIM(MID($B461, FIND(" ",$B461,1), 6))</f>
        <v>28MAY</v>
      </c>
      <c r="E461">
        <f>FIND(" ",$B461,FIND(" ",$B461,1)+1)</f>
        <v>12</v>
      </c>
      <c r="F461" t="e">
        <f>FIND("HK ", $B461,1)</f>
        <v>#VALUE!</v>
      </c>
      <c r="G461" t="str">
        <f>RIGHT(D461,3)&amp;" " &amp;LEFT(D461,2)</f>
        <v>MAY 28</v>
      </c>
      <c r="H461" t="str">
        <f>LEFT(G461,3)</f>
        <v>MAY</v>
      </c>
      <c r="I461" t="s">
        <v>71</v>
      </c>
      <c r="J461" s="1">
        <v>0</v>
      </c>
      <c r="K461" t="s">
        <v>71</v>
      </c>
    </row>
    <row r="462" spans="1:11" hidden="1" x14ac:dyDescent="0.2">
      <c r="A462" t="s">
        <v>413</v>
      </c>
      <c r="B462" t="s">
        <v>466</v>
      </c>
      <c r="C462" t="str">
        <f>TRIM(LEFT(B462, FIND(" ",B462,1)))</f>
        <v>28MAY</v>
      </c>
      <c r="D462" t="str">
        <f>TRIM(MID($B462, FIND(" ",$B462,1), 6))</f>
        <v>28MAY</v>
      </c>
      <c r="E462">
        <f>FIND(" ",$B462,FIND(" ",$B462,1)+1)</f>
        <v>12</v>
      </c>
      <c r="F462" t="e">
        <f>FIND("HK ", $B462,1)</f>
        <v>#VALUE!</v>
      </c>
      <c r="G462" t="str">
        <f>RIGHT(D462,3)&amp;" " &amp;LEFT(D462,2)</f>
        <v>MAY 28</v>
      </c>
      <c r="H462" t="str">
        <f>LEFT(G462,3)</f>
        <v>MAY</v>
      </c>
      <c r="I462" t="s">
        <v>71</v>
      </c>
      <c r="J462" s="1">
        <v>0</v>
      </c>
      <c r="K462" t="s">
        <v>71</v>
      </c>
    </row>
    <row r="463" spans="1:11" hidden="1" x14ac:dyDescent="0.2">
      <c r="A463" t="s">
        <v>368</v>
      </c>
      <c r="B463" t="s">
        <v>374</v>
      </c>
      <c r="C463" t="str">
        <f>TRIM(LEFT(B463, FIND(" ",B463,1)))</f>
        <v>04JUL</v>
      </c>
      <c r="D463" t="str">
        <f>TRIM(MID($B463, FIND(" ",$B463,1), 6))</f>
        <v>04JUL</v>
      </c>
      <c r="E463">
        <f>FIND(" ",$B463,FIND(" ",$B463,1)+1)</f>
        <v>12</v>
      </c>
      <c r="F463" t="e">
        <f>FIND("HK", $B463,1)</f>
        <v>#VALUE!</v>
      </c>
      <c r="G463" t="str">
        <f>RIGHT(D463,3)&amp;" " &amp;LEFT(D463,2)</f>
        <v>JUL 04</v>
      </c>
      <c r="H463" t="str">
        <f>LEFT(G463,3)</f>
        <v>JUL</v>
      </c>
      <c r="I463" t="s">
        <v>71</v>
      </c>
      <c r="J463" s="1">
        <v>0</v>
      </c>
      <c r="K463" t="s">
        <v>71</v>
      </c>
    </row>
    <row r="464" spans="1:11" hidden="1" x14ac:dyDescent="0.2">
      <c r="A464" t="s">
        <v>413</v>
      </c>
      <c r="B464" t="s">
        <v>426</v>
      </c>
      <c r="C464" t="str">
        <f>TRIM(LEFT(B464, FIND(" ",B464,1)))</f>
        <v>04JUL</v>
      </c>
      <c r="D464" t="str">
        <f>TRIM(MID($B464, FIND(" ",$B464,1), 6))</f>
        <v>04JUL</v>
      </c>
      <c r="E464">
        <f>FIND(" ",$B464,FIND(" ",$B464,1)+1)</f>
        <v>12</v>
      </c>
      <c r="F464" t="e">
        <f>FIND("HK ", $B464,1)</f>
        <v>#VALUE!</v>
      </c>
      <c r="G464" t="str">
        <f>RIGHT(D464,3)&amp;" " &amp;LEFT(D464,2)</f>
        <v>JUL 04</v>
      </c>
      <c r="H464" t="str">
        <f>LEFT(G464,3)</f>
        <v>JUL</v>
      </c>
      <c r="I464" t="s">
        <v>71</v>
      </c>
      <c r="J464" s="1">
        <v>0</v>
      </c>
      <c r="K464" t="s">
        <v>71</v>
      </c>
    </row>
    <row r="465" spans="1:11" hidden="1" x14ac:dyDescent="0.2">
      <c r="A465" t="s">
        <v>168</v>
      </c>
      <c r="B465" t="s">
        <v>329</v>
      </c>
      <c r="G465">
        <v>44381</v>
      </c>
      <c r="H465" t="s">
        <v>365</v>
      </c>
      <c r="I465" t="s">
        <v>208</v>
      </c>
      <c r="J465" s="1">
        <v>0</v>
      </c>
      <c r="K465" t="s">
        <v>71</v>
      </c>
    </row>
    <row r="466" spans="1:11" hidden="1" x14ac:dyDescent="0.2">
      <c r="A466" t="s">
        <v>168</v>
      </c>
      <c r="B466" t="s">
        <v>328</v>
      </c>
      <c r="G466">
        <v>44381</v>
      </c>
      <c r="H466" t="s">
        <v>365</v>
      </c>
      <c r="I466" t="s">
        <v>207</v>
      </c>
      <c r="J466" s="1">
        <v>0</v>
      </c>
      <c r="K466" t="s">
        <v>71</v>
      </c>
    </row>
    <row r="467" spans="1:11" hidden="1" x14ac:dyDescent="0.2">
      <c r="A467" t="s">
        <v>168</v>
      </c>
      <c r="B467" t="s">
        <v>330</v>
      </c>
      <c r="G467">
        <v>44381</v>
      </c>
      <c r="H467" t="s">
        <v>365</v>
      </c>
      <c r="I467" t="s">
        <v>209</v>
      </c>
      <c r="J467" s="1">
        <v>0</v>
      </c>
      <c r="K467" t="s">
        <v>71</v>
      </c>
    </row>
    <row r="468" spans="1:11" hidden="1" x14ac:dyDescent="0.2">
      <c r="A468" t="s">
        <v>168</v>
      </c>
      <c r="B468" t="s">
        <v>308</v>
      </c>
      <c r="G468">
        <v>44411</v>
      </c>
      <c r="H468" t="s">
        <v>127</v>
      </c>
      <c r="I468" t="s">
        <v>209</v>
      </c>
      <c r="J468" s="1">
        <v>0</v>
      </c>
      <c r="K468" t="s">
        <v>71</v>
      </c>
    </row>
    <row r="469" spans="1:11" hidden="1" x14ac:dyDescent="0.2">
      <c r="A469" t="s">
        <v>368</v>
      </c>
      <c r="B469" t="s">
        <v>383</v>
      </c>
      <c r="C469" t="str">
        <f>TRIM(LEFT(B469, FIND(" ",B469,1)))</f>
        <v>07AUG</v>
      </c>
      <c r="D469" t="str">
        <f>TRIM(MID($B469, FIND(" ",$B469,1), 6))</f>
        <v>07AUG</v>
      </c>
      <c r="E469">
        <f>FIND(" ",$B469,FIND(" ",$B469,1)+1)</f>
        <v>12</v>
      </c>
      <c r="F469" t="e">
        <f>FIND("HK", $B469,1)</f>
        <v>#VALUE!</v>
      </c>
      <c r="G469" t="str">
        <f>RIGHT(D469,3)&amp;" " &amp;LEFT(D469,2)</f>
        <v>AUG 07</v>
      </c>
      <c r="H469" t="str">
        <f>LEFT(G469,3)</f>
        <v>AUG</v>
      </c>
      <c r="I469" t="s">
        <v>71</v>
      </c>
      <c r="J469" s="1">
        <v>0</v>
      </c>
      <c r="K469" t="s">
        <v>71</v>
      </c>
    </row>
    <row r="470" spans="1:11" hidden="1" x14ac:dyDescent="0.2">
      <c r="A470" t="s">
        <v>413</v>
      </c>
      <c r="B470" t="s">
        <v>523</v>
      </c>
      <c r="C470" t="str">
        <f>TRIM(LEFT(B470, FIND(" ",B470,1)))</f>
        <v>07AUG</v>
      </c>
      <c r="D470" t="str">
        <f>TRIM(MID($B470, FIND(" ",$B470,1), 6))</f>
        <v>07AUG</v>
      </c>
      <c r="E470">
        <f>FIND(" ",$B470,FIND(" ",$B470,1)+1)</f>
        <v>12</v>
      </c>
      <c r="F470" t="e">
        <f>FIND("HK ", $B470,1)</f>
        <v>#VALUE!</v>
      </c>
      <c r="G470" t="str">
        <f>RIGHT(D470,3)&amp;" " &amp;LEFT(D470,2)</f>
        <v>AUG 07</v>
      </c>
      <c r="H470" t="str">
        <f>LEFT(G470,3)</f>
        <v>AUG</v>
      </c>
      <c r="I470" t="s">
        <v>71</v>
      </c>
      <c r="J470" s="1">
        <v>0</v>
      </c>
      <c r="K470" t="s">
        <v>71</v>
      </c>
    </row>
    <row r="471" spans="1:11" hidden="1" x14ac:dyDescent="0.2">
      <c r="A471" t="s">
        <v>168</v>
      </c>
      <c r="B471" t="s">
        <v>309</v>
      </c>
      <c r="G471">
        <v>44415</v>
      </c>
      <c r="H471" t="s">
        <v>127</v>
      </c>
      <c r="I471" t="s">
        <v>208</v>
      </c>
      <c r="J471" s="1">
        <v>0</v>
      </c>
      <c r="K471" t="s">
        <v>71</v>
      </c>
    </row>
    <row r="472" spans="1:11" hidden="1" x14ac:dyDescent="0.2">
      <c r="A472" t="s">
        <v>168</v>
      </c>
      <c r="B472" t="s">
        <v>310</v>
      </c>
      <c r="G472">
        <v>44415</v>
      </c>
      <c r="H472" t="s">
        <v>127</v>
      </c>
      <c r="I472" t="s">
        <v>207</v>
      </c>
      <c r="J472" s="1">
        <v>0</v>
      </c>
      <c r="K472" t="s">
        <v>71</v>
      </c>
    </row>
    <row r="473" spans="1:11" hidden="1" x14ac:dyDescent="0.2">
      <c r="A473" t="s">
        <v>413</v>
      </c>
      <c r="B473" t="s">
        <v>533</v>
      </c>
      <c r="C473" t="str">
        <f>TRIM(LEFT(B473, FIND(" ",B473,1)))</f>
        <v>10AUG</v>
      </c>
      <c r="D473" t="str">
        <f>TRIM(MID($B473, FIND(" ",$B473,1), 6))</f>
        <v>10AUG</v>
      </c>
      <c r="E473">
        <f>FIND(" ",$B473,FIND(" ",$B473,1)+1)</f>
        <v>12</v>
      </c>
      <c r="F473" t="e">
        <f>FIND("HK ", $B473,1)</f>
        <v>#VALUE!</v>
      </c>
      <c r="G473" t="str">
        <f>RIGHT(D473,3)&amp;" " &amp;LEFT(D473,2)</f>
        <v>AUG 10</v>
      </c>
      <c r="H473" t="str">
        <f>LEFT(G473,3)</f>
        <v>AUG</v>
      </c>
      <c r="I473" t="s">
        <v>71</v>
      </c>
      <c r="J473" s="1">
        <v>0</v>
      </c>
      <c r="K473" t="s">
        <v>71</v>
      </c>
    </row>
    <row r="474" spans="1:11" hidden="1" x14ac:dyDescent="0.2">
      <c r="A474" t="s">
        <v>168</v>
      </c>
      <c r="B474" t="s">
        <v>316</v>
      </c>
      <c r="G474">
        <v>44418</v>
      </c>
      <c r="H474" t="s">
        <v>127</v>
      </c>
      <c r="I474" t="s">
        <v>208</v>
      </c>
      <c r="J474" s="1">
        <v>0</v>
      </c>
      <c r="K474" t="s">
        <v>71</v>
      </c>
    </row>
    <row r="475" spans="1:11" hidden="1" x14ac:dyDescent="0.2">
      <c r="A475" t="s">
        <v>168</v>
      </c>
      <c r="B475" t="s">
        <v>317</v>
      </c>
      <c r="G475">
        <v>44418</v>
      </c>
      <c r="H475" t="s">
        <v>127</v>
      </c>
      <c r="I475" t="s">
        <v>207</v>
      </c>
      <c r="J475" s="1">
        <v>0</v>
      </c>
      <c r="K475" t="s">
        <v>71</v>
      </c>
    </row>
    <row r="476" spans="1:11" hidden="1" x14ac:dyDescent="0.2">
      <c r="A476" t="s">
        <v>167</v>
      </c>
      <c r="B476" t="s">
        <v>117</v>
      </c>
      <c r="C476" t="str">
        <f>TRIM(LEFT(B476, FIND(" ",B476,1)))</f>
        <v>07SEP</v>
      </c>
      <c r="D476" t="str">
        <f>TRIM(MID($B476, FIND(" ",$B476,1), 6))</f>
        <v>06SEP</v>
      </c>
      <c r="E476">
        <f>FIND(" ",$B476,FIND(" ",$B476,1)+1)</f>
        <v>12</v>
      </c>
      <c r="F476" t="e">
        <f>FIND("HK", $B476,1)</f>
        <v>#VALUE!</v>
      </c>
      <c r="G476" t="str">
        <f>RIGHT(D476,3)&amp;" " &amp;LEFT(D476,2)</f>
        <v>SEP 06</v>
      </c>
      <c r="H476" t="str">
        <f>LEFT(G476,3)</f>
        <v>SEP</v>
      </c>
      <c r="I476" t="s">
        <v>71</v>
      </c>
      <c r="J476" s="1">
        <v>0</v>
      </c>
      <c r="K476" t="s">
        <v>71</v>
      </c>
    </row>
    <row r="477" spans="1:11" hidden="1" x14ac:dyDescent="0.2">
      <c r="A477" t="s">
        <v>368</v>
      </c>
      <c r="B477" t="s">
        <v>395</v>
      </c>
      <c r="C477" t="str">
        <f>TRIM(LEFT(B477, FIND(" ",B477,1)))</f>
        <v>07SEP</v>
      </c>
      <c r="D477" t="str">
        <f>TRIM(MID($B477, FIND(" ",$B477,1), 6))</f>
        <v>06SEP</v>
      </c>
      <c r="E477">
        <f>FIND(" ",$B477,FIND(" ",$B477,1)+1)</f>
        <v>12</v>
      </c>
      <c r="F477" t="e">
        <f>FIND("HK", $B477,1)</f>
        <v>#VALUE!</v>
      </c>
      <c r="G477" t="str">
        <f>RIGHT(D477,3)&amp;" " &amp;LEFT(D477,2)</f>
        <v>SEP 06</v>
      </c>
      <c r="H477" t="str">
        <f>LEFT(G477,3)</f>
        <v>SEP</v>
      </c>
      <c r="I477" t="s">
        <v>71</v>
      </c>
      <c r="J477" s="1">
        <v>0</v>
      </c>
      <c r="K477" t="s">
        <v>71</v>
      </c>
    </row>
    <row r="478" spans="1:11" hidden="1" x14ac:dyDescent="0.2">
      <c r="A478" t="s">
        <v>168</v>
      </c>
      <c r="B478" t="s">
        <v>254</v>
      </c>
      <c r="G478">
        <v>44445</v>
      </c>
      <c r="H478" t="s">
        <v>128</v>
      </c>
      <c r="I478" t="s">
        <v>208</v>
      </c>
      <c r="J478" s="1">
        <v>0</v>
      </c>
      <c r="K478" t="s">
        <v>71</v>
      </c>
    </row>
    <row r="479" spans="1:11" hidden="1" x14ac:dyDescent="0.2">
      <c r="A479" t="s">
        <v>168</v>
      </c>
      <c r="B479" t="s">
        <v>255</v>
      </c>
      <c r="G479">
        <v>44445</v>
      </c>
      <c r="H479" t="s">
        <v>128</v>
      </c>
      <c r="I479" t="s">
        <v>207</v>
      </c>
      <c r="J479" s="1">
        <v>0</v>
      </c>
      <c r="K479" t="s">
        <v>71</v>
      </c>
    </row>
    <row r="480" spans="1:11" hidden="1" x14ac:dyDescent="0.2">
      <c r="A480" t="s">
        <v>168</v>
      </c>
      <c r="B480" t="s">
        <v>253</v>
      </c>
      <c r="G480">
        <v>44445</v>
      </c>
      <c r="H480" t="s">
        <v>128</v>
      </c>
      <c r="I480" t="s">
        <v>209</v>
      </c>
      <c r="J480" s="1">
        <v>0</v>
      </c>
      <c r="K480" t="s">
        <v>71</v>
      </c>
    </row>
    <row r="481" spans="1:11" hidden="1" x14ac:dyDescent="0.2">
      <c r="A481" t="s">
        <v>167</v>
      </c>
      <c r="B481" t="s">
        <v>131</v>
      </c>
      <c r="C481" t="str">
        <f>TRIM(LEFT(B481, FIND(" ",B481,1)))</f>
        <v>29SEP</v>
      </c>
      <c r="D481" t="str">
        <f>TRIM(MID($B481, FIND(" ",$B481,1), 6))</f>
        <v>29SEP</v>
      </c>
      <c r="E481">
        <f>FIND(" ",$B481,FIND(" ",$B481,1)+1)</f>
        <v>12</v>
      </c>
      <c r="F481" t="e">
        <f>FIND("HK ", $B481,1)</f>
        <v>#VALUE!</v>
      </c>
      <c r="G481" t="str">
        <f>RIGHT(D481,3)&amp;" " &amp;LEFT(D481,2)</f>
        <v>SEP 29</v>
      </c>
      <c r="H481" t="str">
        <f>LEFT(G481,3)</f>
        <v>SEP</v>
      </c>
      <c r="I481" t="s">
        <v>71</v>
      </c>
      <c r="J481" s="1">
        <v>0</v>
      </c>
      <c r="K481" t="s">
        <v>71</v>
      </c>
    </row>
    <row r="482" spans="1:11" hidden="1" x14ac:dyDescent="0.2">
      <c r="A482" t="s">
        <v>413</v>
      </c>
      <c r="B482" t="s">
        <v>560</v>
      </c>
      <c r="C482" t="str">
        <f>TRIM(LEFT(B482, FIND(" ",B482,1)))</f>
        <v>29SEP</v>
      </c>
      <c r="D482" t="str">
        <f>TRIM(MID($B482, FIND(" ",$B482,1), 6))</f>
        <v>29SEP</v>
      </c>
      <c r="E482">
        <f>FIND(" ",$B482,FIND(" ",$B482,1)+1)</f>
        <v>12</v>
      </c>
      <c r="F482" t="e">
        <f>FIND("HK ", $B482,1)</f>
        <v>#VALUE!</v>
      </c>
      <c r="G482" t="str">
        <f>RIGHT(D482,3)&amp;" " &amp;LEFT(D482,2)</f>
        <v>SEP 29</v>
      </c>
      <c r="H482" t="str">
        <f>LEFT(G482,3)</f>
        <v>SEP</v>
      </c>
      <c r="I482" t="s">
        <v>71</v>
      </c>
      <c r="J482" s="1">
        <v>0</v>
      </c>
      <c r="K482" t="s">
        <v>71</v>
      </c>
    </row>
    <row r="483" spans="1:11" hidden="1" x14ac:dyDescent="0.2">
      <c r="A483" t="s">
        <v>168</v>
      </c>
      <c r="B483" t="s">
        <v>272</v>
      </c>
      <c r="G483">
        <v>44468</v>
      </c>
      <c r="H483" t="s">
        <v>128</v>
      </c>
      <c r="I483" t="s">
        <v>208</v>
      </c>
      <c r="J483" s="1">
        <v>0</v>
      </c>
      <c r="K483" t="s">
        <v>71</v>
      </c>
    </row>
    <row r="484" spans="1:11" hidden="1" x14ac:dyDescent="0.2">
      <c r="A484" t="s">
        <v>168</v>
      </c>
      <c r="B484" t="s">
        <v>271</v>
      </c>
      <c r="G484">
        <v>44468</v>
      </c>
      <c r="H484" t="s">
        <v>128</v>
      </c>
      <c r="I484" t="s">
        <v>207</v>
      </c>
      <c r="J484" s="1">
        <v>0</v>
      </c>
      <c r="K484" t="s">
        <v>71</v>
      </c>
    </row>
    <row r="485" spans="1:11" hidden="1" x14ac:dyDescent="0.2">
      <c r="A485" t="s">
        <v>168</v>
      </c>
      <c r="B485" t="s">
        <v>270</v>
      </c>
      <c r="G485">
        <v>44468</v>
      </c>
      <c r="H485" t="s">
        <v>128</v>
      </c>
      <c r="I485" t="s">
        <v>209</v>
      </c>
      <c r="J485" s="1">
        <v>0</v>
      </c>
      <c r="K485" t="s">
        <v>71</v>
      </c>
    </row>
    <row r="486" spans="1:11" hidden="1" x14ac:dyDescent="0.2">
      <c r="A486" t="s">
        <v>167</v>
      </c>
      <c r="B486" t="s">
        <v>134</v>
      </c>
      <c r="C486" t="str">
        <f>TRIM(LEFT(B486, FIND(" ",B486,1)))</f>
        <v>12OCT</v>
      </c>
      <c r="D486" t="str">
        <f>TRIM(MID($B486, FIND(" ",$B486,1), 6))</f>
        <v>12OCT</v>
      </c>
      <c r="E486">
        <f>FIND(" ",$B486,FIND(" ",$B486,1)+1)</f>
        <v>12</v>
      </c>
      <c r="F486" t="e">
        <f>FIND("HK ", $B486,1)</f>
        <v>#VALUE!</v>
      </c>
      <c r="G486" t="str">
        <f>RIGHT(D486,3)&amp;" " &amp;LEFT(D486,2)</f>
        <v>OCT 12</v>
      </c>
      <c r="H486" t="str">
        <f>LEFT(G486,3)</f>
        <v>OCT</v>
      </c>
      <c r="I486" t="s">
        <v>71</v>
      </c>
      <c r="J486" s="1">
        <v>0</v>
      </c>
      <c r="K486" t="s">
        <v>71</v>
      </c>
    </row>
    <row r="487" spans="1:11" hidden="1" x14ac:dyDescent="0.2">
      <c r="A487" t="s">
        <v>413</v>
      </c>
      <c r="B487" t="s">
        <v>570</v>
      </c>
      <c r="C487" t="str">
        <f>TRIM(LEFT(B487, FIND(" ",B487,1)))</f>
        <v>12OCT</v>
      </c>
      <c r="D487" t="str">
        <f>TRIM(MID($B487, FIND(" ",$B487,1), 6))</f>
        <v>12OCT</v>
      </c>
      <c r="E487">
        <f>FIND(" ",$B487,FIND(" ",$B487,1)+1)</f>
        <v>12</v>
      </c>
      <c r="F487" t="e">
        <f>FIND("HK ", $B487,1)</f>
        <v>#VALUE!</v>
      </c>
      <c r="G487" t="str">
        <f>RIGHT(D487,3)&amp;" " &amp;LEFT(D487,2)</f>
        <v>OCT 12</v>
      </c>
      <c r="H487" t="str">
        <f>LEFT(G487,3)</f>
        <v>OCT</v>
      </c>
      <c r="I487" t="s">
        <v>71</v>
      </c>
      <c r="J487" s="1">
        <v>0</v>
      </c>
      <c r="K487" t="s">
        <v>71</v>
      </c>
    </row>
    <row r="488" spans="1:11" hidden="1" x14ac:dyDescent="0.2">
      <c r="A488" t="s">
        <v>168</v>
      </c>
      <c r="B488" t="s">
        <v>234</v>
      </c>
      <c r="G488">
        <v>44481</v>
      </c>
      <c r="H488" t="s">
        <v>81</v>
      </c>
      <c r="I488" t="s">
        <v>209</v>
      </c>
      <c r="J488" s="1">
        <v>0</v>
      </c>
      <c r="K488" t="s">
        <v>71</v>
      </c>
    </row>
    <row r="489" spans="1:11" hidden="1" x14ac:dyDescent="0.2">
      <c r="A489" t="s">
        <v>167</v>
      </c>
      <c r="B489" t="s">
        <v>39</v>
      </c>
      <c r="C489" t="str">
        <f>TRIM(LEFT(B489, FIND(" ",B489,1)))</f>
        <v>30OCT</v>
      </c>
      <c r="D489" t="str">
        <f>TRIM(MID($B489, FIND(" ",$B489,1), 6))</f>
        <v>29OCT</v>
      </c>
      <c r="E489">
        <f>FIND(" ",$B489,FIND(" ",$B489,1)+1)</f>
        <v>12</v>
      </c>
      <c r="F489" t="e">
        <f>FIND("HK", $B489,1)</f>
        <v>#VALUE!</v>
      </c>
      <c r="G489" t="str">
        <f>RIGHT(D489,3)&amp;" " &amp;LEFT(D489,2)</f>
        <v>OCT 29</v>
      </c>
      <c r="H489" t="str">
        <f>LEFT(G489,3)</f>
        <v>OCT</v>
      </c>
      <c r="I489" t="s">
        <v>71</v>
      </c>
      <c r="J489" s="1">
        <v>0</v>
      </c>
      <c r="K489" t="s">
        <v>71</v>
      </c>
    </row>
    <row r="490" spans="1:11" hidden="1" x14ac:dyDescent="0.2">
      <c r="A490" t="s">
        <v>167</v>
      </c>
      <c r="B490" t="s">
        <v>137</v>
      </c>
      <c r="C490" t="str">
        <f>TRIM(LEFT(B490, FIND(" ",B490,1)))</f>
        <v>30OCT</v>
      </c>
      <c r="D490" t="str">
        <f>TRIM(MID($B490, FIND(" ",$B490,1), 6))</f>
        <v>29OCT</v>
      </c>
      <c r="E490">
        <f>FIND(" ",$B490,FIND(" ",$B490,1)+1)</f>
        <v>12</v>
      </c>
      <c r="F490" t="e">
        <f>FIND("HK ", $B490,1)</f>
        <v>#VALUE!</v>
      </c>
      <c r="G490" t="str">
        <f>RIGHT(D490,3)&amp;" " &amp;LEFT(D490,2)</f>
        <v>OCT 29</v>
      </c>
      <c r="H490" t="str">
        <f>LEFT(G490,3)</f>
        <v>OCT</v>
      </c>
      <c r="I490" t="s">
        <v>71</v>
      </c>
      <c r="J490" s="1">
        <v>0</v>
      </c>
      <c r="K490" t="s">
        <v>71</v>
      </c>
    </row>
    <row r="491" spans="1:11" hidden="1" x14ac:dyDescent="0.2">
      <c r="A491" t="s">
        <v>168</v>
      </c>
      <c r="B491" t="s">
        <v>175</v>
      </c>
      <c r="G491">
        <v>44499</v>
      </c>
      <c r="H491" t="s">
        <v>81</v>
      </c>
      <c r="I491" t="s">
        <v>208</v>
      </c>
      <c r="J491" s="1">
        <v>0</v>
      </c>
      <c r="K491" t="s">
        <v>71</v>
      </c>
    </row>
    <row r="492" spans="1:11" hidden="1" x14ac:dyDescent="0.2">
      <c r="A492" t="s">
        <v>168</v>
      </c>
      <c r="B492" t="s">
        <v>239</v>
      </c>
      <c r="G492">
        <v>44499</v>
      </c>
      <c r="H492" t="s">
        <v>81</v>
      </c>
      <c r="I492" t="s">
        <v>207</v>
      </c>
      <c r="J492" s="1">
        <v>0</v>
      </c>
      <c r="K492" t="s">
        <v>71</v>
      </c>
    </row>
    <row r="493" spans="1:11" hidden="1" x14ac:dyDescent="0.2">
      <c r="A493" t="s">
        <v>168</v>
      </c>
      <c r="B493" t="s">
        <v>196</v>
      </c>
      <c r="G493">
        <v>44499</v>
      </c>
      <c r="H493" t="s">
        <v>81</v>
      </c>
      <c r="I493" t="s">
        <v>209</v>
      </c>
      <c r="J493" s="1">
        <v>0</v>
      </c>
      <c r="K493" t="s">
        <v>71</v>
      </c>
    </row>
    <row r="494" spans="1:11" hidden="1" x14ac:dyDescent="0.2">
      <c r="A494" t="s">
        <v>167</v>
      </c>
      <c r="B494" t="s">
        <v>45</v>
      </c>
      <c r="C494" t="str">
        <f>TRIM(LEFT(B494, FIND(" ",B494,1)))</f>
        <v>06NOV</v>
      </c>
      <c r="D494" t="str">
        <f>TRIM(MID($B494, FIND(" ",$B494,1), 6))</f>
        <v>06NOV</v>
      </c>
      <c r="E494">
        <f>FIND(" ",$B494,FIND(" ",$B494,1)+1)</f>
        <v>12</v>
      </c>
      <c r="F494" t="e">
        <f>FIND("HK", $B494,1)</f>
        <v>#VALUE!</v>
      </c>
      <c r="G494" t="str">
        <f>RIGHT(D494,3)&amp;" " &amp;LEFT(D494,2)</f>
        <v>NOV 06</v>
      </c>
      <c r="H494" t="str">
        <f>LEFT(G494,3)</f>
        <v>NOV</v>
      </c>
      <c r="I494" t="s">
        <v>71</v>
      </c>
      <c r="J494" s="1">
        <v>0</v>
      </c>
      <c r="K494" t="s">
        <v>71</v>
      </c>
    </row>
    <row r="495" spans="1:11" hidden="1" x14ac:dyDescent="0.2">
      <c r="A495" t="s">
        <v>167</v>
      </c>
      <c r="B495" t="s">
        <v>141</v>
      </c>
      <c r="C495" t="str">
        <f>TRIM(LEFT(B495, FIND(" ",B495,1)))</f>
        <v>06NOV</v>
      </c>
      <c r="D495" t="str">
        <f>TRIM(MID($B495, FIND(" ",$B495,1), 6))</f>
        <v>06NOV</v>
      </c>
      <c r="E495">
        <f>FIND(" ",$B495,FIND(" ",$B495,1)+1)</f>
        <v>12</v>
      </c>
      <c r="F495" t="e">
        <f>FIND("HK ", $B495,1)</f>
        <v>#VALUE!</v>
      </c>
      <c r="G495" t="str">
        <f>RIGHT(D495,3)&amp;" " &amp;LEFT(D495,2)</f>
        <v>NOV 06</v>
      </c>
      <c r="H495" t="str">
        <f>LEFT(G495,3)</f>
        <v>NOV</v>
      </c>
      <c r="I495" t="s">
        <v>71</v>
      </c>
      <c r="J495" s="1">
        <v>0</v>
      </c>
      <c r="K495" t="s">
        <v>71</v>
      </c>
    </row>
    <row r="496" spans="1:11" hidden="1" x14ac:dyDescent="0.2">
      <c r="A496" t="s">
        <v>168</v>
      </c>
      <c r="B496" t="s">
        <v>176</v>
      </c>
      <c r="G496">
        <v>44506</v>
      </c>
      <c r="H496" t="s">
        <v>82</v>
      </c>
      <c r="I496" t="s">
        <v>208</v>
      </c>
      <c r="J496" s="1">
        <v>0</v>
      </c>
      <c r="K496" t="s">
        <v>71</v>
      </c>
    </row>
    <row r="497" spans="1:11" hidden="1" x14ac:dyDescent="0.2">
      <c r="A497" t="s">
        <v>168</v>
      </c>
      <c r="B497" t="s">
        <v>178</v>
      </c>
      <c r="G497">
        <v>44506</v>
      </c>
      <c r="H497" t="s">
        <v>82</v>
      </c>
      <c r="I497" t="s">
        <v>207</v>
      </c>
      <c r="J497" s="1">
        <v>0</v>
      </c>
      <c r="K497" t="s">
        <v>71</v>
      </c>
    </row>
    <row r="498" spans="1:11" hidden="1" x14ac:dyDescent="0.2">
      <c r="A498" t="s">
        <v>168</v>
      </c>
      <c r="B498" t="s">
        <v>174</v>
      </c>
      <c r="G498">
        <v>44506</v>
      </c>
      <c r="H498" t="s">
        <v>82</v>
      </c>
      <c r="I498" t="s">
        <v>209</v>
      </c>
      <c r="J498" s="1">
        <v>0</v>
      </c>
      <c r="K498" t="s">
        <v>71</v>
      </c>
    </row>
    <row r="499" spans="1:11" hidden="1" x14ac:dyDescent="0.2">
      <c r="A499" t="s">
        <v>167</v>
      </c>
      <c r="B499" t="s">
        <v>15</v>
      </c>
      <c r="C499" t="str">
        <f>TRIM(LEFT(B499, FIND(" ",B499,1)))</f>
        <v>01DEC</v>
      </c>
      <c r="D499" t="str">
        <f>TRIM(MID($B499, FIND(" ",$B499,1), 6))</f>
        <v>01DEC</v>
      </c>
      <c r="E499">
        <f>FIND(" ",$B499,FIND(" ",$B499,1)+1)</f>
        <v>12</v>
      </c>
      <c r="F499" t="e">
        <f>FIND("HK", $B499,1)</f>
        <v>#VALUE!</v>
      </c>
      <c r="G499" t="str">
        <f>RIGHT(D499,3)&amp;" " &amp;LEFT(D499,2)</f>
        <v>DEC 01</v>
      </c>
      <c r="H499" t="str">
        <f>LEFT(G499,3)</f>
        <v>DEC</v>
      </c>
      <c r="I499" t="s">
        <v>71</v>
      </c>
      <c r="J499" s="1">
        <v>0</v>
      </c>
      <c r="K499" t="s">
        <v>71</v>
      </c>
    </row>
    <row r="500" spans="1:11" hidden="1" x14ac:dyDescent="0.2">
      <c r="A500" t="s">
        <v>167</v>
      </c>
      <c r="B500" t="s">
        <v>149</v>
      </c>
      <c r="C500" t="str">
        <f>TRIM(LEFT(B500, FIND(" ",B500,1)))</f>
        <v>01DEC</v>
      </c>
      <c r="D500" t="str">
        <f>TRIM(MID($B500, FIND(" ",$B500,1), 6))</f>
        <v>01DEC</v>
      </c>
      <c r="E500">
        <f>FIND(" ",$B500,FIND(" ",$B500,1)+1)</f>
        <v>12</v>
      </c>
      <c r="F500" t="e">
        <f>FIND("HK ", $B500,1)</f>
        <v>#VALUE!</v>
      </c>
      <c r="G500" t="str">
        <f>RIGHT(D500,3)&amp;" " &amp;LEFT(D500,2)</f>
        <v>DEC 01</v>
      </c>
      <c r="H500" t="str">
        <f>LEFT(G500,3)</f>
        <v>DEC</v>
      </c>
      <c r="I500" t="s">
        <v>71</v>
      </c>
      <c r="J500" s="1">
        <v>0</v>
      </c>
      <c r="K500" t="s">
        <v>71</v>
      </c>
    </row>
    <row r="501" spans="1:11" hidden="1" x14ac:dyDescent="0.2">
      <c r="A501" t="s">
        <v>168</v>
      </c>
      <c r="B501" t="s">
        <v>195</v>
      </c>
      <c r="G501">
        <v>44531</v>
      </c>
      <c r="H501" t="s">
        <v>83</v>
      </c>
      <c r="I501" t="s">
        <v>71</v>
      </c>
      <c r="J501" s="1">
        <v>0</v>
      </c>
      <c r="K501" t="s">
        <v>71</v>
      </c>
    </row>
    <row r="502" spans="1:11" hidden="1" x14ac:dyDescent="0.2">
      <c r="A502" t="s">
        <v>168</v>
      </c>
      <c r="B502" t="s">
        <v>198</v>
      </c>
      <c r="G502">
        <v>44531</v>
      </c>
      <c r="H502" t="s">
        <v>83</v>
      </c>
      <c r="I502" t="s">
        <v>208</v>
      </c>
      <c r="J502" s="1">
        <v>0</v>
      </c>
      <c r="K502" t="s">
        <v>71</v>
      </c>
    </row>
    <row r="503" spans="1:11" hidden="1" x14ac:dyDescent="0.2">
      <c r="A503" t="s">
        <v>168</v>
      </c>
      <c r="B503" t="s">
        <v>197</v>
      </c>
      <c r="G503">
        <v>44531</v>
      </c>
      <c r="H503" t="s">
        <v>83</v>
      </c>
      <c r="I503" t="s">
        <v>209</v>
      </c>
      <c r="J503" s="1">
        <v>0</v>
      </c>
      <c r="K503" t="s">
        <v>71</v>
      </c>
    </row>
    <row r="504" spans="1:11" hidden="1" x14ac:dyDescent="0.2">
      <c r="A504" t="s">
        <v>167</v>
      </c>
      <c r="B504" t="s">
        <v>25</v>
      </c>
      <c r="C504" t="str">
        <f>TRIM(LEFT(B504, FIND(" ",B504,1)))</f>
        <v>17DEC</v>
      </c>
      <c r="D504" t="str">
        <f>TRIM(MID($B504, FIND(" ",$B504,1), 6))</f>
        <v>17DEC</v>
      </c>
      <c r="E504">
        <f>FIND(" ",$B504,FIND(" ",$B504,1)+1)</f>
        <v>12</v>
      </c>
      <c r="F504" t="e">
        <f>FIND("HK", $B504,1)</f>
        <v>#VALUE!</v>
      </c>
      <c r="G504" t="str">
        <f>RIGHT(D504,3)&amp;" " &amp;LEFT(D504,2)</f>
        <v>DEC 17</v>
      </c>
      <c r="H504" t="str">
        <f>LEFT(G504,3)</f>
        <v>DEC</v>
      </c>
      <c r="I504" t="s">
        <v>71</v>
      </c>
      <c r="J504" s="1">
        <v>0</v>
      </c>
      <c r="K504" t="s">
        <v>71</v>
      </c>
    </row>
    <row r="505" spans="1:11" hidden="1" x14ac:dyDescent="0.2">
      <c r="A505" t="s">
        <v>168</v>
      </c>
      <c r="B505" t="s">
        <v>299</v>
      </c>
      <c r="G505">
        <v>44558</v>
      </c>
      <c r="H505" t="s">
        <v>83</v>
      </c>
      <c r="I505" t="s">
        <v>208</v>
      </c>
      <c r="J505" s="1">
        <v>0</v>
      </c>
      <c r="K505" t="s">
        <v>71</v>
      </c>
    </row>
    <row r="506" spans="1:11" hidden="1" x14ac:dyDescent="0.2">
      <c r="A506" t="s">
        <v>168</v>
      </c>
      <c r="B506" t="s">
        <v>298</v>
      </c>
      <c r="G506">
        <v>44558</v>
      </c>
      <c r="H506" t="s">
        <v>83</v>
      </c>
      <c r="I506" t="s">
        <v>207</v>
      </c>
      <c r="J506" s="1">
        <v>0</v>
      </c>
      <c r="K506" t="s">
        <v>71</v>
      </c>
    </row>
    <row r="507" spans="1:11" hidden="1" x14ac:dyDescent="0.2">
      <c r="A507" t="s">
        <v>168</v>
      </c>
      <c r="B507" t="s">
        <v>300</v>
      </c>
      <c r="G507">
        <v>44558</v>
      </c>
      <c r="H507" t="s">
        <v>83</v>
      </c>
      <c r="I507" t="s">
        <v>209</v>
      </c>
      <c r="J507" s="1">
        <v>0</v>
      </c>
      <c r="K507" t="s">
        <v>71</v>
      </c>
    </row>
    <row r="508" spans="1:11" hidden="1" x14ac:dyDescent="0.2">
      <c r="A508" t="s">
        <v>168</v>
      </c>
      <c r="B508" t="s">
        <v>256</v>
      </c>
      <c r="G508">
        <v>44361</v>
      </c>
      <c r="H508" t="s">
        <v>367</v>
      </c>
      <c r="I508" t="s">
        <v>210</v>
      </c>
      <c r="J508" s="1">
        <v>15500</v>
      </c>
      <c r="K508" t="s">
        <v>593</v>
      </c>
    </row>
    <row r="509" spans="1:11" hidden="1" x14ac:dyDescent="0.2">
      <c r="A509" t="s">
        <v>168</v>
      </c>
      <c r="B509" t="s">
        <v>337</v>
      </c>
      <c r="G509">
        <v>44390</v>
      </c>
      <c r="H509" t="s">
        <v>365</v>
      </c>
      <c r="I509" t="s">
        <v>210</v>
      </c>
      <c r="J509" s="1">
        <v>15500</v>
      </c>
      <c r="K509" t="s">
        <v>593</v>
      </c>
    </row>
    <row r="510" spans="1:11" hidden="1" x14ac:dyDescent="0.2">
      <c r="A510" t="s">
        <v>168</v>
      </c>
      <c r="B510" t="s">
        <v>311</v>
      </c>
      <c r="G510">
        <v>44416</v>
      </c>
      <c r="H510" t="s">
        <v>127</v>
      </c>
      <c r="I510" t="s">
        <v>210</v>
      </c>
      <c r="J510" s="1">
        <v>15500</v>
      </c>
      <c r="K510" t="s">
        <v>593</v>
      </c>
    </row>
    <row r="511" spans="1:11" hidden="1" x14ac:dyDescent="0.2">
      <c r="A511" t="s">
        <v>168</v>
      </c>
      <c r="B511" t="s">
        <v>257</v>
      </c>
      <c r="G511">
        <v>44445</v>
      </c>
      <c r="H511" t="s">
        <v>128</v>
      </c>
      <c r="I511" t="s">
        <v>210</v>
      </c>
      <c r="J511" s="1">
        <v>15500</v>
      </c>
      <c r="K511" t="s">
        <v>593</v>
      </c>
    </row>
    <row r="512" spans="1:11" hidden="1" x14ac:dyDescent="0.2">
      <c r="A512" t="s">
        <v>168</v>
      </c>
      <c r="B512" t="s">
        <v>230</v>
      </c>
      <c r="G512">
        <v>44481</v>
      </c>
      <c r="H512" t="s">
        <v>81</v>
      </c>
      <c r="I512" t="s">
        <v>210</v>
      </c>
      <c r="J512" s="1">
        <v>15500</v>
      </c>
      <c r="K512" t="s">
        <v>593</v>
      </c>
    </row>
    <row r="513" spans="1:11" hidden="1" x14ac:dyDescent="0.2">
      <c r="A513" t="s">
        <v>168</v>
      </c>
      <c r="B513" t="s">
        <v>179</v>
      </c>
      <c r="G513">
        <v>44507</v>
      </c>
      <c r="H513" t="s">
        <v>82</v>
      </c>
      <c r="I513" t="s">
        <v>210</v>
      </c>
      <c r="J513" s="1">
        <v>15500</v>
      </c>
      <c r="K513" t="s">
        <v>593</v>
      </c>
    </row>
    <row r="514" spans="1:11" hidden="1" x14ac:dyDescent="0.2">
      <c r="A514" t="s">
        <v>168</v>
      </c>
      <c r="B514" t="s">
        <v>281</v>
      </c>
      <c r="G514">
        <v>44537</v>
      </c>
      <c r="H514" t="s">
        <v>83</v>
      </c>
      <c r="I514" t="s">
        <v>210</v>
      </c>
      <c r="J514" s="1">
        <v>15500</v>
      </c>
      <c r="K514" t="s">
        <v>593</v>
      </c>
    </row>
    <row r="515" spans="1:11" x14ac:dyDescent="0.2">
      <c r="A515" t="s">
        <v>168</v>
      </c>
      <c r="B515" t="s">
        <v>332</v>
      </c>
      <c r="G515">
        <v>44381</v>
      </c>
      <c r="H515" t="s">
        <v>365</v>
      </c>
      <c r="I515" t="s">
        <v>246</v>
      </c>
      <c r="J515" s="1">
        <v>0</v>
      </c>
      <c r="K515" t="s">
        <v>596</v>
      </c>
    </row>
    <row r="516" spans="1:11" x14ac:dyDescent="0.2">
      <c r="A516" t="s">
        <v>168</v>
      </c>
      <c r="B516" t="s">
        <v>273</v>
      </c>
      <c r="G516">
        <v>44468</v>
      </c>
      <c r="H516" t="s">
        <v>128</v>
      </c>
      <c r="I516" t="s">
        <v>246</v>
      </c>
      <c r="J516" s="1">
        <v>0</v>
      </c>
      <c r="K516" t="s">
        <v>596</v>
      </c>
    </row>
    <row r="517" spans="1:11" x14ac:dyDescent="0.2">
      <c r="A517" t="s">
        <v>168</v>
      </c>
      <c r="B517" t="s">
        <v>241</v>
      </c>
      <c r="G517">
        <v>44498</v>
      </c>
      <c r="H517" t="s">
        <v>81</v>
      </c>
      <c r="I517" t="s">
        <v>246</v>
      </c>
      <c r="J517" s="1">
        <v>0</v>
      </c>
      <c r="K517" t="s">
        <v>596</v>
      </c>
    </row>
    <row r="518" spans="1:11" x14ac:dyDescent="0.2">
      <c r="A518" t="s">
        <v>168</v>
      </c>
      <c r="B518" t="s">
        <v>241</v>
      </c>
      <c r="G518">
        <v>44558</v>
      </c>
      <c r="H518" t="s">
        <v>83</v>
      </c>
      <c r="I518" t="s">
        <v>246</v>
      </c>
      <c r="J518" s="1">
        <v>0</v>
      </c>
      <c r="K518" t="s">
        <v>596</v>
      </c>
    </row>
    <row r="519" spans="1:11" hidden="1" x14ac:dyDescent="0.2">
      <c r="A519" t="s">
        <v>168</v>
      </c>
      <c r="B519" t="s">
        <v>351</v>
      </c>
      <c r="G519">
        <v>44359</v>
      </c>
      <c r="H519" t="s">
        <v>367</v>
      </c>
      <c r="I519" t="s">
        <v>366</v>
      </c>
      <c r="J519" s="1">
        <v>938</v>
      </c>
      <c r="K519" t="s">
        <v>590</v>
      </c>
    </row>
    <row r="520" spans="1:11" hidden="1" x14ac:dyDescent="0.2">
      <c r="A520" t="s">
        <v>413</v>
      </c>
      <c r="B520" t="s">
        <v>447</v>
      </c>
      <c r="C520" t="str">
        <f>TRIM(LEFT(B520, FIND(" ",B520,1)))</f>
        <v>24JUN</v>
      </c>
      <c r="D520" t="str">
        <f>TRIM(MID($B520, FIND(" ",$B520,1), 6))</f>
        <v>22JUN</v>
      </c>
      <c r="E520">
        <f>FIND(" ",$B520,FIND(" ",$B520,1)+1)</f>
        <v>12</v>
      </c>
      <c r="F520">
        <f>FIND("HK ", $B520,1)</f>
        <v>44</v>
      </c>
      <c r="G520" t="str">
        <f>RIGHT(D520,3)&amp;" " &amp;LEFT(D520,2)</f>
        <v>JUN 22</v>
      </c>
      <c r="H520" t="str">
        <f>LEFT(G520,3)</f>
        <v>JUN</v>
      </c>
      <c r="I520" t="str">
        <f>TRIM(MID($B520,E520, F520-E520))</f>
        <v>ABC MARKETING AGENCY L KOWLOON</v>
      </c>
      <c r="J520" s="1">
        <f>VALUE(RIGHT($B520,LEN($B520)-F520-1))</f>
        <v>834</v>
      </c>
      <c r="K520" t="s">
        <v>590</v>
      </c>
    </row>
    <row r="521" spans="1:11" hidden="1" x14ac:dyDescent="0.2">
      <c r="A521" t="s">
        <v>168</v>
      </c>
      <c r="B521" t="s">
        <v>292</v>
      </c>
      <c r="G521">
        <v>44551</v>
      </c>
      <c r="H521" t="s">
        <v>83</v>
      </c>
      <c r="I521" t="s">
        <v>302</v>
      </c>
      <c r="J521" s="1">
        <v>281</v>
      </c>
      <c r="K521" t="s">
        <v>590</v>
      </c>
    </row>
    <row r="522" spans="1:11" hidden="1" x14ac:dyDescent="0.2">
      <c r="A522" t="s">
        <v>168</v>
      </c>
      <c r="B522" t="s">
        <v>297</v>
      </c>
      <c r="G522">
        <v>44558</v>
      </c>
      <c r="H522" t="s">
        <v>83</v>
      </c>
      <c r="I522" t="s">
        <v>302</v>
      </c>
      <c r="J522" s="1">
        <v>342</v>
      </c>
      <c r="K522" t="s">
        <v>590</v>
      </c>
    </row>
    <row r="523" spans="1:11" hidden="1" x14ac:dyDescent="0.2">
      <c r="A523" t="s">
        <v>168</v>
      </c>
      <c r="B523" t="s">
        <v>314</v>
      </c>
      <c r="G523">
        <v>44415</v>
      </c>
      <c r="H523" t="s">
        <v>127</v>
      </c>
      <c r="I523" t="s">
        <v>363</v>
      </c>
      <c r="J523" s="1">
        <v>2000</v>
      </c>
      <c r="K523" t="s">
        <v>165</v>
      </c>
    </row>
    <row r="524" spans="1:11" hidden="1" x14ac:dyDescent="0.2">
      <c r="A524" t="s">
        <v>167</v>
      </c>
      <c r="B524" t="s">
        <v>138</v>
      </c>
      <c r="C524" t="str">
        <f>TRIM(LEFT(B524, FIND(" ",B524,1)))</f>
        <v>02NOV</v>
      </c>
      <c r="D524" t="str">
        <f>TRIM(MID($B524, FIND(" ",$B524,1), 6))</f>
        <v>01NOV</v>
      </c>
      <c r="E524">
        <f>FIND(" ",$B524,FIND(" ",$B524,1)+1)</f>
        <v>12</v>
      </c>
      <c r="F524" t="e">
        <f>FIND("HK ", $B524,1)</f>
        <v>#VALUE!</v>
      </c>
      <c r="G524" t="str">
        <f>RIGHT(D524,3)&amp;" " &amp;LEFT(D524,2)</f>
        <v>NOV 01</v>
      </c>
      <c r="H524" t="str">
        <f>LEFT(G524,3)</f>
        <v>NOV</v>
      </c>
      <c r="I524" t="s">
        <v>157</v>
      </c>
      <c r="J524" s="1">
        <v>552</v>
      </c>
      <c r="K524" t="s">
        <v>165</v>
      </c>
    </row>
    <row r="525" spans="1:11" hidden="1" x14ac:dyDescent="0.2">
      <c r="A525" t="s">
        <v>168</v>
      </c>
      <c r="B525" t="s">
        <v>334</v>
      </c>
      <c r="G525">
        <v>44382</v>
      </c>
      <c r="H525" t="s">
        <v>365</v>
      </c>
      <c r="I525" t="s">
        <v>364</v>
      </c>
      <c r="J525" s="1">
        <v>4820</v>
      </c>
      <c r="K525" t="s">
        <v>76</v>
      </c>
    </row>
    <row r="526" spans="1:11" hidden="1" x14ac:dyDescent="0.2">
      <c r="A526" t="s">
        <v>168</v>
      </c>
      <c r="B526" t="s">
        <v>313</v>
      </c>
      <c r="G526">
        <v>44415</v>
      </c>
      <c r="H526" t="s">
        <v>127</v>
      </c>
      <c r="I526" t="s">
        <v>218</v>
      </c>
      <c r="J526" s="1">
        <v>295</v>
      </c>
      <c r="K526" t="s">
        <v>594</v>
      </c>
    </row>
    <row r="527" spans="1:11" hidden="1" x14ac:dyDescent="0.2">
      <c r="A527" t="s">
        <v>168</v>
      </c>
      <c r="B527" t="s">
        <v>312</v>
      </c>
      <c r="G527">
        <v>44415</v>
      </c>
      <c r="H527" t="s">
        <v>127</v>
      </c>
      <c r="I527" t="s">
        <v>215</v>
      </c>
      <c r="J527" s="1">
        <v>507.7</v>
      </c>
      <c r="K527" t="s">
        <v>594</v>
      </c>
    </row>
    <row r="528" spans="1:11" hidden="1" x14ac:dyDescent="0.2">
      <c r="A528" t="s">
        <v>168</v>
      </c>
      <c r="B528" t="s">
        <v>231</v>
      </c>
      <c r="G528">
        <v>44481</v>
      </c>
      <c r="H528" t="s">
        <v>81</v>
      </c>
      <c r="I528" t="s">
        <v>204</v>
      </c>
      <c r="J528" s="1">
        <v>151</v>
      </c>
      <c r="K528" t="s">
        <v>594</v>
      </c>
    </row>
    <row r="529" spans="1:11" hidden="1" x14ac:dyDescent="0.2">
      <c r="A529" t="s">
        <v>168</v>
      </c>
      <c r="B529" t="s">
        <v>232</v>
      </c>
      <c r="G529">
        <v>44481</v>
      </c>
      <c r="H529" t="s">
        <v>81</v>
      </c>
      <c r="I529" t="s">
        <v>218</v>
      </c>
      <c r="J529" s="1">
        <v>365</v>
      </c>
      <c r="K529" t="s">
        <v>594</v>
      </c>
    </row>
    <row r="530" spans="1:11" hidden="1" x14ac:dyDescent="0.2">
      <c r="A530" t="s">
        <v>168</v>
      </c>
      <c r="B530" t="s">
        <v>169</v>
      </c>
      <c r="G530">
        <v>44502</v>
      </c>
      <c r="H530" t="s">
        <v>82</v>
      </c>
      <c r="I530" t="s">
        <v>205</v>
      </c>
      <c r="J530" s="1">
        <v>370</v>
      </c>
      <c r="K530" t="s">
        <v>594</v>
      </c>
    </row>
    <row r="531" spans="1:11" hidden="1" x14ac:dyDescent="0.2">
      <c r="A531" t="s">
        <v>168</v>
      </c>
      <c r="B531" t="s">
        <v>185</v>
      </c>
      <c r="G531">
        <v>44510</v>
      </c>
      <c r="H531" t="s">
        <v>82</v>
      </c>
      <c r="I531" t="s">
        <v>204</v>
      </c>
      <c r="J531" s="1">
        <v>222</v>
      </c>
      <c r="K531" t="s">
        <v>594</v>
      </c>
    </row>
    <row r="532" spans="1:11" hidden="1" x14ac:dyDescent="0.2">
      <c r="A532" t="s">
        <v>168</v>
      </c>
      <c r="B532" t="s">
        <v>202</v>
      </c>
      <c r="G532">
        <v>44531</v>
      </c>
      <c r="H532" t="s">
        <v>83</v>
      </c>
      <c r="I532" t="s">
        <v>218</v>
      </c>
      <c r="J532" s="1">
        <v>537</v>
      </c>
      <c r="K532" t="s">
        <v>594</v>
      </c>
    </row>
    <row r="533" spans="1:11" hidden="1" x14ac:dyDescent="0.2">
      <c r="A533" t="s">
        <v>168</v>
      </c>
      <c r="B533" t="s">
        <v>199</v>
      </c>
      <c r="G533">
        <v>44531</v>
      </c>
      <c r="H533" t="s">
        <v>83</v>
      </c>
      <c r="I533" t="s">
        <v>215</v>
      </c>
      <c r="J533" s="1">
        <v>692.5</v>
      </c>
      <c r="K533" t="s">
        <v>594</v>
      </c>
    </row>
  </sheetData>
  <autoFilter ref="A1:K533" xr:uid="{7D36811B-3BBC-4582-95AA-090A57BD3989}">
    <filterColumn colId="10">
      <filters>
        <filter val="Saving"/>
      </filters>
    </filterColumn>
    <sortState xmlns:xlrd2="http://schemas.microsoft.com/office/spreadsheetml/2017/richdata2" ref="A2:K533">
      <sortCondition ref="K1:K533"/>
    </sortState>
  </autoFilter>
  <sortState xmlns:xlrd2="http://schemas.microsoft.com/office/spreadsheetml/2017/richdata2" ref="A2:K533">
    <sortCondition ref="G2:G53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C9F9-CF7B-42D7-BAF2-41FB07780F9A}">
  <dimension ref="A1:J184"/>
  <sheetViews>
    <sheetView tabSelected="1" topLeftCell="I169" zoomScale="120" zoomScaleNormal="120" workbookViewId="0">
      <selection activeCell="G179" sqref="G179"/>
    </sheetView>
  </sheetViews>
  <sheetFormatPr defaultRowHeight="15" x14ac:dyDescent="0.2"/>
  <cols>
    <col min="2" max="2" width="50.84765625" bestFit="1" customWidth="1"/>
    <col min="3" max="6" width="3.765625" customWidth="1"/>
    <col min="8" max="8" width="9.14453125" style="6"/>
    <col min="9" max="9" width="27.44140625" bestFit="1" customWidth="1"/>
  </cols>
  <sheetData>
    <row r="1" spans="1:10" x14ac:dyDescent="0.2">
      <c r="A1" t="s">
        <v>168</v>
      </c>
      <c r="B1" t="s">
        <v>344</v>
      </c>
      <c r="G1" s="5">
        <v>44349</v>
      </c>
      <c r="H1" s="6" t="s">
        <v>367</v>
      </c>
      <c r="I1" t="s">
        <v>203</v>
      </c>
      <c r="J1">
        <v>500</v>
      </c>
    </row>
    <row r="2" spans="1:10" x14ac:dyDescent="0.2">
      <c r="A2" t="s">
        <v>168</v>
      </c>
      <c r="B2" t="s">
        <v>345</v>
      </c>
      <c r="G2" s="5">
        <v>44350</v>
      </c>
      <c r="H2" s="6" t="s">
        <v>367</v>
      </c>
      <c r="I2" t="s">
        <v>206</v>
      </c>
      <c r="J2">
        <v>449.92</v>
      </c>
    </row>
    <row r="3" spans="1:10" x14ac:dyDescent="0.2">
      <c r="A3" t="s">
        <v>168</v>
      </c>
      <c r="B3" t="s">
        <v>346</v>
      </c>
      <c r="G3" s="5">
        <v>44350</v>
      </c>
      <c r="H3" s="6" t="s">
        <v>367</v>
      </c>
      <c r="I3" t="s">
        <v>206</v>
      </c>
      <c r="J3">
        <v>549.52</v>
      </c>
    </row>
    <row r="4" spans="1:10" x14ac:dyDescent="0.2">
      <c r="A4" t="s">
        <v>168</v>
      </c>
      <c r="B4" t="s">
        <v>171</v>
      </c>
      <c r="G4" s="5">
        <v>44350</v>
      </c>
      <c r="H4" s="6" t="s">
        <v>367</v>
      </c>
      <c r="I4" t="s">
        <v>206</v>
      </c>
      <c r="J4">
        <v>1091.3699999999999</v>
      </c>
    </row>
    <row r="5" spans="1:10" x14ac:dyDescent="0.2">
      <c r="A5" t="s">
        <v>168</v>
      </c>
      <c r="B5" t="s">
        <v>278</v>
      </c>
      <c r="G5" s="5">
        <v>44350</v>
      </c>
      <c r="H5" s="6" t="s">
        <v>367</v>
      </c>
      <c r="I5" t="s">
        <v>213</v>
      </c>
      <c r="J5">
        <v>-910</v>
      </c>
    </row>
    <row r="6" spans="1:10" x14ac:dyDescent="0.2">
      <c r="A6" t="s">
        <v>168</v>
      </c>
      <c r="B6" t="s">
        <v>347</v>
      </c>
      <c r="G6" s="5">
        <v>44351</v>
      </c>
      <c r="H6" s="6" t="s">
        <v>367</v>
      </c>
      <c r="I6" t="s">
        <v>203</v>
      </c>
      <c r="J6">
        <v>1800</v>
      </c>
    </row>
    <row r="7" spans="1:10" x14ac:dyDescent="0.2">
      <c r="A7" t="s">
        <v>168</v>
      </c>
      <c r="B7" t="s">
        <v>348</v>
      </c>
      <c r="G7" s="5">
        <v>44353</v>
      </c>
      <c r="H7" s="6" t="s">
        <v>367</v>
      </c>
      <c r="I7" t="s">
        <v>203</v>
      </c>
      <c r="J7">
        <v>500</v>
      </c>
    </row>
    <row r="8" spans="1:10" x14ac:dyDescent="0.2">
      <c r="A8" t="s">
        <v>168</v>
      </c>
      <c r="B8" t="s">
        <v>349</v>
      </c>
      <c r="G8" s="5">
        <v>44356</v>
      </c>
      <c r="H8" s="6" t="s">
        <v>367</v>
      </c>
      <c r="I8" t="s">
        <v>203</v>
      </c>
      <c r="J8">
        <v>600</v>
      </c>
    </row>
    <row r="9" spans="1:10" x14ac:dyDescent="0.2">
      <c r="A9" t="s">
        <v>168</v>
      </c>
      <c r="B9" t="s">
        <v>350</v>
      </c>
      <c r="G9" s="5">
        <v>44358</v>
      </c>
      <c r="H9" s="6" t="s">
        <v>367</v>
      </c>
      <c r="I9" t="s">
        <v>203</v>
      </c>
      <c r="J9">
        <v>600</v>
      </c>
    </row>
    <row r="10" spans="1:10" x14ac:dyDescent="0.2">
      <c r="A10" t="s">
        <v>168</v>
      </c>
      <c r="B10" t="s">
        <v>351</v>
      </c>
      <c r="G10" s="5">
        <v>44359</v>
      </c>
      <c r="H10" s="6" t="s">
        <v>367</v>
      </c>
      <c r="I10" t="s">
        <v>366</v>
      </c>
      <c r="J10">
        <v>938</v>
      </c>
    </row>
    <row r="11" spans="1:10" x14ac:dyDescent="0.2">
      <c r="A11" t="s">
        <v>168</v>
      </c>
      <c r="B11" t="s">
        <v>352</v>
      </c>
      <c r="G11" s="5">
        <v>44360</v>
      </c>
      <c r="H11" s="6" t="s">
        <v>367</v>
      </c>
      <c r="I11" t="s">
        <v>203</v>
      </c>
      <c r="J11">
        <v>600</v>
      </c>
    </row>
    <row r="12" spans="1:10" x14ac:dyDescent="0.2">
      <c r="A12" t="s">
        <v>168</v>
      </c>
      <c r="B12" t="s">
        <v>256</v>
      </c>
      <c r="G12" s="5">
        <v>44361</v>
      </c>
      <c r="H12" s="6" t="s">
        <v>367</v>
      </c>
      <c r="I12" t="s">
        <v>210</v>
      </c>
      <c r="J12">
        <v>15500</v>
      </c>
    </row>
    <row r="13" spans="1:10" x14ac:dyDescent="0.2">
      <c r="A13" t="s">
        <v>168</v>
      </c>
      <c r="B13" t="s">
        <v>353</v>
      </c>
      <c r="G13" s="5">
        <v>44362</v>
      </c>
      <c r="H13" s="6" t="s">
        <v>367</v>
      </c>
      <c r="I13" t="s">
        <v>206</v>
      </c>
      <c r="J13">
        <v>584.01</v>
      </c>
    </row>
    <row r="14" spans="1:10" x14ac:dyDescent="0.2">
      <c r="A14" t="s">
        <v>168</v>
      </c>
      <c r="B14" t="s">
        <v>354</v>
      </c>
      <c r="G14" s="5">
        <v>44365</v>
      </c>
      <c r="H14" s="6" t="s">
        <v>367</v>
      </c>
      <c r="I14" t="s">
        <v>245</v>
      </c>
      <c r="J14">
        <v>500</v>
      </c>
    </row>
    <row r="15" spans="1:10" x14ac:dyDescent="0.2">
      <c r="A15" t="s">
        <v>168</v>
      </c>
      <c r="B15" t="s">
        <v>355</v>
      </c>
      <c r="G15" s="5">
        <v>44366</v>
      </c>
      <c r="H15" s="6" t="s">
        <v>367</v>
      </c>
      <c r="I15" t="s">
        <v>213</v>
      </c>
      <c r="J15">
        <v>-2480</v>
      </c>
    </row>
    <row r="16" spans="1:10" x14ac:dyDescent="0.2">
      <c r="A16" t="s">
        <v>168</v>
      </c>
      <c r="B16" t="s">
        <v>356</v>
      </c>
      <c r="G16" s="5">
        <v>44366</v>
      </c>
      <c r="H16" s="6" t="s">
        <v>367</v>
      </c>
      <c r="I16" t="s">
        <v>203</v>
      </c>
      <c r="J16">
        <v>600</v>
      </c>
    </row>
    <row r="17" spans="1:10" x14ac:dyDescent="0.2">
      <c r="A17" t="s">
        <v>168</v>
      </c>
      <c r="B17" t="s">
        <v>183</v>
      </c>
      <c r="G17" s="5">
        <v>44368</v>
      </c>
      <c r="H17" s="6" t="s">
        <v>367</v>
      </c>
      <c r="I17" t="s">
        <v>212</v>
      </c>
      <c r="J17">
        <v>4000</v>
      </c>
    </row>
    <row r="18" spans="1:10" x14ac:dyDescent="0.2">
      <c r="A18" t="s">
        <v>168</v>
      </c>
      <c r="B18" t="s">
        <v>358</v>
      </c>
      <c r="G18" s="5">
        <v>44368</v>
      </c>
      <c r="H18" s="6" t="s">
        <v>367</v>
      </c>
      <c r="I18" t="s">
        <v>203</v>
      </c>
      <c r="J18">
        <v>400</v>
      </c>
    </row>
    <row r="19" spans="1:10" x14ac:dyDescent="0.2">
      <c r="A19" t="s">
        <v>168</v>
      </c>
      <c r="B19" t="s">
        <v>357</v>
      </c>
      <c r="G19" s="5">
        <v>44369</v>
      </c>
      <c r="H19" s="6" t="s">
        <v>367</v>
      </c>
      <c r="I19" t="s">
        <v>203</v>
      </c>
      <c r="J19">
        <v>1000</v>
      </c>
    </row>
    <row r="20" spans="1:10" x14ac:dyDescent="0.2">
      <c r="A20" t="s">
        <v>168</v>
      </c>
      <c r="B20" t="s">
        <v>359</v>
      </c>
      <c r="G20" s="5">
        <v>44371</v>
      </c>
      <c r="H20" s="6" t="s">
        <v>367</v>
      </c>
      <c r="I20" t="s">
        <v>203</v>
      </c>
      <c r="J20">
        <v>500</v>
      </c>
    </row>
    <row r="21" spans="1:10" x14ac:dyDescent="0.2">
      <c r="A21" t="s">
        <v>168</v>
      </c>
      <c r="B21" t="s">
        <v>360</v>
      </c>
      <c r="G21" s="5">
        <v>44371</v>
      </c>
      <c r="H21" s="6" t="s">
        <v>367</v>
      </c>
      <c r="I21" t="s">
        <v>203</v>
      </c>
      <c r="J21">
        <v>400</v>
      </c>
    </row>
    <row r="22" spans="1:10" x14ac:dyDescent="0.2">
      <c r="A22" t="s">
        <v>168</v>
      </c>
      <c r="B22" t="s">
        <v>361</v>
      </c>
      <c r="G22" s="5">
        <v>44374</v>
      </c>
      <c r="H22" s="6" t="s">
        <v>367</v>
      </c>
      <c r="I22" t="s">
        <v>203</v>
      </c>
      <c r="J22">
        <v>300</v>
      </c>
    </row>
    <row r="23" spans="1:10" x14ac:dyDescent="0.2">
      <c r="A23" t="s">
        <v>168</v>
      </c>
      <c r="B23" t="s">
        <v>362</v>
      </c>
      <c r="G23" s="5">
        <v>44374</v>
      </c>
      <c r="H23" s="6" t="s">
        <v>367</v>
      </c>
      <c r="I23" t="s">
        <v>245</v>
      </c>
      <c r="J23">
        <v>1000</v>
      </c>
    </row>
    <row r="24" spans="1:10" x14ac:dyDescent="0.2">
      <c r="A24" t="s">
        <v>168</v>
      </c>
      <c r="B24" t="s">
        <v>324</v>
      </c>
      <c r="G24" s="5">
        <v>44379</v>
      </c>
      <c r="H24" s="6" t="s">
        <v>365</v>
      </c>
      <c r="I24" t="s">
        <v>245</v>
      </c>
      <c r="J24">
        <v>2000</v>
      </c>
    </row>
    <row r="25" spans="1:10" x14ac:dyDescent="0.2">
      <c r="A25" t="s">
        <v>168</v>
      </c>
      <c r="B25" t="s">
        <v>325</v>
      </c>
      <c r="G25" s="5">
        <v>44379</v>
      </c>
      <c r="H25" s="6" t="s">
        <v>365</v>
      </c>
      <c r="I25" t="s">
        <v>206</v>
      </c>
      <c r="J25">
        <v>449.92</v>
      </c>
    </row>
    <row r="26" spans="1:10" x14ac:dyDescent="0.2">
      <c r="A26" t="s">
        <v>168</v>
      </c>
      <c r="B26" t="s">
        <v>171</v>
      </c>
      <c r="G26" s="5">
        <v>44379</v>
      </c>
      <c r="H26" s="6" t="s">
        <v>365</v>
      </c>
      <c r="I26" t="s">
        <v>206</v>
      </c>
      <c r="J26">
        <v>549.29999999999995</v>
      </c>
    </row>
    <row r="27" spans="1:10" x14ac:dyDescent="0.2">
      <c r="A27" t="s">
        <v>168</v>
      </c>
      <c r="B27" t="s">
        <v>326</v>
      </c>
      <c r="G27" s="5">
        <v>44379</v>
      </c>
      <c r="H27" s="6" t="s">
        <v>365</v>
      </c>
      <c r="I27" t="s">
        <v>206</v>
      </c>
      <c r="J27">
        <v>1091.3699999999999</v>
      </c>
    </row>
    <row r="28" spans="1:10" x14ac:dyDescent="0.2">
      <c r="A28" t="s">
        <v>168</v>
      </c>
      <c r="B28" t="s">
        <v>327</v>
      </c>
      <c r="G28" s="5">
        <v>44379</v>
      </c>
      <c r="H28" s="6" t="s">
        <v>365</v>
      </c>
      <c r="I28" t="s">
        <v>203</v>
      </c>
      <c r="J28">
        <v>600</v>
      </c>
    </row>
    <row r="29" spans="1:10" x14ac:dyDescent="0.2">
      <c r="A29" t="s">
        <v>168</v>
      </c>
      <c r="B29" t="s">
        <v>328</v>
      </c>
      <c r="G29" s="5">
        <v>44381</v>
      </c>
      <c r="H29" s="6" t="s">
        <v>365</v>
      </c>
      <c r="I29" t="s">
        <v>207</v>
      </c>
      <c r="J29">
        <v>22000</v>
      </c>
    </row>
    <row r="30" spans="1:10" x14ac:dyDescent="0.2">
      <c r="A30" t="s">
        <v>168</v>
      </c>
      <c r="B30" t="s">
        <v>329</v>
      </c>
      <c r="G30" s="5">
        <v>44381</v>
      </c>
      <c r="H30" s="6" t="s">
        <v>365</v>
      </c>
      <c r="I30" t="s">
        <v>208</v>
      </c>
      <c r="J30">
        <v>2600</v>
      </c>
    </row>
    <row r="31" spans="1:10" x14ac:dyDescent="0.2">
      <c r="A31" t="s">
        <v>168</v>
      </c>
      <c r="B31" t="s">
        <v>330</v>
      </c>
      <c r="G31" s="5">
        <v>44381</v>
      </c>
      <c r="H31" s="6" t="s">
        <v>365</v>
      </c>
      <c r="I31" t="s">
        <v>209</v>
      </c>
      <c r="J31">
        <v>1295</v>
      </c>
    </row>
    <row r="32" spans="1:10" x14ac:dyDescent="0.2">
      <c r="A32" t="s">
        <v>168</v>
      </c>
      <c r="B32" t="s">
        <v>201</v>
      </c>
      <c r="G32" s="5">
        <v>44381</v>
      </c>
      <c r="H32" s="6" t="s">
        <v>365</v>
      </c>
      <c r="I32" t="s">
        <v>217</v>
      </c>
      <c r="J32">
        <v>258</v>
      </c>
    </row>
    <row r="33" spans="1:10" x14ac:dyDescent="0.2">
      <c r="A33" t="s">
        <v>168</v>
      </c>
      <c r="B33" t="s">
        <v>331</v>
      </c>
      <c r="G33" s="5">
        <v>44381</v>
      </c>
      <c r="H33" s="6" t="s">
        <v>365</v>
      </c>
      <c r="I33" t="s">
        <v>216</v>
      </c>
      <c r="J33">
        <v>256</v>
      </c>
    </row>
    <row r="34" spans="1:10" x14ac:dyDescent="0.2">
      <c r="A34" t="s">
        <v>168</v>
      </c>
      <c r="B34" t="s">
        <v>332</v>
      </c>
      <c r="G34" s="5">
        <v>44381</v>
      </c>
      <c r="H34" s="6" t="s">
        <v>365</v>
      </c>
      <c r="I34" t="s">
        <v>246</v>
      </c>
      <c r="J34">
        <v>9000</v>
      </c>
    </row>
    <row r="35" spans="1:10" x14ac:dyDescent="0.2">
      <c r="A35" t="s">
        <v>168</v>
      </c>
      <c r="B35" t="s">
        <v>335</v>
      </c>
      <c r="G35" s="5">
        <v>44381</v>
      </c>
      <c r="H35" s="6" t="s">
        <v>365</v>
      </c>
      <c r="I35" t="s">
        <v>203</v>
      </c>
      <c r="J35">
        <v>1000</v>
      </c>
    </row>
    <row r="36" spans="1:10" x14ac:dyDescent="0.2">
      <c r="A36" t="s">
        <v>168</v>
      </c>
      <c r="B36" t="s">
        <v>183</v>
      </c>
      <c r="G36" s="5">
        <v>44382</v>
      </c>
      <c r="H36" s="6" t="s">
        <v>365</v>
      </c>
      <c r="I36" t="s">
        <v>212</v>
      </c>
      <c r="J36">
        <v>4000</v>
      </c>
    </row>
    <row r="37" spans="1:10" x14ac:dyDescent="0.2">
      <c r="A37" t="s">
        <v>168</v>
      </c>
      <c r="B37" t="s">
        <v>334</v>
      </c>
      <c r="G37" s="5">
        <v>44382</v>
      </c>
      <c r="H37" s="6" t="s">
        <v>365</v>
      </c>
      <c r="I37" t="s">
        <v>364</v>
      </c>
      <c r="J37">
        <v>4820</v>
      </c>
    </row>
    <row r="38" spans="1:10" x14ac:dyDescent="0.2">
      <c r="A38" t="s">
        <v>168</v>
      </c>
      <c r="B38" t="s">
        <v>333</v>
      </c>
      <c r="G38" s="5">
        <v>44383</v>
      </c>
      <c r="H38" s="6" t="s">
        <v>365</v>
      </c>
      <c r="I38" t="s">
        <v>203</v>
      </c>
      <c r="J38">
        <v>800</v>
      </c>
    </row>
    <row r="39" spans="1:10" x14ac:dyDescent="0.2">
      <c r="A39" t="s">
        <v>168</v>
      </c>
      <c r="B39" t="s">
        <v>336</v>
      </c>
      <c r="G39" s="5">
        <v>44387</v>
      </c>
      <c r="H39" s="6" t="s">
        <v>365</v>
      </c>
      <c r="I39" t="s">
        <v>213</v>
      </c>
      <c r="J39">
        <v>1154</v>
      </c>
    </row>
    <row r="40" spans="1:10" x14ac:dyDescent="0.2">
      <c r="A40" t="s">
        <v>168</v>
      </c>
      <c r="B40" t="s">
        <v>337</v>
      </c>
      <c r="G40" s="5">
        <v>44390</v>
      </c>
      <c r="H40" s="6" t="s">
        <v>365</v>
      </c>
      <c r="I40" t="s">
        <v>210</v>
      </c>
      <c r="J40">
        <v>15500</v>
      </c>
    </row>
    <row r="41" spans="1:10" x14ac:dyDescent="0.2">
      <c r="A41" t="s">
        <v>168</v>
      </c>
      <c r="B41" t="s">
        <v>338</v>
      </c>
      <c r="G41" s="5">
        <v>44390</v>
      </c>
      <c r="H41" s="6" t="s">
        <v>365</v>
      </c>
      <c r="I41" t="s">
        <v>245</v>
      </c>
      <c r="J41">
        <v>1500</v>
      </c>
    </row>
    <row r="42" spans="1:10" x14ac:dyDescent="0.2">
      <c r="A42" t="s">
        <v>168</v>
      </c>
      <c r="B42" t="s">
        <v>339</v>
      </c>
      <c r="G42" s="5">
        <v>44390</v>
      </c>
      <c r="H42" s="6" t="s">
        <v>365</v>
      </c>
      <c r="I42" t="s">
        <v>203</v>
      </c>
      <c r="J42">
        <v>800</v>
      </c>
    </row>
    <row r="43" spans="1:10" x14ac:dyDescent="0.2">
      <c r="A43" t="s">
        <v>168</v>
      </c>
      <c r="B43" t="s">
        <v>340</v>
      </c>
      <c r="G43" s="5">
        <v>44390</v>
      </c>
      <c r="H43" s="6" t="s">
        <v>365</v>
      </c>
      <c r="I43" t="s">
        <v>203</v>
      </c>
      <c r="J43">
        <v>500</v>
      </c>
    </row>
    <row r="44" spans="1:10" x14ac:dyDescent="0.2">
      <c r="A44" t="s">
        <v>168</v>
      </c>
      <c r="B44" t="s">
        <v>341</v>
      </c>
      <c r="G44" s="5">
        <v>44391</v>
      </c>
      <c r="H44" s="6" t="s">
        <v>365</v>
      </c>
      <c r="I44" t="s">
        <v>206</v>
      </c>
      <c r="J44">
        <v>584.01</v>
      </c>
    </row>
    <row r="45" spans="1:10" x14ac:dyDescent="0.2">
      <c r="A45" t="s">
        <v>168</v>
      </c>
      <c r="B45" t="s">
        <v>342</v>
      </c>
      <c r="G45" s="5">
        <v>44391</v>
      </c>
      <c r="H45" s="6" t="s">
        <v>365</v>
      </c>
      <c r="I45" t="s">
        <v>203</v>
      </c>
      <c r="J45">
        <v>500</v>
      </c>
    </row>
    <row r="46" spans="1:10" x14ac:dyDescent="0.2">
      <c r="A46" t="s">
        <v>168</v>
      </c>
      <c r="B46" t="s">
        <v>343</v>
      </c>
      <c r="G46" s="5">
        <v>44397</v>
      </c>
      <c r="H46" s="6" t="s">
        <v>365</v>
      </c>
      <c r="I46" t="s">
        <v>203</v>
      </c>
      <c r="J46">
        <v>1800</v>
      </c>
    </row>
    <row r="47" spans="1:10" x14ac:dyDescent="0.2">
      <c r="A47" t="s">
        <v>168</v>
      </c>
      <c r="B47" t="s">
        <v>304</v>
      </c>
      <c r="G47" s="5">
        <v>44411</v>
      </c>
      <c r="H47" s="6" t="s">
        <v>127</v>
      </c>
      <c r="I47" t="s">
        <v>206</v>
      </c>
      <c r="J47">
        <v>449.92</v>
      </c>
    </row>
    <row r="48" spans="1:10" x14ac:dyDescent="0.2">
      <c r="A48" t="s">
        <v>168</v>
      </c>
      <c r="B48" t="s">
        <v>305</v>
      </c>
      <c r="G48" s="5">
        <v>44411</v>
      </c>
      <c r="H48" s="6" t="s">
        <v>127</v>
      </c>
      <c r="I48" t="s">
        <v>206</v>
      </c>
      <c r="J48">
        <v>549.29999999999995</v>
      </c>
    </row>
    <row r="49" spans="1:10" x14ac:dyDescent="0.2">
      <c r="A49" t="s">
        <v>168</v>
      </c>
      <c r="B49" t="s">
        <v>306</v>
      </c>
      <c r="G49" s="5">
        <v>44411</v>
      </c>
      <c r="H49" s="6" t="s">
        <v>127</v>
      </c>
      <c r="I49" t="s">
        <v>206</v>
      </c>
      <c r="J49">
        <v>1091.3699999999999</v>
      </c>
    </row>
    <row r="50" spans="1:10" x14ac:dyDescent="0.2">
      <c r="A50" t="s">
        <v>168</v>
      </c>
      <c r="B50" t="s">
        <v>307</v>
      </c>
      <c r="G50" s="5">
        <v>44411</v>
      </c>
      <c r="H50" s="6" t="s">
        <v>127</v>
      </c>
      <c r="I50" t="s">
        <v>245</v>
      </c>
      <c r="J50">
        <v>500</v>
      </c>
    </row>
    <row r="51" spans="1:10" x14ac:dyDescent="0.2">
      <c r="A51" t="s">
        <v>168</v>
      </c>
      <c r="B51" t="s">
        <v>308</v>
      </c>
      <c r="G51" s="5">
        <v>44411</v>
      </c>
      <c r="H51" s="6" t="s">
        <v>127</v>
      </c>
      <c r="I51" t="s">
        <v>209</v>
      </c>
      <c r="J51">
        <v>8102.36</v>
      </c>
    </row>
    <row r="52" spans="1:10" x14ac:dyDescent="0.2">
      <c r="A52" t="s">
        <v>168</v>
      </c>
      <c r="B52" t="s">
        <v>309</v>
      </c>
      <c r="G52" s="5">
        <v>44415</v>
      </c>
      <c r="H52" s="6" t="s">
        <v>127</v>
      </c>
      <c r="I52" t="s">
        <v>208</v>
      </c>
      <c r="J52">
        <v>128.01</v>
      </c>
    </row>
    <row r="53" spans="1:10" x14ac:dyDescent="0.2">
      <c r="A53" t="s">
        <v>168</v>
      </c>
      <c r="B53" t="s">
        <v>310</v>
      </c>
      <c r="G53" s="5">
        <v>44415</v>
      </c>
      <c r="H53" s="6" t="s">
        <v>127</v>
      </c>
      <c r="I53" t="s">
        <v>207</v>
      </c>
      <c r="J53">
        <v>14000</v>
      </c>
    </row>
    <row r="54" spans="1:10" x14ac:dyDescent="0.2">
      <c r="A54" t="s">
        <v>168</v>
      </c>
      <c r="B54" t="s">
        <v>312</v>
      </c>
      <c r="G54" s="5">
        <v>44415</v>
      </c>
      <c r="H54" s="6" t="s">
        <v>127</v>
      </c>
      <c r="I54" t="s">
        <v>215</v>
      </c>
      <c r="J54">
        <v>507.7</v>
      </c>
    </row>
    <row r="55" spans="1:10" x14ac:dyDescent="0.2">
      <c r="A55" t="s">
        <v>168</v>
      </c>
      <c r="B55" t="s">
        <v>313</v>
      </c>
      <c r="G55" s="5">
        <v>44415</v>
      </c>
      <c r="H55" s="6" t="s">
        <v>127</v>
      </c>
      <c r="I55" t="s">
        <v>218</v>
      </c>
      <c r="J55">
        <v>295</v>
      </c>
    </row>
    <row r="56" spans="1:10" x14ac:dyDescent="0.2">
      <c r="A56" t="s">
        <v>168</v>
      </c>
      <c r="B56" t="s">
        <v>314</v>
      </c>
      <c r="G56" s="5">
        <v>44415</v>
      </c>
      <c r="H56" s="6" t="s">
        <v>127</v>
      </c>
      <c r="I56" t="s">
        <v>363</v>
      </c>
      <c r="J56">
        <v>2000</v>
      </c>
    </row>
    <row r="57" spans="1:10" x14ac:dyDescent="0.2">
      <c r="A57" t="s">
        <v>168</v>
      </c>
      <c r="B57" t="s">
        <v>311</v>
      </c>
      <c r="G57" s="5">
        <v>44416</v>
      </c>
      <c r="H57" s="6" t="s">
        <v>127</v>
      </c>
      <c r="I57" t="s">
        <v>210</v>
      </c>
      <c r="J57">
        <v>15500</v>
      </c>
    </row>
    <row r="58" spans="1:10" x14ac:dyDescent="0.2">
      <c r="A58" t="s">
        <v>168</v>
      </c>
      <c r="B58" t="s">
        <v>315</v>
      </c>
      <c r="G58" s="5">
        <v>44418</v>
      </c>
      <c r="H58" s="6" t="s">
        <v>127</v>
      </c>
      <c r="I58" t="s">
        <v>203</v>
      </c>
      <c r="J58">
        <v>800</v>
      </c>
    </row>
    <row r="59" spans="1:10" x14ac:dyDescent="0.2">
      <c r="A59" t="s">
        <v>168</v>
      </c>
      <c r="B59" t="s">
        <v>316</v>
      </c>
      <c r="G59" s="5">
        <v>44418</v>
      </c>
      <c r="H59" s="6" t="s">
        <v>127</v>
      </c>
      <c r="I59" t="s">
        <v>208</v>
      </c>
      <c r="J59">
        <v>1260</v>
      </c>
    </row>
    <row r="60" spans="1:10" x14ac:dyDescent="0.2">
      <c r="A60" t="s">
        <v>168</v>
      </c>
      <c r="B60" t="s">
        <v>317</v>
      </c>
      <c r="G60" s="5">
        <v>44418</v>
      </c>
      <c r="H60" s="6" t="s">
        <v>127</v>
      </c>
      <c r="I60" t="s">
        <v>207</v>
      </c>
      <c r="J60">
        <v>1500</v>
      </c>
    </row>
    <row r="61" spans="1:10" x14ac:dyDescent="0.2">
      <c r="A61" t="s">
        <v>168</v>
      </c>
      <c r="B61" t="s">
        <v>318</v>
      </c>
      <c r="G61" s="5">
        <v>44420</v>
      </c>
      <c r="H61" s="6" t="s">
        <v>127</v>
      </c>
      <c r="I61" t="s">
        <v>245</v>
      </c>
      <c r="J61">
        <v>1000</v>
      </c>
    </row>
    <row r="62" spans="1:10" x14ac:dyDescent="0.2">
      <c r="A62" t="s">
        <v>168</v>
      </c>
      <c r="B62" t="s">
        <v>319</v>
      </c>
      <c r="G62" s="5">
        <v>44422</v>
      </c>
      <c r="H62" s="6" t="s">
        <v>127</v>
      </c>
      <c r="I62" t="s">
        <v>206</v>
      </c>
      <c r="J62">
        <v>584.01</v>
      </c>
    </row>
    <row r="63" spans="1:10" x14ac:dyDescent="0.2">
      <c r="A63" t="s">
        <v>168</v>
      </c>
      <c r="B63" t="s">
        <v>320</v>
      </c>
      <c r="G63" s="5">
        <v>44427</v>
      </c>
      <c r="H63" s="6" t="s">
        <v>127</v>
      </c>
      <c r="I63" t="s">
        <v>245</v>
      </c>
      <c r="J63">
        <v>1000</v>
      </c>
    </row>
    <row r="64" spans="1:10" x14ac:dyDescent="0.2">
      <c r="A64" t="s">
        <v>168</v>
      </c>
      <c r="B64" t="s">
        <v>321</v>
      </c>
      <c r="G64" s="5">
        <v>44429</v>
      </c>
      <c r="H64" s="6" t="s">
        <v>127</v>
      </c>
      <c r="I64" t="s">
        <v>203</v>
      </c>
      <c r="J64">
        <v>2900</v>
      </c>
    </row>
    <row r="65" spans="1:10" x14ac:dyDescent="0.2">
      <c r="A65" t="s">
        <v>168</v>
      </c>
      <c r="B65" t="s">
        <v>322</v>
      </c>
      <c r="G65" s="5">
        <v>44436</v>
      </c>
      <c r="H65" s="6" t="s">
        <v>127</v>
      </c>
      <c r="I65" t="s">
        <v>245</v>
      </c>
      <c r="J65">
        <v>2500</v>
      </c>
    </row>
    <row r="66" spans="1:10" x14ac:dyDescent="0.2">
      <c r="A66" t="s">
        <v>168</v>
      </c>
      <c r="B66" t="s">
        <v>323</v>
      </c>
      <c r="G66" s="5">
        <v>44436</v>
      </c>
      <c r="H66" s="6" t="s">
        <v>127</v>
      </c>
      <c r="I66" t="s">
        <v>203</v>
      </c>
      <c r="J66">
        <v>600</v>
      </c>
    </row>
    <row r="67" spans="1:10" x14ac:dyDescent="0.2">
      <c r="A67" t="s">
        <v>168</v>
      </c>
      <c r="B67" t="s">
        <v>247</v>
      </c>
      <c r="G67" s="5">
        <v>44442</v>
      </c>
      <c r="H67" s="6" t="s">
        <v>128</v>
      </c>
      <c r="I67" t="s">
        <v>206</v>
      </c>
      <c r="J67">
        <v>449.92</v>
      </c>
    </row>
    <row r="68" spans="1:10" x14ac:dyDescent="0.2">
      <c r="A68" t="s">
        <v>168</v>
      </c>
      <c r="B68" t="s">
        <v>248</v>
      </c>
      <c r="G68" s="5">
        <v>44442</v>
      </c>
      <c r="H68" s="6" t="s">
        <v>128</v>
      </c>
      <c r="I68" t="s">
        <v>206</v>
      </c>
      <c r="J68">
        <v>549.29999999999995</v>
      </c>
    </row>
    <row r="69" spans="1:10" x14ac:dyDescent="0.2">
      <c r="A69" t="s">
        <v>168</v>
      </c>
      <c r="B69" t="s">
        <v>249</v>
      </c>
      <c r="G69" s="5">
        <v>44442</v>
      </c>
      <c r="H69" s="6" t="s">
        <v>128</v>
      </c>
      <c r="I69" t="s">
        <v>206</v>
      </c>
      <c r="J69">
        <v>1177.8499999999999</v>
      </c>
    </row>
    <row r="70" spans="1:10" x14ac:dyDescent="0.2">
      <c r="A70" t="s">
        <v>168</v>
      </c>
      <c r="B70" t="s">
        <v>250</v>
      </c>
      <c r="G70" s="5">
        <v>44442</v>
      </c>
      <c r="H70" s="6" t="s">
        <v>128</v>
      </c>
      <c r="I70" t="s">
        <v>203</v>
      </c>
      <c r="J70">
        <v>500</v>
      </c>
    </row>
    <row r="71" spans="1:10" x14ac:dyDescent="0.2">
      <c r="A71" t="s">
        <v>168</v>
      </c>
      <c r="B71" t="s">
        <v>253</v>
      </c>
      <c r="G71" s="5">
        <v>44445</v>
      </c>
      <c r="H71" s="6" t="s">
        <v>128</v>
      </c>
      <c r="I71" t="s">
        <v>209</v>
      </c>
      <c r="J71">
        <v>6757.33</v>
      </c>
    </row>
    <row r="72" spans="1:10" x14ac:dyDescent="0.2">
      <c r="A72" t="s">
        <v>168</v>
      </c>
      <c r="B72" t="s">
        <v>254</v>
      </c>
      <c r="G72" s="5">
        <v>44445</v>
      </c>
      <c r="H72" s="6" t="s">
        <v>128</v>
      </c>
      <c r="I72" t="s">
        <v>208</v>
      </c>
      <c r="J72">
        <v>500</v>
      </c>
    </row>
    <row r="73" spans="1:10" x14ac:dyDescent="0.2">
      <c r="A73" t="s">
        <v>168</v>
      </c>
      <c r="B73" t="s">
        <v>255</v>
      </c>
      <c r="G73" s="5">
        <v>44445</v>
      </c>
      <c r="H73" s="6" t="s">
        <v>128</v>
      </c>
      <c r="I73" t="s">
        <v>207</v>
      </c>
      <c r="J73">
        <v>21000</v>
      </c>
    </row>
    <row r="74" spans="1:10" x14ac:dyDescent="0.2">
      <c r="A74" t="s">
        <v>168</v>
      </c>
      <c r="B74" t="s">
        <v>257</v>
      </c>
      <c r="G74" s="5">
        <v>44445</v>
      </c>
      <c r="H74" s="6" t="s">
        <v>128</v>
      </c>
      <c r="I74" t="s">
        <v>210</v>
      </c>
      <c r="J74">
        <v>15500</v>
      </c>
    </row>
    <row r="75" spans="1:10" x14ac:dyDescent="0.2">
      <c r="A75" t="s">
        <v>168</v>
      </c>
      <c r="B75" t="s">
        <v>201</v>
      </c>
      <c r="G75" s="5">
        <v>44445</v>
      </c>
      <c r="H75" s="6" t="s">
        <v>128</v>
      </c>
      <c r="I75" t="s">
        <v>217</v>
      </c>
      <c r="J75">
        <v>258</v>
      </c>
    </row>
    <row r="76" spans="1:10" x14ac:dyDescent="0.2">
      <c r="A76" t="s">
        <v>168</v>
      </c>
      <c r="B76" t="s">
        <v>258</v>
      </c>
      <c r="G76" s="5">
        <v>44445</v>
      </c>
      <c r="H76" s="6" t="s">
        <v>128</v>
      </c>
      <c r="I76" t="s">
        <v>216</v>
      </c>
      <c r="J76">
        <v>128</v>
      </c>
    </row>
    <row r="77" spans="1:10" x14ac:dyDescent="0.2">
      <c r="A77" t="s">
        <v>168</v>
      </c>
      <c r="B77" t="s">
        <v>251</v>
      </c>
      <c r="G77" s="5">
        <v>44446</v>
      </c>
      <c r="H77" s="6" t="s">
        <v>128</v>
      </c>
      <c r="I77" t="s">
        <v>245</v>
      </c>
      <c r="J77">
        <v>1000</v>
      </c>
    </row>
    <row r="78" spans="1:10" x14ac:dyDescent="0.2">
      <c r="A78" t="s">
        <v>168</v>
      </c>
      <c r="B78" t="s">
        <v>252</v>
      </c>
      <c r="G78" s="5">
        <v>44446</v>
      </c>
      <c r="H78" s="6" t="s">
        <v>128</v>
      </c>
      <c r="I78" t="s">
        <v>203</v>
      </c>
      <c r="J78">
        <v>2000</v>
      </c>
    </row>
    <row r="79" spans="1:10" x14ac:dyDescent="0.2">
      <c r="A79" t="s">
        <v>168</v>
      </c>
      <c r="B79" t="s">
        <v>259</v>
      </c>
      <c r="G79" s="5">
        <v>44453</v>
      </c>
      <c r="H79" s="6" t="s">
        <v>128</v>
      </c>
      <c r="I79" t="s">
        <v>206</v>
      </c>
      <c r="J79">
        <v>584.01</v>
      </c>
    </row>
    <row r="80" spans="1:10" x14ac:dyDescent="0.2">
      <c r="A80" t="s">
        <v>168</v>
      </c>
      <c r="B80" t="s">
        <v>260</v>
      </c>
      <c r="G80" s="5">
        <v>44457</v>
      </c>
      <c r="H80" s="6" t="s">
        <v>128</v>
      </c>
      <c r="I80" t="s">
        <v>203</v>
      </c>
      <c r="J80">
        <v>1300</v>
      </c>
    </row>
    <row r="81" spans="1:10" x14ac:dyDescent="0.2">
      <c r="A81" t="s">
        <v>168</v>
      </c>
      <c r="B81" t="s">
        <v>261</v>
      </c>
      <c r="G81" s="5">
        <v>44458</v>
      </c>
      <c r="H81" s="6" t="s">
        <v>128</v>
      </c>
      <c r="I81" t="s">
        <v>203</v>
      </c>
      <c r="J81">
        <v>1000</v>
      </c>
    </row>
    <row r="82" spans="1:10" x14ac:dyDescent="0.2">
      <c r="A82" t="s">
        <v>168</v>
      </c>
      <c r="B82" t="s">
        <v>262</v>
      </c>
      <c r="G82" s="5">
        <v>44458</v>
      </c>
      <c r="H82" s="6" t="s">
        <v>128</v>
      </c>
      <c r="I82" t="s">
        <v>203</v>
      </c>
      <c r="J82">
        <v>300</v>
      </c>
    </row>
    <row r="83" spans="1:10" x14ac:dyDescent="0.2">
      <c r="A83" t="s">
        <v>168</v>
      </c>
      <c r="B83" t="s">
        <v>263</v>
      </c>
      <c r="G83" s="5">
        <v>44462</v>
      </c>
      <c r="H83" s="6" t="s">
        <v>128</v>
      </c>
      <c r="I83" t="s">
        <v>213</v>
      </c>
      <c r="J83">
        <v>-2465</v>
      </c>
    </row>
    <row r="84" spans="1:10" x14ac:dyDescent="0.2">
      <c r="A84" t="s">
        <v>168</v>
      </c>
      <c r="B84" t="s">
        <v>264</v>
      </c>
      <c r="G84" s="5">
        <v>44463</v>
      </c>
      <c r="H84" s="6" t="s">
        <v>128</v>
      </c>
      <c r="I84" t="s">
        <v>213</v>
      </c>
      <c r="J84">
        <v>-3584</v>
      </c>
    </row>
    <row r="85" spans="1:10" x14ac:dyDescent="0.2">
      <c r="A85" t="s">
        <v>168</v>
      </c>
      <c r="B85" t="s">
        <v>265</v>
      </c>
      <c r="G85" s="5">
        <v>44464</v>
      </c>
      <c r="H85" s="6" t="s">
        <v>128</v>
      </c>
      <c r="I85" t="s">
        <v>245</v>
      </c>
      <c r="J85">
        <v>1000</v>
      </c>
    </row>
    <row r="86" spans="1:10" x14ac:dyDescent="0.2">
      <c r="A86" t="s">
        <v>168</v>
      </c>
      <c r="B86" t="s">
        <v>266</v>
      </c>
      <c r="G86" s="5">
        <v>44464</v>
      </c>
      <c r="H86" s="6" t="s">
        <v>128</v>
      </c>
      <c r="I86" t="s">
        <v>203</v>
      </c>
      <c r="J86">
        <v>500</v>
      </c>
    </row>
    <row r="87" spans="1:10" x14ac:dyDescent="0.2">
      <c r="A87" t="s">
        <v>168</v>
      </c>
      <c r="B87" t="s">
        <v>267</v>
      </c>
      <c r="G87" s="5">
        <v>44467</v>
      </c>
      <c r="H87" s="6" t="s">
        <v>128</v>
      </c>
      <c r="I87" t="s">
        <v>245</v>
      </c>
      <c r="J87">
        <v>1500</v>
      </c>
    </row>
    <row r="88" spans="1:10" x14ac:dyDescent="0.2">
      <c r="A88" t="s">
        <v>168</v>
      </c>
      <c r="B88" t="s">
        <v>268</v>
      </c>
      <c r="G88" s="5">
        <v>44467</v>
      </c>
      <c r="H88" s="6" t="s">
        <v>128</v>
      </c>
      <c r="I88" t="s">
        <v>203</v>
      </c>
      <c r="J88">
        <v>600</v>
      </c>
    </row>
    <row r="89" spans="1:10" x14ac:dyDescent="0.2">
      <c r="A89" t="s">
        <v>168</v>
      </c>
      <c r="B89" t="s">
        <v>269</v>
      </c>
      <c r="G89" s="5">
        <v>44467</v>
      </c>
      <c r="H89" s="6" t="s">
        <v>128</v>
      </c>
      <c r="I89" t="s">
        <v>203</v>
      </c>
      <c r="J89">
        <v>300</v>
      </c>
    </row>
    <row r="90" spans="1:10" x14ac:dyDescent="0.2">
      <c r="A90" t="s">
        <v>168</v>
      </c>
      <c r="B90" t="s">
        <v>270</v>
      </c>
      <c r="G90" s="5">
        <v>44468</v>
      </c>
      <c r="H90" s="6" t="s">
        <v>128</v>
      </c>
      <c r="I90" t="s">
        <v>209</v>
      </c>
      <c r="J90">
        <v>3000</v>
      </c>
    </row>
    <row r="91" spans="1:10" x14ac:dyDescent="0.2">
      <c r="A91" t="s">
        <v>168</v>
      </c>
      <c r="B91" t="s">
        <v>271</v>
      </c>
      <c r="G91" s="5">
        <v>44468</v>
      </c>
      <c r="H91" s="6" t="s">
        <v>128</v>
      </c>
      <c r="I91" t="s">
        <v>207</v>
      </c>
      <c r="J91">
        <v>18500</v>
      </c>
    </row>
    <row r="92" spans="1:10" x14ac:dyDescent="0.2">
      <c r="A92" t="s">
        <v>168</v>
      </c>
      <c r="B92" t="s">
        <v>272</v>
      </c>
      <c r="G92" s="5">
        <v>44468</v>
      </c>
      <c r="H92" s="6" t="s">
        <v>128</v>
      </c>
      <c r="I92" t="s">
        <v>208</v>
      </c>
      <c r="J92">
        <v>1000</v>
      </c>
    </row>
    <row r="93" spans="1:10" x14ac:dyDescent="0.2">
      <c r="A93" t="s">
        <v>168</v>
      </c>
      <c r="B93" t="s">
        <v>273</v>
      </c>
      <c r="G93" s="5">
        <v>44468</v>
      </c>
      <c r="H93" s="6" t="s">
        <v>128</v>
      </c>
      <c r="I93" t="s">
        <v>246</v>
      </c>
      <c r="J93">
        <v>16000</v>
      </c>
    </row>
    <row r="94" spans="1:10" x14ac:dyDescent="0.2">
      <c r="A94" t="s">
        <v>168</v>
      </c>
      <c r="B94" t="s">
        <v>274</v>
      </c>
      <c r="G94" s="5">
        <v>44469</v>
      </c>
      <c r="H94" s="6" t="s">
        <v>128</v>
      </c>
      <c r="I94" t="s">
        <v>213</v>
      </c>
      <c r="J94">
        <v>300</v>
      </c>
    </row>
    <row r="95" spans="1:10" x14ac:dyDescent="0.2">
      <c r="A95" t="s">
        <v>168</v>
      </c>
      <c r="B95" t="s">
        <v>219</v>
      </c>
      <c r="G95" s="5">
        <v>44472</v>
      </c>
      <c r="H95" s="6" t="s">
        <v>81</v>
      </c>
      <c r="I95" t="s">
        <v>203</v>
      </c>
      <c r="J95">
        <v>400</v>
      </c>
    </row>
    <row r="96" spans="1:10" x14ac:dyDescent="0.2">
      <c r="A96" t="s">
        <v>168</v>
      </c>
      <c r="B96" t="s">
        <v>220</v>
      </c>
      <c r="G96" s="5">
        <v>44472</v>
      </c>
      <c r="H96" s="6" t="s">
        <v>81</v>
      </c>
      <c r="I96" t="s">
        <v>203</v>
      </c>
      <c r="J96">
        <v>1000</v>
      </c>
    </row>
    <row r="97" spans="1:10" x14ac:dyDescent="0.2">
      <c r="A97" t="s">
        <v>168</v>
      </c>
      <c r="B97" t="s">
        <v>221</v>
      </c>
      <c r="G97" s="5">
        <v>44474</v>
      </c>
      <c r="H97" s="6" t="s">
        <v>81</v>
      </c>
      <c r="I97" t="s">
        <v>206</v>
      </c>
      <c r="J97">
        <v>450.03</v>
      </c>
    </row>
    <row r="98" spans="1:10" x14ac:dyDescent="0.2">
      <c r="A98" t="s">
        <v>168</v>
      </c>
      <c r="B98" t="s">
        <v>222</v>
      </c>
      <c r="G98" s="5">
        <v>44474</v>
      </c>
      <c r="H98" s="6" t="s">
        <v>81</v>
      </c>
      <c r="I98" t="s">
        <v>206</v>
      </c>
      <c r="J98">
        <v>549.28</v>
      </c>
    </row>
    <row r="99" spans="1:10" x14ac:dyDescent="0.2">
      <c r="A99" t="s">
        <v>168</v>
      </c>
      <c r="B99" t="s">
        <v>223</v>
      </c>
      <c r="G99" s="5">
        <v>44474</v>
      </c>
      <c r="H99" s="6" t="s">
        <v>81</v>
      </c>
      <c r="I99" t="s">
        <v>206</v>
      </c>
      <c r="J99">
        <v>1177.8499999999999</v>
      </c>
    </row>
    <row r="100" spans="1:10" x14ac:dyDescent="0.2">
      <c r="A100" t="s">
        <v>168</v>
      </c>
      <c r="B100" t="s">
        <v>224</v>
      </c>
      <c r="G100" s="5">
        <v>44475</v>
      </c>
      <c r="H100" s="6" t="s">
        <v>81</v>
      </c>
      <c r="I100" t="s">
        <v>203</v>
      </c>
      <c r="J100">
        <v>600</v>
      </c>
    </row>
    <row r="101" spans="1:10" x14ac:dyDescent="0.2">
      <c r="A101" t="s">
        <v>168</v>
      </c>
      <c r="B101" t="s">
        <v>225</v>
      </c>
      <c r="G101" s="5">
        <v>44476</v>
      </c>
      <c r="H101" s="6" t="s">
        <v>81</v>
      </c>
      <c r="I101" t="s">
        <v>213</v>
      </c>
      <c r="J101">
        <v>-515</v>
      </c>
    </row>
    <row r="102" spans="1:10" x14ac:dyDescent="0.2">
      <c r="A102" t="s">
        <v>168</v>
      </c>
      <c r="B102" t="s">
        <v>226</v>
      </c>
      <c r="G102" s="5">
        <v>44478</v>
      </c>
      <c r="H102" s="6" t="s">
        <v>81</v>
      </c>
      <c r="I102" t="s">
        <v>203</v>
      </c>
      <c r="J102">
        <v>900</v>
      </c>
    </row>
    <row r="103" spans="1:10" x14ac:dyDescent="0.2">
      <c r="A103" t="s">
        <v>168</v>
      </c>
      <c r="B103" t="s">
        <v>227</v>
      </c>
      <c r="G103" s="5">
        <v>44479</v>
      </c>
      <c r="H103" s="6" t="s">
        <v>81</v>
      </c>
      <c r="I103" t="s">
        <v>214</v>
      </c>
      <c r="J103">
        <v>2000</v>
      </c>
    </row>
    <row r="104" spans="1:10" x14ac:dyDescent="0.2">
      <c r="A104" t="s">
        <v>168</v>
      </c>
      <c r="B104" t="s">
        <v>229</v>
      </c>
      <c r="G104" s="5">
        <v>44479</v>
      </c>
      <c r="H104" s="6" t="s">
        <v>81</v>
      </c>
      <c r="I104" t="s">
        <v>203</v>
      </c>
      <c r="J104">
        <v>800</v>
      </c>
    </row>
    <row r="105" spans="1:10" x14ac:dyDescent="0.2">
      <c r="A105" t="s">
        <v>168</v>
      </c>
      <c r="B105" t="s">
        <v>235</v>
      </c>
      <c r="G105" s="5">
        <v>44480</v>
      </c>
      <c r="H105" s="6" t="s">
        <v>81</v>
      </c>
      <c r="I105" t="s">
        <v>203</v>
      </c>
      <c r="J105">
        <v>1000</v>
      </c>
    </row>
    <row r="106" spans="1:10" x14ac:dyDescent="0.2">
      <c r="A106" t="s">
        <v>168</v>
      </c>
      <c r="B106" t="s">
        <v>230</v>
      </c>
      <c r="G106" s="5">
        <v>44481</v>
      </c>
      <c r="H106" s="6" t="s">
        <v>81</v>
      </c>
      <c r="I106" t="s">
        <v>210</v>
      </c>
      <c r="J106">
        <v>15500</v>
      </c>
    </row>
    <row r="107" spans="1:10" x14ac:dyDescent="0.2">
      <c r="A107" t="s">
        <v>168</v>
      </c>
      <c r="B107" t="s">
        <v>231</v>
      </c>
      <c r="G107" s="5">
        <v>44481</v>
      </c>
      <c r="H107" s="6" t="s">
        <v>81</v>
      </c>
      <c r="I107" t="s">
        <v>204</v>
      </c>
      <c r="J107">
        <v>151</v>
      </c>
    </row>
    <row r="108" spans="1:10" x14ac:dyDescent="0.2">
      <c r="A108" t="s">
        <v>168</v>
      </c>
      <c r="B108" t="s">
        <v>200</v>
      </c>
      <c r="G108" s="5">
        <v>44481</v>
      </c>
      <c r="H108" s="6" t="s">
        <v>81</v>
      </c>
      <c r="I108" t="s">
        <v>216</v>
      </c>
      <c r="J108">
        <v>128</v>
      </c>
    </row>
    <row r="109" spans="1:10" x14ac:dyDescent="0.2">
      <c r="A109" t="s">
        <v>168</v>
      </c>
      <c r="B109" t="s">
        <v>201</v>
      </c>
      <c r="G109" s="5">
        <v>44481</v>
      </c>
      <c r="H109" s="6" t="s">
        <v>81</v>
      </c>
      <c r="I109" t="s">
        <v>217</v>
      </c>
      <c r="J109">
        <v>258</v>
      </c>
    </row>
    <row r="110" spans="1:10" x14ac:dyDescent="0.2">
      <c r="A110" t="s">
        <v>168</v>
      </c>
      <c r="B110" t="s">
        <v>232</v>
      </c>
      <c r="G110" s="5">
        <v>44481</v>
      </c>
      <c r="H110" s="6" t="s">
        <v>81</v>
      </c>
      <c r="I110" t="s">
        <v>218</v>
      </c>
      <c r="J110">
        <v>365</v>
      </c>
    </row>
    <row r="111" spans="1:10" x14ac:dyDescent="0.2">
      <c r="A111" t="s">
        <v>168</v>
      </c>
      <c r="B111" t="s">
        <v>233</v>
      </c>
      <c r="G111" s="5">
        <v>44481</v>
      </c>
      <c r="H111" s="6" t="s">
        <v>81</v>
      </c>
      <c r="I111" t="s">
        <v>245</v>
      </c>
      <c r="J111">
        <v>5000</v>
      </c>
    </row>
    <row r="112" spans="1:10" x14ac:dyDescent="0.2">
      <c r="A112" t="s">
        <v>168</v>
      </c>
      <c r="B112" t="s">
        <v>234</v>
      </c>
      <c r="G112" s="5">
        <v>44481</v>
      </c>
      <c r="H112" s="6" t="s">
        <v>81</v>
      </c>
      <c r="I112" t="s">
        <v>209</v>
      </c>
      <c r="J112">
        <v>2000</v>
      </c>
    </row>
    <row r="113" spans="1:10" x14ac:dyDescent="0.2">
      <c r="A113" t="s">
        <v>168</v>
      </c>
      <c r="B113" t="s">
        <v>236</v>
      </c>
      <c r="G113" s="5">
        <v>44482</v>
      </c>
      <c r="H113" s="6" t="s">
        <v>81</v>
      </c>
      <c r="I113" t="s">
        <v>203</v>
      </c>
      <c r="J113">
        <v>800</v>
      </c>
    </row>
    <row r="114" spans="1:10" x14ac:dyDescent="0.2">
      <c r="A114" t="s">
        <v>168</v>
      </c>
      <c r="B114" t="s">
        <v>237</v>
      </c>
      <c r="G114" s="5">
        <v>44484</v>
      </c>
      <c r="H114" s="6" t="s">
        <v>81</v>
      </c>
      <c r="I114" t="s">
        <v>206</v>
      </c>
      <c r="J114">
        <v>584.01</v>
      </c>
    </row>
    <row r="115" spans="1:10" x14ac:dyDescent="0.2">
      <c r="A115" t="s">
        <v>168</v>
      </c>
      <c r="B115" t="s">
        <v>183</v>
      </c>
      <c r="G115" s="5">
        <v>44488</v>
      </c>
      <c r="H115" s="6" t="s">
        <v>81</v>
      </c>
      <c r="I115" t="s">
        <v>212</v>
      </c>
      <c r="J115">
        <v>4000</v>
      </c>
    </row>
    <row r="116" spans="1:10" x14ac:dyDescent="0.2">
      <c r="A116" t="s">
        <v>168</v>
      </c>
      <c r="B116" t="s">
        <v>238</v>
      </c>
      <c r="G116" s="5">
        <v>44488</v>
      </c>
      <c r="H116" s="6" t="s">
        <v>81</v>
      </c>
      <c r="I116" t="s">
        <v>245</v>
      </c>
      <c r="J116">
        <v>1000</v>
      </c>
    </row>
    <row r="117" spans="1:10" x14ac:dyDescent="0.2">
      <c r="A117" t="s">
        <v>168</v>
      </c>
      <c r="B117" t="s">
        <v>240</v>
      </c>
      <c r="G117" s="5">
        <v>44498</v>
      </c>
      <c r="H117" s="6" t="s">
        <v>81</v>
      </c>
      <c r="I117" t="s">
        <v>217</v>
      </c>
      <c r="J117">
        <v>258</v>
      </c>
    </row>
    <row r="118" spans="1:10" x14ac:dyDescent="0.2">
      <c r="A118" t="s">
        <v>168</v>
      </c>
      <c r="B118" t="s">
        <v>200</v>
      </c>
      <c r="G118" s="5">
        <v>44498</v>
      </c>
      <c r="H118" s="6" t="s">
        <v>81</v>
      </c>
      <c r="I118" t="s">
        <v>216</v>
      </c>
      <c r="J118">
        <v>128</v>
      </c>
    </row>
    <row r="119" spans="1:10" x14ac:dyDescent="0.2">
      <c r="A119" t="s">
        <v>168</v>
      </c>
      <c r="B119" t="s">
        <v>241</v>
      </c>
      <c r="G119" s="5">
        <v>44498</v>
      </c>
      <c r="H119" s="6" t="s">
        <v>81</v>
      </c>
      <c r="I119" t="s">
        <v>246</v>
      </c>
      <c r="J119">
        <v>10000</v>
      </c>
    </row>
    <row r="120" spans="1:10" x14ac:dyDescent="0.2">
      <c r="A120" t="s">
        <v>168</v>
      </c>
      <c r="B120" t="s">
        <v>239</v>
      </c>
      <c r="G120" s="5">
        <v>44499</v>
      </c>
      <c r="H120" s="6" t="s">
        <v>81</v>
      </c>
      <c r="I120" t="s">
        <v>207</v>
      </c>
      <c r="J120">
        <v>8500</v>
      </c>
    </row>
    <row r="121" spans="1:10" x14ac:dyDescent="0.2">
      <c r="A121" t="s">
        <v>168</v>
      </c>
      <c r="B121" t="s">
        <v>175</v>
      </c>
      <c r="G121" s="5">
        <v>44499</v>
      </c>
      <c r="H121" s="6" t="s">
        <v>81</v>
      </c>
      <c r="I121" t="s">
        <v>208</v>
      </c>
      <c r="J121">
        <v>600</v>
      </c>
    </row>
    <row r="122" spans="1:10" x14ac:dyDescent="0.2">
      <c r="A122" t="s">
        <v>168</v>
      </c>
      <c r="B122" t="s">
        <v>196</v>
      </c>
      <c r="G122" s="5">
        <v>44499</v>
      </c>
      <c r="H122" s="6" t="s">
        <v>81</v>
      </c>
      <c r="I122" t="s">
        <v>209</v>
      </c>
      <c r="J122">
        <v>1200</v>
      </c>
    </row>
    <row r="123" spans="1:10" x14ac:dyDescent="0.2">
      <c r="A123" t="s">
        <v>168</v>
      </c>
      <c r="B123" t="s">
        <v>242</v>
      </c>
      <c r="G123" s="5">
        <v>44500</v>
      </c>
      <c r="H123" s="6" t="s">
        <v>81</v>
      </c>
      <c r="I123" t="s">
        <v>245</v>
      </c>
      <c r="J123">
        <v>3000</v>
      </c>
    </row>
    <row r="124" spans="1:10" x14ac:dyDescent="0.2">
      <c r="A124" t="s">
        <v>168</v>
      </c>
      <c r="B124" t="s">
        <v>243</v>
      </c>
      <c r="G124" s="5">
        <v>44500</v>
      </c>
      <c r="H124" s="6" t="s">
        <v>81</v>
      </c>
      <c r="I124" t="s">
        <v>203</v>
      </c>
      <c r="J124">
        <v>1800</v>
      </c>
    </row>
    <row r="125" spans="1:10" x14ac:dyDescent="0.2">
      <c r="A125" t="s">
        <v>168</v>
      </c>
      <c r="B125" t="s">
        <v>244</v>
      </c>
      <c r="G125" s="5">
        <v>44500</v>
      </c>
      <c r="H125" s="6" t="s">
        <v>81</v>
      </c>
      <c r="I125" t="s">
        <v>203</v>
      </c>
      <c r="J125">
        <v>800</v>
      </c>
    </row>
    <row r="126" spans="1:10" x14ac:dyDescent="0.2">
      <c r="A126" t="s">
        <v>168</v>
      </c>
      <c r="B126" t="s">
        <v>169</v>
      </c>
      <c r="G126" s="5">
        <v>44502</v>
      </c>
      <c r="H126" s="6" t="s">
        <v>82</v>
      </c>
      <c r="I126" t="s">
        <v>205</v>
      </c>
      <c r="J126">
        <v>370</v>
      </c>
    </row>
    <row r="127" spans="1:10" x14ac:dyDescent="0.2">
      <c r="A127" t="s">
        <v>168</v>
      </c>
      <c r="B127" t="s">
        <v>170</v>
      </c>
      <c r="G127" s="5">
        <v>44503</v>
      </c>
      <c r="H127" s="6" t="s">
        <v>82</v>
      </c>
      <c r="I127" t="s">
        <v>206</v>
      </c>
      <c r="J127">
        <v>450.03</v>
      </c>
    </row>
    <row r="128" spans="1:10" x14ac:dyDescent="0.2">
      <c r="A128" t="s">
        <v>168</v>
      </c>
      <c r="B128" t="s">
        <v>172</v>
      </c>
      <c r="G128" s="5">
        <v>44503</v>
      </c>
      <c r="H128" s="6" t="s">
        <v>82</v>
      </c>
      <c r="I128" t="s">
        <v>206</v>
      </c>
      <c r="J128">
        <v>549.28</v>
      </c>
    </row>
    <row r="129" spans="1:10" x14ac:dyDescent="0.2">
      <c r="A129" t="s">
        <v>168</v>
      </c>
      <c r="B129" t="s">
        <v>173</v>
      </c>
      <c r="G129" s="5">
        <v>44503</v>
      </c>
      <c r="H129" s="6" t="s">
        <v>82</v>
      </c>
      <c r="I129" t="s">
        <v>206</v>
      </c>
      <c r="J129">
        <v>1177.8499999999999</v>
      </c>
    </row>
    <row r="130" spans="1:10" x14ac:dyDescent="0.2">
      <c r="A130" t="s">
        <v>168</v>
      </c>
      <c r="B130" t="s">
        <v>174</v>
      </c>
      <c r="G130" s="5">
        <v>44506</v>
      </c>
      <c r="H130" s="6" t="s">
        <v>82</v>
      </c>
      <c r="I130" t="s">
        <v>209</v>
      </c>
      <c r="J130">
        <v>1800</v>
      </c>
    </row>
    <row r="131" spans="1:10" x14ac:dyDescent="0.2">
      <c r="A131" t="s">
        <v>168</v>
      </c>
      <c r="B131" t="s">
        <v>177</v>
      </c>
      <c r="G131" s="5">
        <v>44506</v>
      </c>
      <c r="H131" s="6" t="s">
        <v>82</v>
      </c>
    </row>
    <row r="132" spans="1:10" x14ac:dyDescent="0.2">
      <c r="A132" t="s">
        <v>168</v>
      </c>
      <c r="B132" t="s">
        <v>179</v>
      </c>
      <c r="G132" s="5">
        <v>44507</v>
      </c>
      <c r="H132" s="6" t="s">
        <v>82</v>
      </c>
      <c r="I132" t="s">
        <v>210</v>
      </c>
      <c r="J132">
        <v>15500</v>
      </c>
    </row>
    <row r="133" spans="1:10" x14ac:dyDescent="0.2">
      <c r="A133" t="s">
        <v>168</v>
      </c>
      <c r="B133" t="s">
        <v>180</v>
      </c>
      <c r="G133" s="5">
        <v>44507</v>
      </c>
      <c r="H133" s="6" t="s">
        <v>82</v>
      </c>
      <c r="I133" t="s">
        <v>203</v>
      </c>
      <c r="J133">
        <v>1000</v>
      </c>
    </row>
    <row r="134" spans="1:10" x14ac:dyDescent="0.2">
      <c r="A134" t="s">
        <v>168</v>
      </c>
      <c r="B134" t="s">
        <v>181</v>
      </c>
      <c r="G134" s="5">
        <v>44507</v>
      </c>
      <c r="H134" s="6" t="s">
        <v>82</v>
      </c>
      <c r="I134" t="s">
        <v>211</v>
      </c>
      <c r="J134">
        <v>1005</v>
      </c>
    </row>
    <row r="135" spans="1:10" x14ac:dyDescent="0.2">
      <c r="A135" t="s">
        <v>168</v>
      </c>
      <c r="B135" t="s">
        <v>182</v>
      </c>
      <c r="G135" s="5">
        <v>44509</v>
      </c>
      <c r="H135" s="6" t="s">
        <v>82</v>
      </c>
      <c r="I135" t="s">
        <v>212</v>
      </c>
      <c r="J135">
        <v>4000</v>
      </c>
    </row>
    <row r="136" spans="1:10" x14ac:dyDescent="0.2">
      <c r="A136" t="s">
        <v>168</v>
      </c>
      <c r="B136" t="s">
        <v>184</v>
      </c>
      <c r="G136" s="5">
        <v>44509</v>
      </c>
      <c r="H136" s="6" t="s">
        <v>82</v>
      </c>
      <c r="I136" t="s">
        <v>203</v>
      </c>
    </row>
    <row r="137" spans="1:10" x14ac:dyDescent="0.2">
      <c r="A137" t="s">
        <v>168</v>
      </c>
      <c r="B137" t="s">
        <v>185</v>
      </c>
      <c r="G137" s="5">
        <v>44510</v>
      </c>
      <c r="H137" s="6" t="s">
        <v>82</v>
      </c>
      <c r="I137" t="s">
        <v>204</v>
      </c>
      <c r="J137">
        <v>222</v>
      </c>
    </row>
    <row r="138" spans="1:10" x14ac:dyDescent="0.2">
      <c r="A138" t="s">
        <v>168</v>
      </c>
      <c r="B138" t="s">
        <v>186</v>
      </c>
      <c r="G138" s="5">
        <v>44514</v>
      </c>
      <c r="H138" s="6" t="s">
        <v>82</v>
      </c>
      <c r="I138" t="s">
        <v>203</v>
      </c>
      <c r="J138">
        <v>1000</v>
      </c>
    </row>
    <row r="139" spans="1:10" x14ac:dyDescent="0.2">
      <c r="A139" t="s">
        <v>168</v>
      </c>
      <c r="B139" t="s">
        <v>187</v>
      </c>
      <c r="G139" s="5">
        <v>44516</v>
      </c>
      <c r="H139" s="6" t="s">
        <v>82</v>
      </c>
      <c r="I139" t="s">
        <v>206</v>
      </c>
      <c r="J139">
        <v>605.27</v>
      </c>
    </row>
    <row r="140" spans="1:10" x14ac:dyDescent="0.2">
      <c r="A140" t="s">
        <v>168</v>
      </c>
      <c r="B140" t="s">
        <v>188</v>
      </c>
      <c r="G140" s="5">
        <v>44518</v>
      </c>
      <c r="H140" s="6" t="s">
        <v>82</v>
      </c>
      <c r="I140" t="s">
        <v>203</v>
      </c>
      <c r="J140">
        <v>1400</v>
      </c>
    </row>
    <row r="141" spans="1:10" x14ac:dyDescent="0.2">
      <c r="A141" t="s">
        <v>168</v>
      </c>
      <c r="B141" t="s">
        <v>189</v>
      </c>
      <c r="G141" s="5">
        <v>44520</v>
      </c>
      <c r="H141" s="6" t="s">
        <v>82</v>
      </c>
      <c r="I141" t="s">
        <v>203</v>
      </c>
      <c r="J141">
        <v>500</v>
      </c>
    </row>
    <row r="142" spans="1:10" x14ac:dyDescent="0.2">
      <c r="A142" t="s">
        <v>168</v>
      </c>
      <c r="B142" t="s">
        <v>190</v>
      </c>
      <c r="G142" s="5">
        <v>44520</v>
      </c>
      <c r="H142" s="6" t="s">
        <v>82</v>
      </c>
      <c r="I142" t="s">
        <v>203</v>
      </c>
      <c r="J142">
        <v>1000</v>
      </c>
    </row>
    <row r="143" spans="1:10" x14ac:dyDescent="0.2">
      <c r="A143" t="s">
        <v>168</v>
      </c>
      <c r="B143" t="s">
        <v>191</v>
      </c>
      <c r="G143" s="5">
        <v>44523</v>
      </c>
      <c r="H143" s="6" t="s">
        <v>82</v>
      </c>
      <c r="I143" t="s">
        <v>203</v>
      </c>
      <c r="J143">
        <v>1000</v>
      </c>
    </row>
    <row r="144" spans="1:10" x14ac:dyDescent="0.2">
      <c r="A144" t="s">
        <v>168</v>
      </c>
      <c r="B144" t="s">
        <v>192</v>
      </c>
      <c r="G144" s="5">
        <v>44527</v>
      </c>
      <c r="H144" s="6" t="s">
        <v>82</v>
      </c>
      <c r="I144" t="s">
        <v>213</v>
      </c>
      <c r="J144">
        <v>4432</v>
      </c>
    </row>
    <row r="145" spans="1:10" x14ac:dyDescent="0.2">
      <c r="A145" t="s">
        <v>168</v>
      </c>
      <c r="B145" t="s">
        <v>193</v>
      </c>
      <c r="G145" s="5">
        <v>44527</v>
      </c>
      <c r="H145" s="6" t="s">
        <v>82</v>
      </c>
      <c r="I145" t="s">
        <v>203</v>
      </c>
      <c r="J145">
        <v>1200</v>
      </c>
    </row>
    <row r="146" spans="1:10" x14ac:dyDescent="0.2">
      <c r="A146" t="s">
        <v>168</v>
      </c>
      <c r="B146" t="s">
        <v>194</v>
      </c>
      <c r="G146" s="5">
        <v>44530</v>
      </c>
      <c r="H146" s="6" t="s">
        <v>82</v>
      </c>
      <c r="I146" t="s">
        <v>214</v>
      </c>
      <c r="J146">
        <v>2000</v>
      </c>
    </row>
    <row r="147" spans="1:10" x14ac:dyDescent="0.2">
      <c r="A147" t="s">
        <v>168</v>
      </c>
      <c r="B147" t="s">
        <v>195</v>
      </c>
      <c r="G147" s="5">
        <v>44531</v>
      </c>
      <c r="H147" s="6" t="s">
        <v>83</v>
      </c>
      <c r="I147" t="s">
        <v>214</v>
      </c>
      <c r="J147">
        <v>16000</v>
      </c>
    </row>
    <row r="148" spans="1:10" x14ac:dyDescent="0.2">
      <c r="A148" t="s">
        <v>168</v>
      </c>
      <c r="B148" t="s">
        <v>197</v>
      </c>
      <c r="G148" s="5">
        <v>44531</v>
      </c>
      <c r="H148" s="6" t="s">
        <v>83</v>
      </c>
      <c r="I148" t="s">
        <v>209</v>
      </c>
      <c r="J148">
        <v>3973.62</v>
      </c>
    </row>
    <row r="149" spans="1:10" x14ac:dyDescent="0.2">
      <c r="A149" t="s">
        <v>168</v>
      </c>
      <c r="B149" t="s">
        <v>198</v>
      </c>
      <c r="G149" s="5">
        <v>44531</v>
      </c>
      <c r="H149" s="6" t="s">
        <v>83</v>
      </c>
      <c r="I149" t="s">
        <v>208</v>
      </c>
      <c r="J149">
        <v>806.8</v>
      </c>
    </row>
    <row r="150" spans="1:10" x14ac:dyDescent="0.2">
      <c r="A150" t="s">
        <v>168</v>
      </c>
      <c r="B150" t="s">
        <v>199</v>
      </c>
      <c r="G150" s="5">
        <v>44531</v>
      </c>
      <c r="H150" s="6" t="s">
        <v>83</v>
      </c>
      <c r="I150" t="s">
        <v>215</v>
      </c>
      <c r="J150">
        <v>692.5</v>
      </c>
    </row>
    <row r="151" spans="1:10" x14ac:dyDescent="0.2">
      <c r="A151" t="s">
        <v>168</v>
      </c>
      <c r="B151" t="s">
        <v>200</v>
      </c>
      <c r="G151" s="5">
        <v>44531</v>
      </c>
      <c r="H151" s="6" t="s">
        <v>83</v>
      </c>
      <c r="I151" t="s">
        <v>216</v>
      </c>
      <c r="J151">
        <v>128</v>
      </c>
    </row>
    <row r="152" spans="1:10" x14ac:dyDescent="0.2">
      <c r="A152" t="s">
        <v>168</v>
      </c>
      <c r="B152" t="s">
        <v>201</v>
      </c>
      <c r="G152" s="5">
        <v>44531</v>
      </c>
      <c r="H152" s="6" t="s">
        <v>83</v>
      </c>
      <c r="I152" t="s">
        <v>217</v>
      </c>
      <c r="J152">
        <v>258</v>
      </c>
    </row>
    <row r="153" spans="1:10" x14ac:dyDescent="0.2">
      <c r="A153" t="s">
        <v>168</v>
      </c>
      <c r="B153" t="s">
        <v>202</v>
      </c>
      <c r="G153" s="5">
        <v>44531</v>
      </c>
      <c r="H153" s="6" t="s">
        <v>83</v>
      </c>
      <c r="I153" t="s">
        <v>218</v>
      </c>
      <c r="J153">
        <v>537</v>
      </c>
    </row>
    <row r="154" spans="1:10" x14ac:dyDescent="0.2">
      <c r="A154" t="s">
        <v>168</v>
      </c>
      <c r="B154" t="s">
        <v>275</v>
      </c>
      <c r="G154" s="5">
        <v>44533</v>
      </c>
      <c r="H154" s="6" t="s">
        <v>83</v>
      </c>
      <c r="I154" t="s">
        <v>206</v>
      </c>
      <c r="J154">
        <v>450.03</v>
      </c>
    </row>
    <row r="155" spans="1:10" x14ac:dyDescent="0.2">
      <c r="A155" t="s">
        <v>168</v>
      </c>
      <c r="B155" t="s">
        <v>276</v>
      </c>
      <c r="G155" s="5">
        <v>44533</v>
      </c>
      <c r="H155" s="6" t="s">
        <v>83</v>
      </c>
      <c r="I155" t="s">
        <v>206</v>
      </c>
      <c r="J155">
        <v>549.49</v>
      </c>
    </row>
    <row r="156" spans="1:10" x14ac:dyDescent="0.2">
      <c r="A156" t="s">
        <v>168</v>
      </c>
      <c r="B156" t="s">
        <v>277</v>
      </c>
      <c r="G156" s="5">
        <v>44533</v>
      </c>
      <c r="H156" s="6" t="s">
        <v>83</v>
      </c>
      <c r="I156" t="s">
        <v>206</v>
      </c>
      <c r="J156">
        <v>1177.8499999999999</v>
      </c>
    </row>
    <row r="157" spans="1:10" x14ac:dyDescent="0.2">
      <c r="A157" t="s">
        <v>168</v>
      </c>
      <c r="B157" t="s">
        <v>279</v>
      </c>
      <c r="G157" s="5">
        <v>44533</v>
      </c>
      <c r="H157" s="6" t="s">
        <v>83</v>
      </c>
      <c r="I157" t="s">
        <v>213</v>
      </c>
      <c r="J157">
        <v>-1345</v>
      </c>
    </row>
    <row r="158" spans="1:10" x14ac:dyDescent="0.2">
      <c r="A158" t="s">
        <v>168</v>
      </c>
      <c r="B158" t="s">
        <v>280</v>
      </c>
      <c r="G158" s="5">
        <v>44535</v>
      </c>
      <c r="H158" s="6" t="s">
        <v>83</v>
      </c>
      <c r="I158" t="s">
        <v>203</v>
      </c>
      <c r="J158">
        <v>518</v>
      </c>
    </row>
    <row r="159" spans="1:10" x14ac:dyDescent="0.2">
      <c r="A159" t="s">
        <v>168</v>
      </c>
      <c r="B159" t="s">
        <v>281</v>
      </c>
      <c r="G159" s="5">
        <v>44537</v>
      </c>
      <c r="H159" s="6" t="s">
        <v>83</v>
      </c>
      <c r="I159" t="s">
        <v>210</v>
      </c>
      <c r="J159">
        <v>15500</v>
      </c>
    </row>
    <row r="160" spans="1:10" x14ac:dyDescent="0.2">
      <c r="A160" t="s">
        <v>168</v>
      </c>
      <c r="B160" t="s">
        <v>282</v>
      </c>
      <c r="G160" s="5">
        <v>44537</v>
      </c>
      <c r="H160" s="6" t="s">
        <v>83</v>
      </c>
      <c r="I160" t="s">
        <v>245</v>
      </c>
      <c r="J160">
        <v>2000</v>
      </c>
    </row>
    <row r="161" spans="1:10" x14ac:dyDescent="0.2">
      <c r="A161" t="s">
        <v>168</v>
      </c>
      <c r="B161" t="s">
        <v>283</v>
      </c>
      <c r="G161" s="5">
        <v>44537</v>
      </c>
      <c r="H161" s="6" t="s">
        <v>83</v>
      </c>
      <c r="I161" t="s">
        <v>203</v>
      </c>
      <c r="J161">
        <v>1000</v>
      </c>
    </row>
    <row r="162" spans="1:10" x14ac:dyDescent="0.2">
      <c r="A162" t="s">
        <v>168</v>
      </c>
      <c r="B162" t="s">
        <v>284</v>
      </c>
      <c r="G162" s="5">
        <v>44537</v>
      </c>
      <c r="H162" s="6" t="s">
        <v>83</v>
      </c>
      <c r="I162" t="s">
        <v>203</v>
      </c>
      <c r="J162">
        <v>1900</v>
      </c>
    </row>
    <row r="163" spans="1:10" x14ac:dyDescent="0.2">
      <c r="A163" t="s">
        <v>168</v>
      </c>
      <c r="B163" t="s">
        <v>285</v>
      </c>
      <c r="G163" s="5">
        <v>44540</v>
      </c>
      <c r="H163" s="6" t="s">
        <v>83</v>
      </c>
      <c r="I163" t="s">
        <v>301</v>
      </c>
      <c r="J163">
        <v>800</v>
      </c>
    </row>
    <row r="164" spans="1:10" x14ac:dyDescent="0.2">
      <c r="A164" t="s">
        <v>168</v>
      </c>
      <c r="B164" t="s">
        <v>286</v>
      </c>
      <c r="G164" s="5">
        <v>44541</v>
      </c>
      <c r="H164" s="6" t="s">
        <v>83</v>
      </c>
      <c r="I164" t="s">
        <v>212</v>
      </c>
      <c r="J164">
        <v>4000</v>
      </c>
    </row>
    <row r="165" spans="1:10" x14ac:dyDescent="0.2">
      <c r="A165" t="s">
        <v>168</v>
      </c>
      <c r="B165" t="s">
        <v>287</v>
      </c>
      <c r="G165" s="5">
        <v>44542</v>
      </c>
      <c r="H165" s="6" t="s">
        <v>83</v>
      </c>
      <c r="I165" t="s">
        <v>245</v>
      </c>
      <c r="J165">
        <v>2000</v>
      </c>
    </row>
    <row r="166" spans="1:10" x14ac:dyDescent="0.2">
      <c r="A166" t="s">
        <v>168</v>
      </c>
      <c r="B166" t="s">
        <v>288</v>
      </c>
      <c r="G166" s="5">
        <v>44544</v>
      </c>
      <c r="H166" s="6" t="s">
        <v>83</v>
      </c>
      <c r="I166" t="s">
        <v>206</v>
      </c>
      <c r="J166">
        <v>605.27</v>
      </c>
    </row>
    <row r="167" spans="1:10" x14ac:dyDescent="0.2">
      <c r="A167" t="s">
        <v>168</v>
      </c>
      <c r="B167" t="s">
        <v>289</v>
      </c>
      <c r="G167" s="5">
        <v>44544</v>
      </c>
      <c r="H167" s="6" t="s">
        <v>83</v>
      </c>
      <c r="I167" t="s">
        <v>203</v>
      </c>
      <c r="J167">
        <v>500</v>
      </c>
    </row>
    <row r="168" spans="1:10" x14ac:dyDescent="0.2">
      <c r="A168" t="s">
        <v>168</v>
      </c>
      <c r="B168" t="s">
        <v>290</v>
      </c>
      <c r="G168" s="5">
        <v>44545</v>
      </c>
      <c r="H168" s="6" t="s">
        <v>83</v>
      </c>
      <c r="I168" t="s">
        <v>203</v>
      </c>
      <c r="J168">
        <v>500</v>
      </c>
    </row>
    <row r="169" spans="1:10" x14ac:dyDescent="0.2">
      <c r="A169" t="s">
        <v>168</v>
      </c>
      <c r="B169" t="s">
        <v>291</v>
      </c>
      <c r="G169" s="5">
        <v>44548</v>
      </c>
      <c r="H169" s="6" t="s">
        <v>83</v>
      </c>
      <c r="I169" t="s">
        <v>203</v>
      </c>
      <c r="J169">
        <v>600</v>
      </c>
    </row>
    <row r="170" spans="1:10" x14ac:dyDescent="0.2">
      <c r="A170" t="s">
        <v>168</v>
      </c>
      <c r="B170" t="s">
        <v>292</v>
      </c>
      <c r="G170" s="5">
        <v>44551</v>
      </c>
      <c r="H170" s="6" t="s">
        <v>83</v>
      </c>
      <c r="I170" t="s">
        <v>302</v>
      </c>
      <c r="J170">
        <v>281</v>
      </c>
    </row>
    <row r="171" spans="1:10" x14ac:dyDescent="0.2">
      <c r="A171" t="s">
        <v>168</v>
      </c>
      <c r="B171" t="s">
        <v>293</v>
      </c>
      <c r="G171" s="5">
        <v>44551</v>
      </c>
      <c r="H171" s="6" t="s">
        <v>83</v>
      </c>
      <c r="I171" s="5" t="s">
        <v>303</v>
      </c>
      <c r="J171">
        <v>525</v>
      </c>
    </row>
    <row r="172" spans="1:10" x14ac:dyDescent="0.2">
      <c r="A172" t="s">
        <v>168</v>
      </c>
      <c r="B172" t="s">
        <v>294</v>
      </c>
      <c r="G172" s="5">
        <v>44551</v>
      </c>
      <c r="H172" s="6" t="s">
        <v>83</v>
      </c>
      <c r="I172" t="s">
        <v>203</v>
      </c>
      <c r="J172">
        <v>1400</v>
      </c>
    </row>
    <row r="173" spans="1:10" x14ac:dyDescent="0.2">
      <c r="A173" t="s">
        <v>168</v>
      </c>
      <c r="B173" t="s">
        <v>228</v>
      </c>
      <c r="G173" s="5">
        <v>44556</v>
      </c>
      <c r="H173" s="6" t="s">
        <v>83</v>
      </c>
      <c r="I173" t="s">
        <v>245</v>
      </c>
      <c r="J173">
        <v>2000</v>
      </c>
    </row>
    <row r="174" spans="1:10" x14ac:dyDescent="0.2">
      <c r="A174" t="s">
        <v>168</v>
      </c>
      <c r="B174" t="s">
        <v>295</v>
      </c>
      <c r="G174" s="5">
        <v>44556</v>
      </c>
      <c r="H174" s="6" t="s">
        <v>83</v>
      </c>
      <c r="I174" t="s">
        <v>203</v>
      </c>
      <c r="J174">
        <v>500</v>
      </c>
    </row>
    <row r="175" spans="1:10" x14ac:dyDescent="0.2">
      <c r="A175" t="s">
        <v>168</v>
      </c>
      <c r="B175" t="s">
        <v>296</v>
      </c>
      <c r="G175" s="5">
        <v>44558</v>
      </c>
      <c r="H175" s="6" t="s">
        <v>83</v>
      </c>
      <c r="I175" t="s">
        <v>203</v>
      </c>
      <c r="J175">
        <v>600</v>
      </c>
    </row>
    <row r="176" spans="1:10" x14ac:dyDescent="0.2">
      <c r="A176" t="s">
        <v>168</v>
      </c>
      <c r="B176" t="s">
        <v>297</v>
      </c>
      <c r="G176" s="5">
        <v>44558</v>
      </c>
      <c r="H176" s="6" t="s">
        <v>83</v>
      </c>
      <c r="I176" t="s">
        <v>302</v>
      </c>
      <c r="J176">
        <v>342</v>
      </c>
    </row>
    <row r="177" spans="1:10" x14ac:dyDescent="0.2">
      <c r="A177" t="s">
        <v>168</v>
      </c>
      <c r="B177" t="s">
        <v>298</v>
      </c>
      <c r="G177" s="5">
        <v>44558</v>
      </c>
      <c r="H177" s="6" t="s">
        <v>83</v>
      </c>
      <c r="I177" t="s">
        <v>207</v>
      </c>
      <c r="J177">
        <v>16000</v>
      </c>
    </row>
    <row r="178" spans="1:10" x14ac:dyDescent="0.2">
      <c r="A178" t="s">
        <v>168</v>
      </c>
      <c r="B178" t="s">
        <v>299</v>
      </c>
      <c r="G178" s="5">
        <v>44558</v>
      </c>
      <c r="H178" s="6" t="s">
        <v>83</v>
      </c>
      <c r="I178" t="s">
        <v>208</v>
      </c>
      <c r="J178">
        <v>800</v>
      </c>
    </row>
    <row r="179" spans="1:10" x14ac:dyDescent="0.2">
      <c r="A179" t="s">
        <v>168</v>
      </c>
      <c r="B179" t="s">
        <v>300</v>
      </c>
      <c r="G179" s="5">
        <v>44558</v>
      </c>
      <c r="H179" s="6" t="s">
        <v>83</v>
      </c>
      <c r="I179" t="s">
        <v>209</v>
      </c>
      <c r="J179">
        <v>6000</v>
      </c>
    </row>
    <row r="180" spans="1:10" x14ac:dyDescent="0.2">
      <c r="A180" t="s">
        <v>168</v>
      </c>
      <c r="B180" t="s">
        <v>200</v>
      </c>
      <c r="G180" s="5">
        <v>44558</v>
      </c>
      <c r="H180" s="6" t="s">
        <v>83</v>
      </c>
      <c r="I180" t="s">
        <v>216</v>
      </c>
      <c r="J180">
        <v>128</v>
      </c>
    </row>
    <row r="181" spans="1:10" x14ac:dyDescent="0.2">
      <c r="A181" t="s">
        <v>168</v>
      </c>
      <c r="B181" t="s">
        <v>201</v>
      </c>
      <c r="G181" s="5">
        <v>44558</v>
      </c>
      <c r="H181" s="6" t="s">
        <v>83</v>
      </c>
      <c r="I181" t="s">
        <v>217</v>
      </c>
      <c r="J181">
        <v>258</v>
      </c>
    </row>
    <row r="182" spans="1:10" x14ac:dyDescent="0.2">
      <c r="A182" t="s">
        <v>168</v>
      </c>
      <c r="B182" t="s">
        <v>241</v>
      </c>
      <c r="G182" s="5">
        <v>44558</v>
      </c>
      <c r="H182" s="6" t="s">
        <v>83</v>
      </c>
      <c r="I182" t="s">
        <v>246</v>
      </c>
      <c r="J182">
        <v>80000</v>
      </c>
    </row>
    <row r="183" spans="1:10" x14ac:dyDescent="0.2">
      <c r="A183" t="s">
        <v>168</v>
      </c>
      <c r="B183" t="s">
        <v>176</v>
      </c>
      <c r="G183" s="5">
        <v>44506</v>
      </c>
      <c r="H183" s="6" t="s">
        <v>82</v>
      </c>
      <c r="I183" t="s">
        <v>208</v>
      </c>
      <c r="J183">
        <v>600</v>
      </c>
    </row>
    <row r="184" spans="1:10" x14ac:dyDescent="0.2">
      <c r="A184" t="s">
        <v>168</v>
      </c>
      <c r="B184" t="s">
        <v>178</v>
      </c>
      <c r="G184" s="5">
        <v>44506</v>
      </c>
      <c r="H184" s="6" t="s">
        <v>82</v>
      </c>
      <c r="I184" t="s">
        <v>207</v>
      </c>
      <c r="J184">
        <v>2000</v>
      </c>
    </row>
  </sheetData>
  <sortState xmlns:xlrd2="http://schemas.microsoft.com/office/spreadsheetml/2017/richdata2" ref="B1:J184">
    <sortCondition ref="G1:G18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0AB79803E884F9FDDB4ACA7708329" ma:contentTypeVersion="15" ma:contentTypeDescription="Create a new document." ma:contentTypeScope="" ma:versionID="4f9e4221db77cae0802f908a2f3e34f5">
  <xsd:schema xmlns:xsd="http://www.w3.org/2001/XMLSchema" xmlns:xs="http://www.w3.org/2001/XMLSchema" xmlns:p="http://schemas.microsoft.com/office/2006/metadata/properties" xmlns:ns1="http://schemas.microsoft.com/sharepoint/v3" xmlns:ns3="104c5314-9a1c-4ee0-b70b-acee9090cea1" xmlns:ns4="c197f7d3-3c31-4bb7-a38f-bd5602c096b0" targetNamespace="http://schemas.microsoft.com/office/2006/metadata/properties" ma:root="true" ma:fieldsID="5fee317bc1c58742869b8dfdb42dd94c" ns1:_="" ns3:_="" ns4:_="">
    <xsd:import namespace="http://schemas.microsoft.com/sharepoint/v3"/>
    <xsd:import namespace="104c5314-9a1c-4ee0-b70b-acee9090cea1"/>
    <xsd:import namespace="c197f7d3-3c31-4bb7-a38f-bd5602c096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c5314-9a1c-4ee0-b70b-acee9090ce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7f7d3-3c31-4bb7-a38f-bd5602c096b0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B18-A298-42DB-B9A3-6AD9707F0E23}">
  <ds:schemaRefs>
    <ds:schemaRef ds:uri="http://schemas.microsoft.com/office/2006/metadata/properties"/>
    <ds:schemaRef ds:uri="http://www.w3.org/2000/xmlns/"/>
    <ds:schemaRef ds:uri="http://schemas.microsoft.com/sharepoint/v3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DF7CBEA8-528D-4F09-A97D-68E7150948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ED45E0-E987-42E1-A20E-04D79AA815E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104c5314-9a1c-4ee0-b70b-acee9090cea1"/>
    <ds:schemaRef ds:uri="c197f7d3-3c31-4bb7-a38f-bd5602c096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I833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Quincy</dc:creator>
  <cp:lastModifiedBy>Kong, Quincy</cp:lastModifiedBy>
  <dcterms:created xsi:type="dcterms:W3CDTF">2021-01-08T04:10:54Z</dcterms:created>
  <dcterms:modified xsi:type="dcterms:W3CDTF">2021-01-08T15:34:21Z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iteId">
    <vt:lpwstr>7fe14ab6-8f5d-4139-84bf-cd8aed0ee6b9</vt:lpwstr>
  </property>
  <property fmtid="{D5CDD505-2E9C-101B-9397-08002B2CF9AE}" pid="4" name="MSIP_Label_3a23c400-78e7-4d42-982d-273adef68ef9_Owner">
    <vt:lpwstr>Quincy.kong@techdata.com</vt:lpwstr>
  </property>
  <property fmtid="{D5CDD505-2E9C-101B-9397-08002B2CF9AE}" pid="5" name="MSIP_Label_3a23c400-78e7-4d42-982d-273adef68ef9_SetDate">
    <vt:lpwstr>2021-01-08T09:53:16.4502559Z</vt:lpwstr>
  </property>
  <property fmtid="{D5CDD505-2E9C-101B-9397-08002B2CF9AE}" pid="6" name="MSIP_Label_3a23c400-78e7-4d42-982d-273adef68ef9_Name">
    <vt:lpwstr>Internal Use</vt:lpwstr>
  </property>
  <property fmtid="{D5CDD505-2E9C-101B-9397-08002B2CF9AE}" pid="7" name="MSIP_Label_3a23c400-78e7-4d42-982d-273adef68ef9_Application">
    <vt:lpwstr>Microsoft Azure Information Protection</vt:lpwstr>
  </property>
  <property fmtid="{D5CDD505-2E9C-101B-9397-08002B2CF9AE}" pid="8" name="MSIP_Label_3a23c400-78e7-4d42-982d-273adef68ef9_ActionId">
    <vt:lpwstr>c08c1a22-678d-43e6-b5b0-006fc3aa0745</vt:lpwstr>
  </property>
  <property fmtid="{D5CDD505-2E9C-101B-9397-08002B2CF9AE}" pid="9" name="MSIP_Label_3a23c400-78e7-4d42-982d-273adef68ef9_Extended_MSFT_Method">
    <vt:lpwstr>Automatic</vt:lpwstr>
  </property>
  <property fmtid="{D5CDD505-2E9C-101B-9397-08002B2CF9AE}" pid="10" name="Sensitivity">
    <vt:lpwstr>Internal Use</vt:lpwstr>
  </property>
  <property fmtid="{D5CDD505-2E9C-101B-9397-08002B2CF9AE}" pid="11" name="ContentTypeId">
    <vt:lpwstr>0x010100AD70AB79803E884F9FDDB4ACA7708329</vt:lpwstr>
  </property>
</Properties>
</file>