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65" yWindow="1080" windowWidth="26445" windowHeight="14475" activeTab="5"/>
  </bookViews>
  <sheets>
    <sheet name="Crowdfunding" sheetId="1" r:id="rId1"/>
    <sheet name="OutcomeCategory" sheetId="2" r:id="rId2"/>
    <sheet name="OutComeSubCategory" sheetId="3" r:id="rId3"/>
    <sheet name="OutcomeDate" sheetId="6" r:id="rId4"/>
    <sheet name="OutcomeGoal" sheetId="8" r:id="rId5"/>
    <sheet name="CategoryYear" sheetId="11" r:id="rId6"/>
    <sheet name="Sheet2" sheetId="12" r:id="rId7"/>
    <sheet name="Sheet3" sheetId="7" r:id="rId8"/>
  </sheets>
  <definedNames>
    <definedName name="_xlnm._FilterDatabase" localSheetId="0" hidden="1">Crowdfunding!$A$1:$Y$1001</definedName>
  </definedNames>
  <calcPr calcId="144525"/>
  <pivotCaches>
    <pivotCache cacheId="0" r:id="rId9"/>
    <pivotCache cacheId="1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8" l="1"/>
  <c r="H12" i="8"/>
  <c r="H11" i="8"/>
  <c r="H10" i="8"/>
  <c r="H9" i="8"/>
  <c r="H8" i="8"/>
  <c r="H7" i="8"/>
  <c r="H6" i="8"/>
  <c r="H5" i="8"/>
  <c r="H4" i="8"/>
  <c r="H3" i="8"/>
  <c r="H2" i="8"/>
  <c r="G13" i="8"/>
  <c r="G12" i="8"/>
  <c r="G11" i="8"/>
  <c r="G10" i="8"/>
  <c r="G9" i="8"/>
  <c r="G8" i="8"/>
  <c r="G7" i="8"/>
  <c r="G6" i="8"/>
  <c r="G5" i="8"/>
  <c r="G4" i="8"/>
  <c r="G3" i="8"/>
  <c r="G2" i="8"/>
  <c r="F13" i="8"/>
  <c r="F12" i="8"/>
  <c r="F11" i="8"/>
  <c r="F10" i="8"/>
  <c r="F9" i="8"/>
  <c r="F8" i="8"/>
  <c r="F7" i="8"/>
  <c r="F6" i="8"/>
  <c r="F5" i="8"/>
  <c r="F4" i="8"/>
  <c r="F3" i="8"/>
  <c r="F2" i="8"/>
  <c r="E13" i="8"/>
  <c r="E12" i="8"/>
  <c r="E11" i="8"/>
  <c r="E10" i="8"/>
  <c r="E9" i="8"/>
  <c r="E8" i="8"/>
  <c r="E7" i="8"/>
  <c r="E6" i="8"/>
  <c r="E5" i="8"/>
  <c r="E4" i="8"/>
  <c r="E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V3" i="1" l="1"/>
  <c r="V2" i="1"/>
  <c r="O1001" i="1" l="1"/>
  <c r="U1001" i="1" s="1"/>
  <c r="O1000" i="1"/>
  <c r="U1000" i="1" s="1"/>
  <c r="O999" i="1"/>
  <c r="U999" i="1" s="1"/>
  <c r="O998" i="1"/>
  <c r="U998" i="1" s="1"/>
  <c r="O997" i="1"/>
  <c r="U997" i="1" s="1"/>
  <c r="O996" i="1"/>
  <c r="U996" i="1" s="1"/>
  <c r="O995" i="1"/>
  <c r="U995" i="1" s="1"/>
  <c r="O994" i="1"/>
  <c r="U994" i="1" s="1"/>
  <c r="O993" i="1"/>
  <c r="U993" i="1" s="1"/>
  <c r="O992" i="1"/>
  <c r="U992" i="1" s="1"/>
  <c r="O991" i="1"/>
  <c r="U991" i="1" s="1"/>
  <c r="O990" i="1"/>
  <c r="U990" i="1" s="1"/>
  <c r="O989" i="1"/>
  <c r="U989" i="1" s="1"/>
  <c r="O988" i="1"/>
  <c r="U988" i="1" s="1"/>
  <c r="O987" i="1"/>
  <c r="U987" i="1" s="1"/>
  <c r="O986" i="1"/>
  <c r="U986" i="1" s="1"/>
  <c r="O985" i="1"/>
  <c r="U985" i="1" s="1"/>
  <c r="O984" i="1"/>
  <c r="U984" i="1" s="1"/>
  <c r="O983" i="1"/>
  <c r="U983" i="1" s="1"/>
  <c r="O982" i="1"/>
  <c r="U982" i="1" s="1"/>
  <c r="O981" i="1"/>
  <c r="U981" i="1" s="1"/>
  <c r="O980" i="1"/>
  <c r="U980" i="1" s="1"/>
  <c r="O979" i="1"/>
  <c r="U979" i="1" s="1"/>
  <c r="O978" i="1"/>
  <c r="U978" i="1" s="1"/>
  <c r="O977" i="1"/>
  <c r="U977" i="1" s="1"/>
  <c r="O976" i="1"/>
  <c r="U976" i="1" s="1"/>
  <c r="O975" i="1"/>
  <c r="U975" i="1" s="1"/>
  <c r="O974" i="1"/>
  <c r="U974" i="1" s="1"/>
  <c r="O973" i="1"/>
  <c r="U973" i="1" s="1"/>
  <c r="O972" i="1"/>
  <c r="U972" i="1" s="1"/>
  <c r="O971" i="1"/>
  <c r="U971" i="1" s="1"/>
  <c r="O970" i="1"/>
  <c r="U970" i="1" s="1"/>
  <c r="O969" i="1"/>
  <c r="U969" i="1" s="1"/>
  <c r="O968" i="1"/>
  <c r="U968" i="1" s="1"/>
  <c r="O967" i="1"/>
  <c r="U967" i="1" s="1"/>
  <c r="O966" i="1"/>
  <c r="U966" i="1" s="1"/>
  <c r="O965" i="1"/>
  <c r="U965" i="1" s="1"/>
  <c r="O964" i="1"/>
  <c r="U964" i="1" s="1"/>
  <c r="O963" i="1"/>
  <c r="U963" i="1" s="1"/>
  <c r="O962" i="1"/>
  <c r="U962" i="1" s="1"/>
  <c r="O961" i="1"/>
  <c r="U961" i="1" s="1"/>
  <c r="O960" i="1"/>
  <c r="U960" i="1" s="1"/>
  <c r="O959" i="1"/>
  <c r="U959" i="1" s="1"/>
  <c r="O958" i="1"/>
  <c r="U958" i="1" s="1"/>
  <c r="O957" i="1"/>
  <c r="U957" i="1" s="1"/>
  <c r="O956" i="1"/>
  <c r="U956" i="1" s="1"/>
  <c r="O955" i="1"/>
  <c r="U955" i="1" s="1"/>
  <c r="O954" i="1"/>
  <c r="U954" i="1" s="1"/>
  <c r="O953" i="1"/>
  <c r="U953" i="1" s="1"/>
  <c r="O952" i="1"/>
  <c r="U952" i="1" s="1"/>
  <c r="O951" i="1"/>
  <c r="U951" i="1" s="1"/>
  <c r="O950" i="1"/>
  <c r="U950" i="1" s="1"/>
  <c r="O949" i="1"/>
  <c r="U949" i="1" s="1"/>
  <c r="O948" i="1"/>
  <c r="U948" i="1" s="1"/>
  <c r="O947" i="1"/>
  <c r="U947" i="1" s="1"/>
  <c r="O946" i="1"/>
  <c r="U946" i="1" s="1"/>
  <c r="O945" i="1"/>
  <c r="U945" i="1" s="1"/>
  <c r="O944" i="1"/>
  <c r="U944" i="1" s="1"/>
  <c r="O943" i="1"/>
  <c r="U943" i="1" s="1"/>
  <c r="O942" i="1"/>
  <c r="U942" i="1" s="1"/>
  <c r="O941" i="1"/>
  <c r="U941" i="1" s="1"/>
  <c r="O940" i="1"/>
  <c r="U940" i="1" s="1"/>
  <c r="O939" i="1"/>
  <c r="U939" i="1" s="1"/>
  <c r="O938" i="1"/>
  <c r="U938" i="1" s="1"/>
  <c r="O937" i="1"/>
  <c r="U937" i="1" s="1"/>
  <c r="O936" i="1"/>
  <c r="U936" i="1" s="1"/>
  <c r="O935" i="1"/>
  <c r="U935" i="1" s="1"/>
  <c r="O934" i="1"/>
  <c r="U934" i="1" s="1"/>
  <c r="O933" i="1"/>
  <c r="U933" i="1" s="1"/>
  <c r="O932" i="1"/>
  <c r="U932" i="1" s="1"/>
  <c r="O931" i="1"/>
  <c r="U931" i="1" s="1"/>
  <c r="O930" i="1"/>
  <c r="U930" i="1" s="1"/>
  <c r="O929" i="1"/>
  <c r="U929" i="1" s="1"/>
  <c r="O928" i="1"/>
  <c r="U928" i="1" s="1"/>
  <c r="O927" i="1"/>
  <c r="U927" i="1" s="1"/>
  <c r="O926" i="1"/>
  <c r="U926" i="1" s="1"/>
  <c r="O925" i="1"/>
  <c r="U925" i="1" s="1"/>
  <c r="O924" i="1"/>
  <c r="U924" i="1" s="1"/>
  <c r="O923" i="1"/>
  <c r="U923" i="1" s="1"/>
  <c r="O922" i="1"/>
  <c r="U922" i="1" s="1"/>
  <c r="O921" i="1"/>
  <c r="U921" i="1" s="1"/>
  <c r="O920" i="1"/>
  <c r="U920" i="1" s="1"/>
  <c r="O919" i="1"/>
  <c r="U919" i="1" s="1"/>
  <c r="O918" i="1"/>
  <c r="U918" i="1" s="1"/>
  <c r="O917" i="1"/>
  <c r="U917" i="1" s="1"/>
  <c r="O916" i="1"/>
  <c r="U916" i="1" s="1"/>
  <c r="O915" i="1"/>
  <c r="U915" i="1" s="1"/>
  <c r="O914" i="1"/>
  <c r="U914" i="1" s="1"/>
  <c r="O913" i="1"/>
  <c r="U913" i="1" s="1"/>
  <c r="O912" i="1"/>
  <c r="U912" i="1" s="1"/>
  <c r="O911" i="1"/>
  <c r="U911" i="1" s="1"/>
  <c r="O910" i="1"/>
  <c r="U910" i="1" s="1"/>
  <c r="O909" i="1"/>
  <c r="U909" i="1" s="1"/>
  <c r="O908" i="1"/>
  <c r="U908" i="1" s="1"/>
  <c r="O907" i="1"/>
  <c r="U907" i="1" s="1"/>
  <c r="O906" i="1"/>
  <c r="U906" i="1" s="1"/>
  <c r="O905" i="1"/>
  <c r="U905" i="1" s="1"/>
  <c r="O904" i="1"/>
  <c r="U904" i="1" s="1"/>
  <c r="O903" i="1"/>
  <c r="U903" i="1" s="1"/>
  <c r="O902" i="1"/>
  <c r="U902" i="1" s="1"/>
  <c r="O901" i="1"/>
  <c r="U901" i="1" s="1"/>
  <c r="O900" i="1"/>
  <c r="U900" i="1" s="1"/>
  <c r="O899" i="1"/>
  <c r="U899" i="1" s="1"/>
  <c r="O898" i="1"/>
  <c r="U898" i="1" s="1"/>
  <c r="O897" i="1"/>
  <c r="U897" i="1" s="1"/>
  <c r="O896" i="1"/>
  <c r="U896" i="1" s="1"/>
  <c r="O895" i="1"/>
  <c r="U895" i="1" s="1"/>
  <c r="O894" i="1"/>
  <c r="U894" i="1" s="1"/>
  <c r="O893" i="1"/>
  <c r="U893" i="1" s="1"/>
  <c r="O892" i="1"/>
  <c r="U892" i="1" s="1"/>
  <c r="O891" i="1"/>
  <c r="U891" i="1" s="1"/>
  <c r="O890" i="1"/>
  <c r="U890" i="1" s="1"/>
  <c r="O889" i="1"/>
  <c r="U889" i="1" s="1"/>
  <c r="O888" i="1"/>
  <c r="U888" i="1" s="1"/>
  <c r="O887" i="1"/>
  <c r="U887" i="1" s="1"/>
  <c r="O886" i="1"/>
  <c r="U886" i="1" s="1"/>
  <c r="O885" i="1"/>
  <c r="U885" i="1" s="1"/>
  <c r="O884" i="1"/>
  <c r="U884" i="1" s="1"/>
  <c r="O883" i="1"/>
  <c r="U883" i="1" s="1"/>
  <c r="O882" i="1"/>
  <c r="U882" i="1" s="1"/>
  <c r="O881" i="1"/>
  <c r="U881" i="1" s="1"/>
  <c r="O880" i="1"/>
  <c r="U880" i="1" s="1"/>
  <c r="O879" i="1"/>
  <c r="U879" i="1" s="1"/>
  <c r="O878" i="1"/>
  <c r="U878" i="1" s="1"/>
  <c r="O877" i="1"/>
  <c r="U877" i="1" s="1"/>
  <c r="O876" i="1"/>
  <c r="U876" i="1" s="1"/>
  <c r="O875" i="1"/>
  <c r="U875" i="1" s="1"/>
  <c r="O874" i="1"/>
  <c r="U874" i="1" s="1"/>
  <c r="O873" i="1"/>
  <c r="U873" i="1" s="1"/>
  <c r="O872" i="1"/>
  <c r="U872" i="1" s="1"/>
  <c r="O871" i="1"/>
  <c r="U871" i="1" s="1"/>
  <c r="O870" i="1"/>
  <c r="U870" i="1" s="1"/>
  <c r="O869" i="1"/>
  <c r="U869" i="1" s="1"/>
  <c r="O868" i="1"/>
  <c r="U868" i="1" s="1"/>
  <c r="O867" i="1"/>
  <c r="U867" i="1" s="1"/>
  <c r="O866" i="1"/>
  <c r="U866" i="1" s="1"/>
  <c r="O865" i="1"/>
  <c r="U865" i="1" s="1"/>
  <c r="O864" i="1"/>
  <c r="U864" i="1" s="1"/>
  <c r="O863" i="1"/>
  <c r="U863" i="1" s="1"/>
  <c r="O862" i="1"/>
  <c r="U862" i="1" s="1"/>
  <c r="O861" i="1"/>
  <c r="U861" i="1" s="1"/>
  <c r="O860" i="1"/>
  <c r="U860" i="1" s="1"/>
  <c r="O859" i="1"/>
  <c r="U859" i="1" s="1"/>
  <c r="O858" i="1"/>
  <c r="U858" i="1" s="1"/>
  <c r="O857" i="1"/>
  <c r="U857" i="1" s="1"/>
  <c r="O856" i="1"/>
  <c r="U856" i="1" s="1"/>
  <c r="O855" i="1"/>
  <c r="U855" i="1" s="1"/>
  <c r="O854" i="1"/>
  <c r="U854" i="1" s="1"/>
  <c r="O853" i="1"/>
  <c r="U853" i="1" s="1"/>
  <c r="O852" i="1"/>
  <c r="U852" i="1" s="1"/>
  <c r="O851" i="1"/>
  <c r="U851" i="1" s="1"/>
  <c r="O850" i="1"/>
  <c r="U850" i="1" s="1"/>
  <c r="O849" i="1"/>
  <c r="U849" i="1" s="1"/>
  <c r="O848" i="1"/>
  <c r="U848" i="1" s="1"/>
  <c r="O847" i="1"/>
  <c r="U847" i="1" s="1"/>
  <c r="O846" i="1"/>
  <c r="U846" i="1" s="1"/>
  <c r="O845" i="1"/>
  <c r="U845" i="1" s="1"/>
  <c r="O844" i="1"/>
  <c r="U844" i="1" s="1"/>
  <c r="O843" i="1"/>
  <c r="U843" i="1" s="1"/>
  <c r="O842" i="1"/>
  <c r="U842" i="1" s="1"/>
  <c r="O841" i="1"/>
  <c r="U841" i="1" s="1"/>
  <c r="O840" i="1"/>
  <c r="U840" i="1" s="1"/>
  <c r="O839" i="1"/>
  <c r="U839" i="1" s="1"/>
  <c r="O838" i="1"/>
  <c r="U838" i="1" s="1"/>
  <c r="O837" i="1"/>
  <c r="U837" i="1" s="1"/>
  <c r="O836" i="1"/>
  <c r="U836" i="1" s="1"/>
  <c r="O835" i="1"/>
  <c r="U835" i="1" s="1"/>
  <c r="O834" i="1"/>
  <c r="U834" i="1" s="1"/>
  <c r="O833" i="1"/>
  <c r="U833" i="1" s="1"/>
  <c r="O832" i="1"/>
  <c r="U832" i="1" s="1"/>
  <c r="O831" i="1"/>
  <c r="U831" i="1" s="1"/>
  <c r="O830" i="1"/>
  <c r="U830" i="1" s="1"/>
  <c r="O829" i="1"/>
  <c r="U829" i="1" s="1"/>
  <c r="O828" i="1"/>
  <c r="U828" i="1" s="1"/>
  <c r="O827" i="1"/>
  <c r="U827" i="1" s="1"/>
  <c r="O826" i="1"/>
  <c r="U826" i="1" s="1"/>
  <c r="O825" i="1"/>
  <c r="U825" i="1" s="1"/>
  <c r="O824" i="1"/>
  <c r="U824" i="1" s="1"/>
  <c r="O823" i="1"/>
  <c r="U823" i="1" s="1"/>
  <c r="O822" i="1"/>
  <c r="U822" i="1" s="1"/>
  <c r="O821" i="1"/>
  <c r="U821" i="1" s="1"/>
  <c r="O820" i="1"/>
  <c r="U820" i="1" s="1"/>
  <c r="O819" i="1"/>
  <c r="U819" i="1" s="1"/>
  <c r="O818" i="1"/>
  <c r="U818" i="1" s="1"/>
  <c r="O817" i="1"/>
  <c r="U817" i="1" s="1"/>
  <c r="O816" i="1"/>
  <c r="U816" i="1" s="1"/>
  <c r="O815" i="1"/>
  <c r="U815" i="1" s="1"/>
  <c r="O814" i="1"/>
  <c r="U814" i="1" s="1"/>
  <c r="O813" i="1"/>
  <c r="U813" i="1" s="1"/>
  <c r="O812" i="1"/>
  <c r="U812" i="1" s="1"/>
  <c r="O811" i="1"/>
  <c r="U811" i="1" s="1"/>
  <c r="O810" i="1"/>
  <c r="U810" i="1" s="1"/>
  <c r="O809" i="1"/>
  <c r="U809" i="1" s="1"/>
  <c r="O808" i="1"/>
  <c r="U808" i="1" s="1"/>
  <c r="O807" i="1"/>
  <c r="U807" i="1" s="1"/>
  <c r="O806" i="1"/>
  <c r="U806" i="1" s="1"/>
  <c r="O805" i="1"/>
  <c r="U805" i="1" s="1"/>
  <c r="O804" i="1"/>
  <c r="U804" i="1" s="1"/>
  <c r="O803" i="1"/>
  <c r="U803" i="1" s="1"/>
  <c r="O802" i="1"/>
  <c r="U802" i="1" s="1"/>
  <c r="O801" i="1"/>
  <c r="U801" i="1" s="1"/>
  <c r="O800" i="1"/>
  <c r="U800" i="1" s="1"/>
  <c r="O799" i="1"/>
  <c r="U799" i="1" s="1"/>
  <c r="O798" i="1"/>
  <c r="U798" i="1" s="1"/>
  <c r="O797" i="1"/>
  <c r="U797" i="1" s="1"/>
  <c r="O796" i="1"/>
  <c r="U796" i="1" s="1"/>
  <c r="O795" i="1"/>
  <c r="U795" i="1" s="1"/>
  <c r="O794" i="1"/>
  <c r="U794" i="1" s="1"/>
  <c r="O793" i="1"/>
  <c r="U793" i="1" s="1"/>
  <c r="O792" i="1"/>
  <c r="U792" i="1" s="1"/>
  <c r="O791" i="1"/>
  <c r="U791" i="1" s="1"/>
  <c r="O790" i="1"/>
  <c r="U790" i="1" s="1"/>
  <c r="O789" i="1"/>
  <c r="U789" i="1" s="1"/>
  <c r="O788" i="1"/>
  <c r="U788" i="1" s="1"/>
  <c r="O787" i="1"/>
  <c r="U787" i="1" s="1"/>
  <c r="O786" i="1"/>
  <c r="U786" i="1" s="1"/>
  <c r="O785" i="1"/>
  <c r="U785" i="1" s="1"/>
  <c r="O784" i="1"/>
  <c r="U784" i="1" s="1"/>
  <c r="O783" i="1"/>
  <c r="U783" i="1" s="1"/>
  <c r="O782" i="1"/>
  <c r="U782" i="1" s="1"/>
  <c r="O781" i="1"/>
  <c r="U781" i="1" s="1"/>
  <c r="O780" i="1"/>
  <c r="U780" i="1" s="1"/>
  <c r="O779" i="1"/>
  <c r="U779" i="1" s="1"/>
  <c r="O778" i="1"/>
  <c r="U778" i="1" s="1"/>
  <c r="O777" i="1"/>
  <c r="U777" i="1" s="1"/>
  <c r="O776" i="1"/>
  <c r="U776" i="1" s="1"/>
  <c r="O775" i="1"/>
  <c r="U775" i="1" s="1"/>
  <c r="O774" i="1"/>
  <c r="U774" i="1" s="1"/>
  <c r="O773" i="1"/>
  <c r="U773" i="1" s="1"/>
  <c r="O772" i="1"/>
  <c r="U772" i="1" s="1"/>
  <c r="O771" i="1"/>
  <c r="U771" i="1" s="1"/>
  <c r="O770" i="1"/>
  <c r="U770" i="1" s="1"/>
  <c r="O769" i="1"/>
  <c r="U769" i="1" s="1"/>
  <c r="O768" i="1"/>
  <c r="U768" i="1" s="1"/>
  <c r="O767" i="1"/>
  <c r="U767" i="1" s="1"/>
  <c r="O766" i="1"/>
  <c r="U766" i="1" s="1"/>
  <c r="O765" i="1"/>
  <c r="U765" i="1" s="1"/>
  <c r="O764" i="1"/>
  <c r="U764" i="1" s="1"/>
  <c r="O763" i="1"/>
  <c r="U763" i="1" s="1"/>
  <c r="O762" i="1"/>
  <c r="U762" i="1" s="1"/>
  <c r="O761" i="1"/>
  <c r="U761" i="1" s="1"/>
  <c r="O760" i="1"/>
  <c r="U760" i="1" s="1"/>
  <c r="O759" i="1"/>
  <c r="U759" i="1" s="1"/>
  <c r="O758" i="1"/>
  <c r="U758" i="1" s="1"/>
  <c r="O757" i="1"/>
  <c r="U757" i="1" s="1"/>
  <c r="O756" i="1"/>
  <c r="U756" i="1" s="1"/>
  <c r="O755" i="1"/>
  <c r="U755" i="1" s="1"/>
  <c r="O754" i="1"/>
  <c r="U754" i="1" s="1"/>
  <c r="O753" i="1"/>
  <c r="U753" i="1" s="1"/>
  <c r="O752" i="1"/>
  <c r="U752" i="1" s="1"/>
  <c r="O751" i="1"/>
  <c r="U751" i="1" s="1"/>
  <c r="O750" i="1"/>
  <c r="U750" i="1" s="1"/>
  <c r="O749" i="1"/>
  <c r="U749" i="1" s="1"/>
  <c r="O748" i="1"/>
  <c r="U748" i="1" s="1"/>
  <c r="O747" i="1"/>
  <c r="U747" i="1" s="1"/>
  <c r="O746" i="1"/>
  <c r="U746" i="1" s="1"/>
  <c r="O745" i="1"/>
  <c r="U745" i="1" s="1"/>
  <c r="O744" i="1"/>
  <c r="U744" i="1" s="1"/>
  <c r="O743" i="1"/>
  <c r="U743" i="1" s="1"/>
  <c r="O742" i="1"/>
  <c r="U742" i="1" s="1"/>
  <c r="O741" i="1"/>
  <c r="U741" i="1" s="1"/>
  <c r="O740" i="1"/>
  <c r="U740" i="1" s="1"/>
  <c r="O739" i="1"/>
  <c r="U739" i="1" s="1"/>
  <c r="O738" i="1"/>
  <c r="U738" i="1" s="1"/>
  <c r="O737" i="1"/>
  <c r="U737" i="1" s="1"/>
  <c r="O736" i="1"/>
  <c r="U736" i="1" s="1"/>
  <c r="O735" i="1"/>
  <c r="U735" i="1" s="1"/>
  <c r="O734" i="1"/>
  <c r="U734" i="1" s="1"/>
  <c r="O733" i="1"/>
  <c r="U733" i="1" s="1"/>
  <c r="O732" i="1"/>
  <c r="U732" i="1" s="1"/>
  <c r="O731" i="1"/>
  <c r="U731" i="1" s="1"/>
  <c r="O730" i="1"/>
  <c r="U730" i="1" s="1"/>
  <c r="O729" i="1"/>
  <c r="U729" i="1" s="1"/>
  <c r="O728" i="1"/>
  <c r="U728" i="1" s="1"/>
  <c r="O727" i="1"/>
  <c r="U727" i="1" s="1"/>
  <c r="O726" i="1"/>
  <c r="U726" i="1" s="1"/>
  <c r="O725" i="1"/>
  <c r="U725" i="1" s="1"/>
  <c r="O724" i="1"/>
  <c r="U724" i="1" s="1"/>
  <c r="O723" i="1"/>
  <c r="U723" i="1" s="1"/>
  <c r="O722" i="1"/>
  <c r="U722" i="1" s="1"/>
  <c r="O721" i="1"/>
  <c r="U721" i="1" s="1"/>
  <c r="O720" i="1"/>
  <c r="U720" i="1" s="1"/>
  <c r="O719" i="1"/>
  <c r="U719" i="1" s="1"/>
  <c r="O718" i="1"/>
  <c r="U718" i="1" s="1"/>
  <c r="O717" i="1"/>
  <c r="U717" i="1" s="1"/>
  <c r="O716" i="1"/>
  <c r="U716" i="1" s="1"/>
  <c r="O715" i="1"/>
  <c r="U715" i="1" s="1"/>
  <c r="O714" i="1"/>
  <c r="U714" i="1" s="1"/>
  <c r="O713" i="1"/>
  <c r="U713" i="1" s="1"/>
  <c r="O712" i="1"/>
  <c r="U712" i="1" s="1"/>
  <c r="O711" i="1"/>
  <c r="U711" i="1" s="1"/>
  <c r="O710" i="1"/>
  <c r="U710" i="1" s="1"/>
  <c r="O709" i="1"/>
  <c r="U709" i="1" s="1"/>
  <c r="O708" i="1"/>
  <c r="U708" i="1" s="1"/>
  <c r="O707" i="1"/>
  <c r="U707" i="1" s="1"/>
  <c r="O706" i="1"/>
  <c r="U706" i="1" s="1"/>
  <c r="O705" i="1"/>
  <c r="U705" i="1" s="1"/>
  <c r="O704" i="1"/>
  <c r="U704" i="1" s="1"/>
  <c r="O703" i="1"/>
  <c r="U703" i="1" s="1"/>
  <c r="O702" i="1"/>
  <c r="U702" i="1" s="1"/>
  <c r="O701" i="1"/>
  <c r="U701" i="1" s="1"/>
  <c r="O700" i="1"/>
  <c r="U700" i="1" s="1"/>
  <c r="O699" i="1"/>
  <c r="U699" i="1" s="1"/>
  <c r="O698" i="1"/>
  <c r="U698" i="1" s="1"/>
  <c r="O697" i="1"/>
  <c r="U697" i="1" s="1"/>
  <c r="O696" i="1"/>
  <c r="U696" i="1" s="1"/>
  <c r="O695" i="1"/>
  <c r="U695" i="1" s="1"/>
  <c r="O694" i="1"/>
  <c r="U694" i="1" s="1"/>
  <c r="O693" i="1"/>
  <c r="U693" i="1" s="1"/>
  <c r="O692" i="1"/>
  <c r="U692" i="1" s="1"/>
  <c r="O691" i="1"/>
  <c r="U691" i="1" s="1"/>
  <c r="O690" i="1"/>
  <c r="U690" i="1" s="1"/>
  <c r="O689" i="1"/>
  <c r="U689" i="1" s="1"/>
  <c r="O688" i="1"/>
  <c r="U688" i="1" s="1"/>
  <c r="O687" i="1"/>
  <c r="U687" i="1" s="1"/>
  <c r="O686" i="1"/>
  <c r="U686" i="1" s="1"/>
  <c r="O685" i="1"/>
  <c r="U685" i="1" s="1"/>
  <c r="O684" i="1"/>
  <c r="U684" i="1" s="1"/>
  <c r="O683" i="1"/>
  <c r="U683" i="1" s="1"/>
  <c r="O682" i="1"/>
  <c r="U682" i="1" s="1"/>
  <c r="O681" i="1"/>
  <c r="U681" i="1" s="1"/>
  <c r="O680" i="1"/>
  <c r="U680" i="1" s="1"/>
  <c r="O679" i="1"/>
  <c r="U679" i="1" s="1"/>
  <c r="O678" i="1"/>
  <c r="U678" i="1" s="1"/>
  <c r="O677" i="1"/>
  <c r="U677" i="1" s="1"/>
  <c r="O676" i="1"/>
  <c r="U676" i="1" s="1"/>
  <c r="O675" i="1"/>
  <c r="U675" i="1" s="1"/>
  <c r="O674" i="1"/>
  <c r="U674" i="1" s="1"/>
  <c r="O673" i="1"/>
  <c r="U673" i="1" s="1"/>
  <c r="O672" i="1"/>
  <c r="U672" i="1" s="1"/>
  <c r="O671" i="1"/>
  <c r="U671" i="1" s="1"/>
  <c r="O670" i="1"/>
  <c r="U670" i="1" s="1"/>
  <c r="O669" i="1"/>
  <c r="U669" i="1" s="1"/>
  <c r="O668" i="1"/>
  <c r="U668" i="1" s="1"/>
  <c r="O667" i="1"/>
  <c r="U667" i="1" s="1"/>
  <c r="O666" i="1"/>
  <c r="U666" i="1" s="1"/>
  <c r="O665" i="1"/>
  <c r="U665" i="1" s="1"/>
  <c r="O664" i="1"/>
  <c r="U664" i="1" s="1"/>
  <c r="O663" i="1"/>
  <c r="U663" i="1" s="1"/>
  <c r="O662" i="1"/>
  <c r="U662" i="1" s="1"/>
  <c r="O661" i="1"/>
  <c r="U661" i="1" s="1"/>
  <c r="O660" i="1"/>
  <c r="U660" i="1" s="1"/>
  <c r="O659" i="1"/>
  <c r="U659" i="1" s="1"/>
  <c r="O658" i="1"/>
  <c r="U658" i="1" s="1"/>
  <c r="O657" i="1"/>
  <c r="U657" i="1" s="1"/>
  <c r="O656" i="1"/>
  <c r="U656" i="1" s="1"/>
  <c r="O655" i="1"/>
  <c r="U655" i="1" s="1"/>
  <c r="O654" i="1"/>
  <c r="U654" i="1" s="1"/>
  <c r="O653" i="1"/>
  <c r="U653" i="1" s="1"/>
  <c r="O652" i="1"/>
  <c r="U652" i="1" s="1"/>
  <c r="O651" i="1"/>
  <c r="U651" i="1" s="1"/>
  <c r="O650" i="1"/>
  <c r="U650" i="1" s="1"/>
  <c r="O649" i="1"/>
  <c r="U649" i="1" s="1"/>
  <c r="O648" i="1"/>
  <c r="U648" i="1" s="1"/>
  <c r="O647" i="1"/>
  <c r="U647" i="1" s="1"/>
  <c r="O646" i="1"/>
  <c r="U646" i="1" s="1"/>
  <c r="O645" i="1"/>
  <c r="U645" i="1" s="1"/>
  <c r="O644" i="1"/>
  <c r="U644" i="1" s="1"/>
  <c r="O643" i="1"/>
  <c r="U643" i="1" s="1"/>
  <c r="O642" i="1"/>
  <c r="U642" i="1" s="1"/>
  <c r="O641" i="1"/>
  <c r="U641" i="1" s="1"/>
  <c r="O640" i="1"/>
  <c r="U640" i="1" s="1"/>
  <c r="O639" i="1"/>
  <c r="U639" i="1" s="1"/>
  <c r="O638" i="1"/>
  <c r="U638" i="1" s="1"/>
  <c r="O637" i="1"/>
  <c r="U637" i="1" s="1"/>
  <c r="O636" i="1"/>
  <c r="U636" i="1" s="1"/>
  <c r="O635" i="1"/>
  <c r="U635" i="1" s="1"/>
  <c r="O634" i="1"/>
  <c r="U634" i="1" s="1"/>
  <c r="O633" i="1"/>
  <c r="U633" i="1" s="1"/>
  <c r="O632" i="1"/>
  <c r="U632" i="1" s="1"/>
  <c r="O631" i="1"/>
  <c r="U631" i="1" s="1"/>
  <c r="O630" i="1"/>
  <c r="U630" i="1" s="1"/>
  <c r="O629" i="1"/>
  <c r="U629" i="1" s="1"/>
  <c r="O628" i="1"/>
  <c r="U628" i="1" s="1"/>
  <c r="O627" i="1"/>
  <c r="U627" i="1" s="1"/>
  <c r="O626" i="1"/>
  <c r="U626" i="1" s="1"/>
  <c r="O625" i="1"/>
  <c r="U625" i="1" s="1"/>
  <c r="O624" i="1"/>
  <c r="U624" i="1" s="1"/>
  <c r="O623" i="1"/>
  <c r="U623" i="1" s="1"/>
  <c r="O622" i="1"/>
  <c r="U622" i="1" s="1"/>
  <c r="O621" i="1"/>
  <c r="U621" i="1" s="1"/>
  <c r="O620" i="1"/>
  <c r="U620" i="1" s="1"/>
  <c r="O619" i="1"/>
  <c r="U619" i="1" s="1"/>
  <c r="O618" i="1"/>
  <c r="U618" i="1" s="1"/>
  <c r="O617" i="1"/>
  <c r="U617" i="1" s="1"/>
  <c r="O616" i="1"/>
  <c r="U616" i="1" s="1"/>
  <c r="O615" i="1"/>
  <c r="U615" i="1" s="1"/>
  <c r="O614" i="1"/>
  <c r="U614" i="1" s="1"/>
  <c r="O613" i="1"/>
  <c r="U613" i="1" s="1"/>
  <c r="O612" i="1"/>
  <c r="U612" i="1" s="1"/>
  <c r="O611" i="1"/>
  <c r="U611" i="1" s="1"/>
  <c r="O610" i="1"/>
  <c r="U610" i="1" s="1"/>
  <c r="O609" i="1"/>
  <c r="U609" i="1" s="1"/>
  <c r="O608" i="1"/>
  <c r="U608" i="1" s="1"/>
  <c r="O607" i="1"/>
  <c r="U607" i="1" s="1"/>
  <c r="O606" i="1"/>
  <c r="U606" i="1" s="1"/>
  <c r="O605" i="1"/>
  <c r="U605" i="1" s="1"/>
  <c r="O604" i="1"/>
  <c r="U604" i="1" s="1"/>
  <c r="O603" i="1"/>
  <c r="U603" i="1" s="1"/>
  <c r="O602" i="1"/>
  <c r="U602" i="1" s="1"/>
  <c r="O601" i="1"/>
  <c r="U601" i="1" s="1"/>
  <c r="O600" i="1"/>
  <c r="U600" i="1" s="1"/>
  <c r="O599" i="1"/>
  <c r="U599" i="1" s="1"/>
  <c r="O598" i="1"/>
  <c r="U598" i="1" s="1"/>
  <c r="O597" i="1"/>
  <c r="U597" i="1" s="1"/>
  <c r="O596" i="1"/>
  <c r="U596" i="1" s="1"/>
  <c r="O595" i="1"/>
  <c r="U595" i="1" s="1"/>
  <c r="O594" i="1"/>
  <c r="U594" i="1" s="1"/>
  <c r="O593" i="1"/>
  <c r="U593" i="1" s="1"/>
  <c r="O592" i="1"/>
  <c r="U592" i="1" s="1"/>
  <c r="O591" i="1"/>
  <c r="U591" i="1" s="1"/>
  <c r="O590" i="1"/>
  <c r="U590" i="1" s="1"/>
  <c r="O589" i="1"/>
  <c r="U589" i="1" s="1"/>
  <c r="O588" i="1"/>
  <c r="U588" i="1" s="1"/>
  <c r="O587" i="1"/>
  <c r="U587" i="1" s="1"/>
  <c r="O586" i="1"/>
  <c r="U586" i="1" s="1"/>
  <c r="O585" i="1"/>
  <c r="U585" i="1" s="1"/>
  <c r="O584" i="1"/>
  <c r="U584" i="1" s="1"/>
  <c r="O583" i="1"/>
  <c r="U583" i="1" s="1"/>
  <c r="O582" i="1"/>
  <c r="U582" i="1" s="1"/>
  <c r="O581" i="1"/>
  <c r="U581" i="1" s="1"/>
  <c r="O580" i="1"/>
  <c r="U580" i="1" s="1"/>
  <c r="O579" i="1"/>
  <c r="U579" i="1" s="1"/>
  <c r="O578" i="1"/>
  <c r="U578" i="1" s="1"/>
  <c r="O577" i="1"/>
  <c r="U577" i="1" s="1"/>
  <c r="O576" i="1"/>
  <c r="U576" i="1" s="1"/>
  <c r="O575" i="1"/>
  <c r="U575" i="1" s="1"/>
  <c r="O574" i="1"/>
  <c r="U574" i="1" s="1"/>
  <c r="O573" i="1"/>
  <c r="U573" i="1" s="1"/>
  <c r="O572" i="1"/>
  <c r="U572" i="1" s="1"/>
  <c r="O571" i="1"/>
  <c r="U571" i="1" s="1"/>
  <c r="O570" i="1"/>
  <c r="U570" i="1" s="1"/>
  <c r="O569" i="1"/>
  <c r="U569" i="1" s="1"/>
  <c r="O568" i="1"/>
  <c r="U568" i="1" s="1"/>
  <c r="O567" i="1"/>
  <c r="U567" i="1" s="1"/>
  <c r="O566" i="1"/>
  <c r="U566" i="1" s="1"/>
  <c r="O565" i="1"/>
  <c r="U565" i="1" s="1"/>
  <c r="O564" i="1"/>
  <c r="U564" i="1" s="1"/>
  <c r="O563" i="1"/>
  <c r="U563" i="1" s="1"/>
  <c r="O562" i="1"/>
  <c r="U562" i="1" s="1"/>
  <c r="O561" i="1"/>
  <c r="U561" i="1" s="1"/>
  <c r="O560" i="1"/>
  <c r="U560" i="1" s="1"/>
  <c r="O559" i="1"/>
  <c r="U559" i="1" s="1"/>
  <c r="O558" i="1"/>
  <c r="U558" i="1" s="1"/>
  <c r="O557" i="1"/>
  <c r="U557" i="1" s="1"/>
  <c r="O556" i="1"/>
  <c r="U556" i="1" s="1"/>
  <c r="O555" i="1"/>
  <c r="U555" i="1" s="1"/>
  <c r="O554" i="1"/>
  <c r="U554" i="1" s="1"/>
  <c r="O553" i="1"/>
  <c r="U553" i="1" s="1"/>
  <c r="O552" i="1"/>
  <c r="U552" i="1" s="1"/>
  <c r="O551" i="1"/>
  <c r="U551" i="1" s="1"/>
  <c r="O550" i="1"/>
  <c r="U550" i="1" s="1"/>
  <c r="O549" i="1"/>
  <c r="U549" i="1" s="1"/>
  <c r="O548" i="1"/>
  <c r="U548" i="1" s="1"/>
  <c r="O547" i="1"/>
  <c r="U547" i="1" s="1"/>
  <c r="O546" i="1"/>
  <c r="U546" i="1" s="1"/>
  <c r="O545" i="1"/>
  <c r="U545" i="1" s="1"/>
  <c r="O544" i="1"/>
  <c r="U544" i="1" s="1"/>
  <c r="O543" i="1"/>
  <c r="U543" i="1" s="1"/>
  <c r="O542" i="1"/>
  <c r="U542" i="1" s="1"/>
  <c r="O541" i="1"/>
  <c r="U541" i="1" s="1"/>
  <c r="O540" i="1"/>
  <c r="U540" i="1" s="1"/>
  <c r="O539" i="1"/>
  <c r="U539" i="1" s="1"/>
  <c r="O538" i="1"/>
  <c r="U538" i="1" s="1"/>
  <c r="O537" i="1"/>
  <c r="U537" i="1" s="1"/>
  <c r="O536" i="1"/>
  <c r="U536" i="1" s="1"/>
  <c r="O535" i="1"/>
  <c r="U535" i="1" s="1"/>
  <c r="O534" i="1"/>
  <c r="U534" i="1" s="1"/>
  <c r="O533" i="1"/>
  <c r="U533" i="1" s="1"/>
  <c r="O532" i="1"/>
  <c r="U532" i="1" s="1"/>
  <c r="O531" i="1"/>
  <c r="U531" i="1" s="1"/>
  <c r="O530" i="1"/>
  <c r="U530" i="1" s="1"/>
  <c r="O529" i="1"/>
  <c r="U529" i="1" s="1"/>
  <c r="O528" i="1"/>
  <c r="U528" i="1" s="1"/>
  <c r="O527" i="1"/>
  <c r="U527" i="1" s="1"/>
  <c r="O526" i="1"/>
  <c r="U526" i="1" s="1"/>
  <c r="O525" i="1"/>
  <c r="U525" i="1" s="1"/>
  <c r="O524" i="1"/>
  <c r="U524" i="1" s="1"/>
  <c r="O523" i="1"/>
  <c r="U523" i="1" s="1"/>
  <c r="O522" i="1"/>
  <c r="U522" i="1" s="1"/>
  <c r="O521" i="1"/>
  <c r="U521" i="1" s="1"/>
  <c r="O520" i="1"/>
  <c r="U520" i="1" s="1"/>
  <c r="O519" i="1"/>
  <c r="U519" i="1" s="1"/>
  <c r="O518" i="1"/>
  <c r="U518" i="1" s="1"/>
  <c r="O517" i="1"/>
  <c r="U517" i="1" s="1"/>
  <c r="O516" i="1"/>
  <c r="U516" i="1" s="1"/>
  <c r="O515" i="1"/>
  <c r="U515" i="1" s="1"/>
  <c r="O514" i="1"/>
  <c r="U514" i="1" s="1"/>
  <c r="O513" i="1"/>
  <c r="U513" i="1" s="1"/>
  <c r="O512" i="1"/>
  <c r="U512" i="1" s="1"/>
  <c r="O511" i="1"/>
  <c r="U511" i="1" s="1"/>
  <c r="O510" i="1"/>
  <c r="U510" i="1" s="1"/>
  <c r="O509" i="1"/>
  <c r="U509" i="1" s="1"/>
  <c r="O508" i="1"/>
  <c r="U508" i="1" s="1"/>
  <c r="O507" i="1"/>
  <c r="U507" i="1" s="1"/>
  <c r="O506" i="1"/>
  <c r="U506" i="1" s="1"/>
  <c r="O505" i="1"/>
  <c r="U505" i="1" s="1"/>
  <c r="O504" i="1"/>
  <c r="U504" i="1" s="1"/>
  <c r="O503" i="1"/>
  <c r="U503" i="1" s="1"/>
  <c r="O502" i="1"/>
  <c r="U502" i="1" s="1"/>
  <c r="O501" i="1"/>
  <c r="U501" i="1" s="1"/>
  <c r="O500" i="1"/>
  <c r="U500" i="1" s="1"/>
  <c r="O499" i="1"/>
  <c r="U499" i="1" s="1"/>
  <c r="O498" i="1"/>
  <c r="U498" i="1" s="1"/>
  <c r="O497" i="1"/>
  <c r="U497" i="1" s="1"/>
  <c r="O496" i="1"/>
  <c r="U496" i="1" s="1"/>
  <c r="O495" i="1"/>
  <c r="U495" i="1" s="1"/>
  <c r="O494" i="1"/>
  <c r="U494" i="1" s="1"/>
  <c r="O493" i="1"/>
  <c r="U493" i="1" s="1"/>
  <c r="O492" i="1"/>
  <c r="U492" i="1" s="1"/>
  <c r="O491" i="1"/>
  <c r="U491" i="1" s="1"/>
  <c r="O490" i="1"/>
  <c r="U490" i="1" s="1"/>
  <c r="O489" i="1"/>
  <c r="U489" i="1" s="1"/>
  <c r="O488" i="1"/>
  <c r="U488" i="1" s="1"/>
  <c r="O487" i="1"/>
  <c r="U487" i="1" s="1"/>
  <c r="O486" i="1"/>
  <c r="U486" i="1" s="1"/>
  <c r="O485" i="1"/>
  <c r="U485" i="1" s="1"/>
  <c r="O484" i="1"/>
  <c r="U484" i="1" s="1"/>
  <c r="O483" i="1"/>
  <c r="U483" i="1" s="1"/>
  <c r="O482" i="1"/>
  <c r="U482" i="1" s="1"/>
  <c r="O481" i="1"/>
  <c r="U481" i="1" s="1"/>
  <c r="O480" i="1"/>
  <c r="U480" i="1" s="1"/>
  <c r="O479" i="1"/>
  <c r="U479" i="1" s="1"/>
  <c r="O478" i="1"/>
  <c r="U478" i="1" s="1"/>
  <c r="O477" i="1"/>
  <c r="U477" i="1" s="1"/>
  <c r="O476" i="1"/>
  <c r="U476" i="1" s="1"/>
  <c r="O475" i="1"/>
  <c r="U475" i="1" s="1"/>
  <c r="O474" i="1"/>
  <c r="U474" i="1" s="1"/>
  <c r="O473" i="1"/>
  <c r="U473" i="1" s="1"/>
  <c r="O472" i="1"/>
  <c r="U472" i="1" s="1"/>
  <c r="O471" i="1"/>
  <c r="U471" i="1" s="1"/>
  <c r="O470" i="1"/>
  <c r="U470" i="1" s="1"/>
  <c r="O469" i="1"/>
  <c r="U469" i="1" s="1"/>
  <c r="O468" i="1"/>
  <c r="U468" i="1" s="1"/>
  <c r="O467" i="1"/>
  <c r="U467" i="1" s="1"/>
  <c r="O466" i="1"/>
  <c r="U466" i="1" s="1"/>
  <c r="O465" i="1"/>
  <c r="U465" i="1" s="1"/>
  <c r="O464" i="1"/>
  <c r="U464" i="1" s="1"/>
  <c r="O463" i="1"/>
  <c r="U463" i="1" s="1"/>
  <c r="O462" i="1"/>
  <c r="U462" i="1" s="1"/>
  <c r="O461" i="1"/>
  <c r="U461" i="1" s="1"/>
  <c r="O460" i="1"/>
  <c r="U460" i="1" s="1"/>
  <c r="O459" i="1"/>
  <c r="U459" i="1" s="1"/>
  <c r="O458" i="1"/>
  <c r="U458" i="1" s="1"/>
  <c r="O457" i="1"/>
  <c r="U457" i="1" s="1"/>
  <c r="O456" i="1"/>
  <c r="U456" i="1" s="1"/>
  <c r="O455" i="1"/>
  <c r="U455" i="1" s="1"/>
  <c r="O454" i="1"/>
  <c r="U454" i="1" s="1"/>
  <c r="O453" i="1"/>
  <c r="U453" i="1" s="1"/>
  <c r="O452" i="1"/>
  <c r="U452" i="1" s="1"/>
  <c r="O451" i="1"/>
  <c r="U451" i="1" s="1"/>
  <c r="O450" i="1"/>
  <c r="U450" i="1" s="1"/>
  <c r="O449" i="1"/>
  <c r="U449" i="1" s="1"/>
  <c r="O448" i="1"/>
  <c r="U448" i="1" s="1"/>
  <c r="O447" i="1"/>
  <c r="U447" i="1" s="1"/>
  <c r="O446" i="1"/>
  <c r="U446" i="1" s="1"/>
  <c r="O445" i="1"/>
  <c r="U445" i="1" s="1"/>
  <c r="O444" i="1"/>
  <c r="U444" i="1" s="1"/>
  <c r="O443" i="1"/>
  <c r="U443" i="1" s="1"/>
  <c r="O442" i="1"/>
  <c r="U442" i="1" s="1"/>
  <c r="O441" i="1"/>
  <c r="U441" i="1" s="1"/>
  <c r="O440" i="1"/>
  <c r="U440" i="1" s="1"/>
  <c r="O439" i="1"/>
  <c r="U439" i="1" s="1"/>
  <c r="O438" i="1"/>
  <c r="U438" i="1" s="1"/>
  <c r="O437" i="1"/>
  <c r="U437" i="1" s="1"/>
  <c r="O436" i="1"/>
  <c r="U436" i="1" s="1"/>
  <c r="O435" i="1"/>
  <c r="U435" i="1" s="1"/>
  <c r="O434" i="1"/>
  <c r="U434" i="1" s="1"/>
  <c r="O433" i="1"/>
  <c r="U433" i="1" s="1"/>
  <c r="O432" i="1"/>
  <c r="U432" i="1" s="1"/>
  <c r="O431" i="1"/>
  <c r="U431" i="1" s="1"/>
  <c r="O430" i="1"/>
  <c r="U430" i="1" s="1"/>
  <c r="O429" i="1"/>
  <c r="U429" i="1" s="1"/>
  <c r="O428" i="1"/>
  <c r="U428" i="1" s="1"/>
  <c r="O427" i="1"/>
  <c r="U427" i="1" s="1"/>
  <c r="O426" i="1"/>
  <c r="U426" i="1" s="1"/>
  <c r="O425" i="1"/>
  <c r="U425" i="1" s="1"/>
  <c r="O424" i="1"/>
  <c r="U424" i="1" s="1"/>
  <c r="O423" i="1"/>
  <c r="U423" i="1" s="1"/>
  <c r="O422" i="1"/>
  <c r="U422" i="1" s="1"/>
  <c r="O421" i="1"/>
  <c r="U421" i="1" s="1"/>
  <c r="O420" i="1"/>
  <c r="U420" i="1" s="1"/>
  <c r="O419" i="1"/>
  <c r="U419" i="1" s="1"/>
  <c r="O418" i="1"/>
  <c r="U418" i="1" s="1"/>
  <c r="O417" i="1"/>
  <c r="U417" i="1" s="1"/>
  <c r="O416" i="1"/>
  <c r="U416" i="1" s="1"/>
  <c r="O415" i="1"/>
  <c r="U415" i="1" s="1"/>
  <c r="O414" i="1"/>
  <c r="U414" i="1" s="1"/>
  <c r="O413" i="1"/>
  <c r="U413" i="1" s="1"/>
  <c r="O412" i="1"/>
  <c r="U412" i="1" s="1"/>
  <c r="O411" i="1"/>
  <c r="U411" i="1" s="1"/>
  <c r="O410" i="1"/>
  <c r="U410" i="1" s="1"/>
  <c r="O409" i="1"/>
  <c r="U409" i="1" s="1"/>
  <c r="O408" i="1"/>
  <c r="U408" i="1" s="1"/>
  <c r="O407" i="1"/>
  <c r="U407" i="1" s="1"/>
  <c r="O406" i="1"/>
  <c r="U406" i="1" s="1"/>
  <c r="O405" i="1"/>
  <c r="U405" i="1" s="1"/>
  <c r="O404" i="1"/>
  <c r="U404" i="1" s="1"/>
  <c r="O403" i="1"/>
  <c r="U403" i="1" s="1"/>
  <c r="O402" i="1"/>
  <c r="U402" i="1" s="1"/>
  <c r="O401" i="1"/>
  <c r="U401" i="1" s="1"/>
  <c r="O400" i="1"/>
  <c r="U400" i="1" s="1"/>
  <c r="O399" i="1"/>
  <c r="U399" i="1" s="1"/>
  <c r="O398" i="1"/>
  <c r="U398" i="1" s="1"/>
  <c r="O397" i="1"/>
  <c r="U397" i="1" s="1"/>
  <c r="O396" i="1"/>
  <c r="U396" i="1" s="1"/>
  <c r="O395" i="1"/>
  <c r="U395" i="1" s="1"/>
  <c r="O394" i="1"/>
  <c r="U394" i="1" s="1"/>
  <c r="O393" i="1"/>
  <c r="U393" i="1" s="1"/>
  <c r="O392" i="1"/>
  <c r="U392" i="1" s="1"/>
  <c r="O391" i="1"/>
  <c r="U391" i="1" s="1"/>
  <c r="O390" i="1"/>
  <c r="U390" i="1" s="1"/>
  <c r="O389" i="1"/>
  <c r="U389" i="1" s="1"/>
  <c r="O388" i="1"/>
  <c r="U388" i="1" s="1"/>
  <c r="O387" i="1"/>
  <c r="U387" i="1" s="1"/>
  <c r="O386" i="1"/>
  <c r="U386" i="1" s="1"/>
  <c r="O385" i="1"/>
  <c r="U385" i="1" s="1"/>
  <c r="O384" i="1"/>
  <c r="U384" i="1" s="1"/>
  <c r="O383" i="1"/>
  <c r="U383" i="1" s="1"/>
  <c r="O382" i="1"/>
  <c r="U382" i="1" s="1"/>
  <c r="O381" i="1"/>
  <c r="U381" i="1" s="1"/>
  <c r="O380" i="1"/>
  <c r="U380" i="1" s="1"/>
  <c r="O379" i="1"/>
  <c r="U379" i="1" s="1"/>
  <c r="O378" i="1"/>
  <c r="U378" i="1" s="1"/>
  <c r="O377" i="1"/>
  <c r="U377" i="1" s="1"/>
  <c r="O376" i="1"/>
  <c r="U376" i="1" s="1"/>
  <c r="O375" i="1"/>
  <c r="U375" i="1" s="1"/>
  <c r="O374" i="1"/>
  <c r="U374" i="1" s="1"/>
  <c r="O373" i="1"/>
  <c r="U373" i="1" s="1"/>
  <c r="O372" i="1"/>
  <c r="U372" i="1" s="1"/>
  <c r="O371" i="1"/>
  <c r="U371" i="1" s="1"/>
  <c r="O370" i="1"/>
  <c r="U370" i="1" s="1"/>
  <c r="O369" i="1"/>
  <c r="U369" i="1" s="1"/>
  <c r="O368" i="1"/>
  <c r="U368" i="1" s="1"/>
  <c r="O367" i="1"/>
  <c r="U367" i="1" s="1"/>
  <c r="O366" i="1"/>
  <c r="U366" i="1" s="1"/>
  <c r="O365" i="1"/>
  <c r="U365" i="1" s="1"/>
  <c r="O364" i="1"/>
  <c r="U364" i="1" s="1"/>
  <c r="O363" i="1"/>
  <c r="U363" i="1" s="1"/>
  <c r="O362" i="1"/>
  <c r="U362" i="1" s="1"/>
  <c r="O361" i="1"/>
  <c r="U361" i="1" s="1"/>
  <c r="O360" i="1"/>
  <c r="U360" i="1" s="1"/>
  <c r="O359" i="1"/>
  <c r="U359" i="1" s="1"/>
  <c r="O358" i="1"/>
  <c r="U358" i="1" s="1"/>
  <c r="O357" i="1"/>
  <c r="U357" i="1" s="1"/>
  <c r="O356" i="1"/>
  <c r="U356" i="1" s="1"/>
  <c r="O355" i="1"/>
  <c r="U355" i="1" s="1"/>
  <c r="O354" i="1"/>
  <c r="U354" i="1" s="1"/>
  <c r="O353" i="1"/>
  <c r="U353" i="1" s="1"/>
  <c r="O352" i="1"/>
  <c r="U352" i="1" s="1"/>
  <c r="O351" i="1"/>
  <c r="U351" i="1" s="1"/>
  <c r="O350" i="1"/>
  <c r="U350" i="1" s="1"/>
  <c r="O349" i="1"/>
  <c r="U349" i="1" s="1"/>
  <c r="O348" i="1"/>
  <c r="U348" i="1" s="1"/>
  <c r="O347" i="1"/>
  <c r="U347" i="1" s="1"/>
  <c r="O346" i="1"/>
  <c r="U346" i="1" s="1"/>
  <c r="O345" i="1"/>
  <c r="U345" i="1" s="1"/>
  <c r="O344" i="1"/>
  <c r="U344" i="1" s="1"/>
  <c r="O343" i="1"/>
  <c r="U343" i="1" s="1"/>
  <c r="O342" i="1"/>
  <c r="U342" i="1" s="1"/>
  <c r="O341" i="1"/>
  <c r="U341" i="1" s="1"/>
  <c r="O340" i="1"/>
  <c r="U340" i="1" s="1"/>
  <c r="O339" i="1"/>
  <c r="U339" i="1" s="1"/>
  <c r="O338" i="1"/>
  <c r="U338" i="1" s="1"/>
  <c r="O337" i="1"/>
  <c r="U337" i="1" s="1"/>
  <c r="O336" i="1"/>
  <c r="U336" i="1" s="1"/>
  <c r="O335" i="1"/>
  <c r="U335" i="1" s="1"/>
  <c r="O334" i="1"/>
  <c r="U334" i="1" s="1"/>
  <c r="O333" i="1"/>
  <c r="U333" i="1" s="1"/>
  <c r="O332" i="1"/>
  <c r="U332" i="1" s="1"/>
  <c r="O331" i="1"/>
  <c r="U331" i="1" s="1"/>
  <c r="O330" i="1"/>
  <c r="U330" i="1" s="1"/>
  <c r="O329" i="1"/>
  <c r="U329" i="1" s="1"/>
  <c r="O328" i="1"/>
  <c r="U328" i="1" s="1"/>
  <c r="O327" i="1"/>
  <c r="U327" i="1" s="1"/>
  <c r="O326" i="1"/>
  <c r="U326" i="1" s="1"/>
  <c r="O325" i="1"/>
  <c r="U325" i="1" s="1"/>
  <c r="O324" i="1"/>
  <c r="U324" i="1" s="1"/>
  <c r="O323" i="1"/>
  <c r="U323" i="1" s="1"/>
  <c r="O322" i="1"/>
  <c r="U322" i="1" s="1"/>
  <c r="O321" i="1"/>
  <c r="U321" i="1" s="1"/>
  <c r="O320" i="1"/>
  <c r="U320" i="1" s="1"/>
  <c r="O319" i="1"/>
  <c r="U319" i="1" s="1"/>
  <c r="O318" i="1"/>
  <c r="U318" i="1" s="1"/>
  <c r="O317" i="1"/>
  <c r="U317" i="1" s="1"/>
  <c r="O316" i="1"/>
  <c r="U316" i="1" s="1"/>
  <c r="O315" i="1"/>
  <c r="U315" i="1" s="1"/>
  <c r="O314" i="1"/>
  <c r="U314" i="1" s="1"/>
  <c r="O313" i="1"/>
  <c r="U313" i="1" s="1"/>
  <c r="O312" i="1"/>
  <c r="U312" i="1" s="1"/>
  <c r="O311" i="1"/>
  <c r="U311" i="1" s="1"/>
  <c r="O310" i="1"/>
  <c r="U310" i="1" s="1"/>
  <c r="O309" i="1"/>
  <c r="U309" i="1" s="1"/>
  <c r="O308" i="1"/>
  <c r="U308" i="1" s="1"/>
  <c r="O307" i="1"/>
  <c r="U307" i="1" s="1"/>
  <c r="O306" i="1"/>
  <c r="U306" i="1" s="1"/>
  <c r="O305" i="1"/>
  <c r="U305" i="1" s="1"/>
  <c r="O304" i="1"/>
  <c r="U304" i="1" s="1"/>
  <c r="O303" i="1"/>
  <c r="U303" i="1" s="1"/>
  <c r="O302" i="1"/>
  <c r="U302" i="1" s="1"/>
  <c r="O301" i="1"/>
  <c r="U301" i="1" s="1"/>
  <c r="O300" i="1"/>
  <c r="U300" i="1" s="1"/>
  <c r="O299" i="1"/>
  <c r="U299" i="1" s="1"/>
  <c r="O298" i="1"/>
  <c r="U298" i="1" s="1"/>
  <c r="O297" i="1"/>
  <c r="U297" i="1" s="1"/>
  <c r="O296" i="1"/>
  <c r="U296" i="1" s="1"/>
  <c r="O295" i="1"/>
  <c r="U295" i="1" s="1"/>
  <c r="O294" i="1"/>
  <c r="U294" i="1" s="1"/>
  <c r="O293" i="1"/>
  <c r="U293" i="1" s="1"/>
  <c r="O292" i="1"/>
  <c r="U292" i="1" s="1"/>
  <c r="O291" i="1"/>
  <c r="U291" i="1" s="1"/>
  <c r="O290" i="1"/>
  <c r="U290" i="1" s="1"/>
  <c r="O289" i="1"/>
  <c r="U289" i="1" s="1"/>
  <c r="O288" i="1"/>
  <c r="U288" i="1" s="1"/>
  <c r="O287" i="1"/>
  <c r="U287" i="1" s="1"/>
  <c r="O286" i="1"/>
  <c r="U286" i="1" s="1"/>
  <c r="O285" i="1"/>
  <c r="U285" i="1" s="1"/>
  <c r="O284" i="1"/>
  <c r="U284" i="1" s="1"/>
  <c r="O283" i="1"/>
  <c r="U283" i="1" s="1"/>
  <c r="O282" i="1"/>
  <c r="U282" i="1" s="1"/>
  <c r="O281" i="1"/>
  <c r="U281" i="1" s="1"/>
  <c r="O280" i="1"/>
  <c r="U280" i="1" s="1"/>
  <c r="O279" i="1"/>
  <c r="U279" i="1" s="1"/>
  <c r="O278" i="1"/>
  <c r="U278" i="1" s="1"/>
  <c r="O277" i="1"/>
  <c r="U277" i="1" s="1"/>
  <c r="O276" i="1"/>
  <c r="U276" i="1" s="1"/>
  <c r="O275" i="1"/>
  <c r="U275" i="1" s="1"/>
  <c r="O274" i="1"/>
  <c r="U274" i="1" s="1"/>
  <c r="O273" i="1"/>
  <c r="U273" i="1" s="1"/>
  <c r="O272" i="1"/>
  <c r="U272" i="1" s="1"/>
  <c r="O271" i="1"/>
  <c r="U271" i="1" s="1"/>
  <c r="O270" i="1"/>
  <c r="U270" i="1" s="1"/>
  <c r="O269" i="1"/>
  <c r="U269" i="1" s="1"/>
  <c r="O268" i="1"/>
  <c r="U268" i="1" s="1"/>
  <c r="O267" i="1"/>
  <c r="U267" i="1" s="1"/>
  <c r="O266" i="1"/>
  <c r="U266" i="1" s="1"/>
  <c r="O265" i="1"/>
  <c r="U265" i="1" s="1"/>
  <c r="O264" i="1"/>
  <c r="U264" i="1" s="1"/>
  <c r="O263" i="1"/>
  <c r="U263" i="1" s="1"/>
  <c r="O262" i="1"/>
  <c r="U262" i="1" s="1"/>
  <c r="O261" i="1"/>
  <c r="U261" i="1" s="1"/>
  <c r="O260" i="1"/>
  <c r="U260" i="1" s="1"/>
  <c r="O259" i="1"/>
  <c r="U259" i="1" s="1"/>
  <c r="O258" i="1"/>
  <c r="U258" i="1" s="1"/>
  <c r="O257" i="1"/>
  <c r="U257" i="1" s="1"/>
  <c r="O256" i="1"/>
  <c r="U256" i="1" s="1"/>
  <c r="O255" i="1"/>
  <c r="U255" i="1" s="1"/>
  <c r="O254" i="1"/>
  <c r="U254" i="1" s="1"/>
  <c r="O253" i="1"/>
  <c r="U253" i="1" s="1"/>
  <c r="O252" i="1"/>
  <c r="U252" i="1" s="1"/>
  <c r="O251" i="1"/>
  <c r="U251" i="1" s="1"/>
  <c r="O250" i="1"/>
  <c r="U250" i="1" s="1"/>
  <c r="O249" i="1"/>
  <c r="U249" i="1" s="1"/>
  <c r="O248" i="1"/>
  <c r="U248" i="1" s="1"/>
  <c r="O247" i="1"/>
  <c r="U247" i="1" s="1"/>
  <c r="O246" i="1"/>
  <c r="U246" i="1" s="1"/>
  <c r="O245" i="1"/>
  <c r="U245" i="1" s="1"/>
  <c r="O244" i="1"/>
  <c r="U244" i="1" s="1"/>
  <c r="O243" i="1"/>
  <c r="U243" i="1" s="1"/>
  <c r="O242" i="1"/>
  <c r="U242" i="1" s="1"/>
  <c r="O241" i="1"/>
  <c r="U241" i="1" s="1"/>
  <c r="O240" i="1"/>
  <c r="U240" i="1" s="1"/>
  <c r="O239" i="1"/>
  <c r="U239" i="1" s="1"/>
  <c r="O238" i="1"/>
  <c r="U238" i="1" s="1"/>
  <c r="O237" i="1"/>
  <c r="U237" i="1" s="1"/>
  <c r="O236" i="1"/>
  <c r="U236" i="1" s="1"/>
  <c r="O235" i="1"/>
  <c r="U235" i="1" s="1"/>
  <c r="O234" i="1"/>
  <c r="U234" i="1" s="1"/>
  <c r="O233" i="1"/>
  <c r="U233" i="1" s="1"/>
  <c r="O232" i="1"/>
  <c r="U232" i="1" s="1"/>
  <c r="O231" i="1"/>
  <c r="U231" i="1" s="1"/>
  <c r="O230" i="1"/>
  <c r="U230" i="1" s="1"/>
  <c r="O229" i="1"/>
  <c r="U229" i="1" s="1"/>
  <c r="O228" i="1"/>
  <c r="U228" i="1" s="1"/>
  <c r="O227" i="1"/>
  <c r="U227" i="1" s="1"/>
  <c r="O226" i="1"/>
  <c r="U226" i="1" s="1"/>
  <c r="O225" i="1"/>
  <c r="U225" i="1" s="1"/>
  <c r="O224" i="1"/>
  <c r="U224" i="1" s="1"/>
  <c r="O223" i="1"/>
  <c r="U223" i="1" s="1"/>
  <c r="O222" i="1"/>
  <c r="U222" i="1" s="1"/>
  <c r="O221" i="1"/>
  <c r="U221" i="1" s="1"/>
  <c r="O220" i="1"/>
  <c r="U220" i="1" s="1"/>
  <c r="O219" i="1"/>
  <c r="U219" i="1" s="1"/>
  <c r="O218" i="1"/>
  <c r="U218" i="1" s="1"/>
  <c r="O217" i="1"/>
  <c r="U217" i="1" s="1"/>
  <c r="O216" i="1"/>
  <c r="U216" i="1" s="1"/>
  <c r="O215" i="1"/>
  <c r="U215" i="1" s="1"/>
  <c r="O214" i="1"/>
  <c r="U214" i="1" s="1"/>
  <c r="O213" i="1"/>
  <c r="U213" i="1" s="1"/>
  <c r="O212" i="1"/>
  <c r="U212" i="1" s="1"/>
  <c r="O211" i="1"/>
  <c r="U211" i="1" s="1"/>
  <c r="O210" i="1"/>
  <c r="U210" i="1" s="1"/>
  <c r="O209" i="1"/>
  <c r="U209" i="1" s="1"/>
  <c r="O208" i="1"/>
  <c r="U208" i="1" s="1"/>
  <c r="O207" i="1"/>
  <c r="U207" i="1" s="1"/>
  <c r="O206" i="1"/>
  <c r="U206" i="1" s="1"/>
  <c r="O205" i="1"/>
  <c r="U205" i="1" s="1"/>
  <c r="O204" i="1"/>
  <c r="U204" i="1" s="1"/>
  <c r="O203" i="1"/>
  <c r="U203" i="1" s="1"/>
  <c r="O202" i="1"/>
  <c r="U202" i="1" s="1"/>
  <c r="O201" i="1"/>
  <c r="U201" i="1" s="1"/>
  <c r="O200" i="1"/>
  <c r="U200" i="1" s="1"/>
  <c r="O199" i="1"/>
  <c r="U199" i="1" s="1"/>
  <c r="O198" i="1"/>
  <c r="U198" i="1" s="1"/>
  <c r="O197" i="1"/>
  <c r="U197" i="1" s="1"/>
  <c r="O196" i="1"/>
  <c r="U196" i="1" s="1"/>
  <c r="O195" i="1"/>
  <c r="U195" i="1" s="1"/>
  <c r="O194" i="1"/>
  <c r="U194" i="1" s="1"/>
  <c r="O193" i="1"/>
  <c r="U193" i="1" s="1"/>
  <c r="O192" i="1"/>
  <c r="U192" i="1" s="1"/>
  <c r="O191" i="1"/>
  <c r="U191" i="1" s="1"/>
  <c r="O190" i="1"/>
  <c r="U190" i="1" s="1"/>
  <c r="O189" i="1"/>
  <c r="U189" i="1" s="1"/>
  <c r="O188" i="1"/>
  <c r="U188" i="1" s="1"/>
  <c r="O187" i="1"/>
  <c r="U187" i="1" s="1"/>
  <c r="O186" i="1"/>
  <c r="U186" i="1" s="1"/>
  <c r="O185" i="1"/>
  <c r="U185" i="1" s="1"/>
  <c r="O184" i="1"/>
  <c r="U184" i="1" s="1"/>
  <c r="O183" i="1"/>
  <c r="U183" i="1" s="1"/>
  <c r="O182" i="1"/>
  <c r="U182" i="1" s="1"/>
  <c r="O181" i="1"/>
  <c r="U181" i="1" s="1"/>
  <c r="O180" i="1"/>
  <c r="U180" i="1" s="1"/>
  <c r="O179" i="1"/>
  <c r="U179" i="1" s="1"/>
  <c r="O178" i="1"/>
  <c r="U178" i="1" s="1"/>
  <c r="O177" i="1"/>
  <c r="U177" i="1" s="1"/>
  <c r="O176" i="1"/>
  <c r="U176" i="1" s="1"/>
  <c r="O175" i="1"/>
  <c r="U175" i="1" s="1"/>
  <c r="O174" i="1"/>
  <c r="U174" i="1" s="1"/>
  <c r="O173" i="1"/>
  <c r="U173" i="1" s="1"/>
  <c r="O172" i="1"/>
  <c r="U172" i="1" s="1"/>
  <c r="O171" i="1"/>
  <c r="U171" i="1" s="1"/>
  <c r="O170" i="1"/>
  <c r="U170" i="1" s="1"/>
  <c r="O169" i="1"/>
  <c r="U169" i="1" s="1"/>
  <c r="O168" i="1"/>
  <c r="U168" i="1" s="1"/>
  <c r="O167" i="1"/>
  <c r="U167" i="1" s="1"/>
  <c r="O166" i="1"/>
  <c r="U166" i="1" s="1"/>
  <c r="O165" i="1"/>
  <c r="U165" i="1" s="1"/>
  <c r="O164" i="1"/>
  <c r="U164" i="1" s="1"/>
  <c r="O163" i="1"/>
  <c r="U163" i="1" s="1"/>
  <c r="O162" i="1"/>
  <c r="U162" i="1" s="1"/>
  <c r="O161" i="1"/>
  <c r="U161" i="1" s="1"/>
  <c r="O160" i="1"/>
  <c r="U160" i="1" s="1"/>
  <c r="O159" i="1"/>
  <c r="U159" i="1" s="1"/>
  <c r="O158" i="1"/>
  <c r="U158" i="1" s="1"/>
  <c r="O157" i="1"/>
  <c r="U157" i="1" s="1"/>
  <c r="O156" i="1"/>
  <c r="U156" i="1" s="1"/>
  <c r="O155" i="1"/>
  <c r="U155" i="1" s="1"/>
  <c r="O154" i="1"/>
  <c r="U154" i="1" s="1"/>
  <c r="O153" i="1"/>
  <c r="U153" i="1" s="1"/>
  <c r="O152" i="1"/>
  <c r="U152" i="1" s="1"/>
  <c r="O151" i="1"/>
  <c r="U151" i="1" s="1"/>
  <c r="O150" i="1"/>
  <c r="U150" i="1" s="1"/>
  <c r="O149" i="1"/>
  <c r="U149" i="1" s="1"/>
  <c r="O148" i="1"/>
  <c r="U148" i="1" s="1"/>
  <c r="O147" i="1"/>
  <c r="U147" i="1" s="1"/>
  <c r="O146" i="1"/>
  <c r="U146" i="1" s="1"/>
  <c r="O145" i="1"/>
  <c r="U145" i="1" s="1"/>
  <c r="O144" i="1"/>
  <c r="U144" i="1" s="1"/>
  <c r="O143" i="1"/>
  <c r="U143" i="1" s="1"/>
  <c r="O142" i="1"/>
  <c r="U142" i="1" s="1"/>
  <c r="O141" i="1"/>
  <c r="U141" i="1" s="1"/>
  <c r="O140" i="1"/>
  <c r="U140" i="1" s="1"/>
  <c r="O139" i="1"/>
  <c r="U139" i="1" s="1"/>
  <c r="O138" i="1"/>
  <c r="U138" i="1" s="1"/>
  <c r="O137" i="1"/>
  <c r="U137" i="1" s="1"/>
  <c r="O136" i="1"/>
  <c r="U136" i="1" s="1"/>
  <c r="O135" i="1"/>
  <c r="U135" i="1" s="1"/>
  <c r="O134" i="1"/>
  <c r="U134" i="1" s="1"/>
  <c r="O133" i="1"/>
  <c r="U133" i="1" s="1"/>
  <c r="O132" i="1"/>
  <c r="U132" i="1" s="1"/>
  <c r="O131" i="1"/>
  <c r="U131" i="1" s="1"/>
  <c r="O130" i="1"/>
  <c r="U130" i="1" s="1"/>
  <c r="O129" i="1"/>
  <c r="U129" i="1" s="1"/>
  <c r="O128" i="1"/>
  <c r="U128" i="1" s="1"/>
  <c r="O127" i="1"/>
  <c r="U127" i="1" s="1"/>
  <c r="O126" i="1"/>
  <c r="U126" i="1" s="1"/>
  <c r="O125" i="1"/>
  <c r="U125" i="1" s="1"/>
  <c r="O124" i="1"/>
  <c r="U124" i="1" s="1"/>
  <c r="O123" i="1"/>
  <c r="U123" i="1" s="1"/>
  <c r="O122" i="1"/>
  <c r="U122" i="1" s="1"/>
  <c r="O121" i="1"/>
  <c r="U121" i="1" s="1"/>
  <c r="O120" i="1"/>
  <c r="U120" i="1" s="1"/>
  <c r="O119" i="1"/>
  <c r="U119" i="1" s="1"/>
  <c r="O118" i="1"/>
  <c r="U118" i="1" s="1"/>
  <c r="O117" i="1"/>
  <c r="U117" i="1" s="1"/>
  <c r="O116" i="1"/>
  <c r="U116" i="1" s="1"/>
  <c r="O115" i="1"/>
  <c r="U115" i="1" s="1"/>
  <c r="O114" i="1"/>
  <c r="U114" i="1" s="1"/>
  <c r="O113" i="1"/>
  <c r="U113" i="1" s="1"/>
  <c r="O112" i="1"/>
  <c r="U112" i="1" s="1"/>
  <c r="O111" i="1"/>
  <c r="U111" i="1" s="1"/>
  <c r="O110" i="1"/>
  <c r="U110" i="1" s="1"/>
  <c r="O109" i="1"/>
  <c r="U109" i="1" s="1"/>
  <c r="O108" i="1"/>
  <c r="U108" i="1" s="1"/>
  <c r="O107" i="1"/>
  <c r="U107" i="1" s="1"/>
  <c r="O106" i="1"/>
  <c r="U106" i="1" s="1"/>
  <c r="O105" i="1"/>
  <c r="U105" i="1" s="1"/>
  <c r="O104" i="1"/>
  <c r="U104" i="1" s="1"/>
  <c r="O103" i="1"/>
  <c r="U103" i="1" s="1"/>
  <c r="O102" i="1"/>
  <c r="U102" i="1" s="1"/>
  <c r="O101" i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/>
  <c r="U3" i="1" s="1"/>
  <c r="O2" i="1"/>
  <c r="U2" i="1" s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V1001" i="1" l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</calcChain>
</file>

<file path=xl/sharedStrings.xml><?xml version="1.0" encoding="utf-8"?>
<sst xmlns="http://schemas.openxmlformats.org/spreadsheetml/2006/main" count="8212" uniqueCount="2141">
  <si>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</si>
  <si>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</si>
  <si>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</si>
  <si>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</si>
  <si>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</si>
  <si>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</si>
  <si>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</si>
  <si>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</si>
  <si>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</si>
  <si>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</si>
  <si>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</si>
  <si>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</si>
  <si>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</si>
  <si>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</si>
  <si>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</si>
  <si>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</si>
  <si>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</si>
  <si>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</si>
  <si>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</si>
  <si>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</si>
  <si>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</si>
  <si>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</si>
  <si>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</si>
  <si>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</si>
  <si>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</si>
  <si>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</si>
  <si>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</si>
  <si>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</si>
  <si>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</si>
  <si>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</si>
  <si>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</si>
  <si>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</si>
  <si>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</si>
  <si>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</si>
  <si>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</si>
  <si>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</si>
  <si>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</si>
  <si>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</si>
  <si>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</si>
  <si>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</si>
  <si>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</si>
  <si>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</si>
  <si>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</si>
  <si>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</si>
  <si>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</si>
  <si>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</si>
  <si>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</si>
  <si>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</si>
  <si>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</si>
  <si>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</si>
  <si>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</si>
  <si>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</si>
  <si>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</si>
  <si>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</si>
  <si>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</si>
  <si>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</si>
  <si>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</si>
  <si>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</si>
  <si>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</si>
  <si>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</si>
  <si>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</si>
  <si>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</si>
  <si>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</si>
  <si>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</si>
  <si>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</si>
  <si>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</si>
  <si>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</si>
  <si>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</si>
  <si>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</si>
  <si>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</si>
  <si>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</si>
  <si>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</si>
  <si>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</si>
  <si>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</si>
  <si>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</si>
  <si>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</si>
  <si>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</si>
  <si>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</si>
  <si>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</si>
  <si>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</si>
  <si>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</si>
  <si>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</si>
  <si>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</si>
  <si>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</si>
  <si>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</si>
  <si>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</si>
  <si>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</si>
  <si>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</si>
  <si>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</si>
  <si>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</si>
  <si>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</si>
  <si>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</si>
  <si>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</si>
  <si>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</si>
  <si>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</si>
  <si>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</si>
  <si>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</si>
  <si>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</si>
  <si>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</si>
  <si>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</si>
  <si>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</si>
  <si>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</si>
  <si>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</si>
  <si>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</si>
  <si>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</si>
  <si>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</si>
  <si>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</si>
  <si>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</si>
  <si>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</si>
  <si>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</si>
  <si>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</si>
  <si>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</si>
  <si>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</si>
  <si>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</si>
  <si>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</si>
  <si>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</si>
  <si>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</si>
  <si>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</si>
  <si>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</si>
  <si>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</si>
  <si>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</si>
  <si>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</si>
  <si>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</si>
  <si>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</si>
  <si>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</si>
  <si>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</si>
  <si>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</si>
  <si>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</si>
  <si>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</si>
  <si>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</si>
  <si>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</si>
  <si>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</si>
  <si>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</si>
  <si>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</si>
  <si>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</si>
  <si>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</si>
  <si>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</si>
  <si>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</si>
  <si>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</si>
  <si>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</si>
  <si>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</si>
  <si>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</si>
  <si>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</si>
  <si>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</si>
  <si>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</si>
  <si>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</si>
  <si>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</si>
  <si>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</si>
  <si>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</si>
  <si>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</si>
  <si>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</si>
  <si>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</si>
  <si>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</si>
  <si>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</si>
  <si>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</si>
  <si>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</si>
  <si>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</si>
  <si>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</si>
  <si>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</si>
  <si>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</si>
  <si>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</si>
  <si>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</si>
  <si>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</si>
  <si>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</si>
  <si>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</si>
  <si>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</si>
  <si>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</si>
  <si>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</si>
  <si>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</si>
  <si>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</si>
  <si>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</si>
  <si>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</si>
  <si>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</si>
  <si>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</si>
  <si>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</si>
  <si>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</si>
  <si>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</si>
  <si>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</si>
  <si>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</si>
  <si>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</si>
  <si>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</si>
  <si>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</si>
  <si>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</si>
  <si>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</si>
  <si>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</si>
  <si>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</si>
  <si>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</si>
  <si>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</si>
  <si>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</si>
  <si>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</si>
  <si>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</si>
  <si>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</si>
  <si>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</si>
  <si>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</si>
  <si>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</si>
  <si>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</si>
  <si>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</si>
  <si>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</si>
  <si>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</si>
  <si>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</si>
  <si>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</si>
  <si>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</si>
  <si>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</si>
  <si>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</si>
  <si>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</si>
  <si>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</si>
  <si>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</si>
  <si>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</si>
  <si>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</si>
  <si>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</si>
  <si>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</si>
  <si>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</si>
  <si>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</si>
  <si>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</si>
  <si>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</si>
  <si>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</si>
  <si>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</si>
  <si>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</si>
  <si>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</si>
  <si>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</si>
  <si>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</si>
  <si>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</si>
  <si>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</si>
  <si>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</si>
  <si>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</si>
  <si>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</si>
  <si>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</si>
  <si>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</si>
  <si>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</si>
  <si>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</si>
  <si>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</si>
  <si>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</si>
  <si>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</si>
  <si>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</si>
  <si>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</si>
  <si>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</si>
  <si>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</si>
  <si>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</si>
  <si>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</si>
  <si>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</si>
  <si>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</si>
  <si>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</si>
  <si>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</si>
  <si>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</si>
  <si>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</si>
  <si>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</si>
  <si>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</si>
  <si>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</si>
  <si>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</si>
  <si>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</si>
  <si>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</si>
  <si>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</si>
  <si>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</si>
  <si>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</si>
  <si>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</si>
  <si>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</si>
  <si>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</si>
  <si>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</si>
  <si>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</si>
  <si>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</si>
  <si>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</si>
  <si>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</si>
  <si>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</si>
  <si>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</si>
  <si>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</si>
  <si>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</si>
  <si>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</si>
  <si>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</si>
  <si>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</si>
  <si>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</si>
  <si>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</si>
  <si>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</si>
  <si>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</si>
  <si>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</si>
  <si>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</si>
  <si>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</si>
  <si>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</si>
  <si>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</si>
  <si>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</si>
  <si>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</si>
  <si>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</si>
  <si>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</si>
  <si>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</si>
  <si>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</si>
  <si>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</si>
  <si>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</si>
  <si>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</si>
  <si>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</si>
  <si>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</si>
  <si>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</si>
  <si>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</si>
  <si>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</si>
  <si>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</si>
  <si>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</si>
  <si>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</si>
  <si>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</si>
  <si>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</si>
  <si>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</si>
  <si>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</si>
  <si>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</si>
  <si>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</si>
  <si>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</si>
  <si>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</si>
  <si>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</si>
  <si>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</si>
  <si>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</si>
  <si>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</si>
  <si>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</si>
  <si>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</si>
  <si>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</si>
  <si>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</si>
  <si>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</si>
  <si>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</si>
  <si>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</si>
  <si>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</si>
  <si>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</si>
  <si>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</si>
  <si>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</si>
  <si>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</si>
  <si>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</si>
  <si>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</si>
  <si>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</si>
  <si>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</si>
  <si>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</si>
  <si>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</si>
  <si>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</si>
  <si>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</si>
  <si>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</si>
  <si>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</si>
  <si>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</si>
  <si>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</si>
  <si>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</si>
  <si>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</si>
  <si>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</si>
  <si>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</si>
  <si>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</si>
  <si>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</si>
  <si>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</si>
  <si>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</si>
  <si>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</si>
  <si>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</si>
  <si>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</si>
  <si>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</si>
  <si>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</si>
  <si>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</si>
  <si>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</si>
  <si>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</si>
  <si>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</si>
  <si>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</si>
  <si>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</si>
  <si>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</si>
  <si>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</si>
  <si>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</si>
  <si>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</si>
  <si>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</si>
  <si>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</si>
  <si>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</si>
  <si>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</si>
  <si>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</si>
  <si>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</si>
  <si>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</si>
  <si>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</si>
  <si>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</si>
  <si>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</si>
  <si>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</si>
  <si>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</si>
  <si>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</si>
  <si>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</si>
  <si>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</si>
  <si>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</si>
  <si>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</si>
  <si>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</si>
  <si>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</si>
  <si>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</si>
  <si>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</si>
  <si>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</si>
  <si>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</si>
  <si>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</si>
  <si>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</si>
  <si>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</si>
  <si>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</si>
  <si>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</si>
  <si>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</si>
  <si>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</si>
  <si>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</si>
  <si>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</si>
  <si>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</si>
  <si>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</si>
  <si>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</si>
  <si>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</si>
  <si>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</si>
  <si>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</si>
  <si>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</si>
  <si>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</si>
  <si>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</si>
  <si>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</si>
  <si>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</si>
  <si>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</si>
  <si>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</si>
  <si>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</si>
  <si>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</si>
  <si>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</si>
  <si>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</si>
  <si>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</si>
  <si>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</si>
  <si>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</si>
  <si>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</si>
  <si>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</si>
  <si>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</si>
  <si>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</si>
  <si>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</si>
  <si>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</si>
  <si>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</si>
  <si>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</si>
  <si>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</si>
  <si>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</si>
  <si>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</si>
  <si>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</si>
  <si>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</si>
  <si>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</si>
  <si>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</si>
  <si>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</si>
  <si>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</si>
  <si>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</si>
  <si>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</si>
  <si>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</si>
  <si>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</si>
  <si>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</si>
  <si>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</si>
  <si>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</si>
  <si>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</si>
  <si>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</si>
  <si>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</si>
  <si>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</si>
  <si>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</si>
  <si>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</si>
  <si>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</si>
  <si>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</si>
  <si>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</si>
  <si>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</si>
  <si>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</si>
  <si>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</si>
  <si>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</si>
  <si>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</si>
  <si>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</si>
  <si>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</si>
  <si>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</si>
  <si>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</si>
  <si>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</si>
  <si>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</si>
  <si>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</si>
  <si>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</si>
  <si>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</si>
  <si>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</si>
  <si>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</si>
  <si>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</si>
  <si>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</si>
  <si>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</si>
  <si>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</si>
  <si>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</si>
  <si>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</si>
  <si>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</si>
  <si>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</si>
  <si>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</si>
  <si>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</si>
  <si>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</si>
  <si>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</si>
  <si>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</si>
  <si>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</si>
  <si>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</si>
  <si>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</si>
  <si>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</si>
  <si>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</si>
  <si>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</si>
  <si>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</si>
  <si>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</si>
  <si>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</si>
  <si>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</si>
  <si>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</si>
  <si>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</si>
  <si>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</si>
  <si>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</si>
  <si>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</si>
  <si>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</si>
  <si>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</si>
  <si>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</si>
  <si>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</si>
  <si>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</si>
  <si>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</si>
  <si>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</si>
  <si>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</si>
  <si>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</si>
  <si>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</si>
  <si>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</si>
  <si>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</si>
  <si>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</si>
  <si>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</si>
  <si>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</si>
  <si>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</si>
  <si>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</si>
  <si>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</si>
  <si>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</si>
  <si>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</si>
  <si>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</si>
  <si>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</si>
  <si>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</si>
  <si>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</si>
  <si>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</si>
  <si>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</si>
  <si>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</si>
  <si>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</si>
  <si>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</si>
  <si>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</si>
  <si>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</si>
  <si>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</si>
  <si>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</si>
  <si>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</si>
  <si>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</si>
  <si>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</si>
  <si>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</si>
  <si>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</si>
  <si>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</si>
  <si>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</si>
  <si>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</si>
  <si>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</si>
  <si>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</si>
  <si>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</si>
  <si>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</si>
  <si>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</si>
  <si>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</si>
  <si>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</si>
  <si>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</si>
  <si>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</si>
  <si>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</si>
  <si>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</si>
  <si>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</si>
  <si>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</si>
  <si>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</si>
  <si>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</si>
  <si>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</si>
  <si>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</si>
  <si>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</si>
  <si>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</si>
  <si>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</si>
  <si>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</si>
  <si>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</si>
  <si>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</si>
  <si>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</si>
  <si>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</si>
  <si>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</si>
  <si>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</si>
  <si>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</si>
  <si>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</si>
  <si>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</si>
  <si>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</si>
  <si>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</si>
  <si>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</si>
  <si>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</si>
  <si>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</si>
  <si>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</si>
  <si>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</si>
  <si>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</si>
  <si>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</si>
  <si>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</si>
  <si>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</si>
  <si>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</si>
  <si>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</si>
  <si>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</si>
  <si>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</si>
  <si>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</si>
  <si>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</si>
  <si>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</si>
  <si>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</si>
  <si>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</si>
  <si>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</si>
  <si>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</si>
  <si>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</si>
  <si>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</si>
  <si>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</si>
  <si>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</si>
  <si>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</si>
  <si>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</si>
  <si>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</si>
  <si>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</si>
  <si>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</si>
  <si>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</si>
  <si>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</si>
  <si>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</si>
  <si>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</si>
  <si>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</si>
  <si>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</si>
  <si>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</si>
  <si>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</si>
  <si>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</si>
  <si>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</si>
  <si>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</si>
  <si>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</si>
  <si>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</si>
  <si>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</si>
  <si>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</si>
  <si>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</si>
  <si>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</si>
  <si>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</si>
  <si>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</si>
  <si>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</si>
  <si>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</si>
  <si>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</si>
  <si>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</si>
  <si>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</si>
  <si>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</si>
  <si>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</si>
  <si>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</si>
  <si>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</si>
  <si>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</si>
  <si>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</si>
  <si>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</si>
  <si>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</si>
  <si>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</si>
  <si>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</si>
  <si>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</si>
  <si>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</si>
  <si>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</si>
  <si>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</si>
  <si>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</si>
  <si>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</si>
  <si>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</si>
  <si>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</si>
  <si>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</si>
  <si>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</si>
  <si>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</si>
  <si>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</si>
  <si>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</si>
  <si>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</si>
  <si>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</si>
  <si>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</si>
  <si>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</si>
  <si>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</si>
  <si>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</si>
  <si>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</si>
  <si>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</si>
  <si>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</si>
  <si>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</si>
  <si>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</si>
  <si>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</si>
  <si>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</si>
  <si>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</si>
  <si>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</si>
  <si>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</si>
  <si>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</si>
  <si>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</si>
  <si>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</si>
  <si>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</si>
  <si>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</si>
  <si>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</si>
  <si>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</si>
  <si>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</si>
  <si>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</si>
  <si>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</si>
  <si>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</si>
  <si>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</si>
  <si>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</si>
  <si>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</si>
  <si>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</si>
  <si>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</si>
  <si>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</si>
  <si>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</si>
  <si>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</si>
  <si>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</si>
  <si>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</si>
  <si>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</si>
  <si>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</si>
  <si>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</si>
  <si>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</si>
  <si>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</si>
  <si>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</si>
  <si>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</si>
  <si>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</si>
  <si>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</si>
  <si>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</si>
  <si>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</si>
  <si>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</si>
  <si>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</si>
  <si>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</si>
  <si>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</si>
  <si>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</si>
  <si>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</si>
  <si>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</si>
  <si>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</si>
  <si>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</si>
  <si>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</si>
  <si>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</si>
  <si>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</si>
  <si>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</si>
  <si>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</si>
  <si>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</si>
  <si>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</si>
  <si>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</si>
  <si>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</si>
  <si>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</si>
  <si>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</si>
  <si>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</si>
  <si>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</si>
  <si>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</si>
  <si>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</si>
  <si>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</si>
  <si>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</si>
  <si>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</si>
  <si>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</si>
  <si>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</si>
  <si>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</si>
  <si>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</si>
  <si>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</si>
  <si>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</si>
  <si>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</si>
  <si>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</si>
  <si>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</si>
  <si>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</si>
  <si>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</si>
  <si>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</si>
  <si>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</si>
  <si>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</si>
  <si>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</si>
  <si>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</si>
  <si>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</si>
  <si>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</si>
  <si>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</si>
  <si>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</si>
  <si>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</si>
  <si>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</si>
  <si>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</si>
  <si>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</si>
  <si>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</si>
  <si>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</si>
  <si>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</si>
  <si>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</si>
  <si>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</si>
  <si>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</si>
  <si>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</si>
  <si>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</si>
  <si>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</si>
  <si>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</si>
  <si>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</si>
  <si>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</si>
  <si>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</si>
  <si>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</si>
  <si>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</si>
  <si>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</si>
  <si>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</si>
  <si>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</si>
  <si>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</si>
  <si>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</si>
  <si>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</si>
  <si>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</si>
  <si>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</si>
  <si>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</si>
  <si>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</si>
  <si>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</si>
  <si>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</si>
  <si>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</si>
  <si>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</si>
  <si>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</si>
  <si>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</si>
  <si>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</si>
  <si>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</si>
  <si>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</si>
  <si>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</si>
  <si>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</si>
  <si>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</si>
  <si>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</si>
  <si>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</si>
  <si>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</si>
  <si>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</si>
  <si>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</si>
  <si>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</si>
  <si>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</si>
  <si>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</si>
  <si>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</si>
  <si>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</si>
  <si>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</si>
  <si>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</si>
  <si>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</si>
  <si>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</si>
  <si>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</si>
  <si>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</si>
  <si>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</si>
  <si>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</si>
  <si>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</si>
  <si>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</si>
  <si>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</si>
  <si>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</si>
  <si>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</si>
  <si>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</si>
  <si>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</si>
  <si>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</si>
  <si>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</si>
  <si>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</si>
  <si>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</si>
  <si>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</si>
  <si>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</si>
  <si>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</si>
  <si>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</si>
  <si>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</si>
  <si>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</si>
  <si>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</si>
  <si>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</si>
  <si>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</si>
  <si>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</si>
  <si>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</si>
  <si>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</si>
  <si>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</si>
  <si>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</si>
  <si>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</si>
  <si>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</si>
  <si>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</si>
  <si>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</si>
  <si>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</si>
  <si>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</si>
  <si>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</si>
  <si>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</si>
  <si>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</si>
  <si>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</si>
  <si>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</si>
  <si>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</si>
  <si>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</si>
  <si>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</si>
  <si>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</si>
  <si>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</si>
  <si>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</si>
  <si>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</si>
  <si>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</si>
  <si>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</si>
  <si>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</si>
  <si>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</si>
  <si>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</si>
  <si>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</si>
  <si>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</si>
  <si>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</si>
  <si>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</si>
  <si>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</si>
  <si>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</si>
  <si>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</si>
  <si>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</si>
  <si>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</si>
  <si>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</si>
  <si>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</si>
  <si>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</si>
  <si>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</si>
  <si>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</si>
  <si>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</si>
  <si>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</si>
  <si>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</si>
  <si>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</si>
  <si>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</si>
  <si>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</si>
  <si>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</si>
  <si>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</si>
  <si>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</si>
  <si>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</si>
  <si>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</si>
  <si>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</si>
  <si>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</si>
  <si>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</si>
  <si>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</si>
  <si>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</si>
  <si>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</si>
  <si>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</si>
  <si>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</si>
  <si>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</si>
  <si>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</si>
  <si>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</si>
  <si>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</si>
  <si>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</si>
  <si>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</si>
  <si>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</si>
  <si>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</si>
  <si>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</si>
  <si>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</si>
  <si>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</si>
  <si>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</si>
  <si>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</si>
  <si>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</si>
  <si>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</si>
  <si>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</si>
  <si>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</si>
  <si>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</si>
  <si>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</si>
  <si>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</si>
  <si>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</si>
  <si>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</si>
  <si>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</si>
  <si>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</si>
  <si>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</si>
  <si>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</si>
  <si>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</si>
  <si>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</si>
  <si>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</si>
  <si>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</si>
  <si>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</si>
  <si>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</si>
  <si>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</si>
  <si>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</si>
  <si>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</si>
  <si>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</si>
  <si>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</si>
  <si>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</si>
  <si>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</si>
  <si>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</si>
  <si>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</si>
  <si>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</si>
  <si>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</si>
  <si>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</si>
  <si>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</si>
  <si>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</si>
  <si>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</si>
  <si>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</si>
  <si>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</si>
  <si>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</si>
  <si>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</si>
  <si>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</si>
  <si>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</si>
  <si>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</si>
  <si>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</si>
  <si>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</si>
  <si>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</si>
  <si>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</si>
  <si>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</si>
  <si>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</si>
  <si>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</si>
  <si>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</si>
  <si>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</si>
  <si>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</si>
  <si>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</si>
  <si>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</si>
  <si>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</si>
  <si>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</si>
  <si>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</si>
  <si>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</si>
  <si>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</si>
  <si>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</si>
  <si>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</si>
  <si>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</si>
  <si>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</si>
  <si>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</si>
  <si>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</si>
  <si>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</si>
  <si>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</si>
  <si>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</si>
  <si>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</si>
  <si>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</si>
  <si>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</si>
  <si>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</si>
  <si>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</si>
  <si>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</si>
  <si>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</si>
  <si>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</si>
  <si>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</si>
  <si>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</si>
  <si>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</si>
  <si>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</si>
  <si>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</si>
  <si>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</si>
  <si>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</si>
  <si>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</si>
  <si>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</si>
  <si>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</si>
  <si>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</si>
  <si>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</si>
  <si>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</si>
  <si>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</si>
  <si>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</si>
  <si>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</si>
  <si>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</si>
  <si>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</si>
  <si>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</si>
  <si>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</si>
  <si>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</si>
  <si>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</si>
  <si>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</si>
  <si>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</si>
  <si>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</si>
  <si>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</si>
  <si>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</si>
  <si>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</si>
  <si>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</si>
  <si>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</si>
  <si>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</si>
  <si>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</si>
  <si>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</si>
  <si>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</si>
  <si>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</si>
  <si>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</si>
  <si>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</si>
  <si>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</si>
  <si>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</si>
  <si>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</si>
  <si>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</si>
  <si>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</si>
  <si>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</si>
  <si>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</si>
  <si>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</si>
  <si>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</si>
  <si>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</si>
  <si>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</si>
  <si>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</si>
  <si>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</si>
  <si>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</si>
  <si>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</si>
  <si>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</si>
  <si>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</si>
  <si>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</si>
  <si>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</si>
  <si>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</si>
  <si>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</si>
  <si>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</si>
  <si>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</si>
  <si>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</si>
  <si>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</si>
  <si>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</si>
  <si>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</si>
  <si>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</si>
  <si>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</si>
  <si>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</si>
  <si>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</si>
  <si>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</si>
  <si>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</si>
  <si>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</si>
  <si>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</si>
  <si>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</si>
  <si>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</si>
  <si>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</si>
  <si>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</si>
  <si>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</si>
  <si>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</si>
  <si>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</si>
  <si>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</si>
  <si>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</si>
  <si>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</si>
  <si>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</si>
  <si>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</si>
  <si>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</si>
  <si>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</si>
  <si>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</si>
  <si>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</si>
  <si>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</si>
  <si>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</si>
  <si>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</si>
  <si>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</si>
  <si>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</si>
  <si>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</si>
  <si>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</si>
  <si>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</si>
  <si>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</si>
  <si>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</si>
  <si>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</si>
  <si>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</si>
  <si>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</si>
  <si>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</si>
  <si>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</si>
  <si>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</si>
  <si>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</si>
  <si>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</si>
  <si>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</si>
  <si>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</si>
  <si>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</si>
  <si>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</si>
  <si>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</si>
  <si>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</si>
  <si>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</si>
  <si>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</si>
  <si>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</si>
  <si>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</si>
  <si>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</si>
  <si>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</si>
  <si>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</si>
  <si>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</si>
  <si>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</si>
  <si>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</si>
  <si>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</si>
  <si>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</si>
  <si>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</si>
  <si>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</si>
  <si>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</si>
  <si>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</si>
  <si>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</si>
  <si>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</si>
  <si>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</si>
  <si>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</si>
  <si>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</si>
  <si>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</si>
  <si>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</si>
  <si>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</si>
  <si>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</si>
  <si>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</si>
  <si>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</si>
  <si>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</si>
  <si>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</si>
  <si>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</si>
  <si>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</si>
  <si>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</si>
  <si>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</si>
  <si>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</si>
  <si>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</si>
  <si>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</si>
  <si>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</si>
  <si>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</si>
  <si>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</si>
  <si>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</si>
  <si>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</si>
  <si>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</si>
  <si>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</si>
  <si>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</si>
  <si>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</si>
  <si>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</si>
  <si>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</si>
  <si>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</si>
  <si>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</si>
  <si>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</si>
  <si>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</si>
  <si>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</si>
  <si>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</si>
  <si>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</si>
  <si>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</si>
  <si>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</si>
  <si>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</si>
  <si>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</si>
  <si>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</si>
  <si>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</si>
  <si>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</si>
  <si>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</si>
  <si>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</si>
  <si>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</si>
  <si>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</si>
  <si>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</si>
  <si>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</si>
  <si>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</si>
  <si>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</si>
  <si>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</si>
  <si>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</si>
  <si>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</si>
  <si>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</si>
  <si>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</si>
  <si>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</si>
  <si>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</si>
  <si>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</si>
  <si>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</si>
  <si>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</si>
  <si>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</si>
  <si>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</si>
  <si>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</si>
  <si>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</si>
  <si>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</si>
  <si>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</si>
  <si>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</si>
  <si>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</si>
  <si>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</si>
  <si>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</si>
  <si>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</si>
  <si>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</si>
  <si>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</si>
  <si>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</si>
  <si>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</si>
  <si>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</si>
  <si>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</si>
  <si>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</si>
  <si>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</si>
  <si>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</si>
  <si>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</si>
  <si>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</si>
  <si>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</si>
  <si>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</si>
  <si>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</si>
  <si>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</si>
  <si>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</si>
  <si>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</si>
  <si>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</si>
  <si>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</si>
  <si>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</si>
  <si>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</si>
  <si>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</si>
  <si>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</si>
  <si>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</si>
  <si>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</si>
  <si>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</si>
  <si>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</si>
  <si>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</si>
  <si>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</si>
  <si>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</si>
  <si>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</si>
  <si>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</si>
  <si>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</si>
  <si>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</si>
  <si>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</si>
  <si>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</si>
  <si>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</si>
  <si>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</si>
  <si>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</si>
  <si>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</si>
  <si>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</si>
  <si>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</si>
  <si>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</si>
  <si>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</si>
  <si>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</si>
  <si>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</si>
  <si>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</si>
  <si>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</si>
  <si>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</si>
  <si>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</si>
  <si>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</si>
  <si>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</si>
  <si>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</si>
  <si>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</si>
  <si>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</si>
  <si>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</si>
  <si>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</si>
  <si>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</si>
  <si>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</si>
  <si>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</si>
  <si>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</si>
  <si>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</si>
  <si>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</si>
  <si>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</si>
  <si>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</si>
  <si>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</si>
  <si>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</si>
  <si>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</si>
  <si>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</si>
  <si>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</si>
  <si>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</si>
  <si>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</si>
  <si>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</si>
  <si>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</si>
  <si>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</si>
  <si>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</si>
  <si>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</si>
  <si>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</si>
  <si>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</si>
  <si>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</si>
  <si>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</si>
  <si>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</si>
  <si>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</si>
  <si>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</si>
  <si>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</si>
  <si>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</si>
  <si>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</si>
  <si>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</si>
  <si>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</si>
  <si>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</si>
  <si>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</si>
  <si>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</si>
  <si>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</si>
  <si>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</si>
  <si>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</si>
  <si>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</si>
  <si>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</si>
  <si>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</si>
  <si>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</si>
  <si>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</si>
  <si>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</si>
  <si>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</si>
  <si>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</si>
  <si>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</si>
  <si>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</si>
  <si>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</si>
  <si>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</si>
  <si>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</si>
  <si>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</si>
  <si>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</si>
  <si>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</si>
  <si>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</si>
  <si>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</si>
  <si>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</si>
  <si>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</si>
  <si>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</si>
  <si>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</si>
  <si>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</si>
  <si>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</si>
  <si>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</si>
  <si>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</si>
  <si>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</si>
  <si>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</si>
  <si>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</si>
  <si>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</si>
  <si>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</si>
  <si>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</si>
  <si>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</si>
  <si>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</si>
  <si>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</si>
  <si>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</si>
  <si>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</si>
  <si>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</si>
  <si>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</si>
  <si>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</si>
  <si>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</si>
  <si>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</si>
  <si>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</si>
  <si>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</si>
  <si>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</si>
  <si>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</si>
  <si>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</si>
  <si>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</si>
  <si>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</si>
  <si>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</si>
  <si>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</si>
  <si>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</si>
  <si>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</si>
  <si>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</si>
  <si>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</si>
  <si>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</si>
  <si>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</si>
  <si>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</si>
  <si>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</si>
  <si>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</si>
  <si>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</si>
  <si>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</si>
  <si>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</si>
  <si>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</si>
  <si>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</si>
  <si>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</si>
  <si>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</si>
  <si>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</si>
  <si>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</si>
  <si>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</si>
  <si>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</si>
  <si>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</si>
  <si>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</si>
  <si>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</si>
  <si>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</si>
  <si>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</si>
  <si>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</si>
  <si>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</si>
  <si>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</si>
  <si>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</si>
  <si>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</si>
  <si>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</si>
  <si>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</si>
  <si>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</si>
  <si>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</si>
  <si>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</si>
  <si>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</si>
  <si>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</si>
  <si>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</si>
  <si>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</si>
  <si>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</si>
  <si>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</si>
  <si>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</si>
  <si>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</si>
  <si>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</si>
  <si>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</si>
  <si>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</si>
  <si>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</si>
  <si>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</si>
  <si>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</si>
  <si>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</si>
  <si>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</si>
  <si>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</si>
  <si>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</si>
  <si>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</si>
  <si>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</si>
  <si>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</si>
  <si>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</si>
  <si>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</si>
  <si>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</si>
  <si>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</si>
  <si>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</si>
  <si>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</si>
  <si>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</si>
  <si>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</si>
  <si>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</si>
  <si>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</si>
  <si>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</si>
  <si>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</si>
  <si>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</si>
  <si>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</si>
  <si>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</si>
  <si>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</si>
  <si>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</si>
  <si>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</si>
  <si>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</si>
  <si>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</si>
  <si>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</si>
  <si>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</si>
  <si>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</si>
  <si>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</si>
  <si>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</si>
  <si>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</si>
  <si>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</si>
  <si>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</si>
  <si>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</si>
  <si>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</si>
  <si>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</si>
  <si>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</si>
  <si>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</si>
  <si>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</si>
  <si>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</si>
  <si>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</si>
  <si>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</si>
  <si>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</si>
  <si>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</si>
  <si>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</si>
  <si>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</si>
  <si>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</si>
  <si>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</si>
  <si>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</si>
  <si>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</si>
  <si>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</si>
  <si>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</si>
  <si>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</si>
  <si>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</si>
  <si>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</si>
  <si>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</si>
  <si>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</si>
  <si>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</si>
  <si>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</si>
  <si>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</si>
  <si>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</si>
  <si>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</si>
  <si>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</si>
  <si>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</si>
  <si>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</si>
  <si>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</si>
  <si>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</si>
  <si>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</si>
  <si>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</si>
  <si>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</si>
  <si>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</si>
  <si>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</si>
  <si>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</si>
  <si>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</si>
  <si>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</si>
  <si>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</si>
  <si>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</si>
  <si>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</si>
  <si>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</si>
  <si>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</si>
  <si>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</si>
  <si>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</si>
  <si>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</si>
  <si>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</si>
  <si>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</si>
  <si>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</si>
  <si>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</si>
  <si>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</si>
  <si>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</si>
  <si>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</si>
  <si>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</si>
  <si>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</si>
  <si>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</si>
  <si>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</si>
  <si>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</si>
  <si>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</si>
  <si>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</si>
  <si>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</si>
  <si>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</si>
  <si>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</si>
  <si>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</si>
  <si>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</si>
  <si>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</si>
  <si>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</si>
  <si>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</si>
  <si>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</si>
  <si>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</si>
  <si>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</si>
  <si>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</si>
  <si>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</si>
  <si>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</si>
  <si>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</si>
  <si>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</si>
  <si>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</si>
  <si>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</si>
  <si>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</si>
  <si>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</si>
  <si>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</si>
  <si>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</si>
  <si>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</si>
  <si>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</si>
  <si>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</si>
  <si>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</si>
  <si>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</si>
  <si>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</si>
  <si>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</si>
  <si>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</si>
  <si>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</si>
  <si>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</si>
  <si>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</si>
  <si>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</si>
  <si>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</si>
  <si>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</si>
  <si>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</si>
  <si>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</si>
  <si>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</si>
  <si>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</si>
  <si>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</si>
  <si>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</si>
  <si>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</si>
  <si>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</si>
  <si>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</si>
  <si>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</si>
  <si>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</si>
  <si>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</si>
  <si>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</si>
  <si>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</si>
  <si>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</si>
  <si>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</si>
  <si>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</si>
  <si>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</si>
  <si>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</si>
  <si>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</si>
  <si>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</si>
  <si>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</si>
  <si>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</si>
  <si>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</si>
  <si>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</si>
  <si>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</si>
  <si>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</si>
  <si>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</si>
  <si>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</si>
  <si>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</si>
  <si>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</si>
  <si>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</si>
  <si>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</si>
  <si>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</si>
  <si>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</si>
  <si>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</si>
  <si>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</si>
  <si>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</si>
  <si>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</si>
  <si>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</si>
  <si>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</si>
  <si>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</si>
  <si>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</si>
  <si>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</si>
  <si>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</si>
  <si>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</si>
  <si>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</si>
  <si>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</si>
  <si>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</si>
  <si>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</si>
  <si>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</si>
  <si>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</si>
  <si>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</si>
  <si>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</si>
  <si>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</si>
  <si>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</si>
  <si>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</si>
  <si>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</si>
  <si>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</si>
  <si>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</si>
  <si>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</si>
  <si>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</si>
  <si>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</si>
  <si>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</si>
  <si>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</si>
  <si>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</si>
  <si>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</si>
  <si>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</si>
  <si>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</si>
  <si>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</si>
  <si>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</si>
  <si>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</si>
  <si>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</si>
  <si>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</si>
  <si>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</si>
  <si>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</si>
  <si>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</si>
  <si>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</si>
  <si>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</si>
  <si>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</si>
  <si>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</si>
  <si>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</si>
  <si>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</si>
  <si>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</si>
  <si>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</si>
  <si>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</si>
  <si>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</si>
  <si>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</si>
  <si>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</si>
  <si>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</si>
  <si>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</si>
  <si>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</si>
  <si>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</si>
  <si>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</si>
  <si>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</si>
  <si>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</si>
  <si>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</si>
  <si>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</si>
  <si>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</si>
  <si>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</si>
  <si>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</si>
  <si>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</si>
  <si>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</si>
  <si>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</si>
  <si>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</si>
  <si>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</si>
  <si>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</si>
  <si>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</si>
  <si>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</si>
  <si>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</si>
  <si>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</si>
  <si>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</si>
  <si>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</si>
  <si>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</si>
  <si>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</si>
  <si>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</si>
  <si>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</si>
  <si>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</si>
  <si>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</si>
  <si>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</si>
  <si>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</si>
  <si>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</si>
  <si>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</si>
  <si>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</si>
  <si>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</si>
  <si>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</si>
  <si>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</si>
  <si>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</si>
  <si>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</si>
  <si>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</si>
  <si>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</si>
  <si>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</si>
  <si>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</si>
  <si>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</si>
  <si>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</si>
  <si>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</si>
  <si>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</si>
  <si>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</si>
  <si>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</si>
  <si>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</si>
  <si>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</si>
  <si>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</si>
  <si>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</si>
  <si>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</si>
  <si>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</si>
  <si>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</si>
  <si>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</si>
  <si>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</si>
  <si>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</si>
  <si>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</si>
  <si>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</si>
  <si>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</si>
  <si>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</si>
  <si>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</si>
  <si>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</si>
  <si>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</si>
  <si>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</si>
  <si>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</si>
  <si>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</si>
  <si>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</si>
  <si>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</si>
  <si>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</si>
  <si>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</si>
  <si>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</si>
  <si>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</si>
  <si>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</si>
  <si>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</si>
  <si>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</si>
  <si>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</si>
  <si>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</si>
  <si>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</si>
  <si>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</si>
  <si>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</si>
  <si>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</si>
  <si>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</si>
  <si>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</si>
  <si>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</si>
  <si>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</si>
  <si>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</si>
  <si>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</si>
  <si>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</si>
  <si>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</si>
  <si>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</si>
  <si>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</si>
  <si>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</si>
  <si>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</si>
  <si>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</si>
  <si>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</si>
  <si>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</si>
  <si>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</si>
  <si>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</si>
  <si>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</si>
  <si>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</si>
  <si>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</si>
  <si>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</si>
  <si>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</si>
  <si>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</si>
  <si>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</si>
  <si>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</si>
  <si>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</si>
  <si>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</si>
  <si>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</si>
  <si>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</si>
  <si>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</si>
  <si>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</si>
  <si>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</si>
  <si>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</si>
  <si>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</si>
  <si>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</si>
  <si>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</si>
  <si>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</si>
  <si>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</si>
  <si>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</si>
  <si>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</si>
  <si>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</si>
  <si>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</si>
  <si>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</si>
  <si>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</si>
  <si>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</si>
  <si>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</si>
  <si>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</si>
  <si>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</si>
  <si>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</si>
  <si>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</si>
  <si>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</si>
  <si>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</si>
  <si>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</si>
  <si>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</si>
  <si>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</si>
  <si>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</si>
  <si>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</si>
  <si>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</si>
  <si>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</si>
  <si>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</si>
  <si>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</si>
  <si>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</si>
  <si>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</si>
  <si>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</si>
  <si>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</si>
  <si>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</si>
  <si>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</si>
  <si>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</si>
  <si>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</si>
  <si>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</si>
  <si>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</si>
  <si>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</si>
  <si>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</si>
  <si>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</si>
  <si>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</si>
  <si>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</si>
  <si>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</si>
  <si>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</si>
  <si>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</si>
  <si>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</si>
  <si>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</si>
  <si>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</si>
  <si>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</si>
  <si>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</si>
  <si>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</si>
  <si>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</si>
  <si>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</si>
  <si>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</si>
  <si>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</si>
  <si>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</si>
  <si>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</si>
  <si>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</si>
  <si>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</si>
  <si>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</si>
  <si>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</si>
  <si>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</si>
  <si>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</si>
  <si>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</si>
  <si>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</si>
  <si>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</si>
  <si>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</si>
  <si>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</si>
  <si>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</si>
  <si>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</si>
  <si>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</si>
  <si>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</si>
  <si>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</si>
  <si>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</si>
  <si>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</si>
  <si>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</si>
  <si>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</si>
  <si>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</si>
  <si>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</si>
  <si>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</si>
  <si>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</si>
  <si>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</si>
  <si>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</si>
  <si>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</si>
  <si>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</si>
  <si>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</si>
  <si>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</si>
  <si>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</si>
  <si>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</si>
  <si>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</si>
  <si>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</si>
  <si>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</si>
  <si>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</si>
  <si>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</si>
  <si>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</si>
  <si>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</si>
  <si>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</si>
  <si>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</si>
  <si>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</si>
  <si>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</si>
  <si>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</si>
  <si>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</si>
  <si>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</si>
  <si>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</si>
  <si>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</si>
  <si>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</si>
  <si>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</si>
  <si>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</si>
  <si>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</si>
  <si>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</si>
  <si>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</si>
  <si>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</si>
  <si>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</si>
  <si>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</si>
  <si>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</si>
  <si>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</si>
  <si>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</si>
  <si>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</si>
  <si>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</si>
  <si>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</si>
  <si>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</si>
  <si>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</si>
  <si>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</si>
  <si>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</si>
  <si>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</si>
  <si>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</si>
  <si>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</si>
  <si>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</si>
  <si>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</si>
  <si>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</si>
  <si>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</si>
  <si>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</si>
  <si>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</si>
  <si>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</si>
  <si>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</si>
  <si>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</si>
  <si>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</si>
  <si>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</si>
  <si>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</si>
  <si>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</si>
  <si>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</si>
  <si>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</si>
  <si>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</si>
  <si>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</si>
  <si>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</si>
  <si>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</si>
  <si>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</si>
  <si>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</si>
  <si>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</si>
  <si>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</si>
  <si>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</si>
  <si>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</si>
  <si>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</si>
  <si>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</si>
  <si>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</si>
  <si>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</si>
  <si>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</si>
  <si>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</si>
  <si>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</si>
  <si>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</si>
  <si>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</si>
  <si>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</si>
  <si>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</si>
  <si>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</si>
  <si>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</si>
  <si>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</si>
  <si>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</si>
  <si>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</si>
  <si>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</si>
  <si>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</si>
  <si>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</si>
  <si>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</si>
  <si>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</si>
  <si>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</si>
  <si>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</si>
  <si>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</si>
  <si>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</si>
  <si>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</si>
  <si>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</si>
  <si>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</si>
  <si>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</si>
  <si>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</si>
  <si>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</si>
  <si>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</si>
  <si>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</si>
  <si>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</si>
  <si>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</si>
  <si>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</si>
  <si>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</si>
  <si>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</si>
  <si>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</si>
  <si>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</si>
  <si>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</si>
  <si>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</si>
  <si>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</si>
  <si>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</si>
  <si>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</si>
  <si>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</si>
  <si>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</si>
  <si>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</si>
  <si>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</si>
  <si>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</si>
  <si>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</si>
  <si>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</si>
  <si>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</si>
  <si>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</si>
  <si>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</si>
  <si>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</si>
  <si>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</si>
  <si>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</si>
  <si>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</si>
  <si>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</si>
  <si>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</si>
  <si>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</si>
  <si>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</si>
  <si>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</si>
  <si>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</si>
  <si>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</si>
  <si>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</si>
  <si>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</si>
  <si>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</si>
  <si>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</si>
  <si>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</si>
  <si>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</si>
  <si>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</si>
  <si>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</si>
  <si>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</si>
  <si>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</si>
  <si>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</si>
  <si>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</si>
  <si>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</si>
  <si>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</si>
  <si>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</si>
  <si>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</si>
  <si>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</si>
  <si>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</si>
  <si>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</si>
  <si>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</si>
  <si>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</si>
  <si>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</si>
  <si>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</si>
  <si>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</si>
  <si>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</si>
  <si>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</si>
  <si>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</si>
  <si>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</si>
  <si>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</si>
  <si>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</si>
  <si>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</si>
  <si>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</si>
  <si>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</si>
  <si>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</si>
  <si>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</si>
  <si>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</si>
  <si>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</si>
  <si>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</si>
  <si>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</si>
  <si>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</si>
  <si>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</si>
  <si>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</si>
  <si>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</si>
  <si>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</si>
  <si>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</si>
  <si>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</si>
  <si>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</si>
  <si>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</si>
  <si>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</si>
  <si>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</si>
  <si>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</si>
  <si>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</si>
  <si>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</si>
  <si>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</si>
  <si>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</si>
  <si>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</si>
  <si>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</si>
  <si>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</si>
  <si>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</si>
  <si>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</si>
  <si>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</si>
  <si>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</si>
  <si>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</si>
  <si>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</si>
  <si>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</si>
  <si>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</si>
  <si>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</si>
  <si>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</si>
  <si>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</si>
  <si>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</si>
  <si>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</si>
  <si>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</si>
  <si>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</si>
  <si>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</si>
  <si>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</si>
  <si>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</si>
  <si>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</si>
  <si>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</si>
  <si>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</si>
  <si>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</si>
  <si>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</si>
  <si>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</si>
  <si>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</si>
  <si>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</si>
  <si>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</si>
  <si>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</si>
  <si>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</si>
  <si>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</si>
  <si>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</si>
  <si>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</si>
  <si>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</si>
  <si>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</si>
  <si>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</si>
  <si>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</si>
  <si>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</si>
  <si>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</si>
  <si>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</si>
  <si>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</si>
  <si>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</si>
  <si>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</si>
  <si>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</si>
  <si>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</si>
  <si>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</si>
  <si>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</si>
  <si>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</si>
  <si>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</si>
  <si>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</si>
  <si>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</si>
  <si>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</si>
  <si>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</si>
  <si>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</si>
  <si>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</si>
  <si>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</si>
  <si>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</si>
  <si>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</si>
  <si>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</si>
  <si>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</si>
  <si>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</si>
  <si>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</si>
  <si>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</si>
  <si>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</si>
  <si>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</si>
  <si>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</si>
  <si>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</si>
  <si>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</si>
  <si>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</si>
  <si>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</si>
  <si>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</si>
  <si>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</si>
  <si>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</si>
  <si>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</si>
  <si>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</si>
  <si>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</si>
  <si>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</si>
  <si>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</si>
  <si>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</si>
  <si>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</si>
  <si>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</si>
  <si>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</si>
  <si>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</si>
  <si>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</si>
  <si>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</si>
  <si>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</si>
  <si>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</si>
  <si>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</si>
  <si>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</si>
  <si>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</si>
  <si>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</si>
  <si>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</si>
  <si>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</si>
  <si>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</si>
  <si>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</si>
  <si>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</si>
  <si>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</si>
  <si>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</si>
  <si>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</si>
  <si>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</si>
  <si>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</si>
  <si>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</si>
  <si>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</si>
  <si>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</si>
  <si>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</si>
  <si>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</si>
  <si>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</si>
  <si>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</si>
  <si>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</si>
  <si>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</si>
  <si>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</si>
  <si>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</si>
  <si>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</si>
  <si>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</si>
  <si>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</si>
  <si>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percent funded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</si>
  <si>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</si>
  <si>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</si>
  <si>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</si>
  <si>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</si>
  <si>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</si>
  <si>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</si>
  <si>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(blank)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</si>
  <si>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</si>
  <si>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</si>
  <si>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</si>
  <si>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</si>
  <si>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</si>
  <si>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</si>
  <si>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</si>
  <si>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</si>
  <si>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</si>
  <si>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</si>
  <si>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100100-110099</t>
  </si>
  <si>
    <t>110100-120099</t>
  </si>
  <si>
    <t>120100-130099</t>
  </si>
  <si>
    <t>130100-140099</t>
  </si>
  <si>
    <t>140100-150099</t>
  </si>
  <si>
    <t>150100-160099</t>
  </si>
  <si>
    <t>160100-170099</t>
  </si>
  <si>
    <t>170100-180099</t>
  </si>
  <si>
    <t>180100-190099</t>
  </si>
  <si>
    <t>190100-200099</t>
  </si>
  <si>
    <t>average donation with currency</t>
  </si>
  <si>
    <t>average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</si>
  <si>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</si>
  <si>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</si>
  <si>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</si>
  <si>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</si>
  <si>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</si>
  <si>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</si>
  <si>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</si>
  <si>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</si>
  <si>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</si>
  <si>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</si>
  <si>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Greater than 50000</t>
  </si>
  <si>
    <t>30000 to 34999</t>
  </si>
  <si>
    <t>35000 to 39999</t>
  </si>
  <si>
    <t>Total Projects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</si>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</sst>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b/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19" fillId="0" borderId="0" xfId="0" applyNumberFormat="1" applyFon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9" fontId="0" fillId="0" borderId="0" xfId="0" applyNumberFormat="1"/>
    <xf numFmtId="39" fontId="16" fillId="0" borderId="0" xfId="43" applyNumberFormat="1" applyFont="1" applyAlignment="1">
      <alignment horizontal="center"/>
    </xf>
    <xf numFmtId="39" fontId="0" fillId="0" borderId="0" xfId="43" applyNumberFormat="1" applyFont="1"/>
    <xf numFmtId="0" fontId="16" fillId="0" borderId="0" xfId="0" applyFont="1"/>
    <xf numFmtId="22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3" formatCode="0%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F9ED7"/>
      <color rgb="FF8EC26A"/>
      <color rgb="FFFF2D2D"/>
      <color rgb="FF60FE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[CrowdfundingBook_Module1_Challenge_Submission.xlsx]OutcomeCategory!PivotTable1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OutcomeCategory!$B$3:$B$4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OutcomeCategory!$C$3:$C$4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OutcomeCategory!$D$3:$D$4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OutcomeCategory!$E$3:$E$4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378560"/>
        <c:axId val="142897664"/>
      </c:barChart>
      <c:catAx>
        <c:axId val="2693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97664"/>
        <c:crosses val="autoZero"/>
        <c:auto val="1"/>
        <c:lblAlgn val="ctr"/>
        <c:lblOffset val="100"/>
        <c:noMultiLvlLbl val="0"/>
      </c:catAx>
      <c:valAx>
        <c:axId val="1428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[CrowdfundingBook_Module1_Challenge_Submission.xlsx]OutComeSubCategory!PivotTable1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OutComeSubCategory!$B$4:$B$5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OutComeSubCategory!$C$4:$C$5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OutComeSubCategory!$D$4:$D$5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OutComeSubCategory!$E$4:$E$5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592576"/>
        <c:axId val="145211968"/>
      </c:barChart>
      <c:catAx>
        <c:axId val="2695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11968"/>
        <c:crosses val="autoZero"/>
        <c:auto val="1"/>
        <c:lblAlgn val="ctr"/>
        <c:lblOffset val="100"/>
        <c:noMultiLvlLbl val="0"/>
      </c:catAx>
      <c:valAx>
        <c:axId val="1452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[CrowdfundingBook_Module1_Challenge_Submission.xlsx]OutcomeDate!PivotTable3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OutcomeDate!$B$4:$B$5</c:f>
              <c:strCache>
                <c:ptCount val="1"/>
                <c:pt idx="0">
                  <c:v>canceled</c:v>
                </c:pt>
              </c:strCache>
            </c:strRef>
          </c:tx>
          <c:marker>
            <c:symbol val="none"/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OutcomeDate!$C$4:$C$5</c:f>
              <c:strCache>
                <c:ptCount val="1"/>
                <c:pt idx="0">
                  <c:v>failed</c:v>
                </c:pt>
              </c:strCache>
            </c:strRef>
          </c:tx>
          <c:marker>
            <c:symbol val="none"/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OutcomeDate!$D$4:$D$5</c:f>
              <c:strCache>
                <c:ptCount val="1"/>
                <c:pt idx="0">
                  <c:v>successful</c:v>
                </c:pt>
              </c:strCache>
            </c:strRef>
          </c:tx>
          <c:marker>
            <c:symbol val="none"/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94112"/>
        <c:axId val="145213696"/>
      </c:lineChart>
      <c:catAx>
        <c:axId val="269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13696"/>
        <c:crosses val="autoZero"/>
        <c:auto val="1"/>
        <c:lblAlgn val="ctr"/>
        <c:lblOffset val="100"/>
        <c:noMultiLvlLbl val="0"/>
      </c:catAx>
      <c:valAx>
        <c:axId val="1452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9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Outcomes Based on Goal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OutcomeGoal!$F$1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OutcomeGoal!$A$2:$A$13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OutcomeGoal!$G$1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OutcomeGoal!$A$2:$A$13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OutcomeGoal!$H$1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cat>
            <c:strRef>
              <c:f>OutcomeGoal!$A$2:$A$13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6384"/>
        <c:axId val="142899968"/>
      </c:lineChart>
      <c:catAx>
        <c:axId val="2697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99968"/>
        <c:crosses val="autoZero"/>
        <c:auto val="1"/>
        <c:lblAlgn val="ctr"/>
        <c:lblOffset val="100"/>
        <c:noMultiLvlLbl val="0"/>
      </c:catAx>
      <c:valAx>
        <c:axId val="1428999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97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[CrowdfundingBook_Module1_Challenge_Submission.xlsx]CategoryYear!PivotTable1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CategoryYear!$B$4:$B$5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CategoryYear!$A$6:$A$18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CategoryYear!$B$6:$B$18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CategoryYear!$C$4:$C$5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CategoryYear!$A$6:$A$18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CategoryYear!$C$6:$C$18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43</c:v>
                </c:pt>
                <c:pt idx="7">
                  <c:v>26</c:v>
                </c:pt>
                <c:pt idx="8">
                  <c:v>37</c:v>
                </c:pt>
                <c:pt idx="9">
                  <c:v>36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CategoryYear!$D$4:$D$5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CategoryYear!$A$6:$A$18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CategoryYear!$D$6:$D$18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CategoryYear!$E$4:$E$5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CategoryYear!$A$6:$A$18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CategoryYear!$E$6:$E$18</c:f>
              <c:numCache>
                <c:formatCode>General</c:formatCode>
                <c:ptCount val="12"/>
                <c:pt idx="0">
                  <c:v>57</c:v>
                </c:pt>
                <c:pt idx="1">
                  <c:v>56</c:v>
                </c:pt>
                <c:pt idx="2">
                  <c:v>46</c:v>
                </c:pt>
                <c:pt idx="3">
                  <c:v>46</c:v>
                </c:pt>
                <c:pt idx="4">
                  <c:v>61</c:v>
                </c:pt>
                <c:pt idx="5">
                  <c:v>53</c:v>
                </c:pt>
                <c:pt idx="6">
                  <c:v>49</c:v>
                </c:pt>
                <c:pt idx="7">
                  <c:v>65</c:v>
                </c:pt>
                <c:pt idx="8">
                  <c:v>62</c:v>
                </c:pt>
                <c:pt idx="9">
                  <c:v>68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tx>
            <c:strRef>
              <c:f>CategoryYear!$F$4:$F$5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CategoryYear!$A$6:$A$18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(blank)</c:v>
                </c:pt>
              </c:strCache>
            </c:strRef>
          </c:cat>
          <c:val>
            <c:numRef>
              <c:f>CategoryYear!$F$6:$F$18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381120"/>
        <c:axId val="270305536"/>
      </c:barChart>
      <c:catAx>
        <c:axId val="2693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05536"/>
        <c:crosses val="autoZero"/>
        <c:auto val="1"/>
        <c:lblAlgn val="ctr"/>
        <c:lblOffset val="100"/>
        <c:noMultiLvlLbl val="0"/>
      </c:catAx>
      <c:valAx>
        <c:axId val="2703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8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[CrowdfundingBook_Module1_Challenge_Submission.xlsx]CategoryYear!PivotTable2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CategoryYear!$I$3:$I$4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CategoryYear!$H$5:$H$15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CategoryYear!$I$5:$I$15</c:f>
              <c:numCache>
                <c:formatCode>General</c:formatCode>
                <c:ptCount val="10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CategoryYear!$J$3:$J$4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CategoryYear!$H$5:$H$15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CategoryYear!$J$5:$J$15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tx>
            <c:strRef>
              <c:f>CategoryYear!$K$3:$K$4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CategoryYear!$H$5:$H$15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CategoryYear!$K$5:$K$15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657536"/>
        <c:axId val="270307264"/>
      </c:barChart>
      <c:catAx>
        <c:axId val="2706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07264"/>
        <c:crosses val="autoZero"/>
        <c:auto val="1"/>
        <c:lblAlgn val="ctr"/>
        <c:lblOffset val="100"/>
        <c:noMultiLvlLbl val="0"/>
      </c:catAx>
      <c:valAx>
        <c:axId val="2703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6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[CrowdfundingBook_Module1_Challenge_Submission.xlsx]CategoryYear!PivotTable3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CategoryYear!$O$3:$O$4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CategoryYear!$N$5:$N$15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CategoryYear!$O$5:$O$15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CategoryYear!$P$3:$P$4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CategoryYear!$N$5:$N$15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CategoryYear!$P$5:$P$15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CategoryYear!$Q$3:$Q$4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CategoryYear!$N$5:$N$15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CategoryYear!$Q$5:$Q$15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CategoryYear!$R$3:$R$4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CategoryYear!$N$5:$N$15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CategoryYear!$R$5:$R$15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253504"/>
        <c:axId val="270308992"/>
      </c:barChart>
      <c:catAx>
        <c:axId val="2712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08992"/>
        <c:crosses val="autoZero"/>
        <c:auto val="1"/>
        <c:lblAlgn val="ctr"/>
        <c:lblOffset val="100"/>
        <c:noMultiLvlLbl val="0"/>
      </c:catAx>
      <c:valAx>
        <c:axId val="2703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25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[CrowdfundingBook_Module1_Challenge_Submission.xlsx]Sheet3!PivotTable1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Sheet3!$A$6:$A$26</c:f>
              <c:strCache>
                <c:ptCount val="20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100100-110099</c:v>
                </c:pt>
                <c:pt idx="11">
                  <c:v>110100-120099</c:v>
                </c:pt>
                <c:pt idx="12">
                  <c:v>120100-130099</c:v>
                </c:pt>
                <c:pt idx="13">
                  <c:v>130100-140099</c:v>
                </c:pt>
                <c:pt idx="14">
                  <c:v>140100-150099</c:v>
                </c:pt>
                <c:pt idx="15">
                  <c:v>150100-160099</c:v>
                </c:pt>
                <c:pt idx="16">
                  <c:v>160100-170099</c:v>
                </c:pt>
                <c:pt idx="17">
                  <c:v>170100-180099</c:v>
                </c:pt>
                <c:pt idx="18">
                  <c:v>180100-190099</c:v>
                </c:pt>
                <c:pt idx="19">
                  <c:v>190100-200099</c:v>
                </c:pt>
              </c:strCache>
            </c:strRef>
          </c:cat>
          <c:val>
            <c:numRef>
              <c:f>Sheet3!$B$6:$B$26</c:f>
              <c:numCache>
                <c:formatCode>0%</c:formatCode>
                <c:ptCount val="20"/>
                <c:pt idx="0">
                  <c:v>2.3919837345301236</c:v>
                </c:pt>
                <c:pt idx="1">
                  <c:v>6.0112732286723922</c:v>
                </c:pt>
                <c:pt idx="2">
                  <c:v>3.2002621218437883</c:v>
                </c:pt>
                <c:pt idx="3">
                  <c:v>2.6469699629387109</c:v>
                </c:pt>
                <c:pt idx="4">
                  <c:v>2.4059507553790884</c:v>
                </c:pt>
                <c:pt idx="5">
                  <c:v>2.2590780299080815</c:v>
                </c:pt>
                <c:pt idx="6">
                  <c:v>1.7140293989582676</c:v>
                </c:pt>
                <c:pt idx="7">
                  <c:v>1.151190273866552</c:v>
                </c:pt>
                <c:pt idx="8">
                  <c:v>0.91678589063497318</c:v>
                </c:pt>
                <c:pt idx="9">
                  <c:v>0.91610328253940065</c:v>
                </c:pt>
                <c:pt idx="10">
                  <c:v>0.80163683839078859</c:v>
                </c:pt>
                <c:pt idx="11">
                  <c:v>0.8611460302966859</c:v>
                </c:pt>
                <c:pt idx="12">
                  <c:v>0.84329276656217689</c:v>
                </c:pt>
                <c:pt idx="13">
                  <c:v>0.83557348783790808</c:v>
                </c:pt>
                <c:pt idx="14">
                  <c:v>0.58475111654241729</c:v>
                </c:pt>
                <c:pt idx="15">
                  <c:v>0.42364370218065267</c:v>
                </c:pt>
                <c:pt idx="16">
                  <c:v>0.66854131567645081</c:v>
                </c:pt>
                <c:pt idx="17">
                  <c:v>0.63050661567785671</c:v>
                </c:pt>
                <c:pt idx="18">
                  <c:v>0.52626327891803726</c:v>
                </c:pt>
                <c:pt idx="19">
                  <c:v>0.57950957822059512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76576"/>
        <c:axId val="145216576"/>
      </c:lineChart>
      <c:catAx>
        <c:axId val="2699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16576"/>
        <c:crosses val="autoZero"/>
        <c:auto val="1"/>
        <c:lblAlgn val="ctr"/>
        <c:lblOffset val="100"/>
        <c:noMultiLvlLbl val="0"/>
      </c:catAx>
      <c:valAx>
        <c:axId val="145216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99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8</xdr:row>
      <xdr:rowOff>133349</xdr:rowOff>
    </xdr:from>
    <xdr:to>
      <xdr:col>13</xdr:col>
      <xdr:colOff>628650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8</xdr:row>
      <xdr:rowOff>85725</xdr:rowOff>
    </xdr:from>
    <xdr:to>
      <xdr:col>17</xdr:col>
      <xdr:colOff>171449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13</xdr:row>
      <xdr:rowOff>19050</xdr:rowOff>
    </xdr:from>
    <xdr:to>
      <xdr:col>13</xdr:col>
      <xdr:colOff>152400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14</xdr:row>
      <xdr:rowOff>76200</xdr:rowOff>
    </xdr:from>
    <xdr:to>
      <xdr:col>9</xdr:col>
      <xdr:colOff>95249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104775</xdr:rowOff>
    </xdr:from>
    <xdr:to>
      <xdr:col>6</xdr:col>
      <xdr:colOff>190500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17</xdr:row>
      <xdr:rowOff>190500</xdr:rowOff>
    </xdr:from>
    <xdr:to>
      <xdr:col>12</xdr:col>
      <xdr:colOff>28575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16</xdr:row>
      <xdr:rowOff>57150</xdr:rowOff>
    </xdr:from>
    <xdr:to>
      <xdr:col>18</xdr:col>
      <xdr:colOff>714375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13</xdr:row>
      <xdr:rowOff>19050</xdr:rowOff>
    </xdr:from>
    <xdr:to>
      <xdr:col>10</xdr:col>
      <xdr:colOff>428625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" refreshedDate="44859.835832523146" createdVersion="4" refreshedVersion="4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containsInteger="1" minValue="0" maxValue="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jamin" refreshedDate="44859.967905555553" createdVersion="4" refreshedVersion="4" minRefreshableVersion="3" recordCount="1000">
  <cacheSource type="worksheet">
    <worksheetSource ref="A1:W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startNum="100" endNum="199200" groupInterval="10000"/>
        <groupItems count="2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&gt;200100"/>
        </groupItems>
      </fieldGroup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containsInteger="1" minValue="0" maxValue="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jamin" refreshedDate="44864.76014953704" createdVersion="4" refreshedVersion="4" minRefreshableVersion="3" recordCount="1001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average" numFmtId="39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  <fieldGroup base="9">
        <rangePr startNum="0" endNum="113.17073170731707" groupInterval="10"/>
        <groupItems count="14">
          <s v="(blank)"/>
          <s v="0-10"/>
          <s v="10-20"/>
          <s v="20-30"/>
          <s v="30-40"/>
          <s v="40-50"/>
          <s v="50-60"/>
          <s v="60-70"/>
          <s v="70-80"/>
          <s v="80-90"/>
          <s v="90-100"/>
          <s v="100-110"/>
          <s v="110-120"/>
          <s v="&gt;120"/>
        </groupItems>
      </fieldGroup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average donation with currency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s v="92.15 USD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s v="100.02 AUD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s v="103.21 USD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s v="99.34 USD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s v="75.83 DKK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s v="60.56 GBP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s v="64.94 DKK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s v="31.00 DKK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s v="72.91 USD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s v="62.90 USD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s v="112.22 USD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s v="102.35 USD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s v="105.05 USD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s v="94.15 USD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s v="84.99 USD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s v="110.41 USD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s v="107.96 USD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s v="45.10 USD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s v="45.00 USD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s v="105.97 USD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s v="69.06 USD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s v="85.04 USD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s v="105.23 GBP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s v="39.00 USD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s v="73.03 USD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s v="35.01 USD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s v="106.60 USD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s v="62.00 USD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s v="94.00 CHF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s v="112.05 USD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s v="48.01 GBP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s v="38.00 EUR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s v="35.00 USD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s v="85.00 USD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s v="95.99 DKK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s v="68.81 USD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s v="105.97 USD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s v="75.26 USD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s v="57.13 DKK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s v="75.14 USD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s v="107.42 EUR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s v="36.00 USD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s v="27.00 USD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s v="107.56 DKK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s v="94.38 USD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s v="46.16 USD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s v="47.85 USD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s v="53.01 USD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s v="45.06 USD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s v="2.00 EUR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s v="99.01 GBP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s v="32.79 USD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s v="59.12 USD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s v="44.93 USD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s v="89.66 USD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s v="70.08 USD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s v="31.06 USD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s v="29.06 USD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s v="30.09 USD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s v="85.00 CAD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s v="82.00 CAD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s v="58.04 USD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s v="111.40 USD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s v="71.95 USD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s v="61.04 USD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s v="108.92 USD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s v="29.00 GBP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s v="58.98 EUR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s v="111.82 USD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s v="64.00 EUR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s v="85.32 USD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s v="74.48 USD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s v="105.15 USD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s v="56.19 GBP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s v="85.92 USD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s v="57.00 USD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s v="79.64 USD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s v="41.02 USD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s v="48.00 USD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s v="55.21 USD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s v="92.11 USD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s v="83.18 GBP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s v="40.00 USD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s v="111.13 USD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s v="90.56 AUD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s v="61.11 USD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s v="83.02 AUD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s v="110.76 USD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s v="89.46 USD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s v="57.85 USD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s v="110.00 EUR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s v="103.97 CHF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s v="108.00 USD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s v="48.93 GBP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s v="37.67 USD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s v="65.00 USD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s v="106.61 USD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s v="27.01 AUD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s v="91.16 USD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s v="1.00 USD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s v="56.05 USD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s v="31.02 USD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s v="66.51 EUR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s v="89.01 USD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s v="103.46 USD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s v="95.28 USD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s v="75.90 USD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s v="107.58 USD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s v="51.32 USD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s v="71.98 USD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s v="108.95 USD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s v="35.00 AUD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s v="94.94 USD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s v="109.65 USD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s v="44.00 EUR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s v="86.79 USD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s v="30.99 USD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s v="94.79 USD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s v="69.79 USD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s v="63.00 USD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s v="110.03 USD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s v="26.00 USD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s v="49.99 CAD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s v="101.72 EUR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s v="47.08 USD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s v="89.94 USD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s v="78.97 CAD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s v="80.07 USD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s v="86.47 AUD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s v="28.00 DKK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s v="68.00 GBP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s v="43.08 USD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s v="87.96 USD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s v="94.99 CHF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s v="46.91 USD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s v="46.91 USD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s v="94.24 USD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s v="80.14 USD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s v="59.04 USD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s v="65.99 USD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s v="60.99 USD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s v="98.31 USD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s v="104.60 USD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s v="86.07 USD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s v="76.99 CHF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s v="29.76 USD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s v="46.92 USD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s v="105.19 USD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s v="69.91 USD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s v="1.00 USD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s v="60.01 USD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s v="52.01 USD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s v="31.00 USD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s v="95.04 USD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s v="75.97 USD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s v="71.01 AUD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s v="73.73 AUD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s v="113.17 USD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s v="105.01 USD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s v="79.18 USD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s v="57.33 USD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s v="58.18 CHF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s v="36.03 USD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s v="107.99 USD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s v="44.01 USD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s v="55.08 USD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s v="74.00 AUD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s v="42.00 DKK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s v="77.99 USD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s v="82.51 USD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s v="104.20 USD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s v="25.50 USD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s v="100.98 USD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s v="111.83 USD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s v="42.00 USD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s v="110.05 USD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s v="59.00 USD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s v="32.99 USD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s v="45.01 CAD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s v="81.98 AUD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s v="39.08 USD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s v="59.00 DKK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s v="40.99 CAD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s v="31.03 USD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s v="37.79 USD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s v="32.01 USD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s v="95.97 CAD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s v="75.00 EUR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s v="102.05 USD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s v="105.75 USD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s v="37.07 EUR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s v="35.05 USD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s v="46.34 USD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s v="69.17 USD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s v="109.08 USD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s v="51.78 DKK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s v="82.01 USD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s v="35.96 USD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s v="74.46 USD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s v="2.00 CAD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s v="91.11 USD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s v="79.79 USD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s v="43.00 AUD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s v="63.23 USD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s v="70.18 USD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s v="61.33 USD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s v="99.00 USD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s v="96.98 USD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s v="51.00 AUD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s v="28.04 DKK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s v="60.98 USD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s v="73.21 USD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s v="40.00 USD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s v="86.81 USD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s v="42.13 USD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s v="103.98 USD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s v="62.00 USD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s v="31.01 GBP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s v="89.99 USD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s v="39.24 USD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s v="54.99 USD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s v="47.99 USD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s v="87.97 USD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s v="52.00 USD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s v="30.00 USD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s v="98.21 USD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s v="108.96 USD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s v="67.00 USD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s v="64.99 USD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s v="99.84 USD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s v="82.43 USD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s v="63.29 USD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s v="96.77 USD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s v="54.91 EUR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s v="39.01 USD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s v="75.84 AUD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s v="45.05 USD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s v="104.52 DKK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s v="76.27 USD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s v="69.02 USD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s v="101.98 AUD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s v="42.92 USD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s v="43.03 USD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s v="75.25 USD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s v="69.02 USD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s v="65.99 USD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s v="98.01 USD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s v="60.11 AUD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s v="26.00 USD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s v="3.00 USD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s v="38.02 USD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s v="106.15 USD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s v="81.02 CAD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s v="96.65 USD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s v="57.00 USD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s v="63.93 GBP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s v="90.46 USD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s v="72.17 USD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s v="77.93 USD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s v="38.07 USD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s v="57.94 USD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s v="49.79 USD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s v="54.05 USD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s v="30.00 USD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s v="70.13 USD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s v="27.00 EUR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s v="51.99 AUD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s v="56.42 USD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s v="101.63 USD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s v="25.01 USD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s v="32.02 USD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s v="82.02 USD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s v="37.96 CAD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s v="51.53 USD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s v="81.20 USD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s v="40.03 USD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s v="89.94 USD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s v="96.69 USD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s v="25.01 USD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s v="36.99 USD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s v="73.01 USD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s v="68.24 USD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s v="52.31 DKK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s v="61.77 USD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s v="25.03 USD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s v="106.29 USD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s v="75.07 USD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s v="39.97 DKK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s v="39.98 CAD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s v="101.02 USD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s v="76.81 USD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s v="71.70 USD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s v="33.28 EUR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s v="43.92 USD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s v="36.00 CHF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s v="88.21 AUD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s v="65.24 AUD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s v="69.96 USD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s v="39.88 USD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s v="5.00 DKK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s v="41.02 USD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s v="98.91 USD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s v="87.78 USD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s v="80.77 USD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s v="94.28 USD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s v="73.43 USD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s v="65.97 DKK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s v="109.04 USD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s v="41.16 USD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s v="99.13 USD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s v="105.88 USD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s v="49.00 USD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s v="39.00 USD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s v="31.02 USD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s v="103.87 USD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s v="59.27 EUR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s v="42.30 USD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s v="53.12 USD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s v="50.80 USD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s v="101.15 USD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s v="65.00 USD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s v="38.00 USD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s v="82.62 GBP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s v="37.94 USD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s v="80.78 USD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s v="25.98 USD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s v="30.36 USD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s v="54.00 USD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s v="101.79 USD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s v="45.00 GBP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s v="77.07 USD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s v="88.08 USD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s v="47.04 USD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s v="111.00 USD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s v="87.00 USD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s v="63.99 USD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s v="105.99 USD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s v="73.99 USD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s v="84.02 CAD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s v="88.97 USD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s v="76.99 USD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s v="97.15 USD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s v="33.01 USD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s v="99.95 USD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s v="69.97 GBP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s v="110.32 USD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s v="66.01 USD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s v="41.01 USD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s v="103.96 USD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s v="5.00 USD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s v="47.01 USD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s v="29.61 CAD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s v="81.01 USD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s v="94.35 DKK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s v="26.06 USD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s v="85.78 EUR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s v="103.73 USD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s v="49.83 CAD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s v="63.89 USD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s v="47.00 GBP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s v="108.48 USD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s v="72.02 USD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s v="59.93 USD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s v="78.21 USD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s v="104.78 AUD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s v="105.52 USD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s v="24.93 USD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s v="69.87 GBP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s v="95.73 USD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s v="30.00 USD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s v="59.01 USD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s v="84.76 USD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s v="78.01 USD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s v="50.05 USD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s v="59.16 USD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s v="93.70 USD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s v="40.14 USD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s v="70.09 USD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s v="66.18 GBP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s v="47.71 USD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s v="62.90 USD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s v="86.61 USD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s v="75.13 USD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s v="41.00 USD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s v="50.01 USD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s v="96.96 USD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s v="100.93 USD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s v="89.23 CHF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s v="87.98 USD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s v="89.54 USD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s v="29.09 USD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s v="42.01 USD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s v="47.00 CAD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s v="110.44 USD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s v="41.99 USD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s v="48.01 AUD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s v="31.02 USD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s v="99.20 EUR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s v="66.02 USD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s v="2.00 USD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s v="46.06 USD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s v="73.65 USD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s v="55.99 CAD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s v="68.99 USD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s v="60.98 USD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s v="110.98 USD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s v="25.00 DKK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s v="78.76 CAD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s v="87.96 USD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s v="49.99 USD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s v="99.52 USD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s v="104.82 USD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s v="108.01 USD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s v="29.00 USD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s v="30.03 USD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s v="41.01 USD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s v="62.87 USD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s v="47.01 CAD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s v="27.00 USD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s v="68.33 USD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s v="50.97 USD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s v="54.02 USD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s v="97.06 USD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s v="24.87 USD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s v="84.42 USD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s v="47.09 USD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s v="78.00 USD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s v="62.97 USD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s v="81.01 USD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s v="65.32 USD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s v="104.44 USD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s v="69.99 USD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s v="83.02 USD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s v="90.30 CAD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s v="103.98 EUR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s v="54.93 USD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s v="51.92 USD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s v="60.03 USD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s v="44.00 USD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s v="53.00 USD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s v="54.50 USD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s v="75.04 EUR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s v="35.91 USD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s v="36.95 USD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s v="63.17 USD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s v="29.99 USD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s v="86.00 GBP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s v="75.01 USD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s v="101.20 DKK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s v="4.00 CAD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s v="29.00 USD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s v="98.23 USD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s v="87.00 USD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s v="45.21 USD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s v="37.00 USD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s v="94.98 USD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s v="28.96 USD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s v="55.99 USD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s v="54.04 USD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s v="82.38 USD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s v="67.00 USD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s v="107.91 USD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s v="69.01 USD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s v="39.01 USD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s v="110.36 USD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s v="94.86 USD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s v="57.94 CAD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s v="101.25 USD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s v="64.96 USD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s v="27.01 USD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s v="50.97 GBP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s v="104.94 USD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s v="84.03 USD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s v="102.86 USD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s v="39.96 USD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s v="51.00 USD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s v="40.82 USD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s v="59.00 USD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s v="71.16 GBP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s v="99.49 USD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s v="103.99 USD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s v="76.56 USD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s v="87.07 USD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s v="49.00 GBP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s v="42.97 GBP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s v="33.43 GBP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s v="83.98 USD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s v="101.42 USD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s v="109.87 EUR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s v="31.92 USD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s v="70.99 USD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s v="77.03 USD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s v="101.78 USD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s v="51.06 USD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s v="68.02 DKK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s v="30.87 USD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s v="27.91 USD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s v="79.99 DKK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s v="38.00 USD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s v="59.99 USD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s v="37.04 AUD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s v="99.96 USD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s v="111.68 EUR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s v="36.01 USD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s v="66.01 USD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s v="44.05 USD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s v="53.00 USD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s v="95.00 USD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s v="70.91 AUD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s v="98.06 USD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s v="53.05 USD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s v="93.14 USD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s v="58.95 CHF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s v="36.07 CAD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s v="63.03 USD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s v="84.72 USD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s v="62.20 USD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s v="101.98 USD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s v="106.44 USD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s v="29.98 USD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s v="85.81 USD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s v="70.82 USD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s v="41.00 USD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s v="28.06 USD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s v="88.05 USD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s v="31.00 CAD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s v="90.34 GBP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s v="63.78 USD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s v="54.00 USD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s v="48.99 CHF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s v="63.86 CAD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s v="83.00 GBP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s v="55.08 USD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s v="62.04 EUR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s v="104.98 EUR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s v="94.04 DKK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s v="44.01 USD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s v="92.47 USD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s v="57.07 USD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s v="109.08 EUR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s v="39.39 GBP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s v="77.02 USD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s v="92.17 USD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s v="61.01 USD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s v="78.07 USD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s v="80.75 USD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s v="59.99 USD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s v="110.03 USD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s v="4.00 CHF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s v="38.00 AUD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s v="96.37 USD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s v="72.98 USD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s v="26.01 CAD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s v="104.36 DKK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s v="102.19 USD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s v="54.12 USD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s v="63.22 USD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s v="104.03 USD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s v="49.99 USD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s v="56.02 CHF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s v="48.81 CHF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s v="60.08 AUD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s v="78.99 USD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s v="53.99 USD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s v="111.46 USD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s v="60.92 USD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s v="26.00 USD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s v="80.99 EUR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s v="35.00 USD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s v="94.14 EUR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s v="52.09 USD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s v="24.99 USD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s v="69.22 USD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s v="93.94 USD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s v="98.41 USD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s v="41.78 USD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s v="65.99 USD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s v="72.06 USD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s v="48.00 USD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s v="54.10 USD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s v="107.88 USD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s v="67.03 USD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s v="64.01 USD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s v="96.07 USD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s v="51.18 USD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s v="43.92 CAD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s v="91.02 GBP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s v="50.13 USD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s v="67.72 AUD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s v="61.04 USD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s v="80.01 USD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s v="47.00 USD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s v="71.13 USD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s v="89.99 USD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s v="43.03 USD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s v="68.00 USD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s v="73.00 EUR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s v="62.34 DKK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s v="5.00 GBP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s v="67.10 USD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s v="79.98 USD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s v="62.18 USD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s v="53.01 USD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s v="57.74 USD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s v="40.03 GBP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s v="81.02 USD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s v="35.05 USD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s v="102.92 USD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s v="28.00 USD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s v="75.73 USD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s v="45.03 USD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s v="73.62 CAD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s v="56.99 USD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s v="85.22 EUR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s v="50.96 GBP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s v="63.56 USD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s v="81.00 USD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s v="86.04 USD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s v="90.04 AUD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s v="74.01 USD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s v="92.44 USD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s v="56.00 GBP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s v="32.98 USD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s v="93.60 USD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s v="69.87 USD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s v="72.13 GBP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s v="30.04 USD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s v="73.97 USD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s v="68.66 USD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s v="59.99 USD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s v="111.16 USD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s v="53.04 USD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s v="55.99 USD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s v="69.99 USD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s v="49.00 DKK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s v="103.85 USD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s v="99.13 USD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s v="107.38 USD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s v="76.92 USD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s v="58.13 CHF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s v="103.74 CAD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s v="87.96 USD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s v="28.00 CAD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s v="38.00 USD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s v="30.00 USD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s v="103.50 USD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s v="85.99 USD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s v="98.01 CHF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s v="2.00 USD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s v="44.99 EUR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s v="31.01 USD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s v="59.97 USD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s v="59.00 USD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s v="50.05 USD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s v="98.97 AUD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s v="58.86 USD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s v="81.01 USD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s v="76.01 GBP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s v="96.60 USD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s v="76.96 DKK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s v="67.98 USD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s v="88.78 USD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s v="25.00 USD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s v="44.92 USD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s v="79.40 USD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s v="29.01 USD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s v="73.59 USD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s v="107.97 EUR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s v="68.99 USD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s v="111.02 USD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s v="25.00 AUD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s v="42.16 EUR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s v="47.00 USD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s v="36.04 USD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s v="101.04 USD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s v="39.93 USD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s v="83.16 USD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s v="39.98 USD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s v="47.99 USD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s v="95.98 USD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s v="78.73 USD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s v="56.08 USD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s v="69.09 CAD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s v="102.05 CAD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s v="107.32 USD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s v="51.97 USD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s v="71.14 USD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s v="106.49 USD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s v="42.94 USD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s v="30.04 USD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s v="70.62 GBP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s v="66.02 USD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s v="96.91 USD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s v="62.87 EUR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s v="108.99 USD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s v="27.00 USD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s v="65.00 CAD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s v="111.52 USD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s v="3.00 USD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s v="110.99 USD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s v="56.75 USD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s v="97.02 USD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s v="92.09 USD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s v="82.99 GBP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s v="103.04 AUD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s v="68.92 USD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s v="87.74 CHF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s v="75.02 EUR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s v="50.86 USD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s v="90.00 EUR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s v="72.90 USD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s v="108.49 USD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s v="101.98 USD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s v="44.01 USD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s v="65.94 USD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s v="24.99 USD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s v="28.00 USD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s v="85.83 USD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s v="84.92 DKK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s v="90.48 USD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s v="25.00 USD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s v="92.01 AUD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s v="93.07 GBP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s v="61.01 USD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s v="92.04 USD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s v="81.13 USD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s v="73.50 USD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s v="85.22 USD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s v="110.97 CAD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s v="32.97 USD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s v="96.01 USD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s v="84.97 USD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s v="25.01 USD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s v="66.00 USD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s v="87.34 USD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s v="27.93 USD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s v="103.80 USD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s v="31.94 USD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s v="99.50 USD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s v="108.85 USD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s v="110.76 USD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s v="29.65 USD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s v="101.71 USD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s v="61.50 USD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s v="35.00 USD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s v="40.05 USD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s v="110.97 USD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s v="36.96 EUR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s v="1.00 GBP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s v="30.97 USD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s v="47.04 USD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s v="88.07 USD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s v="37.01 USD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s v="26.03 DKK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s v="67.82 USD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s v="49.96 USD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s v="110.02 CAD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s v="89.96 USD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s v="79.01 EUR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s v="86.87 USD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s v="62.04 AUD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s v="26.97 USD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s v="54.12 USD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s v="41.04 USD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s v="55.05 AUD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s v="107.94 USD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s v="73.92 USD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s v="32.00 USD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s v="53.90 EUR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s v="106.50 USD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s v="33.00 USD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s v="43.00 USD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s v="86.86 EUR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s v="96.80 USD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s v="33.00 USD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s v="68.03 USD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s v="58.87 CHF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s v="105.05 USD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s v="33.05 USD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s v="78.82 CHF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s v="68.20 USD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s v="75.73 USD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s v="31.00 USD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s v="101.88 AUD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s v="52.88 EUR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s v="71.01 CAD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s v="102.39 USD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s v="74.47 USD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s v="51.01 USD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s v="90.00 USD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s v="97.14 USD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s v="72.07 CHF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s v="75.24 USD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s v="32.97 USD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s v="54.81 USD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s v="45.04 USD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s v="52.96 USD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s v="60.02 GBP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s v="1.00 CHF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s v="44.03 USD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s v="86.03 USD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s v="28.01 USD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s v="32.05 USD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s v="73.61 AUD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s v="108.71 USD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s v="42.98 USD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s v="83.32 USD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s v="42.00 CHF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s v="55.93 USD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s v="105.04 USD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s v="48.00 CAD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s v="112.66 USD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s v="81.94 DKK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s v="64.05 CAD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s v="106.39 USD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s v="76.01 EUR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s v="111.07 USD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s v="95.94 USD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s v="43.04 GBP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s v="67.97 USD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s v="89.99 USD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s v="58.10 USD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s v="84.00 USD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s v="88.85 GBP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s v="65.96 USD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s v="74.80 AUD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s v="69.99 USD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s v="32.01 USD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s v="64.73 USD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s v="25.00 USD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s v="104.98 DKK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s v="64.99 DKK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s v="94.35 USD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s v="44.00 USD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s v="64.74 USD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s v="84.01 USD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s v="34.06 USD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s v="93.27 USD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s v="33.00 USD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s v="83.81 USD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s v="63.99 EUR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s v="81.91 USD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s v="93.05 USD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s v="101.98 GBP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s v="105.94 USD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s v="101.58 USD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s v="62.97 USD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s v="29.05 USD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s v="1.00 USD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s v="77.93 USD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s v="80.81 USD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s v="76.01 CAD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s v="72.99 CAD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s v="53.00 AUD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s v="54.16 USD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s v="32.95 CHF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s v="79.37 USD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s v="41.17 USD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s v="77.43 USD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s v="57.16 USD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s v="77.18 USD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s v="24.95 USD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s v="97.18 USD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s v="46.00 USD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s v="88.02 USD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s v="25.99 USD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s v="102.69 USD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s v="72.96 USD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s v="57.19 USD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s v="84.01 USD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s v="98.67 AUD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s v="42.01 USD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s v="32.00 USD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s v="81.57 USD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s v="37.04 CAD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s v="103.03 USD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s v="84.33 EUR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s v="102.60 USD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s v="79.99 USD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s v="70.06 USD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s v="37.00 USD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s v="41.91 USD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s v="57.99 USD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s v="40.94 USD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s v="70.00 USD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s v="73.84 USD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s v="41.98 USD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s v="77.93 USD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s v="106.02 USD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s v="47.02 CAD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s v="76.02 USD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s v="54.12 EUR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s v="57.29 GBP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s v="103.81 USD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s v="105.03 AUD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s v="90.26 USD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s v="76.98 USD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s v="102.60 CHF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s v="2.00 USD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s v="55.01 USD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s v="32.13 USD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s v="50.64 USD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s v="49.69 USD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s v="54.89 USD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s v="46.93 USD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s v="44.95 USD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s v="31.00 USD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s v="107.76 CAD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s v="102.08 USD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s v="24.98 USD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s v="79.94 USD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s v="67.95 AUD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s v="26.07 GBP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s v="105.00 GBP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s v="25.83 USD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s v="77.67 GBP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s v="57.83 CHF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s v="92.96 AUD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s v="37.95 USD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s v="31.84 USD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s v="40.00 USD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s v="101.10 USD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s v="84.01 EUR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s v="103.42 USD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s v="105.13 USD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s v="89.22 USD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s v="52.00 EUR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s v="64.96 GBP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s v="46.24 USD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s v="51.15 USD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s v="33.91 USD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s v="92.02 USD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s v="107.43 USD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s v="75.85 USD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s v="80.48 USD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s v="86.98 USD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s v="105.14 USD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s v="57.30 USD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s v="93.35 CAD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s v="71.99 USD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s v="92.61 AUD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s v="104.99 USD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s v="30.96 AUD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s v="33.00 USD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s v="84.19 USD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s v="73.92 USD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s v="36.99 USD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s v="46.90 USD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s v="5.00 USD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s v="102.02 USD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s v="45.01 USD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s v="94.29 USD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s v="101.02 AUD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s v="97.04 USD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s v="43.01 USD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s v="94.92 USD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s v="72.15 USD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s v="51.01 USD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s v="85.05 USD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s v="43.87 USD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s v="40.06 USD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s v="43.83 EUR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s v="84.93 USD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s v="41.07 GBP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s v="54.97 USD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s v="77.01 USD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s v="71.20 USD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s v="91.94 USD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s v="97.07 USD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s v="58.92 USD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s v="58.02 USD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s v="103.87 USD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s v="93.47 USD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s v="61.97 USD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s v="92.04 USD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s v="77.27 USD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s v="93.92 USD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s v="84.97 GBP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s v="105.97 USD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s v="36.97 USD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s v="81.53 USD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s v="81.00 USD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s v="26.01 USD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s v="26.00 USD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s v="34.17 USD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s v="28.00 USD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s v="76.55 USD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s v="53.05 USD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s v="106.86 USD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s v="46.02 USD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s v="100.17 USD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s v="101.44 EUR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s v="87.97 USD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s v="75.00 USD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s v="42.98 USD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s v="33.12 EUR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s v="101.13 USD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s v="55.99 USD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x v="0"/>
    <n v="0"/>
    <x v="0"/>
    <n v="0"/>
    <s v="CA"/>
    <s v="CAD"/>
    <n v="1448690400"/>
    <n v="1450159200"/>
    <b v="0"/>
    <b v="0"/>
    <x v="0"/>
    <n v="0"/>
    <n v="0"/>
    <x v="0"/>
    <s v="food trucks"/>
    <x v="0"/>
    <d v="2015-12-15T06:00:00"/>
    <x v="0"/>
  </r>
  <r>
    <n v="1"/>
    <s v="Odom Inc"/>
    <s v="Managed bottom-line architecture"/>
    <x v="1"/>
    <n v="14560"/>
    <x v="1"/>
    <n v="158"/>
    <s v="US"/>
    <s v="USD"/>
    <n v="1408424400"/>
    <n v="1408597200"/>
    <b v="0"/>
    <b v="1"/>
    <x v="1"/>
    <n v="10.4"/>
    <s v="92.15 USD"/>
    <x v="1"/>
    <s v="rock"/>
    <x v="1"/>
    <d v="2014-08-21T05:00:00"/>
    <x v="1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x v="2"/>
    <n v="1.3147878228782288"/>
    <s v="100.02 AUD"/>
    <x v="2"/>
    <s v="web"/>
    <x v="2"/>
    <d v="2013-11-19T06:00:00"/>
    <x v="2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x v="1"/>
    <n v="0.58976190476190471"/>
    <s v="103.21 USD"/>
    <x v="1"/>
    <s v="rock"/>
    <x v="3"/>
    <d v="2019-09-20T05:00:00"/>
    <x v="3"/>
  </r>
  <r>
    <n v="4"/>
    <s v="Larson-Little"/>
    <s v="Proactive foreground core"/>
    <x v="4"/>
    <n v="5265"/>
    <x v="0"/>
    <n v="53"/>
    <s v="US"/>
    <s v="USD"/>
    <n v="1547964000"/>
    <n v="1548309600"/>
    <b v="0"/>
    <b v="0"/>
    <x v="3"/>
    <n v="0.69276315789473686"/>
    <s v="99.34 USD"/>
    <x v="3"/>
    <s v="plays"/>
    <x v="4"/>
    <d v="2019-01-24T06:00:00"/>
    <x v="3"/>
  </r>
  <r>
    <n v="5"/>
    <s v="Harris Group"/>
    <s v="Open-source optimizing database"/>
    <x v="4"/>
    <n v="13195"/>
    <x v="1"/>
    <n v="174"/>
    <s v="DK"/>
    <s v="DKK"/>
    <n v="1346130000"/>
    <n v="1347080400"/>
    <b v="0"/>
    <b v="0"/>
    <x v="3"/>
    <n v="1.7361842105263159"/>
    <s v="75.83 DKK"/>
    <x v="3"/>
    <s v="plays"/>
    <x v="5"/>
    <d v="2012-09-08T05:00:00"/>
    <x v="4"/>
  </r>
  <r>
    <n v="6"/>
    <s v="Ortiz, Coleman and Mitchell"/>
    <s v="Operative upward-trending algorithm"/>
    <x v="5"/>
    <n v="1090"/>
    <x v="0"/>
    <n v="18"/>
    <s v="GB"/>
    <s v="GBP"/>
    <n v="1505278800"/>
    <n v="1505365200"/>
    <b v="0"/>
    <b v="0"/>
    <x v="4"/>
    <n v="0.20961538461538462"/>
    <s v="60.56 GBP"/>
    <x v="4"/>
    <s v="documentary"/>
    <x v="6"/>
    <d v="2017-09-14T05:00:00"/>
    <x v="5"/>
  </r>
  <r>
    <n v="7"/>
    <s v="Carter-Guzman"/>
    <s v="Centralized cohesive challenge"/>
    <x v="6"/>
    <n v="14741"/>
    <x v="1"/>
    <n v="227"/>
    <s v="DK"/>
    <s v="DKK"/>
    <n v="1439442000"/>
    <n v="1439614800"/>
    <b v="0"/>
    <b v="0"/>
    <x v="3"/>
    <n v="3.2757777777777779"/>
    <s v="64.94 DKK"/>
    <x v="3"/>
    <s v="plays"/>
    <x v="7"/>
    <d v="2015-08-15T05:00:00"/>
    <x v="0"/>
  </r>
  <r>
    <n v="8"/>
    <s v="Nunez-Richards"/>
    <s v="Exclusive attitude-oriented intranet"/>
    <x v="7"/>
    <n v="21946"/>
    <x v="2"/>
    <n v="708"/>
    <s v="DK"/>
    <s v="DKK"/>
    <n v="1281330000"/>
    <n v="1281502800"/>
    <b v="0"/>
    <b v="0"/>
    <x v="3"/>
    <n v="0.19932788374205268"/>
    <s v="31.00 DKK"/>
    <x v="3"/>
    <s v="plays"/>
    <x v="8"/>
    <d v="2010-08-11T05:00:00"/>
    <x v="6"/>
  </r>
  <r>
    <n v="9"/>
    <s v="Rangel, Holt and Jones"/>
    <s v="Open-source fresh-thinking model"/>
    <x v="8"/>
    <n v="3208"/>
    <x v="0"/>
    <n v="44"/>
    <s v="US"/>
    <s v="USD"/>
    <n v="1379566800"/>
    <n v="1383804000"/>
    <b v="0"/>
    <b v="0"/>
    <x v="5"/>
    <n v="0.51741935483870971"/>
    <s v="72.91 USD"/>
    <x v="1"/>
    <s v="electric music"/>
    <x v="9"/>
    <d v="2013-11-07T06:00:00"/>
    <x v="2"/>
  </r>
  <r>
    <n v="10"/>
    <s v="Green Ltd"/>
    <s v="Monitored empowering installation"/>
    <x v="5"/>
    <n v="13838"/>
    <x v="1"/>
    <n v="220"/>
    <s v="US"/>
    <s v="USD"/>
    <n v="1281762000"/>
    <n v="1285909200"/>
    <b v="0"/>
    <b v="0"/>
    <x v="6"/>
    <n v="2.6611538461538462"/>
    <s v="62.90 USD"/>
    <x v="4"/>
    <s v="drama"/>
    <x v="10"/>
    <d v="2010-10-01T05:00:00"/>
    <x v="6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x v="3"/>
    <n v="0.48095238095238096"/>
    <s v="112.22 USD"/>
    <x v="3"/>
    <s v="plays"/>
    <x v="11"/>
    <d v="2010-09-27T05:00:00"/>
    <x v="6"/>
  </r>
  <r>
    <n v="12"/>
    <s v="Kim Ltd"/>
    <s v="Assimilated hybrid intranet"/>
    <x v="9"/>
    <n v="5629"/>
    <x v="0"/>
    <n v="55"/>
    <s v="US"/>
    <s v="USD"/>
    <n v="1571720400"/>
    <n v="1572411600"/>
    <b v="0"/>
    <b v="0"/>
    <x v="6"/>
    <n v="0.89349206349206345"/>
    <s v="102.35 USD"/>
    <x v="4"/>
    <s v="drama"/>
    <x v="12"/>
    <d v="2019-10-30T05:00:00"/>
    <x v="3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x v="7"/>
    <n v="2.4511904761904764"/>
    <s v="105.05 USD"/>
    <x v="1"/>
    <s v="indie rock"/>
    <x v="13"/>
    <d v="2016-06-23T05:00:00"/>
    <x v="7"/>
  </r>
  <r>
    <n v="14"/>
    <s v="Rodriguez, Rose and Stewart"/>
    <s v="Cloned directional synergy"/>
    <x v="10"/>
    <n v="18829"/>
    <x v="0"/>
    <n v="200"/>
    <s v="US"/>
    <s v="USD"/>
    <n v="1331013600"/>
    <n v="1333342800"/>
    <b v="0"/>
    <b v="0"/>
    <x v="7"/>
    <n v="0.66769503546099296"/>
    <s v="94.15 USD"/>
    <x v="1"/>
    <s v="indie rock"/>
    <x v="14"/>
    <d v="2012-04-02T05:00:00"/>
    <x v="4"/>
  </r>
  <r>
    <n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x v="8"/>
    <n v="0.47307881773399013"/>
    <s v="84.99 USD"/>
    <x v="2"/>
    <s v="wearables"/>
    <x v="15"/>
    <d v="2019-12-14T06:00:00"/>
    <x v="3"/>
  </r>
  <r>
    <n v="16"/>
    <s v="Hines Inc"/>
    <s v="Cross-platform systemic adapter"/>
    <x v="12"/>
    <n v="11041"/>
    <x v="1"/>
    <n v="100"/>
    <s v="US"/>
    <s v="USD"/>
    <n v="1390370400"/>
    <n v="1392271200"/>
    <b v="0"/>
    <b v="0"/>
    <x v="9"/>
    <n v="6.4947058823529416"/>
    <s v="110.41 USD"/>
    <x v="5"/>
    <s v="nonfiction"/>
    <x v="16"/>
    <d v="2014-02-13T06:00:00"/>
    <x v="1"/>
  </r>
  <r>
    <n v="17"/>
    <s v="Cochran-Nguyen"/>
    <s v="Seamless 4thgeneration methodology"/>
    <x v="13"/>
    <n v="134845"/>
    <x v="1"/>
    <n v="1249"/>
    <s v="US"/>
    <s v="USD"/>
    <n v="1294812000"/>
    <n v="1294898400"/>
    <b v="0"/>
    <b v="0"/>
    <x v="10"/>
    <n v="1.5939125295508274"/>
    <s v="107.96 USD"/>
    <x v="4"/>
    <s v="animation"/>
    <x v="17"/>
    <d v="2011-01-13T06:00:00"/>
    <x v="8"/>
  </r>
  <r>
    <n v="18"/>
    <s v="Johnson-Gould"/>
    <s v="Exclusive needs-based adapter"/>
    <x v="14"/>
    <n v="6089"/>
    <x v="3"/>
    <n v="135"/>
    <s v="US"/>
    <s v="USD"/>
    <n v="1536382800"/>
    <n v="1537074000"/>
    <b v="0"/>
    <b v="0"/>
    <x v="3"/>
    <n v="0.66912087912087914"/>
    <s v="45.10 USD"/>
    <x v="3"/>
    <s v="plays"/>
    <x v="18"/>
    <d v="2018-09-16T05:00:00"/>
    <x v="9"/>
  </r>
  <r>
    <n v="19"/>
    <s v="Perez-Hess"/>
    <s v="Down-sized cohesive archive"/>
    <x v="15"/>
    <n v="30331"/>
    <x v="0"/>
    <n v="674"/>
    <s v="US"/>
    <s v="USD"/>
    <n v="1551679200"/>
    <n v="1553490000"/>
    <b v="0"/>
    <b v="1"/>
    <x v="3"/>
    <n v="0.48529600000000001"/>
    <s v="45.00 USD"/>
    <x v="3"/>
    <s v="plays"/>
    <x v="19"/>
    <d v="2019-03-25T05:00:00"/>
    <x v="3"/>
  </r>
  <r>
    <n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x v="6"/>
    <n v="1.1224279210925645"/>
    <s v="105.97 USD"/>
    <x v="4"/>
    <s v="drama"/>
    <x v="20"/>
    <d v="2014-07-28T05:00:00"/>
    <x v="1"/>
  </r>
  <r>
    <n v="21"/>
    <s v="Simmons-Reynolds"/>
    <s v="Re-engineered intangible definition"/>
    <x v="17"/>
    <n v="38533"/>
    <x v="0"/>
    <n v="558"/>
    <s v="US"/>
    <s v="USD"/>
    <n v="1313384400"/>
    <n v="1316322000"/>
    <b v="0"/>
    <b v="0"/>
    <x v="3"/>
    <n v="0.40992553191489361"/>
    <s v="69.06 USD"/>
    <x v="3"/>
    <s v="plays"/>
    <x v="21"/>
    <d v="2011-09-18T05:00:00"/>
    <x v="8"/>
  </r>
  <r>
    <n v="22"/>
    <s v="Collier Inc"/>
    <s v="Enhanced dynamic definition"/>
    <x v="18"/>
    <n v="75690"/>
    <x v="1"/>
    <n v="890"/>
    <s v="US"/>
    <s v="USD"/>
    <n v="1522731600"/>
    <n v="1524027600"/>
    <b v="0"/>
    <b v="0"/>
    <x v="3"/>
    <n v="1.2807106598984772"/>
    <s v="85.04 USD"/>
    <x v="3"/>
    <s v="plays"/>
    <x v="22"/>
    <d v="2018-04-18T05:00:00"/>
    <x v="9"/>
  </r>
  <r>
    <n v="23"/>
    <s v="Gray-Jenkins"/>
    <s v="Devolved next generation adapter"/>
    <x v="6"/>
    <n v="14942"/>
    <x v="1"/>
    <n v="142"/>
    <s v="GB"/>
    <s v="GBP"/>
    <n v="1550124000"/>
    <n v="1554699600"/>
    <b v="0"/>
    <b v="0"/>
    <x v="4"/>
    <n v="3.3204444444444445"/>
    <s v="105.23 GBP"/>
    <x v="4"/>
    <s v="documentary"/>
    <x v="23"/>
    <d v="2019-04-08T05:00:00"/>
    <x v="3"/>
  </r>
  <r>
    <n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x v="8"/>
    <n v="1.1283225108225108"/>
    <s v="39.00 USD"/>
    <x v="2"/>
    <s v="wearables"/>
    <x v="24"/>
    <d v="2014-06-23T05:00:00"/>
    <x v="1"/>
  </r>
  <r>
    <n v="25"/>
    <s v="Caldwell, Velazquez and Wilson"/>
    <s v="Monitored impactful analyzer"/>
    <x v="20"/>
    <n v="11904"/>
    <x v="1"/>
    <n v="163"/>
    <s v="US"/>
    <s v="USD"/>
    <n v="1305694800"/>
    <n v="1307422800"/>
    <b v="0"/>
    <b v="1"/>
    <x v="11"/>
    <n v="2.1643636363636363"/>
    <s v="73.03 USD"/>
    <x v="6"/>
    <s v="video games"/>
    <x v="25"/>
    <d v="2011-06-07T05:00:00"/>
    <x v="8"/>
  </r>
  <r>
    <n v="26"/>
    <s v="Spencer-Bates"/>
    <s v="Optional responsive customer loyalty"/>
    <x v="21"/>
    <n v="51814"/>
    <x v="3"/>
    <n v="1480"/>
    <s v="US"/>
    <s v="USD"/>
    <n v="1533013200"/>
    <n v="1535346000"/>
    <b v="0"/>
    <b v="0"/>
    <x v="3"/>
    <n v="0.4819906976744186"/>
    <s v="35.01 USD"/>
    <x v="3"/>
    <s v="plays"/>
    <x v="26"/>
    <d v="2018-08-27T05:00:00"/>
    <x v="9"/>
  </r>
  <r>
    <n v="27"/>
    <s v="Best, Carr and Williams"/>
    <s v="Diverse transitional migration"/>
    <x v="22"/>
    <n v="1599"/>
    <x v="0"/>
    <n v="15"/>
    <s v="US"/>
    <s v="USD"/>
    <n v="1443848400"/>
    <n v="1444539600"/>
    <b v="0"/>
    <b v="0"/>
    <x v="1"/>
    <n v="0.79949999999999999"/>
    <s v="106.60 USD"/>
    <x v="1"/>
    <s v="rock"/>
    <x v="27"/>
    <d v="2015-10-11T05:00:00"/>
    <x v="0"/>
  </r>
  <r>
    <n v="28"/>
    <s v="Campbell, Brown and Powell"/>
    <s v="Synchronized global task-force"/>
    <x v="23"/>
    <n v="137635"/>
    <x v="1"/>
    <n v="2220"/>
    <s v="US"/>
    <s v="USD"/>
    <n v="1265695200"/>
    <n v="1267682400"/>
    <b v="0"/>
    <b v="1"/>
    <x v="3"/>
    <n v="1.0522553516819573"/>
    <s v="62.00 USD"/>
    <x v="3"/>
    <s v="plays"/>
    <x v="28"/>
    <d v="2010-03-04T06:00:00"/>
    <x v="6"/>
  </r>
  <r>
    <n v="29"/>
    <s v="Johnson, Parker and Haynes"/>
    <s v="Focused 6thgeneration forecast"/>
    <x v="24"/>
    <n v="150965"/>
    <x v="1"/>
    <n v="1606"/>
    <s v="CH"/>
    <s v="CHF"/>
    <n v="1532062800"/>
    <n v="1535518800"/>
    <b v="0"/>
    <b v="0"/>
    <x v="12"/>
    <n v="3.2889978213507627"/>
    <s v="94.00 CHF"/>
    <x v="4"/>
    <s v="shorts"/>
    <x v="29"/>
    <d v="2018-08-29T05:00:00"/>
    <x v="9"/>
  </r>
  <r>
    <n v="30"/>
    <s v="Clark-Cooke"/>
    <s v="Down-sized analyzing challenge"/>
    <x v="25"/>
    <n v="14455"/>
    <x v="1"/>
    <n v="129"/>
    <s v="US"/>
    <s v="USD"/>
    <n v="1558674000"/>
    <n v="1559106000"/>
    <b v="0"/>
    <b v="0"/>
    <x v="10"/>
    <n v="1.606111111111111"/>
    <s v="112.05 USD"/>
    <x v="4"/>
    <s v="animation"/>
    <x v="30"/>
    <d v="2019-05-29T05:00:00"/>
    <x v="3"/>
  </r>
  <r>
    <n v="31"/>
    <s v="Schroeder Ltd"/>
    <s v="Progressive needs-based focus group"/>
    <x v="26"/>
    <n v="10850"/>
    <x v="1"/>
    <n v="226"/>
    <s v="GB"/>
    <s v="GBP"/>
    <n v="1451973600"/>
    <n v="1454392800"/>
    <b v="0"/>
    <b v="0"/>
    <x v="11"/>
    <n v="3.1"/>
    <s v="48.01 GBP"/>
    <x v="6"/>
    <s v="video games"/>
    <x v="31"/>
    <d v="2016-02-02T06:00:00"/>
    <x v="7"/>
  </r>
  <r>
    <n v="32"/>
    <s v="Jackson PLC"/>
    <s v="Ergonomic 6thgeneration success"/>
    <x v="27"/>
    <n v="87676"/>
    <x v="0"/>
    <n v="2307"/>
    <s v="IT"/>
    <s v="EUR"/>
    <n v="1515564000"/>
    <n v="1517896800"/>
    <b v="0"/>
    <b v="0"/>
    <x v="4"/>
    <n v="0.86807920792079207"/>
    <s v="38.00 EUR"/>
    <x v="4"/>
    <s v="documentary"/>
    <x v="32"/>
    <d v="2018-02-06T06:00:00"/>
    <x v="9"/>
  </r>
  <r>
    <n v="33"/>
    <s v="Blair, Collins and Carter"/>
    <s v="Exclusive interactive approach"/>
    <x v="28"/>
    <n v="189666"/>
    <x v="1"/>
    <n v="5419"/>
    <s v="US"/>
    <s v="USD"/>
    <n v="1412485200"/>
    <n v="1415685600"/>
    <b v="0"/>
    <b v="0"/>
    <x v="3"/>
    <n v="3.7782071713147412"/>
    <s v="35.00 USD"/>
    <x v="3"/>
    <s v="plays"/>
    <x v="33"/>
    <d v="2014-11-11T06:00:00"/>
    <x v="1"/>
  </r>
  <r>
    <n v="34"/>
    <s v="Maldonado and Sons"/>
    <s v="Reverse-engineered asynchronous archive"/>
    <x v="29"/>
    <n v="14025"/>
    <x v="1"/>
    <n v="165"/>
    <s v="US"/>
    <s v="USD"/>
    <n v="1490245200"/>
    <n v="1490677200"/>
    <b v="0"/>
    <b v="0"/>
    <x v="4"/>
    <n v="1.5080645161290323"/>
    <s v="85.00 USD"/>
    <x v="4"/>
    <s v="documentary"/>
    <x v="34"/>
    <d v="2017-03-28T05:00:00"/>
    <x v="5"/>
  </r>
  <r>
    <n v="35"/>
    <s v="Mitchell and Sons"/>
    <s v="Synergized intangible challenge"/>
    <x v="30"/>
    <n v="188628"/>
    <x v="1"/>
    <n v="1965"/>
    <s v="DK"/>
    <s v="DKK"/>
    <n v="1547877600"/>
    <n v="1551506400"/>
    <b v="0"/>
    <b v="1"/>
    <x v="6"/>
    <n v="1.5030119521912351"/>
    <s v="95.99 DKK"/>
    <x v="4"/>
    <s v="drama"/>
    <x v="35"/>
    <d v="2019-03-02T06:00:00"/>
    <x v="3"/>
  </r>
  <r>
    <n v="36"/>
    <s v="Jackson-Lewis"/>
    <s v="Monitored multi-state encryption"/>
    <x v="31"/>
    <n v="1101"/>
    <x v="1"/>
    <n v="16"/>
    <s v="US"/>
    <s v="USD"/>
    <n v="1298700000"/>
    <n v="1300856400"/>
    <b v="0"/>
    <b v="0"/>
    <x v="3"/>
    <n v="1.572857142857143"/>
    <s v="68.81 USD"/>
    <x v="3"/>
    <s v="plays"/>
    <x v="36"/>
    <d v="2011-03-23T05:00:00"/>
    <x v="8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x v="13"/>
    <n v="1.3998765432098765"/>
    <s v="105.97 USD"/>
    <x v="5"/>
    <s v="fiction"/>
    <x v="37"/>
    <d v="2019-11-08T06:00:00"/>
    <x v="3"/>
  </r>
  <r>
    <n v="38"/>
    <s v="Maldonado-Gonzalez"/>
    <s v="Digitized client-driven database"/>
    <x v="33"/>
    <n v="10085"/>
    <x v="1"/>
    <n v="134"/>
    <s v="US"/>
    <s v="USD"/>
    <n v="1287378000"/>
    <n v="1287810000"/>
    <b v="0"/>
    <b v="0"/>
    <x v="14"/>
    <n v="3.2532258064516131"/>
    <s v="75.26 USD"/>
    <x v="7"/>
    <s v="photography books"/>
    <x v="38"/>
    <d v="2010-10-23T05:00:00"/>
    <x v="6"/>
  </r>
  <r>
    <n v="39"/>
    <s v="Kim-Rice"/>
    <s v="Organized bi-directional function"/>
    <x v="34"/>
    <n v="5027"/>
    <x v="0"/>
    <n v="88"/>
    <s v="DK"/>
    <s v="DKK"/>
    <n v="1361772000"/>
    <n v="1362978000"/>
    <b v="0"/>
    <b v="0"/>
    <x v="3"/>
    <n v="0.50777777777777777"/>
    <s v="57.13 DKK"/>
    <x v="3"/>
    <s v="plays"/>
    <x v="39"/>
    <d v="2013-03-11T05:00:00"/>
    <x v="2"/>
  </r>
  <r>
    <n v="40"/>
    <s v="Garcia, Garcia and Lopez"/>
    <s v="Reduced stable middleware"/>
    <x v="35"/>
    <n v="14878"/>
    <x v="1"/>
    <n v="198"/>
    <s v="US"/>
    <s v="USD"/>
    <n v="1275714000"/>
    <n v="1277355600"/>
    <b v="0"/>
    <b v="1"/>
    <x v="8"/>
    <n v="1.6906818181818182"/>
    <s v="75.14 USD"/>
    <x v="2"/>
    <s v="wearables"/>
    <x v="40"/>
    <d v="2010-06-24T05:00:00"/>
    <x v="6"/>
  </r>
  <r>
    <n v="41"/>
    <s v="Watts Group"/>
    <s v="Universal 5thgeneration neural-net"/>
    <x v="36"/>
    <n v="11924"/>
    <x v="1"/>
    <n v="111"/>
    <s v="IT"/>
    <s v="EUR"/>
    <n v="1346734800"/>
    <n v="1348981200"/>
    <b v="0"/>
    <b v="1"/>
    <x v="1"/>
    <n v="2.1292857142857144"/>
    <s v="107.42 EUR"/>
    <x v="1"/>
    <s v="rock"/>
    <x v="41"/>
    <d v="2012-09-30T05:00:00"/>
    <x v="4"/>
  </r>
  <r>
    <n v="42"/>
    <s v="Werner-Bryant"/>
    <s v="Virtual uniform frame"/>
    <x v="37"/>
    <n v="7991"/>
    <x v="1"/>
    <n v="222"/>
    <s v="US"/>
    <s v="USD"/>
    <n v="1309755600"/>
    <n v="1310533200"/>
    <b v="0"/>
    <b v="0"/>
    <x v="0"/>
    <n v="4.4394444444444447"/>
    <s v="36.00 USD"/>
    <x v="0"/>
    <s v="food trucks"/>
    <x v="42"/>
    <d v="2011-07-13T05:00:00"/>
    <x v="8"/>
  </r>
  <r>
    <n v="43"/>
    <s v="Schmitt-Mendoza"/>
    <s v="Profound explicit paradigm"/>
    <x v="38"/>
    <n v="167717"/>
    <x v="1"/>
    <n v="6212"/>
    <s v="US"/>
    <s v="USD"/>
    <n v="1406178000"/>
    <n v="1407560400"/>
    <b v="0"/>
    <b v="0"/>
    <x v="15"/>
    <n v="1.859390243902439"/>
    <s v="27.00 USD"/>
    <x v="5"/>
    <s v="radio &amp; podcasts"/>
    <x v="43"/>
    <d v="2014-08-09T05:00:00"/>
    <x v="1"/>
  </r>
  <r>
    <n v="44"/>
    <s v="Reid-Mccullough"/>
    <s v="Visionary real-time groupware"/>
    <x v="39"/>
    <n v="10541"/>
    <x v="1"/>
    <n v="98"/>
    <s v="DK"/>
    <s v="DKK"/>
    <n v="1552798800"/>
    <n v="1552885200"/>
    <b v="0"/>
    <b v="0"/>
    <x v="13"/>
    <n v="6.5881249999999998"/>
    <s v="107.56 DKK"/>
    <x v="5"/>
    <s v="fiction"/>
    <x v="44"/>
    <d v="2019-03-18T05:00:00"/>
    <x v="3"/>
  </r>
  <r>
    <n v="45"/>
    <s v="Woods-Clark"/>
    <s v="Networked tertiary Graphical User Interface"/>
    <x v="40"/>
    <n v="4530"/>
    <x v="0"/>
    <n v="48"/>
    <s v="US"/>
    <s v="USD"/>
    <n v="1478062800"/>
    <n v="1479362400"/>
    <b v="0"/>
    <b v="1"/>
    <x v="3"/>
    <n v="0.4768421052631579"/>
    <s v="94.38 USD"/>
    <x v="3"/>
    <s v="plays"/>
    <x v="45"/>
    <d v="2016-11-17T06:00:00"/>
    <x v="7"/>
  </r>
  <r>
    <n v="46"/>
    <s v="Vaughn, Hunt and Caldwell"/>
    <s v="Virtual grid-enabled task-force"/>
    <x v="41"/>
    <n v="4247"/>
    <x v="1"/>
    <n v="92"/>
    <s v="US"/>
    <s v="USD"/>
    <n v="1278565200"/>
    <n v="1280552400"/>
    <b v="0"/>
    <b v="0"/>
    <x v="1"/>
    <n v="1.1478378378378378"/>
    <s v="46.16 USD"/>
    <x v="1"/>
    <s v="rock"/>
    <x v="46"/>
    <d v="2010-07-31T05:00:00"/>
    <x v="6"/>
  </r>
  <r>
    <n v="47"/>
    <s v="Bennett and Sons"/>
    <s v="Function-based multi-state software"/>
    <x v="42"/>
    <n v="7129"/>
    <x v="1"/>
    <n v="149"/>
    <s v="US"/>
    <s v="USD"/>
    <n v="1396069200"/>
    <n v="1398661200"/>
    <b v="0"/>
    <b v="0"/>
    <x v="3"/>
    <n v="4.7526666666666664"/>
    <s v="47.85 USD"/>
    <x v="3"/>
    <s v="plays"/>
    <x v="47"/>
    <d v="2014-04-28T05:00:00"/>
    <x v="1"/>
  </r>
  <r>
    <n v="48"/>
    <s v="Lamb Inc"/>
    <s v="Optimized leadingedge concept"/>
    <x v="43"/>
    <n v="128862"/>
    <x v="1"/>
    <n v="2431"/>
    <s v="US"/>
    <s v="USD"/>
    <n v="1435208400"/>
    <n v="1436245200"/>
    <b v="0"/>
    <b v="0"/>
    <x v="3"/>
    <n v="3.86972972972973"/>
    <s v="53.01 USD"/>
    <x v="3"/>
    <s v="plays"/>
    <x v="48"/>
    <d v="2015-07-07T05:00:00"/>
    <x v="0"/>
  </r>
  <r>
    <n v="49"/>
    <s v="Casey-Kelly"/>
    <s v="Sharable holistic interface"/>
    <x v="44"/>
    <n v="13653"/>
    <x v="1"/>
    <n v="303"/>
    <s v="US"/>
    <s v="USD"/>
    <n v="1571547600"/>
    <n v="1575439200"/>
    <b v="0"/>
    <b v="0"/>
    <x v="1"/>
    <n v="1.89625"/>
    <s v="45.06 USD"/>
    <x v="1"/>
    <s v="rock"/>
    <x v="49"/>
    <d v="2019-12-04T06:00:00"/>
    <x v="3"/>
  </r>
  <r>
    <n v="50"/>
    <s v="Jones, Taylor and Moore"/>
    <s v="Down-sized system-worthy secured line"/>
    <x v="0"/>
    <n v="2"/>
    <x v="0"/>
    <n v="1"/>
    <s v="IT"/>
    <s v="EUR"/>
    <n v="1375333200"/>
    <n v="1377752400"/>
    <b v="0"/>
    <b v="0"/>
    <x v="16"/>
    <n v="0.02"/>
    <s v="2.00 EUR"/>
    <x v="1"/>
    <s v="metal"/>
    <x v="50"/>
    <d v="2013-08-29T05:00:00"/>
    <x v="2"/>
  </r>
  <r>
    <n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x v="8"/>
    <n v="0.91867805186590767"/>
    <s v="99.01 GBP"/>
    <x v="2"/>
    <s v="wearables"/>
    <x v="51"/>
    <d v="2012-04-12T05:00:00"/>
    <x v="4"/>
  </r>
  <r>
    <n v="52"/>
    <s v="Hernandez, Rodriguez and Clark"/>
    <s v="Organic foreground leverage"/>
    <x v="44"/>
    <n v="2459"/>
    <x v="0"/>
    <n v="75"/>
    <s v="US"/>
    <s v="USD"/>
    <n v="1284526800"/>
    <n v="1284872400"/>
    <b v="0"/>
    <b v="0"/>
    <x v="3"/>
    <n v="0.34152777777777776"/>
    <s v="32.79 USD"/>
    <x v="3"/>
    <s v="plays"/>
    <x v="52"/>
    <d v="2010-09-19T05:00:00"/>
    <x v="6"/>
  </r>
  <r>
    <n v="53"/>
    <s v="Smith-Jones"/>
    <s v="Reverse-engineered static concept"/>
    <x v="35"/>
    <n v="12356"/>
    <x v="1"/>
    <n v="209"/>
    <s v="US"/>
    <s v="USD"/>
    <n v="1400562000"/>
    <n v="1403931600"/>
    <b v="0"/>
    <b v="0"/>
    <x v="6"/>
    <n v="1.4040909090909091"/>
    <s v="59.12 USD"/>
    <x v="4"/>
    <s v="drama"/>
    <x v="53"/>
    <d v="2014-06-28T05:00:00"/>
    <x v="1"/>
  </r>
  <r>
    <n v="54"/>
    <s v="Roy PLC"/>
    <s v="Multi-channeled neutral customer loyalty"/>
    <x v="46"/>
    <n v="5392"/>
    <x v="0"/>
    <n v="120"/>
    <s v="US"/>
    <s v="USD"/>
    <n v="1520748000"/>
    <n v="1521262800"/>
    <b v="0"/>
    <b v="0"/>
    <x v="8"/>
    <n v="0.89866666666666661"/>
    <s v="44.93 USD"/>
    <x v="2"/>
    <s v="wearables"/>
    <x v="54"/>
    <d v="2018-03-17T05:00:00"/>
    <x v="9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x v="17"/>
    <n v="1.7796969696969698"/>
    <s v="89.66 USD"/>
    <x v="1"/>
    <s v="jazz"/>
    <x v="55"/>
    <d v="2018-08-04T05:00:00"/>
    <x v="9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x v="8"/>
    <n v="1.436625"/>
    <s v="70.08 USD"/>
    <x v="2"/>
    <s v="wearables"/>
    <x v="56"/>
    <d v="2015-01-17T06:00:00"/>
    <x v="0"/>
  </r>
  <r>
    <n v="57"/>
    <s v="Bridges, Freeman and Kim"/>
    <s v="Cross-group multi-state task-force"/>
    <x v="49"/>
    <n v="6243"/>
    <x v="1"/>
    <n v="201"/>
    <s v="US"/>
    <s v="USD"/>
    <n v="1504242000"/>
    <n v="1505278800"/>
    <b v="0"/>
    <b v="0"/>
    <x v="11"/>
    <n v="2.1527586206896552"/>
    <s v="31.06 USD"/>
    <x v="6"/>
    <s v="video games"/>
    <x v="57"/>
    <d v="2017-09-13T05:00:00"/>
    <x v="5"/>
  </r>
  <r>
    <n v="58"/>
    <s v="Anderson-Perez"/>
    <s v="Expanded 3rdgeneration strategy"/>
    <x v="50"/>
    <n v="6132"/>
    <x v="1"/>
    <n v="211"/>
    <s v="US"/>
    <s v="USD"/>
    <n v="1442811600"/>
    <n v="1443934800"/>
    <b v="0"/>
    <b v="0"/>
    <x v="3"/>
    <n v="2.2711111111111113"/>
    <s v="29.06 USD"/>
    <x v="3"/>
    <s v="plays"/>
    <x v="58"/>
    <d v="2015-10-04T05:00:00"/>
    <x v="0"/>
  </r>
  <r>
    <n v="59"/>
    <s v="Wright, Fox and Marks"/>
    <s v="Assimilated real-time support"/>
    <x v="1"/>
    <n v="3851"/>
    <x v="1"/>
    <n v="128"/>
    <s v="US"/>
    <s v="USD"/>
    <n v="1497243600"/>
    <n v="1498539600"/>
    <b v="0"/>
    <b v="1"/>
    <x v="3"/>
    <n v="2.7507142857142859"/>
    <s v="30.09 USD"/>
    <x v="3"/>
    <s v="plays"/>
    <x v="59"/>
    <d v="2017-06-27T05:00:00"/>
    <x v="5"/>
  </r>
  <r>
    <n v="60"/>
    <s v="Crawford-Peters"/>
    <s v="User-centric regional database"/>
    <x v="51"/>
    <n v="135997"/>
    <x v="1"/>
    <n v="1600"/>
    <s v="CA"/>
    <s v="CAD"/>
    <n v="1342501200"/>
    <n v="1342760400"/>
    <b v="0"/>
    <b v="0"/>
    <x v="3"/>
    <n v="1.4437048832271762"/>
    <s v="85.00 CAD"/>
    <x v="3"/>
    <s v="plays"/>
    <x v="60"/>
    <d v="2012-07-20T05:00:00"/>
    <x v="4"/>
  </r>
  <r>
    <n v="61"/>
    <s v="Romero-Hoffman"/>
    <s v="Open-source zero administration complexity"/>
    <x v="52"/>
    <n v="184750"/>
    <x v="0"/>
    <n v="2253"/>
    <s v="CA"/>
    <s v="CAD"/>
    <n v="1298268000"/>
    <n v="1301720400"/>
    <b v="0"/>
    <b v="0"/>
    <x v="3"/>
    <n v="0.92745983935742971"/>
    <s v="82.00 CAD"/>
    <x v="3"/>
    <s v="plays"/>
    <x v="61"/>
    <d v="2011-04-02T05:00:00"/>
    <x v="8"/>
  </r>
  <r>
    <n v="62"/>
    <s v="Sparks-West"/>
    <s v="Organized incremental standardization"/>
    <x v="22"/>
    <n v="14452"/>
    <x v="1"/>
    <n v="249"/>
    <s v="US"/>
    <s v="USD"/>
    <n v="1433480400"/>
    <n v="1433566800"/>
    <b v="0"/>
    <b v="0"/>
    <x v="2"/>
    <n v="7.226"/>
    <s v="58.04 USD"/>
    <x v="2"/>
    <s v="web"/>
    <x v="62"/>
    <d v="2015-06-06T05:00:00"/>
    <x v="0"/>
  </r>
  <r>
    <n v="63"/>
    <s v="Baker, Morgan and Brown"/>
    <s v="Assimilated didactic open system"/>
    <x v="53"/>
    <n v="557"/>
    <x v="0"/>
    <n v="5"/>
    <s v="US"/>
    <s v="USD"/>
    <n v="1493355600"/>
    <n v="1493874000"/>
    <b v="0"/>
    <b v="0"/>
    <x v="3"/>
    <n v="0.11851063829787234"/>
    <s v="111.40 USD"/>
    <x v="3"/>
    <s v="plays"/>
    <x v="63"/>
    <d v="2017-05-04T05:00:00"/>
    <x v="5"/>
  </r>
  <r>
    <n v="64"/>
    <s v="Mosley-Gilbert"/>
    <s v="Vision-oriented logistical intranet"/>
    <x v="54"/>
    <n v="2734"/>
    <x v="0"/>
    <n v="38"/>
    <s v="US"/>
    <s v="USD"/>
    <n v="1530507600"/>
    <n v="1531803600"/>
    <b v="0"/>
    <b v="1"/>
    <x v="2"/>
    <n v="0.97642857142857142"/>
    <s v="71.95 USD"/>
    <x v="2"/>
    <s v="web"/>
    <x v="64"/>
    <d v="2018-07-17T05:00:00"/>
    <x v="9"/>
  </r>
  <r>
    <n v="65"/>
    <s v="Berry-Boyer"/>
    <s v="Mandatory incremental projection"/>
    <x v="55"/>
    <n v="14405"/>
    <x v="1"/>
    <n v="236"/>
    <s v="US"/>
    <s v="USD"/>
    <n v="1296108000"/>
    <n v="1296712800"/>
    <b v="0"/>
    <b v="0"/>
    <x v="3"/>
    <n v="2.3614754098360655"/>
    <s v="61.04 USD"/>
    <x v="3"/>
    <s v="plays"/>
    <x v="65"/>
    <d v="2011-02-03T06:00:00"/>
    <x v="8"/>
  </r>
  <r>
    <n v="66"/>
    <s v="Sanders-Allen"/>
    <s v="Grass-roots needs-based encryption"/>
    <x v="49"/>
    <n v="1307"/>
    <x v="0"/>
    <n v="12"/>
    <s v="US"/>
    <s v="USD"/>
    <n v="1428469200"/>
    <n v="1428901200"/>
    <b v="0"/>
    <b v="1"/>
    <x v="3"/>
    <n v="0.45068965517241377"/>
    <s v="108.92 USD"/>
    <x v="3"/>
    <s v="plays"/>
    <x v="66"/>
    <d v="2015-04-13T05:00:00"/>
    <x v="0"/>
  </r>
  <r>
    <n v="67"/>
    <s v="Lopez Inc"/>
    <s v="Team-oriented 6thgeneration middleware"/>
    <x v="56"/>
    <n v="117892"/>
    <x v="1"/>
    <n v="4065"/>
    <s v="GB"/>
    <s v="GBP"/>
    <n v="1264399200"/>
    <n v="1264831200"/>
    <b v="0"/>
    <b v="1"/>
    <x v="8"/>
    <n v="1.6238567493112948"/>
    <s v="29.00 GBP"/>
    <x v="2"/>
    <s v="wearables"/>
    <x v="67"/>
    <d v="2010-01-30T06:00:00"/>
    <x v="6"/>
  </r>
  <r>
    <n v="68"/>
    <s v="Moreno-Turner"/>
    <s v="Inverse multi-tasking installation"/>
    <x v="57"/>
    <n v="14508"/>
    <x v="1"/>
    <n v="246"/>
    <s v="IT"/>
    <s v="EUR"/>
    <n v="1501131600"/>
    <n v="1505192400"/>
    <b v="0"/>
    <b v="1"/>
    <x v="3"/>
    <n v="2.5452631578947367"/>
    <s v="58.98 EUR"/>
    <x v="3"/>
    <s v="plays"/>
    <x v="68"/>
    <d v="2017-09-12T05:00:00"/>
    <x v="5"/>
  </r>
  <r>
    <n v="69"/>
    <s v="Jones-Watson"/>
    <s v="Switchable disintermediate moderator"/>
    <x v="58"/>
    <n v="1901"/>
    <x v="3"/>
    <n v="17"/>
    <s v="US"/>
    <s v="USD"/>
    <n v="1292738400"/>
    <n v="1295676000"/>
    <b v="0"/>
    <b v="0"/>
    <x v="3"/>
    <n v="0.24063291139240506"/>
    <s v="111.82 USD"/>
    <x v="3"/>
    <s v="plays"/>
    <x v="69"/>
    <d v="2011-01-22T06:00:00"/>
    <x v="8"/>
  </r>
  <r>
    <n v="70"/>
    <s v="Barker Inc"/>
    <s v="Re-engineered 24/7 task-force"/>
    <x v="59"/>
    <n v="158389"/>
    <x v="1"/>
    <n v="2475"/>
    <s v="IT"/>
    <s v="EUR"/>
    <n v="1288674000"/>
    <n v="1292911200"/>
    <b v="0"/>
    <b v="1"/>
    <x v="3"/>
    <n v="1.2374140625000001"/>
    <s v="64.00 EUR"/>
    <x v="3"/>
    <s v="plays"/>
    <x v="70"/>
    <d v="2010-12-21T06:00:00"/>
    <x v="6"/>
  </r>
  <r>
    <n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x v="3"/>
    <n v="1.0806666666666667"/>
    <s v="85.32 USD"/>
    <x v="3"/>
    <s v="plays"/>
    <x v="71"/>
    <d v="2019-12-04T06:00:00"/>
    <x v="3"/>
  </r>
  <r>
    <n v="72"/>
    <s v="Hampton, Lewis and Ray"/>
    <s v="Seamless coherent parallelism"/>
    <x v="60"/>
    <n v="4022"/>
    <x v="1"/>
    <n v="54"/>
    <s v="US"/>
    <s v="USD"/>
    <n v="1435726800"/>
    <n v="1438837200"/>
    <b v="0"/>
    <b v="0"/>
    <x v="10"/>
    <n v="6.7033333333333331"/>
    <s v="74.48 USD"/>
    <x v="4"/>
    <s v="animation"/>
    <x v="72"/>
    <d v="2015-08-06T05:00:00"/>
    <x v="0"/>
  </r>
  <r>
    <n v="73"/>
    <s v="Collins-Goodman"/>
    <s v="Cross-platform even-keeled initiative"/>
    <x v="1"/>
    <n v="9253"/>
    <x v="1"/>
    <n v="88"/>
    <s v="US"/>
    <s v="USD"/>
    <n v="1480226400"/>
    <n v="1480485600"/>
    <b v="0"/>
    <b v="0"/>
    <x v="17"/>
    <n v="6.609285714285714"/>
    <s v="105.15 USD"/>
    <x v="1"/>
    <s v="jazz"/>
    <x v="73"/>
    <d v="2016-11-30T06:00:00"/>
    <x v="7"/>
  </r>
  <r>
    <n v="74"/>
    <s v="Davis-Michael"/>
    <s v="Progressive tertiary framework"/>
    <x v="61"/>
    <n v="4776"/>
    <x v="1"/>
    <n v="85"/>
    <s v="GB"/>
    <s v="GBP"/>
    <n v="1459054800"/>
    <n v="1459141200"/>
    <b v="0"/>
    <b v="0"/>
    <x v="16"/>
    <n v="1.2246153846153847"/>
    <s v="56.19 GBP"/>
    <x v="1"/>
    <s v="metal"/>
    <x v="74"/>
    <d v="2016-03-28T05:00:00"/>
    <x v="7"/>
  </r>
  <r>
    <n v="75"/>
    <s v="White, Torres and Bishop"/>
    <s v="Multi-layered dynamic protocol"/>
    <x v="62"/>
    <n v="14606"/>
    <x v="1"/>
    <n v="170"/>
    <s v="US"/>
    <s v="USD"/>
    <n v="1531630800"/>
    <n v="1532322000"/>
    <b v="0"/>
    <b v="0"/>
    <x v="14"/>
    <n v="1.5057731958762886"/>
    <s v="85.92 USD"/>
    <x v="7"/>
    <s v="photography books"/>
    <x v="75"/>
    <d v="2018-07-23T05:00:00"/>
    <x v="9"/>
  </r>
  <r>
    <n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x v="3"/>
    <n v="0.78106590724165992"/>
    <s v="57.00 USD"/>
    <x v="3"/>
    <s v="plays"/>
    <x v="76"/>
    <d v="2015-03-13T05:00:00"/>
    <x v="0"/>
  </r>
  <r>
    <n v="77"/>
    <s v="Acevedo-Huffman"/>
    <s v="Pre-emptive impactful model"/>
    <x v="40"/>
    <n v="4460"/>
    <x v="0"/>
    <n v="56"/>
    <s v="US"/>
    <s v="USD"/>
    <n v="1285563600"/>
    <n v="1286773200"/>
    <b v="0"/>
    <b v="1"/>
    <x v="10"/>
    <n v="0.46947368421052632"/>
    <s v="79.64 USD"/>
    <x v="4"/>
    <s v="animation"/>
    <x v="77"/>
    <d v="2010-10-11T05:00:00"/>
    <x v="6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x v="18"/>
    <n v="3.008"/>
    <s v="41.02 USD"/>
    <x v="5"/>
    <s v="translations"/>
    <x v="78"/>
    <d v="2018-04-17T05:00:00"/>
    <x v="9"/>
  </r>
  <r>
    <n v="79"/>
    <s v="Soto LLC"/>
    <s v="Triple-buffered reciprocal project"/>
    <x v="64"/>
    <n v="40228"/>
    <x v="0"/>
    <n v="838"/>
    <s v="US"/>
    <s v="USD"/>
    <n v="1529125200"/>
    <n v="1529557200"/>
    <b v="0"/>
    <b v="0"/>
    <x v="3"/>
    <n v="0.6959861591695502"/>
    <s v="48.00 USD"/>
    <x v="3"/>
    <s v="plays"/>
    <x v="79"/>
    <d v="2018-06-21T05:00:00"/>
    <x v="9"/>
  </r>
  <r>
    <n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x v="11"/>
    <n v="6.374545454545455"/>
    <s v="55.21 USD"/>
    <x v="6"/>
    <s v="video games"/>
    <x v="80"/>
    <d v="2017-09-28T05:00:00"/>
    <x v="5"/>
  </r>
  <r>
    <n v="81"/>
    <s v="Gomez, Bailey and Flores"/>
    <s v="User-friendly static contingency"/>
    <x v="66"/>
    <n v="37857"/>
    <x v="1"/>
    <n v="411"/>
    <s v="US"/>
    <s v="USD"/>
    <n v="1511416800"/>
    <n v="1513576800"/>
    <b v="0"/>
    <b v="0"/>
    <x v="1"/>
    <n v="2.253392857142857"/>
    <s v="92.11 USD"/>
    <x v="1"/>
    <s v="rock"/>
    <x v="81"/>
    <d v="2017-12-18T06:00:00"/>
    <x v="5"/>
  </r>
  <r>
    <n v="82"/>
    <s v="Porter-George"/>
    <s v="Reactive content-based framework"/>
    <x v="67"/>
    <n v="14973"/>
    <x v="1"/>
    <n v="180"/>
    <s v="GB"/>
    <s v="GBP"/>
    <n v="1547704800"/>
    <n v="1548309600"/>
    <b v="0"/>
    <b v="1"/>
    <x v="11"/>
    <n v="14.973000000000001"/>
    <s v="83.18 GBP"/>
    <x v="6"/>
    <s v="video games"/>
    <x v="82"/>
    <d v="2019-01-24T06:00:00"/>
    <x v="3"/>
  </r>
  <r>
    <n v="83"/>
    <s v="Fitzgerald PLC"/>
    <s v="Realigned user-facing concept"/>
    <x v="68"/>
    <n v="39996"/>
    <x v="0"/>
    <n v="1000"/>
    <s v="US"/>
    <s v="USD"/>
    <n v="1469682000"/>
    <n v="1471582800"/>
    <b v="0"/>
    <b v="0"/>
    <x v="5"/>
    <n v="0.37590225563909774"/>
    <s v="40.00 USD"/>
    <x v="1"/>
    <s v="electric music"/>
    <x v="83"/>
    <d v="2016-08-19T05:00:00"/>
    <x v="7"/>
  </r>
  <r>
    <n v="84"/>
    <s v="Cisneros-Burton"/>
    <s v="Public-key zero tolerance orchestration"/>
    <x v="69"/>
    <n v="41564"/>
    <x v="1"/>
    <n v="374"/>
    <s v="US"/>
    <s v="USD"/>
    <n v="1343451600"/>
    <n v="1344315600"/>
    <b v="0"/>
    <b v="0"/>
    <x v="8"/>
    <n v="1.3236942675159236"/>
    <s v="111.13 USD"/>
    <x v="2"/>
    <s v="wearables"/>
    <x v="84"/>
    <d v="2012-08-07T05:00:00"/>
    <x v="4"/>
  </r>
  <r>
    <n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x v="7"/>
    <n v="1.3122448979591836"/>
    <s v="90.56 AUD"/>
    <x v="1"/>
    <s v="indie rock"/>
    <x v="85"/>
    <d v="2011-09-19T05:00:00"/>
    <x v="8"/>
  </r>
  <r>
    <n v="86"/>
    <s v="Davis-Smith"/>
    <s v="Organic motivating firmware"/>
    <x v="71"/>
    <n v="12405"/>
    <x v="1"/>
    <n v="203"/>
    <s v="US"/>
    <s v="USD"/>
    <n v="1430715600"/>
    <n v="1431838800"/>
    <b v="1"/>
    <b v="0"/>
    <x v="3"/>
    <n v="1.6763513513513513"/>
    <s v="61.11 USD"/>
    <x v="3"/>
    <s v="plays"/>
    <x v="86"/>
    <d v="2015-05-17T05:00:00"/>
    <x v="0"/>
  </r>
  <r>
    <n v="87"/>
    <s v="Farrell and Sons"/>
    <s v="Synergized 4thgeneration conglomeration"/>
    <x v="72"/>
    <n v="123040"/>
    <x v="0"/>
    <n v="1482"/>
    <s v="AU"/>
    <s v="AUD"/>
    <n v="1299564000"/>
    <n v="1300510800"/>
    <b v="0"/>
    <b v="1"/>
    <x v="1"/>
    <n v="0.6198488664987406"/>
    <s v="83.02 AUD"/>
    <x v="1"/>
    <s v="rock"/>
    <x v="87"/>
    <d v="2011-03-19T05:00:00"/>
    <x v="8"/>
  </r>
  <r>
    <n v="88"/>
    <s v="Clark Group"/>
    <s v="Grass-roots fault-tolerant policy"/>
    <x v="73"/>
    <n v="12516"/>
    <x v="1"/>
    <n v="113"/>
    <s v="US"/>
    <s v="USD"/>
    <n v="1429160400"/>
    <n v="1431061200"/>
    <b v="0"/>
    <b v="0"/>
    <x v="18"/>
    <n v="2.6074999999999999"/>
    <s v="110.76 USD"/>
    <x v="5"/>
    <s v="translations"/>
    <x v="88"/>
    <d v="2015-05-08T05:00:00"/>
    <x v="0"/>
  </r>
  <r>
    <n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x v="3"/>
    <n v="2.5258823529411765"/>
    <s v="89.46 USD"/>
    <x v="3"/>
    <s v="plays"/>
    <x v="89"/>
    <d v="2010-04-17T05:00:00"/>
    <x v="6"/>
  </r>
  <r>
    <n v="90"/>
    <s v="Kramer Group"/>
    <s v="Synergistic explicit parallelism"/>
    <x v="75"/>
    <n v="6132"/>
    <x v="0"/>
    <n v="106"/>
    <s v="US"/>
    <s v="USD"/>
    <n v="1456380000"/>
    <n v="1456380000"/>
    <b v="0"/>
    <b v="1"/>
    <x v="3"/>
    <n v="0.7861538461538462"/>
    <s v="57.85 USD"/>
    <x v="3"/>
    <s v="plays"/>
    <x v="90"/>
    <d v="2016-02-25T06:00:00"/>
    <x v="7"/>
  </r>
  <r>
    <n v="91"/>
    <s v="Frazier, Patrick and Smith"/>
    <s v="Enhanced systemic analyzer"/>
    <x v="76"/>
    <n v="74688"/>
    <x v="0"/>
    <n v="679"/>
    <s v="IT"/>
    <s v="EUR"/>
    <n v="1470459600"/>
    <n v="1472878800"/>
    <b v="0"/>
    <b v="0"/>
    <x v="18"/>
    <n v="0.48404406999351912"/>
    <s v="110.00 EUR"/>
    <x v="5"/>
    <s v="translations"/>
    <x v="91"/>
    <d v="2016-09-03T05:00:00"/>
    <x v="7"/>
  </r>
  <r>
    <n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x v="11"/>
    <n v="2.5887500000000001"/>
    <s v="103.97 CHF"/>
    <x v="6"/>
    <s v="video games"/>
    <x v="92"/>
    <d v="2010-06-24T05:00:00"/>
    <x v="6"/>
  </r>
  <r>
    <n v="93"/>
    <s v="Hall and Sons"/>
    <s v="Pre-emptive radical architecture"/>
    <x v="78"/>
    <n v="65877"/>
    <x v="3"/>
    <n v="610"/>
    <s v="US"/>
    <s v="USD"/>
    <n v="1350709200"/>
    <n v="1351054800"/>
    <b v="0"/>
    <b v="1"/>
    <x v="3"/>
    <n v="0.60548713235294116"/>
    <s v="108.00 USD"/>
    <x v="3"/>
    <s v="plays"/>
    <x v="93"/>
    <d v="2012-10-24T05:00:00"/>
    <x v="4"/>
  </r>
  <r>
    <n v="94"/>
    <s v="Hanson Inc"/>
    <s v="Grass-roots web-enabled contingency"/>
    <x v="49"/>
    <n v="8807"/>
    <x v="1"/>
    <n v="180"/>
    <s v="GB"/>
    <s v="GBP"/>
    <n v="1554613200"/>
    <n v="1555563600"/>
    <b v="0"/>
    <b v="0"/>
    <x v="2"/>
    <n v="3.036896551724138"/>
    <s v="48.93 GBP"/>
    <x v="2"/>
    <s v="web"/>
    <x v="94"/>
    <d v="2019-04-18T05:00:00"/>
    <x v="3"/>
  </r>
  <r>
    <n v="95"/>
    <s v="Sanchez LLC"/>
    <s v="Stand-alone system-worthy standardization"/>
    <x v="79"/>
    <n v="1017"/>
    <x v="1"/>
    <n v="27"/>
    <s v="US"/>
    <s v="USD"/>
    <n v="1571029200"/>
    <n v="1571634000"/>
    <b v="0"/>
    <b v="0"/>
    <x v="4"/>
    <n v="1.1299999999999999"/>
    <s v="37.67 USD"/>
    <x v="4"/>
    <s v="documentary"/>
    <x v="95"/>
    <d v="2019-10-21T05:00:00"/>
    <x v="3"/>
  </r>
  <r>
    <n v="96"/>
    <s v="Howard Ltd"/>
    <s v="Down-sized systematic policy"/>
    <x v="80"/>
    <n v="151513"/>
    <x v="1"/>
    <n v="2331"/>
    <s v="US"/>
    <s v="USD"/>
    <n v="1299736800"/>
    <n v="1300856400"/>
    <b v="0"/>
    <b v="0"/>
    <x v="3"/>
    <n v="2.1737876614060259"/>
    <s v="65.00 USD"/>
    <x v="3"/>
    <s v="plays"/>
    <x v="96"/>
    <d v="2011-03-23T05:00:00"/>
    <x v="8"/>
  </r>
  <r>
    <n v="97"/>
    <s v="Stewart LLC"/>
    <s v="Cloned bi-directional architecture"/>
    <x v="81"/>
    <n v="12047"/>
    <x v="1"/>
    <n v="113"/>
    <s v="US"/>
    <s v="USD"/>
    <n v="1435208400"/>
    <n v="1439874000"/>
    <b v="0"/>
    <b v="0"/>
    <x v="0"/>
    <n v="9.2669230769230762"/>
    <s v="106.61 USD"/>
    <x v="0"/>
    <s v="food trucks"/>
    <x v="48"/>
    <d v="2015-08-18T05:00:00"/>
    <x v="0"/>
  </r>
  <r>
    <n v="98"/>
    <s v="Arias, Allen and Miller"/>
    <s v="Seamless transitional portal"/>
    <x v="82"/>
    <n v="32951"/>
    <x v="0"/>
    <n v="1220"/>
    <s v="AU"/>
    <s v="AUD"/>
    <n v="1437973200"/>
    <n v="1438318800"/>
    <b v="0"/>
    <b v="0"/>
    <x v="11"/>
    <n v="0.33692229038854804"/>
    <s v="27.01 AUD"/>
    <x v="6"/>
    <s v="video games"/>
    <x v="97"/>
    <d v="2015-07-31T05:00:00"/>
    <x v="0"/>
  </r>
  <r>
    <n v="99"/>
    <s v="Baker-Morris"/>
    <s v="Fully-configurable motivating approach"/>
    <x v="4"/>
    <n v="14951"/>
    <x v="1"/>
    <n v="164"/>
    <s v="US"/>
    <s v="USD"/>
    <n v="1416895200"/>
    <n v="1419400800"/>
    <b v="0"/>
    <b v="0"/>
    <x v="3"/>
    <n v="1.9672368421052631"/>
    <s v="91.16 USD"/>
    <x v="3"/>
    <s v="plays"/>
    <x v="98"/>
    <d v="2014-12-24T06:00:00"/>
    <x v="1"/>
  </r>
  <r>
    <n v="100"/>
    <s v="Tucker, Fox and Green"/>
    <s v="Upgradable fault-tolerant approach"/>
    <x v="0"/>
    <n v="1"/>
    <x v="0"/>
    <n v="1"/>
    <s v="US"/>
    <s v="USD"/>
    <n v="1319000400"/>
    <n v="1320555600"/>
    <b v="0"/>
    <b v="0"/>
    <x v="3"/>
    <n v="0.01"/>
    <s v="1.00 USD"/>
    <x v="3"/>
    <s v="plays"/>
    <x v="99"/>
    <d v="2011-11-06T05:00:00"/>
    <x v="8"/>
  </r>
  <r>
    <n v="101"/>
    <s v="Douglas LLC"/>
    <s v="Reduced heuristic moratorium"/>
    <x v="79"/>
    <n v="9193"/>
    <x v="1"/>
    <n v="164"/>
    <s v="US"/>
    <s v="USD"/>
    <n v="1424498400"/>
    <n v="1425103200"/>
    <b v="0"/>
    <b v="1"/>
    <x v="5"/>
    <n v="10.214444444444444"/>
    <s v="56.05 USD"/>
    <x v="1"/>
    <s v="electric music"/>
    <x v="100"/>
    <d v="2015-02-28T06:00:00"/>
    <x v="0"/>
  </r>
  <r>
    <n v="102"/>
    <s v="Garcia Inc"/>
    <s v="Front-line web-enabled model"/>
    <x v="41"/>
    <n v="10422"/>
    <x v="1"/>
    <n v="336"/>
    <s v="US"/>
    <s v="USD"/>
    <n v="1526274000"/>
    <n v="1526878800"/>
    <b v="0"/>
    <b v="1"/>
    <x v="8"/>
    <n v="2.8167567567567566"/>
    <s v="31.02 USD"/>
    <x v="2"/>
    <s v="wearables"/>
    <x v="101"/>
    <d v="2018-05-21T05:00:00"/>
    <x v="9"/>
  </r>
  <r>
    <n v="103"/>
    <s v="Frye, Hunt and Powell"/>
    <s v="Polarized incremental emulation"/>
    <x v="83"/>
    <n v="2461"/>
    <x v="0"/>
    <n v="37"/>
    <s v="IT"/>
    <s v="EUR"/>
    <n v="1287896400"/>
    <n v="1288674000"/>
    <b v="0"/>
    <b v="0"/>
    <x v="5"/>
    <n v="0.24610000000000001"/>
    <s v="66.51 EUR"/>
    <x v="1"/>
    <s v="electric music"/>
    <x v="102"/>
    <d v="2010-11-02T05:00:00"/>
    <x v="6"/>
  </r>
  <r>
    <n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x v="7"/>
    <n v="1.4314010067114094"/>
    <s v="89.01 USD"/>
    <x v="1"/>
    <s v="indie rock"/>
    <x v="103"/>
    <d v="2017-05-24T05:00:00"/>
    <x v="5"/>
  </r>
  <r>
    <n v="105"/>
    <s v="Charles-Johnson"/>
    <s v="Total fresh-thinking system engine"/>
    <x v="85"/>
    <n v="9829"/>
    <x v="1"/>
    <n v="95"/>
    <s v="US"/>
    <s v="USD"/>
    <n v="1364878800"/>
    <n v="1366434000"/>
    <b v="0"/>
    <b v="0"/>
    <x v="2"/>
    <n v="1.4454411764705883"/>
    <s v="103.46 USD"/>
    <x v="2"/>
    <s v="web"/>
    <x v="104"/>
    <d v="2013-04-20T05:00:00"/>
    <x v="2"/>
  </r>
  <r>
    <n v="106"/>
    <s v="Brandt, Carter and Wood"/>
    <s v="Ameliorated clear-thinking circuit"/>
    <x v="61"/>
    <n v="14006"/>
    <x v="1"/>
    <n v="147"/>
    <s v="US"/>
    <s v="USD"/>
    <n v="1567918800"/>
    <n v="1568350800"/>
    <b v="0"/>
    <b v="0"/>
    <x v="3"/>
    <n v="3.5912820512820511"/>
    <s v="95.28 USD"/>
    <x v="3"/>
    <s v="plays"/>
    <x v="105"/>
    <d v="2019-09-13T05:00:00"/>
    <x v="3"/>
  </r>
  <r>
    <n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x v="3"/>
    <n v="1.8648571428571428"/>
    <s v="75.90 USD"/>
    <x v="3"/>
    <s v="plays"/>
    <x v="106"/>
    <d v="2018-05-10T05:00:00"/>
    <x v="9"/>
  </r>
  <r>
    <n v="108"/>
    <s v="Decker Inc"/>
    <s v="Universal encompassing implementation"/>
    <x v="42"/>
    <n v="8929"/>
    <x v="1"/>
    <n v="83"/>
    <s v="US"/>
    <s v="USD"/>
    <n v="1333688400"/>
    <n v="1336885200"/>
    <b v="0"/>
    <b v="0"/>
    <x v="4"/>
    <n v="5.9526666666666666"/>
    <s v="107.58 USD"/>
    <x v="4"/>
    <s v="documentary"/>
    <x v="107"/>
    <d v="2012-05-13T05:00:00"/>
    <x v="4"/>
  </r>
  <r>
    <n v="109"/>
    <s v="Romero and Sons"/>
    <s v="Object-based client-server application"/>
    <x v="5"/>
    <n v="3079"/>
    <x v="0"/>
    <n v="60"/>
    <s v="US"/>
    <s v="USD"/>
    <n v="1389506400"/>
    <n v="1389679200"/>
    <b v="0"/>
    <b v="0"/>
    <x v="19"/>
    <n v="0.5921153846153846"/>
    <s v="51.32 USD"/>
    <x v="4"/>
    <s v="television"/>
    <x v="108"/>
    <d v="2014-01-14T06:00:00"/>
    <x v="1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x v="0"/>
    <n v="0.14962780898876404"/>
    <s v="71.98 USD"/>
    <x v="0"/>
    <s v="food trucks"/>
    <x v="109"/>
    <d v="2018-09-30T05:00:00"/>
    <x v="9"/>
  </r>
  <r>
    <n v="111"/>
    <s v="Hart-Briggs"/>
    <s v="Re-engineered user-facing approach"/>
    <x v="87"/>
    <n v="73653"/>
    <x v="1"/>
    <n v="676"/>
    <s v="US"/>
    <s v="USD"/>
    <n v="1348290000"/>
    <n v="1348808400"/>
    <b v="0"/>
    <b v="0"/>
    <x v="15"/>
    <n v="1.1995602605863191"/>
    <s v="108.95 USD"/>
    <x v="5"/>
    <s v="radio &amp; podcasts"/>
    <x v="110"/>
    <d v="2012-09-28T05:00:00"/>
    <x v="4"/>
  </r>
  <r>
    <n v="112"/>
    <s v="Jones-Meyer"/>
    <s v="Re-engineered client-driven hub"/>
    <x v="53"/>
    <n v="12635"/>
    <x v="1"/>
    <n v="361"/>
    <s v="AU"/>
    <s v="AUD"/>
    <n v="1408856400"/>
    <n v="1410152400"/>
    <b v="0"/>
    <b v="0"/>
    <x v="2"/>
    <n v="2.6882978723404256"/>
    <s v="35.00 AUD"/>
    <x v="2"/>
    <s v="web"/>
    <x v="111"/>
    <d v="2014-09-08T05:00:00"/>
    <x v="1"/>
  </r>
  <r>
    <n v="113"/>
    <s v="Wright, Hartman and Yu"/>
    <s v="User-friendly tertiary array"/>
    <x v="88"/>
    <n v="12437"/>
    <x v="1"/>
    <n v="131"/>
    <s v="US"/>
    <s v="USD"/>
    <n v="1505192400"/>
    <n v="1505797200"/>
    <b v="0"/>
    <b v="0"/>
    <x v="0"/>
    <n v="3.7687878787878786"/>
    <s v="94.94 USD"/>
    <x v="0"/>
    <s v="food trucks"/>
    <x v="112"/>
    <d v="2017-09-19T05:00:00"/>
    <x v="5"/>
  </r>
  <r>
    <n v="114"/>
    <s v="Harper-Davis"/>
    <s v="Robust heuristic encoding"/>
    <x v="89"/>
    <n v="13816"/>
    <x v="1"/>
    <n v="126"/>
    <s v="US"/>
    <s v="USD"/>
    <n v="1554786000"/>
    <n v="1554872400"/>
    <b v="0"/>
    <b v="1"/>
    <x v="8"/>
    <n v="7.2715789473684209"/>
    <s v="109.65 USD"/>
    <x v="2"/>
    <s v="wearables"/>
    <x v="113"/>
    <d v="2019-04-10T05:00:00"/>
    <x v="3"/>
  </r>
  <r>
    <n v="115"/>
    <s v="Barrett PLC"/>
    <s v="Team-oriented clear-thinking capacity"/>
    <x v="90"/>
    <n v="145382"/>
    <x v="0"/>
    <n v="3304"/>
    <s v="IT"/>
    <s v="EUR"/>
    <n v="1510898400"/>
    <n v="1513922400"/>
    <b v="0"/>
    <b v="0"/>
    <x v="13"/>
    <n v="0.87211757648470301"/>
    <s v="44.00 EUR"/>
    <x v="5"/>
    <s v="fiction"/>
    <x v="114"/>
    <d v="2017-12-22T06:00:00"/>
    <x v="5"/>
  </r>
  <r>
    <n v="116"/>
    <s v="David-Clark"/>
    <s v="De-engineered motivating standardization"/>
    <x v="44"/>
    <n v="6336"/>
    <x v="0"/>
    <n v="73"/>
    <s v="US"/>
    <s v="USD"/>
    <n v="1442552400"/>
    <n v="1442638800"/>
    <b v="0"/>
    <b v="0"/>
    <x v="3"/>
    <n v="0.88"/>
    <s v="86.79 USD"/>
    <x v="3"/>
    <s v="plays"/>
    <x v="115"/>
    <d v="2015-09-19T05:00:00"/>
    <x v="0"/>
  </r>
  <r>
    <n v="117"/>
    <s v="Chaney-Dennis"/>
    <s v="Business-focused 24hour groupware"/>
    <x v="70"/>
    <n v="8523"/>
    <x v="1"/>
    <n v="275"/>
    <s v="US"/>
    <s v="USD"/>
    <n v="1316667600"/>
    <n v="1317186000"/>
    <b v="0"/>
    <b v="0"/>
    <x v="19"/>
    <n v="1.7393877551020409"/>
    <s v="30.99 USD"/>
    <x v="4"/>
    <s v="television"/>
    <x v="116"/>
    <d v="2011-09-28T05:00:00"/>
    <x v="8"/>
  </r>
  <r>
    <n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x v="14"/>
    <n v="1.1761111111111111"/>
    <s v="94.79 USD"/>
    <x v="7"/>
    <s v="photography books"/>
    <x v="117"/>
    <d v="2014-02-01T06:00:00"/>
    <x v="1"/>
  </r>
  <r>
    <n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x v="4"/>
    <n v="2.1496"/>
    <s v="69.79 USD"/>
    <x v="4"/>
    <s v="documentary"/>
    <x v="118"/>
    <d v="2014-07-03T05:00:00"/>
    <x v="1"/>
  </r>
  <r>
    <n v="120"/>
    <s v="Vega Group"/>
    <s v="Synchronized regional synergy"/>
    <x v="93"/>
    <n v="112272"/>
    <x v="1"/>
    <n v="1782"/>
    <s v="US"/>
    <s v="USD"/>
    <n v="1429246800"/>
    <n v="1429592400"/>
    <b v="0"/>
    <b v="1"/>
    <x v="20"/>
    <n v="1.4949667110519307"/>
    <s v="63.00 USD"/>
    <x v="6"/>
    <s v="mobile games"/>
    <x v="119"/>
    <d v="2015-04-21T05:00:00"/>
    <x v="0"/>
  </r>
  <r>
    <n v="121"/>
    <s v="Brown-Brown"/>
    <s v="Multi-lateral homogeneous success"/>
    <x v="94"/>
    <n v="99361"/>
    <x v="1"/>
    <n v="903"/>
    <s v="US"/>
    <s v="USD"/>
    <n v="1412485200"/>
    <n v="1413608400"/>
    <b v="0"/>
    <b v="0"/>
    <x v="11"/>
    <n v="2.1933995584988963"/>
    <s v="110.03 USD"/>
    <x v="6"/>
    <s v="video games"/>
    <x v="33"/>
    <d v="2014-10-18T05:00:00"/>
    <x v="1"/>
  </r>
  <r>
    <n v="122"/>
    <s v="Taylor PLC"/>
    <s v="Seamless zero-defect solution"/>
    <x v="95"/>
    <n v="88055"/>
    <x v="0"/>
    <n v="3387"/>
    <s v="US"/>
    <s v="USD"/>
    <n v="1417068000"/>
    <n v="1419400800"/>
    <b v="0"/>
    <b v="0"/>
    <x v="13"/>
    <n v="0.64367690058479532"/>
    <s v="26.00 USD"/>
    <x v="5"/>
    <s v="fiction"/>
    <x v="120"/>
    <d v="2014-12-24T06:00:00"/>
    <x v="1"/>
  </r>
  <r>
    <n v="123"/>
    <s v="Edwards-Lewis"/>
    <s v="Enhanced scalable concept"/>
    <x v="96"/>
    <n v="33092"/>
    <x v="0"/>
    <n v="662"/>
    <s v="CA"/>
    <s v="CAD"/>
    <n v="1448344800"/>
    <n v="1448604000"/>
    <b v="1"/>
    <b v="0"/>
    <x v="3"/>
    <n v="0.18622397298818233"/>
    <s v="49.99 CAD"/>
    <x v="3"/>
    <s v="plays"/>
    <x v="121"/>
    <d v="2015-11-27T06:00:00"/>
    <x v="0"/>
  </r>
  <r>
    <n v="124"/>
    <s v="Stanton, Neal and Rodriguez"/>
    <s v="Polarized uniform software"/>
    <x v="97"/>
    <n v="9562"/>
    <x v="1"/>
    <n v="94"/>
    <s v="IT"/>
    <s v="EUR"/>
    <n v="1557723600"/>
    <n v="1562302800"/>
    <b v="0"/>
    <b v="0"/>
    <x v="14"/>
    <n v="3.6776923076923076"/>
    <s v="101.72 EUR"/>
    <x v="7"/>
    <s v="photography books"/>
    <x v="122"/>
    <d v="2019-07-05T05:00:00"/>
    <x v="3"/>
  </r>
  <r>
    <n v="125"/>
    <s v="Pratt LLC"/>
    <s v="Stand-alone web-enabled moderator"/>
    <x v="98"/>
    <n v="8475"/>
    <x v="1"/>
    <n v="180"/>
    <s v="US"/>
    <s v="USD"/>
    <n v="1537333200"/>
    <n v="1537678800"/>
    <b v="0"/>
    <b v="0"/>
    <x v="3"/>
    <n v="1.5990566037735849"/>
    <s v="47.08 USD"/>
    <x v="3"/>
    <s v="plays"/>
    <x v="123"/>
    <d v="2018-09-23T05:00:00"/>
    <x v="9"/>
  </r>
  <r>
    <n v="126"/>
    <s v="Gross PLC"/>
    <s v="Proactive methodical benchmark"/>
    <x v="99"/>
    <n v="69617"/>
    <x v="0"/>
    <n v="774"/>
    <s v="US"/>
    <s v="USD"/>
    <n v="1471150800"/>
    <n v="1473570000"/>
    <b v="0"/>
    <b v="1"/>
    <x v="3"/>
    <n v="0.38633185349611543"/>
    <s v="89.94 USD"/>
    <x v="3"/>
    <s v="plays"/>
    <x v="124"/>
    <d v="2016-09-11T05:00:00"/>
    <x v="7"/>
  </r>
  <r>
    <n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x v="3"/>
    <n v="0.51421511627906979"/>
    <s v="78.97 CAD"/>
    <x v="3"/>
    <s v="plays"/>
    <x v="125"/>
    <d v="2010-05-15T05:00:00"/>
    <x v="6"/>
  </r>
  <r>
    <n v="128"/>
    <s v="Allen-Curtis"/>
    <s v="Phased human-resource core"/>
    <x v="101"/>
    <n v="42596"/>
    <x v="3"/>
    <n v="532"/>
    <s v="US"/>
    <s v="USD"/>
    <n v="1282885200"/>
    <n v="1284008400"/>
    <b v="0"/>
    <b v="0"/>
    <x v="1"/>
    <n v="0.60334277620396604"/>
    <s v="80.07 USD"/>
    <x v="1"/>
    <s v="rock"/>
    <x v="126"/>
    <d v="2010-09-09T05:00:00"/>
    <x v="6"/>
  </r>
  <r>
    <n v="129"/>
    <s v="Morgan-Martinez"/>
    <s v="Mandatory tertiary implementation"/>
    <x v="102"/>
    <n v="4756"/>
    <x v="3"/>
    <n v="55"/>
    <s v="AU"/>
    <s v="AUD"/>
    <n v="1422943200"/>
    <n v="1425103200"/>
    <b v="0"/>
    <b v="0"/>
    <x v="0"/>
    <n v="3.2026936026936029E-2"/>
    <s v="86.47 AUD"/>
    <x v="0"/>
    <s v="food trucks"/>
    <x v="127"/>
    <d v="2015-02-28T06:00:00"/>
    <x v="0"/>
  </r>
  <r>
    <n v="130"/>
    <s v="Luna, Anderson and Fox"/>
    <s v="Secured directional encryption"/>
    <x v="103"/>
    <n v="14925"/>
    <x v="1"/>
    <n v="533"/>
    <s v="DK"/>
    <s v="DKK"/>
    <n v="1319605200"/>
    <n v="1320991200"/>
    <b v="0"/>
    <b v="0"/>
    <x v="6"/>
    <n v="1.5546875"/>
    <s v="28.00 DKK"/>
    <x v="4"/>
    <s v="drama"/>
    <x v="128"/>
    <d v="2011-11-11T06:00:00"/>
    <x v="8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x v="2"/>
    <n v="1.0085974499089254"/>
    <s v="68.00 GBP"/>
    <x v="2"/>
    <s v="web"/>
    <x v="129"/>
    <d v="2013-12-12T06:00:00"/>
    <x v="2"/>
  </r>
  <r>
    <n v="132"/>
    <s v="Flowers and Sons"/>
    <s v="Virtual static core"/>
    <x v="88"/>
    <n v="3834"/>
    <x v="1"/>
    <n v="89"/>
    <s v="US"/>
    <s v="USD"/>
    <n v="1515736800"/>
    <n v="1517119200"/>
    <b v="0"/>
    <b v="1"/>
    <x v="3"/>
    <n v="1.1618181818181819"/>
    <s v="43.08 USD"/>
    <x v="3"/>
    <s v="plays"/>
    <x v="130"/>
    <d v="2018-01-28T06:00:00"/>
    <x v="9"/>
  </r>
  <r>
    <n v="133"/>
    <s v="Gates PLC"/>
    <s v="Secured content-based product"/>
    <x v="6"/>
    <n v="13985"/>
    <x v="1"/>
    <n v="159"/>
    <s v="US"/>
    <s v="USD"/>
    <n v="1313125200"/>
    <n v="1315026000"/>
    <b v="0"/>
    <b v="0"/>
    <x v="21"/>
    <n v="3.1077777777777778"/>
    <s v="87.96 USD"/>
    <x v="1"/>
    <s v="world music"/>
    <x v="131"/>
    <d v="2011-09-03T05:00:00"/>
    <x v="8"/>
  </r>
  <r>
    <n v="134"/>
    <s v="Caldwell LLC"/>
    <s v="Secured executive concept"/>
    <x v="105"/>
    <n v="89288"/>
    <x v="0"/>
    <n v="940"/>
    <s v="CH"/>
    <s v="CHF"/>
    <n v="1308459600"/>
    <n v="1312693200"/>
    <b v="0"/>
    <b v="1"/>
    <x v="4"/>
    <n v="0.89736683417085428"/>
    <s v="94.99 CHF"/>
    <x v="4"/>
    <s v="documentary"/>
    <x v="132"/>
    <d v="2011-08-07T05:00:00"/>
    <x v="8"/>
  </r>
  <r>
    <n v="135"/>
    <s v="Le, Burton and Evans"/>
    <s v="Balanced zero-defect software"/>
    <x v="106"/>
    <n v="5488"/>
    <x v="0"/>
    <n v="117"/>
    <s v="US"/>
    <s v="USD"/>
    <n v="1362636000"/>
    <n v="1363064400"/>
    <b v="0"/>
    <b v="1"/>
    <x v="3"/>
    <n v="0.71272727272727276"/>
    <s v="46.91 USD"/>
    <x v="3"/>
    <s v="plays"/>
    <x v="133"/>
    <d v="2013-03-12T05:00:00"/>
    <x v="2"/>
  </r>
  <r>
    <n v="136"/>
    <s v="Briggs PLC"/>
    <s v="Distributed context-sensitive flexibility"/>
    <x v="107"/>
    <n v="2721"/>
    <x v="3"/>
    <n v="58"/>
    <s v="US"/>
    <s v="USD"/>
    <n v="1402117200"/>
    <n v="1403154000"/>
    <b v="0"/>
    <b v="1"/>
    <x v="6"/>
    <n v="3.2862318840579711E-2"/>
    <s v="46.91 USD"/>
    <x v="4"/>
    <s v="drama"/>
    <x v="134"/>
    <d v="2014-06-19T05:00:00"/>
    <x v="1"/>
  </r>
  <r>
    <n v="137"/>
    <s v="Hudson-Nguyen"/>
    <s v="Down-sized disintermediate support"/>
    <x v="37"/>
    <n v="4712"/>
    <x v="1"/>
    <n v="50"/>
    <s v="US"/>
    <s v="USD"/>
    <n v="1286341200"/>
    <n v="1286859600"/>
    <b v="0"/>
    <b v="0"/>
    <x v="9"/>
    <n v="2.617777777777778"/>
    <s v="94.24 USD"/>
    <x v="5"/>
    <s v="nonfiction"/>
    <x v="135"/>
    <d v="2010-10-12T05:00:00"/>
    <x v="6"/>
  </r>
  <r>
    <n v="138"/>
    <s v="Hogan Ltd"/>
    <s v="Stand-alone mission-critical moratorium"/>
    <x v="103"/>
    <n v="9216"/>
    <x v="0"/>
    <n v="115"/>
    <s v="US"/>
    <s v="USD"/>
    <n v="1348808400"/>
    <n v="1349326800"/>
    <b v="0"/>
    <b v="0"/>
    <x v="20"/>
    <n v="0.96"/>
    <s v="80.14 USD"/>
    <x v="6"/>
    <s v="mobile games"/>
    <x v="136"/>
    <d v="2012-10-04T05:00:00"/>
    <x v="4"/>
  </r>
  <r>
    <n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x v="8"/>
    <n v="0.20896851248642778"/>
    <s v="59.04 USD"/>
    <x v="2"/>
    <s v="wearables"/>
    <x v="137"/>
    <d v="2015-05-07T05:00:00"/>
    <x v="0"/>
  </r>
  <r>
    <n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x v="4"/>
    <n v="2.2316363636363636"/>
    <s v="65.99 USD"/>
    <x v="4"/>
    <s v="documentary"/>
    <x v="138"/>
    <d v="2018-03-02T06:00:00"/>
    <x v="9"/>
  </r>
  <r>
    <n v="141"/>
    <s v="Jackson LLC"/>
    <s v="Distributed motivating algorithm"/>
    <x v="109"/>
    <n v="65323"/>
    <x v="1"/>
    <n v="1071"/>
    <s v="US"/>
    <s v="USD"/>
    <n v="1434085200"/>
    <n v="1434603600"/>
    <b v="0"/>
    <b v="0"/>
    <x v="2"/>
    <n v="1.0159097978227061"/>
    <s v="60.99 USD"/>
    <x v="2"/>
    <s v="web"/>
    <x v="139"/>
    <d v="2015-06-18T05:00:00"/>
    <x v="0"/>
  </r>
  <r>
    <n v="142"/>
    <s v="Figueroa Ltd"/>
    <s v="Expanded solution-oriented benchmark"/>
    <x v="92"/>
    <n v="11502"/>
    <x v="1"/>
    <n v="117"/>
    <s v="US"/>
    <s v="USD"/>
    <n v="1333688400"/>
    <n v="1337230800"/>
    <b v="0"/>
    <b v="0"/>
    <x v="2"/>
    <n v="2.3003999999999998"/>
    <s v="98.31 USD"/>
    <x v="2"/>
    <s v="web"/>
    <x v="107"/>
    <d v="2012-05-17T05:00:00"/>
    <x v="4"/>
  </r>
  <r>
    <n v="143"/>
    <s v="Avila-Jones"/>
    <s v="Implemented discrete secured line"/>
    <x v="91"/>
    <n v="7322"/>
    <x v="1"/>
    <n v="70"/>
    <s v="US"/>
    <s v="USD"/>
    <n v="1277701200"/>
    <n v="1279429200"/>
    <b v="0"/>
    <b v="0"/>
    <x v="7"/>
    <n v="1.355925925925926"/>
    <s v="104.60 USD"/>
    <x v="1"/>
    <s v="indie rock"/>
    <x v="140"/>
    <d v="2010-07-18T05:00:00"/>
    <x v="6"/>
  </r>
  <r>
    <n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x v="3"/>
    <n v="1.2909999999999999"/>
    <s v="86.07 USD"/>
    <x v="3"/>
    <s v="plays"/>
    <x v="141"/>
    <d v="2019-06-25T05:00:00"/>
    <x v="3"/>
  </r>
  <r>
    <n v="145"/>
    <s v="Fields-Moore"/>
    <s v="Secured reciprocal array"/>
    <x v="110"/>
    <n v="59128"/>
    <x v="1"/>
    <n v="768"/>
    <s v="CH"/>
    <s v="CHF"/>
    <n v="1410066000"/>
    <n v="1410498000"/>
    <b v="0"/>
    <b v="0"/>
    <x v="8"/>
    <n v="2.3651200000000001"/>
    <s v="76.99 CHF"/>
    <x v="2"/>
    <s v="wearables"/>
    <x v="142"/>
    <d v="2014-09-12T05:00:00"/>
    <x v="1"/>
  </r>
  <r>
    <n v="146"/>
    <s v="Harris-Golden"/>
    <s v="Optional bandwidth-monitored middleware"/>
    <x v="35"/>
    <n v="1518"/>
    <x v="3"/>
    <n v="51"/>
    <s v="US"/>
    <s v="USD"/>
    <n v="1320732000"/>
    <n v="1322460000"/>
    <b v="0"/>
    <b v="0"/>
    <x v="3"/>
    <n v="0.17249999999999999"/>
    <s v="29.76 USD"/>
    <x v="3"/>
    <s v="plays"/>
    <x v="143"/>
    <d v="2011-11-28T06:00:00"/>
    <x v="8"/>
  </r>
  <r>
    <n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x v="3"/>
    <n v="1.1249397590361445"/>
    <s v="46.92 USD"/>
    <x v="3"/>
    <s v="plays"/>
    <x v="144"/>
    <d v="2016-06-19T05:00:00"/>
    <x v="7"/>
  </r>
  <r>
    <n v="148"/>
    <s v="White, Larson and Wright"/>
    <s v="Upgradable hybrid capability"/>
    <x v="29"/>
    <n v="11255"/>
    <x v="1"/>
    <n v="107"/>
    <s v="US"/>
    <s v="USD"/>
    <n v="1500958800"/>
    <n v="1501736400"/>
    <b v="0"/>
    <b v="0"/>
    <x v="8"/>
    <n v="1.2102150537634409"/>
    <s v="105.19 USD"/>
    <x v="2"/>
    <s v="wearables"/>
    <x v="145"/>
    <d v="2017-08-03T05:00:00"/>
    <x v="5"/>
  </r>
  <r>
    <n v="149"/>
    <s v="Payne, Oliver and Burch"/>
    <s v="Managed fresh-thinking flexibility"/>
    <x v="8"/>
    <n v="13632"/>
    <x v="1"/>
    <n v="195"/>
    <s v="US"/>
    <s v="USD"/>
    <n v="1357020000"/>
    <n v="1361512800"/>
    <b v="0"/>
    <b v="0"/>
    <x v="7"/>
    <n v="2.1987096774193549"/>
    <s v="69.91 USD"/>
    <x v="1"/>
    <s v="indie rock"/>
    <x v="146"/>
    <d v="2013-02-22T06:00:00"/>
    <x v="2"/>
  </r>
  <r>
    <n v="150"/>
    <s v="Brown, Palmer and Pace"/>
    <s v="Networked stable workforce"/>
    <x v="0"/>
    <n v="1"/>
    <x v="0"/>
    <n v="1"/>
    <s v="US"/>
    <s v="USD"/>
    <n v="1544940000"/>
    <n v="1545026400"/>
    <b v="0"/>
    <b v="0"/>
    <x v="1"/>
    <n v="0.01"/>
    <s v="1.00 USD"/>
    <x v="1"/>
    <s v="rock"/>
    <x v="147"/>
    <d v="2018-12-17T06:00:00"/>
    <x v="9"/>
  </r>
  <r>
    <n v="151"/>
    <s v="Parker LLC"/>
    <s v="Customizable intermediate extranet"/>
    <x v="112"/>
    <n v="88037"/>
    <x v="0"/>
    <n v="1467"/>
    <s v="US"/>
    <s v="USD"/>
    <n v="1402290000"/>
    <n v="1406696400"/>
    <b v="0"/>
    <b v="0"/>
    <x v="5"/>
    <n v="0.64166909620991253"/>
    <s v="60.01 USD"/>
    <x v="1"/>
    <s v="electric music"/>
    <x v="148"/>
    <d v="2014-07-30T05:00:00"/>
    <x v="1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x v="7"/>
    <n v="4.2306746987951804"/>
    <s v="52.01 USD"/>
    <x v="1"/>
    <s v="indie rock"/>
    <x v="149"/>
    <d v="2017-02-24T06:00:00"/>
    <x v="5"/>
  </r>
  <r>
    <n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x v="3"/>
    <n v="0.92984160506863778"/>
    <s v="31.00 USD"/>
    <x v="3"/>
    <s v="plays"/>
    <x v="150"/>
    <d v="2012-10-25T05:00:00"/>
    <x v="4"/>
  </r>
  <r>
    <n v="154"/>
    <s v="Rodriguez-Brown"/>
    <s v="Devolved foreground benchmark"/>
    <x v="115"/>
    <n v="100650"/>
    <x v="0"/>
    <n v="1059"/>
    <s v="US"/>
    <s v="USD"/>
    <n v="1463029200"/>
    <n v="1465016400"/>
    <b v="0"/>
    <b v="1"/>
    <x v="7"/>
    <n v="0.58756567425569173"/>
    <s v="95.04 USD"/>
    <x v="1"/>
    <s v="indie rock"/>
    <x v="151"/>
    <d v="2016-06-04T05:00:00"/>
    <x v="7"/>
  </r>
  <r>
    <n v="155"/>
    <s v="Hall-Schaefer"/>
    <s v="Distributed eco-centric methodology"/>
    <x v="116"/>
    <n v="90706"/>
    <x v="0"/>
    <n v="1194"/>
    <s v="US"/>
    <s v="USD"/>
    <n v="1269493200"/>
    <n v="1270789200"/>
    <b v="0"/>
    <b v="0"/>
    <x v="3"/>
    <n v="0.65022222222222226"/>
    <s v="75.97 USD"/>
    <x v="3"/>
    <s v="plays"/>
    <x v="152"/>
    <d v="2010-04-09T05:00:00"/>
    <x v="6"/>
  </r>
  <r>
    <n v="156"/>
    <s v="Meza-Rogers"/>
    <s v="Streamlined encompassing encryption"/>
    <x v="117"/>
    <n v="26914"/>
    <x v="3"/>
    <n v="379"/>
    <s v="AU"/>
    <s v="AUD"/>
    <n v="1570251600"/>
    <n v="1572325200"/>
    <b v="0"/>
    <b v="0"/>
    <x v="1"/>
    <n v="0.73939560439560437"/>
    <s v="71.01 AUD"/>
    <x v="1"/>
    <s v="rock"/>
    <x v="153"/>
    <d v="2019-10-29T05:00:00"/>
    <x v="3"/>
  </r>
  <r>
    <n v="157"/>
    <s v="Curtis-Curtis"/>
    <s v="User-friendly reciprocal initiative"/>
    <x v="3"/>
    <n v="2212"/>
    <x v="0"/>
    <n v="30"/>
    <s v="AU"/>
    <s v="AUD"/>
    <n v="1388383200"/>
    <n v="1389420000"/>
    <b v="0"/>
    <b v="0"/>
    <x v="14"/>
    <n v="0.52666666666666662"/>
    <s v="73.73 AUD"/>
    <x v="7"/>
    <s v="photography books"/>
    <x v="154"/>
    <d v="2014-01-11T06:00:00"/>
    <x v="1"/>
  </r>
  <r>
    <n v="158"/>
    <s v="Carlson Inc"/>
    <s v="Ergonomic fresh-thinking installation"/>
    <x v="118"/>
    <n v="4640"/>
    <x v="1"/>
    <n v="41"/>
    <s v="US"/>
    <s v="USD"/>
    <n v="1449554400"/>
    <n v="1449640800"/>
    <b v="0"/>
    <b v="0"/>
    <x v="1"/>
    <n v="2.2095238095238097"/>
    <s v="113.17 USD"/>
    <x v="1"/>
    <s v="rock"/>
    <x v="155"/>
    <d v="2015-12-09T06:00:00"/>
    <x v="0"/>
  </r>
  <r>
    <n v="159"/>
    <s v="Clarke, Anderson and Lee"/>
    <s v="Robust explicit hardware"/>
    <x v="119"/>
    <n v="191222"/>
    <x v="1"/>
    <n v="1821"/>
    <s v="US"/>
    <s v="USD"/>
    <n v="1553662800"/>
    <n v="1555218000"/>
    <b v="0"/>
    <b v="1"/>
    <x v="3"/>
    <n v="1.0001150627615063"/>
    <s v="105.01 USD"/>
    <x v="3"/>
    <s v="plays"/>
    <x v="156"/>
    <d v="2019-04-14T05:00:00"/>
    <x v="3"/>
  </r>
  <r>
    <n v="160"/>
    <s v="Evans Group"/>
    <s v="Stand-alone actuating support"/>
    <x v="48"/>
    <n v="12985"/>
    <x v="1"/>
    <n v="164"/>
    <s v="US"/>
    <s v="USD"/>
    <n v="1556341200"/>
    <n v="1557723600"/>
    <b v="0"/>
    <b v="0"/>
    <x v="8"/>
    <n v="1.6231249999999999"/>
    <s v="79.18 USD"/>
    <x v="2"/>
    <s v="wearables"/>
    <x v="157"/>
    <d v="2019-05-13T05:00:00"/>
    <x v="3"/>
  </r>
  <r>
    <n v="161"/>
    <s v="Bruce Group"/>
    <s v="Cross-platform methodical process improvement"/>
    <x v="20"/>
    <n v="4300"/>
    <x v="0"/>
    <n v="75"/>
    <s v="US"/>
    <s v="USD"/>
    <n v="1442984400"/>
    <n v="1443502800"/>
    <b v="0"/>
    <b v="1"/>
    <x v="2"/>
    <n v="0.78181818181818186"/>
    <s v="57.33 USD"/>
    <x v="2"/>
    <s v="web"/>
    <x v="158"/>
    <d v="2015-09-29T05:00:00"/>
    <x v="0"/>
  </r>
  <r>
    <n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x v="1"/>
    <n v="1.4973770491803278"/>
    <s v="58.18 CHF"/>
    <x v="1"/>
    <s v="rock"/>
    <x v="159"/>
    <d v="2019-01-07T06:00:00"/>
    <x v="3"/>
  </r>
  <r>
    <n v="163"/>
    <s v="Burton-Watkins"/>
    <s v="Extended reciprocal circuit"/>
    <x v="26"/>
    <n v="8864"/>
    <x v="1"/>
    <n v="246"/>
    <s v="US"/>
    <s v="USD"/>
    <n v="1508475600"/>
    <n v="1512712800"/>
    <b v="0"/>
    <b v="1"/>
    <x v="14"/>
    <n v="2.5325714285714285"/>
    <s v="36.03 USD"/>
    <x v="7"/>
    <s v="photography books"/>
    <x v="160"/>
    <d v="2017-12-08T06:00:00"/>
    <x v="5"/>
  </r>
  <r>
    <n v="164"/>
    <s v="Lopez and Sons"/>
    <s v="Polarized human-resource protocol"/>
    <x v="120"/>
    <n v="150755"/>
    <x v="1"/>
    <n v="1396"/>
    <s v="US"/>
    <s v="USD"/>
    <n v="1507438800"/>
    <n v="1507525200"/>
    <b v="0"/>
    <b v="0"/>
    <x v="3"/>
    <n v="1.0016943521594683"/>
    <s v="107.99 USD"/>
    <x v="3"/>
    <s v="plays"/>
    <x v="161"/>
    <d v="2017-10-09T05:00:00"/>
    <x v="5"/>
  </r>
  <r>
    <n v="165"/>
    <s v="Cordova Ltd"/>
    <s v="Synergized radical product"/>
    <x v="121"/>
    <n v="110279"/>
    <x v="1"/>
    <n v="2506"/>
    <s v="US"/>
    <s v="USD"/>
    <n v="1501563600"/>
    <n v="1504328400"/>
    <b v="0"/>
    <b v="0"/>
    <x v="2"/>
    <n v="1.2199004424778761"/>
    <s v="44.01 USD"/>
    <x v="2"/>
    <s v="web"/>
    <x v="162"/>
    <d v="2017-09-02T05:00:00"/>
    <x v="5"/>
  </r>
  <r>
    <n v="166"/>
    <s v="Brown-Vang"/>
    <s v="Robust heuristic artificial intelligence"/>
    <x v="122"/>
    <n v="13439"/>
    <x v="1"/>
    <n v="244"/>
    <s v="US"/>
    <s v="USD"/>
    <n v="1292997600"/>
    <n v="1293343200"/>
    <b v="0"/>
    <b v="0"/>
    <x v="14"/>
    <n v="1.3713265306122449"/>
    <s v="55.08 USD"/>
    <x v="7"/>
    <s v="photography books"/>
    <x v="163"/>
    <d v="2010-12-26T06:00:00"/>
    <x v="6"/>
  </r>
  <r>
    <n v="167"/>
    <s v="Cruz-Ward"/>
    <s v="Robust content-based emulation"/>
    <x v="97"/>
    <n v="10804"/>
    <x v="1"/>
    <n v="146"/>
    <s v="AU"/>
    <s v="AUD"/>
    <n v="1370840400"/>
    <n v="1371704400"/>
    <b v="0"/>
    <b v="0"/>
    <x v="3"/>
    <n v="4.155384615384615"/>
    <s v="74.00 AUD"/>
    <x v="3"/>
    <s v="plays"/>
    <x v="164"/>
    <d v="2013-06-20T05:00:00"/>
    <x v="2"/>
  </r>
  <r>
    <n v="168"/>
    <s v="Hernandez Group"/>
    <s v="Ergonomic uniform open system"/>
    <x v="123"/>
    <n v="40107"/>
    <x v="0"/>
    <n v="955"/>
    <s v="DK"/>
    <s v="DKK"/>
    <n v="1550815200"/>
    <n v="1552798800"/>
    <b v="0"/>
    <b v="1"/>
    <x v="7"/>
    <n v="0.3130913348946136"/>
    <s v="42.00 DKK"/>
    <x v="1"/>
    <s v="indie rock"/>
    <x v="165"/>
    <d v="2019-03-17T05:00:00"/>
    <x v="3"/>
  </r>
  <r>
    <n v="169"/>
    <s v="Tran, Steele and Wilson"/>
    <s v="Profit-focused modular product"/>
    <x v="124"/>
    <n v="98811"/>
    <x v="1"/>
    <n v="1267"/>
    <s v="US"/>
    <s v="USD"/>
    <n v="1339909200"/>
    <n v="1342328400"/>
    <b v="0"/>
    <b v="1"/>
    <x v="12"/>
    <n v="4.240815450643777"/>
    <s v="77.99 USD"/>
    <x v="4"/>
    <s v="shorts"/>
    <x v="166"/>
    <d v="2012-07-15T05:00:00"/>
    <x v="4"/>
  </r>
  <r>
    <n v="170"/>
    <s v="Summers, Gallegos and Stein"/>
    <s v="Mandatory mobile product"/>
    <x v="125"/>
    <n v="5528"/>
    <x v="0"/>
    <n v="67"/>
    <s v="US"/>
    <s v="USD"/>
    <n v="1501736400"/>
    <n v="1502341200"/>
    <b v="0"/>
    <b v="0"/>
    <x v="7"/>
    <n v="2.9388623072833599E-2"/>
    <s v="82.51 USD"/>
    <x v="1"/>
    <s v="indie rock"/>
    <x v="167"/>
    <d v="2017-08-10T05:00:00"/>
    <x v="5"/>
  </r>
  <r>
    <n v="171"/>
    <s v="Blair Group"/>
    <s v="Public-key 3rdgeneration budgetary management"/>
    <x v="70"/>
    <n v="521"/>
    <x v="0"/>
    <n v="5"/>
    <s v="US"/>
    <s v="USD"/>
    <n v="1395291600"/>
    <n v="1397192400"/>
    <b v="0"/>
    <b v="0"/>
    <x v="18"/>
    <n v="0.1063265306122449"/>
    <s v="104.20 USD"/>
    <x v="5"/>
    <s v="translations"/>
    <x v="168"/>
    <d v="2014-04-11T05:00:00"/>
    <x v="1"/>
  </r>
  <r>
    <n v="172"/>
    <s v="Nixon Inc"/>
    <s v="Centralized national firmware"/>
    <x v="126"/>
    <n v="663"/>
    <x v="0"/>
    <n v="26"/>
    <s v="US"/>
    <s v="USD"/>
    <n v="1405746000"/>
    <n v="1407042000"/>
    <b v="0"/>
    <b v="1"/>
    <x v="4"/>
    <n v="0.82874999999999999"/>
    <s v="25.50 USD"/>
    <x v="4"/>
    <s v="documentary"/>
    <x v="169"/>
    <d v="2014-08-03T05:00:00"/>
    <x v="1"/>
  </r>
  <r>
    <n v="173"/>
    <s v="White LLC"/>
    <s v="Cross-group 4thgeneration middleware"/>
    <x v="127"/>
    <n v="157635"/>
    <x v="1"/>
    <n v="1561"/>
    <s v="US"/>
    <s v="USD"/>
    <n v="1368853200"/>
    <n v="1369371600"/>
    <b v="0"/>
    <b v="0"/>
    <x v="3"/>
    <n v="1.6301447776628748"/>
    <s v="100.98 USD"/>
    <x v="3"/>
    <s v="plays"/>
    <x v="170"/>
    <d v="2013-05-24T05:00:00"/>
    <x v="2"/>
  </r>
  <r>
    <n v="174"/>
    <s v="Santos, Black and Donovan"/>
    <s v="Pre-emptive scalable access"/>
    <x v="60"/>
    <n v="5368"/>
    <x v="1"/>
    <n v="48"/>
    <s v="US"/>
    <s v="USD"/>
    <n v="1444021200"/>
    <n v="1444107600"/>
    <b v="0"/>
    <b v="1"/>
    <x v="8"/>
    <n v="8.9466666666666672"/>
    <s v="111.83 USD"/>
    <x v="2"/>
    <s v="wearables"/>
    <x v="171"/>
    <d v="2015-10-06T05:00:00"/>
    <x v="0"/>
  </r>
  <r>
    <n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x v="3"/>
    <n v="0.26191501103752757"/>
    <s v="42.00 USD"/>
    <x v="3"/>
    <s v="plays"/>
    <x v="172"/>
    <d v="2016-09-19T05:00:00"/>
    <x v="7"/>
  </r>
  <r>
    <n v="176"/>
    <s v="Stone-Orozco"/>
    <s v="Proactive scalable Graphical User Interface"/>
    <x v="129"/>
    <n v="86060"/>
    <x v="0"/>
    <n v="782"/>
    <s v="US"/>
    <s v="USD"/>
    <n v="1472878800"/>
    <n v="1473656400"/>
    <b v="0"/>
    <b v="0"/>
    <x v="3"/>
    <n v="0.74834782608695649"/>
    <s v="110.05 USD"/>
    <x v="3"/>
    <s v="plays"/>
    <x v="173"/>
    <d v="2016-09-12T05:00:00"/>
    <x v="7"/>
  </r>
  <r>
    <n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x v="3"/>
    <n v="4.1647680412371137"/>
    <s v="59.00 USD"/>
    <x v="3"/>
    <s v="plays"/>
    <x v="174"/>
    <d v="2010-12-10T06:00:00"/>
    <x v="6"/>
  </r>
  <r>
    <n v="178"/>
    <s v="Alexander-Williams"/>
    <s v="Triple-buffered cohesive structure"/>
    <x v="44"/>
    <n v="6927"/>
    <x v="0"/>
    <n v="210"/>
    <s v="US"/>
    <s v="USD"/>
    <n v="1505970000"/>
    <n v="1506747600"/>
    <b v="0"/>
    <b v="0"/>
    <x v="0"/>
    <n v="0.96208333333333329"/>
    <s v="32.99 USD"/>
    <x v="0"/>
    <s v="food trucks"/>
    <x v="175"/>
    <d v="2017-09-30T05:00:00"/>
    <x v="5"/>
  </r>
  <r>
    <n v="179"/>
    <s v="Marks Ltd"/>
    <s v="Realigned human-resource orchestration"/>
    <x v="131"/>
    <n v="159185"/>
    <x v="1"/>
    <n v="3537"/>
    <s v="CA"/>
    <s v="CAD"/>
    <n v="1363496400"/>
    <n v="1363582800"/>
    <b v="0"/>
    <b v="1"/>
    <x v="3"/>
    <n v="3.5771910112359548"/>
    <s v="45.01 CAD"/>
    <x v="3"/>
    <s v="plays"/>
    <x v="176"/>
    <d v="2013-03-18T05:00:00"/>
    <x v="2"/>
  </r>
  <r>
    <n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x v="8"/>
    <n v="3.0845714285714285"/>
    <s v="81.98 AUD"/>
    <x v="2"/>
    <s v="wearables"/>
    <x v="177"/>
    <d v="2010-03-27T05:00:00"/>
    <x v="6"/>
  </r>
  <r>
    <n v="181"/>
    <s v="Daniels, Rose and Tyler"/>
    <s v="Centralized global approach"/>
    <x v="133"/>
    <n v="5315"/>
    <x v="0"/>
    <n v="136"/>
    <s v="US"/>
    <s v="USD"/>
    <n v="1507093200"/>
    <n v="1508648400"/>
    <b v="0"/>
    <b v="0"/>
    <x v="2"/>
    <n v="0.61802325581395345"/>
    <s v="39.08 USD"/>
    <x v="2"/>
    <s v="web"/>
    <x v="178"/>
    <d v="2017-10-22T05:00:00"/>
    <x v="5"/>
  </r>
  <r>
    <n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x v="3"/>
    <n v="7.2232472324723247"/>
    <s v="59.00 DKK"/>
    <x v="3"/>
    <s v="plays"/>
    <x v="179"/>
    <d v="2019-07-01T05:00:00"/>
    <x v="3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x v="1"/>
    <n v="0.69117647058823528"/>
    <s v="40.99 CAD"/>
    <x v="1"/>
    <s v="rock"/>
    <x v="180"/>
    <d v="2010-09-22T05:00:00"/>
    <x v="6"/>
  </r>
  <r>
    <n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x v="3"/>
    <n v="2.9305555555555554"/>
    <s v="31.03 USD"/>
    <x v="3"/>
    <s v="plays"/>
    <x v="181"/>
    <d v="2019-05-04T05:00:00"/>
    <x v="3"/>
  </r>
  <r>
    <n v="185"/>
    <s v="Bailey PLC"/>
    <s v="Innovative actuating conglomeration"/>
    <x v="67"/>
    <n v="718"/>
    <x v="0"/>
    <n v="19"/>
    <s v="US"/>
    <s v="USD"/>
    <n v="1526187600"/>
    <n v="1527138000"/>
    <b v="0"/>
    <b v="0"/>
    <x v="19"/>
    <n v="0.71799999999999997"/>
    <s v="37.79 USD"/>
    <x v="4"/>
    <s v="television"/>
    <x v="182"/>
    <d v="2018-05-24T05:00:00"/>
    <x v="9"/>
  </r>
  <r>
    <n v="186"/>
    <s v="Parker Group"/>
    <s v="Grass-roots foreground policy"/>
    <x v="137"/>
    <n v="28358"/>
    <x v="0"/>
    <n v="886"/>
    <s v="US"/>
    <s v="USD"/>
    <n v="1400821200"/>
    <n v="1402117200"/>
    <b v="0"/>
    <b v="0"/>
    <x v="3"/>
    <n v="0.31934684684684683"/>
    <s v="32.01 USD"/>
    <x v="3"/>
    <s v="plays"/>
    <x v="183"/>
    <d v="2014-06-07T05:00:00"/>
    <x v="1"/>
  </r>
  <r>
    <n v="187"/>
    <s v="Fox Group"/>
    <s v="Horizontal transitional paradigm"/>
    <x v="138"/>
    <n v="138384"/>
    <x v="1"/>
    <n v="1442"/>
    <s v="CA"/>
    <s v="CAD"/>
    <n v="1361599200"/>
    <n v="1364014800"/>
    <b v="0"/>
    <b v="1"/>
    <x v="12"/>
    <n v="2.2987375415282392"/>
    <s v="95.97 CAD"/>
    <x v="4"/>
    <s v="shorts"/>
    <x v="184"/>
    <d v="2013-03-23T05:00:00"/>
    <x v="2"/>
  </r>
  <r>
    <n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x v="3"/>
    <n v="0.3201219512195122"/>
    <s v="75.00 EUR"/>
    <x v="3"/>
    <s v="plays"/>
    <x v="185"/>
    <d v="2014-12-03T06:00:00"/>
    <x v="1"/>
  </r>
  <r>
    <n v="189"/>
    <s v="Anthony-Shaw"/>
    <s v="Switchable contextually-based access"/>
    <x v="140"/>
    <n v="45004"/>
    <x v="3"/>
    <n v="441"/>
    <s v="US"/>
    <s v="USD"/>
    <n v="1457071200"/>
    <n v="1457071200"/>
    <b v="0"/>
    <b v="0"/>
    <x v="3"/>
    <n v="0.23525352848928385"/>
    <s v="102.05 USD"/>
    <x v="3"/>
    <s v="plays"/>
    <x v="186"/>
    <d v="2016-03-04T06:00:00"/>
    <x v="7"/>
  </r>
  <r>
    <n v="190"/>
    <s v="Cook LLC"/>
    <s v="Up-sized dynamic throughput"/>
    <x v="41"/>
    <n v="2538"/>
    <x v="0"/>
    <n v="24"/>
    <s v="US"/>
    <s v="USD"/>
    <n v="1370322000"/>
    <n v="1370408400"/>
    <b v="0"/>
    <b v="1"/>
    <x v="3"/>
    <n v="0.68594594594594593"/>
    <s v="105.75 USD"/>
    <x v="3"/>
    <s v="plays"/>
    <x v="187"/>
    <d v="2013-06-05T05:00:00"/>
    <x v="2"/>
  </r>
  <r>
    <n v="191"/>
    <s v="Sutton PLC"/>
    <s v="Mandatory reciprocal superstructure"/>
    <x v="141"/>
    <n v="3188"/>
    <x v="0"/>
    <n v="86"/>
    <s v="IT"/>
    <s v="EUR"/>
    <n v="1552366800"/>
    <n v="1552626000"/>
    <b v="0"/>
    <b v="0"/>
    <x v="3"/>
    <n v="0.37952380952380954"/>
    <s v="37.07 EUR"/>
    <x v="3"/>
    <s v="plays"/>
    <x v="188"/>
    <d v="2019-03-15T05:00:00"/>
    <x v="3"/>
  </r>
  <r>
    <n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x v="1"/>
    <n v="0.19992957746478873"/>
    <s v="35.05 USD"/>
    <x v="1"/>
    <s v="rock"/>
    <x v="189"/>
    <d v="2014-07-01T05:00:00"/>
    <x v="1"/>
  </r>
  <r>
    <n v="193"/>
    <s v="Calhoun, Rogers and Long"/>
    <s v="Progressive discrete hub"/>
    <x v="47"/>
    <n v="3012"/>
    <x v="0"/>
    <n v="65"/>
    <s v="US"/>
    <s v="USD"/>
    <n v="1523163600"/>
    <n v="1523509200"/>
    <b v="1"/>
    <b v="0"/>
    <x v="7"/>
    <n v="0.45636363636363636"/>
    <s v="46.34 USD"/>
    <x v="1"/>
    <s v="indie rock"/>
    <x v="190"/>
    <d v="2018-04-12T05:00:00"/>
    <x v="9"/>
  </r>
  <r>
    <n v="194"/>
    <s v="Sandoval Group"/>
    <s v="Assimilated multi-tasking archive"/>
    <x v="143"/>
    <n v="8716"/>
    <x v="1"/>
    <n v="126"/>
    <s v="US"/>
    <s v="USD"/>
    <n v="1442206800"/>
    <n v="1443589200"/>
    <b v="0"/>
    <b v="0"/>
    <x v="16"/>
    <n v="1.227605633802817"/>
    <s v="69.17 USD"/>
    <x v="1"/>
    <s v="metal"/>
    <x v="191"/>
    <d v="2015-09-30T05:00:00"/>
    <x v="0"/>
  </r>
  <r>
    <n v="195"/>
    <s v="Smith and Sons"/>
    <s v="Upgradable high-level solution"/>
    <x v="144"/>
    <n v="57157"/>
    <x v="1"/>
    <n v="524"/>
    <s v="US"/>
    <s v="USD"/>
    <n v="1532840400"/>
    <n v="1533445200"/>
    <b v="0"/>
    <b v="0"/>
    <x v="5"/>
    <n v="3.61753164556962"/>
    <s v="109.08 USD"/>
    <x v="1"/>
    <s v="electric music"/>
    <x v="192"/>
    <d v="2018-08-05T05:00:00"/>
    <x v="9"/>
  </r>
  <r>
    <n v="196"/>
    <s v="King Inc"/>
    <s v="Organic bandwidth-monitored frame"/>
    <x v="139"/>
    <n v="5178"/>
    <x v="0"/>
    <n v="100"/>
    <s v="DK"/>
    <s v="DKK"/>
    <n v="1472878800"/>
    <n v="1474520400"/>
    <b v="0"/>
    <b v="0"/>
    <x v="8"/>
    <n v="0.63146341463414635"/>
    <s v="51.78 DKK"/>
    <x v="2"/>
    <s v="wearables"/>
    <x v="173"/>
    <d v="2016-09-22T05:00:00"/>
    <x v="7"/>
  </r>
  <r>
    <n v="197"/>
    <s v="Perry and Sons"/>
    <s v="Business-focused logistical framework"/>
    <x v="145"/>
    <n v="163118"/>
    <x v="1"/>
    <n v="1989"/>
    <s v="US"/>
    <s v="USD"/>
    <n v="1498194000"/>
    <n v="1499403600"/>
    <b v="0"/>
    <b v="0"/>
    <x v="6"/>
    <n v="2.9820475319926874"/>
    <s v="82.01 USD"/>
    <x v="4"/>
    <s v="drama"/>
    <x v="193"/>
    <d v="2017-07-07T05:00:00"/>
    <x v="5"/>
  </r>
  <r>
    <n v="198"/>
    <s v="Palmer Inc"/>
    <s v="Universal multi-state capability"/>
    <x v="146"/>
    <n v="6041"/>
    <x v="0"/>
    <n v="168"/>
    <s v="US"/>
    <s v="USD"/>
    <n v="1281070800"/>
    <n v="1283576400"/>
    <b v="0"/>
    <b v="0"/>
    <x v="5"/>
    <n v="9.5585443037974685E-2"/>
    <s v="35.96 USD"/>
    <x v="1"/>
    <s v="electric music"/>
    <x v="194"/>
    <d v="2010-09-04T05:00:00"/>
    <x v="6"/>
  </r>
  <r>
    <n v="199"/>
    <s v="Hull, Baker and Martinez"/>
    <s v="Digitized reciprocal infrastructure"/>
    <x v="37"/>
    <n v="968"/>
    <x v="0"/>
    <n v="13"/>
    <s v="US"/>
    <s v="USD"/>
    <n v="1436245200"/>
    <n v="1436590800"/>
    <b v="0"/>
    <b v="0"/>
    <x v="1"/>
    <n v="0.5377777777777778"/>
    <s v="74.46 USD"/>
    <x v="1"/>
    <s v="rock"/>
    <x v="195"/>
    <d v="2015-07-11T05:00:00"/>
    <x v="0"/>
  </r>
  <r>
    <n v="200"/>
    <s v="Becker, Rice and White"/>
    <s v="Reduced dedicated capability"/>
    <x v="0"/>
    <n v="2"/>
    <x v="0"/>
    <n v="1"/>
    <s v="CA"/>
    <s v="CAD"/>
    <n v="1269493200"/>
    <n v="1270443600"/>
    <b v="0"/>
    <b v="0"/>
    <x v="3"/>
    <n v="0.02"/>
    <s v="2.00 CAD"/>
    <x v="3"/>
    <s v="plays"/>
    <x v="152"/>
    <d v="2010-04-05T05:00:00"/>
    <x v="6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x v="2"/>
    <n v="6.8119047619047617"/>
    <s v="91.11 USD"/>
    <x v="2"/>
    <s v="web"/>
    <x v="196"/>
    <d v="2014-08-12T05:00:00"/>
    <x v="1"/>
  </r>
  <r>
    <n v="202"/>
    <s v="Mcknight-Freeman"/>
    <s v="Upgradable scalable methodology"/>
    <x v="111"/>
    <n v="6543"/>
    <x v="3"/>
    <n v="82"/>
    <s v="US"/>
    <s v="USD"/>
    <n v="1317531600"/>
    <n v="1317877200"/>
    <b v="0"/>
    <b v="0"/>
    <x v="0"/>
    <n v="0.78831325301204824"/>
    <s v="79.79 USD"/>
    <x v="0"/>
    <s v="food trucks"/>
    <x v="197"/>
    <d v="2011-10-06T05:00:00"/>
    <x v="8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x v="3"/>
    <n v="1.3440792216817234"/>
    <s v="43.00 AUD"/>
    <x v="3"/>
    <s v="plays"/>
    <x v="198"/>
    <d v="2017-01-19T06:00:00"/>
    <x v="5"/>
  </r>
  <r>
    <n v="204"/>
    <s v="Daniel-Luna"/>
    <s v="Mandatory multimedia leverage"/>
    <x v="148"/>
    <n v="2529"/>
    <x v="0"/>
    <n v="40"/>
    <s v="US"/>
    <s v="USD"/>
    <n v="1301806800"/>
    <n v="1302670800"/>
    <b v="0"/>
    <b v="0"/>
    <x v="17"/>
    <n v="3.372E-2"/>
    <s v="63.23 USD"/>
    <x v="1"/>
    <s v="jazz"/>
    <x v="199"/>
    <d v="2011-04-13T05:00:00"/>
    <x v="8"/>
  </r>
  <r>
    <n v="205"/>
    <s v="Weaver-Marquez"/>
    <s v="Focused analyzing circuit"/>
    <x v="81"/>
    <n v="5614"/>
    <x v="1"/>
    <n v="80"/>
    <s v="US"/>
    <s v="USD"/>
    <n v="1539752400"/>
    <n v="1540789200"/>
    <b v="1"/>
    <b v="0"/>
    <x v="3"/>
    <n v="4.3184615384615386"/>
    <s v="70.18 USD"/>
    <x v="3"/>
    <s v="plays"/>
    <x v="200"/>
    <d v="2018-10-29T05:00:00"/>
    <x v="9"/>
  </r>
  <r>
    <n v="206"/>
    <s v="Austin, Baker and Kelley"/>
    <s v="Fundamental grid-enabled strategy"/>
    <x v="25"/>
    <n v="3496"/>
    <x v="3"/>
    <n v="57"/>
    <s v="US"/>
    <s v="USD"/>
    <n v="1267250400"/>
    <n v="1268028000"/>
    <b v="0"/>
    <b v="0"/>
    <x v="13"/>
    <n v="0.38844444444444443"/>
    <s v="61.33 USD"/>
    <x v="5"/>
    <s v="fiction"/>
    <x v="201"/>
    <d v="2010-03-08T06:00:00"/>
    <x v="6"/>
  </r>
  <r>
    <n v="207"/>
    <s v="Carney-Anderson"/>
    <s v="Digitized 5thgeneration knowledgebase"/>
    <x v="67"/>
    <n v="4257"/>
    <x v="1"/>
    <n v="43"/>
    <s v="US"/>
    <s v="USD"/>
    <n v="1535432400"/>
    <n v="1537160400"/>
    <b v="0"/>
    <b v="1"/>
    <x v="1"/>
    <n v="4.2569999999999997"/>
    <s v="99.00 USD"/>
    <x v="1"/>
    <s v="rock"/>
    <x v="202"/>
    <d v="2018-09-17T05:00:00"/>
    <x v="9"/>
  </r>
  <r>
    <n v="208"/>
    <s v="Jackson Inc"/>
    <s v="Mandatory multi-tasking encryption"/>
    <x v="149"/>
    <n v="199110"/>
    <x v="1"/>
    <n v="2053"/>
    <s v="US"/>
    <s v="USD"/>
    <n v="1510207200"/>
    <n v="1512280800"/>
    <b v="0"/>
    <b v="0"/>
    <x v="4"/>
    <n v="1.0112239715591671"/>
    <s v="96.98 USD"/>
    <x v="4"/>
    <s v="documentary"/>
    <x v="203"/>
    <d v="2017-12-03T06:00:00"/>
    <x v="5"/>
  </r>
  <r>
    <n v="209"/>
    <s v="Warren Ltd"/>
    <s v="Distributed system-worthy application"/>
    <x v="150"/>
    <n v="41212"/>
    <x v="2"/>
    <n v="808"/>
    <s v="AU"/>
    <s v="AUD"/>
    <n v="1462510800"/>
    <n v="1463115600"/>
    <b v="0"/>
    <b v="0"/>
    <x v="4"/>
    <n v="0.21188688946015424"/>
    <s v="51.00 AUD"/>
    <x v="4"/>
    <s v="documentary"/>
    <x v="204"/>
    <d v="2016-05-13T05:00:00"/>
    <x v="7"/>
  </r>
  <r>
    <n v="210"/>
    <s v="Schultz Inc"/>
    <s v="Synergistic tertiary time-frame"/>
    <x v="151"/>
    <n v="6338"/>
    <x v="0"/>
    <n v="226"/>
    <s v="DK"/>
    <s v="DKK"/>
    <n v="1488520800"/>
    <n v="1490850000"/>
    <b v="0"/>
    <b v="0"/>
    <x v="22"/>
    <n v="0.67425531914893622"/>
    <s v="28.04 DKK"/>
    <x v="4"/>
    <s v="science fiction"/>
    <x v="205"/>
    <d v="2017-03-30T05:00:00"/>
    <x v="5"/>
  </r>
  <r>
    <n v="211"/>
    <s v="Thompson LLC"/>
    <s v="Customer-focused impactful benchmark"/>
    <x v="152"/>
    <n v="99100"/>
    <x v="0"/>
    <n v="1625"/>
    <s v="US"/>
    <s v="USD"/>
    <n v="1377579600"/>
    <n v="1379653200"/>
    <b v="0"/>
    <b v="0"/>
    <x v="3"/>
    <n v="0.9492337164750958"/>
    <s v="60.98 USD"/>
    <x v="3"/>
    <s v="plays"/>
    <x v="206"/>
    <d v="2013-09-20T05:00:00"/>
    <x v="2"/>
  </r>
  <r>
    <n v="212"/>
    <s v="Johnson Inc"/>
    <s v="Profound next generation infrastructure"/>
    <x v="32"/>
    <n v="12300"/>
    <x v="1"/>
    <n v="168"/>
    <s v="US"/>
    <s v="USD"/>
    <n v="1576389600"/>
    <n v="1580364000"/>
    <b v="0"/>
    <b v="0"/>
    <x v="3"/>
    <n v="1.5185185185185186"/>
    <s v="73.21 USD"/>
    <x v="3"/>
    <s v="plays"/>
    <x v="207"/>
    <d v="2020-01-30T06:00:00"/>
    <x v="10"/>
  </r>
  <r>
    <n v="213"/>
    <s v="Morgan-Warren"/>
    <s v="Face-to-face encompassing info-mediaries"/>
    <x v="153"/>
    <n v="171549"/>
    <x v="1"/>
    <n v="4289"/>
    <s v="US"/>
    <s v="USD"/>
    <n v="1289019600"/>
    <n v="1289714400"/>
    <b v="0"/>
    <b v="1"/>
    <x v="7"/>
    <n v="1.9516382252559727"/>
    <s v="40.00 USD"/>
    <x v="1"/>
    <s v="indie rock"/>
    <x v="208"/>
    <d v="2010-11-14T06:00:00"/>
    <x v="6"/>
  </r>
  <r>
    <n v="214"/>
    <s v="Sullivan Group"/>
    <s v="Open-source fresh-thinking policy"/>
    <x v="1"/>
    <n v="14324"/>
    <x v="1"/>
    <n v="165"/>
    <s v="US"/>
    <s v="USD"/>
    <n v="1282194000"/>
    <n v="1282712400"/>
    <b v="0"/>
    <b v="0"/>
    <x v="1"/>
    <n v="10.231428571428571"/>
    <s v="86.81 USD"/>
    <x v="1"/>
    <s v="rock"/>
    <x v="209"/>
    <d v="2010-08-25T05:00:00"/>
    <x v="6"/>
  </r>
  <r>
    <n v="215"/>
    <s v="Vargas, Banks and Palmer"/>
    <s v="Extended 24/7 implementation"/>
    <x v="154"/>
    <n v="6024"/>
    <x v="0"/>
    <n v="143"/>
    <s v="US"/>
    <s v="USD"/>
    <n v="1550037600"/>
    <n v="1550210400"/>
    <b v="0"/>
    <b v="0"/>
    <x v="3"/>
    <n v="3.8418367346938778E-2"/>
    <s v="42.13 USD"/>
    <x v="3"/>
    <s v="plays"/>
    <x v="210"/>
    <d v="2019-02-15T06:00:00"/>
    <x v="3"/>
  </r>
  <r>
    <n v="216"/>
    <s v="Johnson, Dixon and Zimmerman"/>
    <s v="Organic dynamic algorithm"/>
    <x v="155"/>
    <n v="188721"/>
    <x v="1"/>
    <n v="1815"/>
    <s v="US"/>
    <s v="USD"/>
    <n v="1321941600"/>
    <n v="1322114400"/>
    <b v="0"/>
    <b v="0"/>
    <x v="3"/>
    <n v="1.5507066557107643"/>
    <s v="103.98 USD"/>
    <x v="3"/>
    <s v="plays"/>
    <x v="211"/>
    <d v="2011-11-24T06:00:00"/>
    <x v="8"/>
  </r>
  <r>
    <n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x v="22"/>
    <n v="0.44753477588871715"/>
    <s v="62.00 USD"/>
    <x v="4"/>
    <s v="science fiction"/>
    <x v="212"/>
    <d v="2019-05-07T05:00:00"/>
    <x v="3"/>
  </r>
  <r>
    <n v="218"/>
    <s v="Price-Rodriguez"/>
    <s v="Adaptive logistical initiative"/>
    <x v="57"/>
    <n v="12309"/>
    <x v="1"/>
    <n v="397"/>
    <s v="GB"/>
    <s v="GBP"/>
    <n v="1320991200"/>
    <n v="1323928800"/>
    <b v="0"/>
    <b v="1"/>
    <x v="12"/>
    <n v="2.1594736842105262"/>
    <s v="31.01 GBP"/>
    <x v="4"/>
    <s v="shorts"/>
    <x v="213"/>
    <d v="2011-12-15T06:00:00"/>
    <x v="8"/>
  </r>
  <r>
    <n v="219"/>
    <s v="Huang-Henderson"/>
    <s v="Stand-alone mobile customer loyalty"/>
    <x v="157"/>
    <n v="138497"/>
    <x v="1"/>
    <n v="1539"/>
    <s v="US"/>
    <s v="USD"/>
    <n v="1345093200"/>
    <n v="1346130000"/>
    <b v="0"/>
    <b v="0"/>
    <x v="10"/>
    <n v="3.3212709832134291"/>
    <s v="89.99 USD"/>
    <x v="4"/>
    <s v="animation"/>
    <x v="214"/>
    <d v="2012-08-28T05:00:00"/>
    <x v="4"/>
  </r>
  <r>
    <n v="220"/>
    <s v="Owens-Le"/>
    <s v="Focused composite approach"/>
    <x v="58"/>
    <n v="667"/>
    <x v="0"/>
    <n v="17"/>
    <s v="US"/>
    <s v="USD"/>
    <n v="1309496400"/>
    <n v="1311051600"/>
    <b v="1"/>
    <b v="0"/>
    <x v="3"/>
    <n v="8.4430379746835441E-2"/>
    <s v="39.24 USD"/>
    <x v="3"/>
    <s v="plays"/>
    <x v="215"/>
    <d v="2011-07-19T05:00:00"/>
    <x v="8"/>
  </r>
  <r>
    <n v="221"/>
    <s v="Huff LLC"/>
    <s v="Face-to-face clear-thinking Local Area Network"/>
    <x v="158"/>
    <n v="119830"/>
    <x v="0"/>
    <n v="2179"/>
    <s v="US"/>
    <s v="USD"/>
    <n v="1340254800"/>
    <n v="1340427600"/>
    <b v="1"/>
    <b v="0"/>
    <x v="0"/>
    <n v="0.9862551440329218"/>
    <s v="54.99 USD"/>
    <x v="0"/>
    <s v="food trucks"/>
    <x v="216"/>
    <d v="2012-06-23T05:00:00"/>
    <x v="4"/>
  </r>
  <r>
    <n v="222"/>
    <s v="Johnson LLC"/>
    <s v="Cross-group cohesive circuit"/>
    <x v="73"/>
    <n v="6623"/>
    <x v="1"/>
    <n v="138"/>
    <s v="US"/>
    <s v="USD"/>
    <n v="1412226000"/>
    <n v="1412312400"/>
    <b v="0"/>
    <b v="0"/>
    <x v="14"/>
    <n v="1.3797916666666667"/>
    <s v="47.99 USD"/>
    <x v="7"/>
    <s v="photography books"/>
    <x v="217"/>
    <d v="2014-10-03T05:00:00"/>
    <x v="1"/>
  </r>
  <r>
    <n v="223"/>
    <s v="Chavez, Garcia and Cantu"/>
    <s v="Synergistic explicit capability"/>
    <x v="159"/>
    <n v="81897"/>
    <x v="0"/>
    <n v="931"/>
    <s v="US"/>
    <s v="USD"/>
    <n v="1458104400"/>
    <n v="1459314000"/>
    <b v="0"/>
    <b v="0"/>
    <x v="3"/>
    <n v="0.93810996563573879"/>
    <s v="87.97 USD"/>
    <x v="3"/>
    <s v="plays"/>
    <x v="218"/>
    <d v="2016-03-30T05:00:00"/>
    <x v="7"/>
  </r>
  <r>
    <n v="224"/>
    <s v="Lester-Moore"/>
    <s v="Diverse analyzing definition"/>
    <x v="160"/>
    <n v="186885"/>
    <x v="1"/>
    <n v="3594"/>
    <s v="US"/>
    <s v="USD"/>
    <n v="1411534800"/>
    <n v="1415426400"/>
    <b v="0"/>
    <b v="0"/>
    <x v="22"/>
    <n v="4.0363930885529156"/>
    <s v="52.00 USD"/>
    <x v="4"/>
    <s v="science fiction"/>
    <x v="219"/>
    <d v="2014-11-08T06:00:00"/>
    <x v="1"/>
  </r>
  <r>
    <n v="225"/>
    <s v="Fox-Quinn"/>
    <s v="Enterprise-wide reciprocal success"/>
    <x v="161"/>
    <n v="176398"/>
    <x v="1"/>
    <n v="5880"/>
    <s v="US"/>
    <s v="USD"/>
    <n v="1399093200"/>
    <n v="1399093200"/>
    <b v="1"/>
    <b v="0"/>
    <x v="1"/>
    <n v="2.6017404129793511"/>
    <s v="30.00 USD"/>
    <x v="1"/>
    <s v="rock"/>
    <x v="220"/>
    <d v="2014-05-03T05:00:00"/>
    <x v="1"/>
  </r>
  <r>
    <n v="226"/>
    <s v="Garcia Inc"/>
    <s v="Progressive neutral middleware"/>
    <x v="162"/>
    <n v="10999"/>
    <x v="1"/>
    <n v="112"/>
    <s v="US"/>
    <s v="USD"/>
    <n v="1270702800"/>
    <n v="1273899600"/>
    <b v="0"/>
    <b v="0"/>
    <x v="14"/>
    <n v="3.6663333333333332"/>
    <s v="98.21 USD"/>
    <x v="7"/>
    <s v="photography books"/>
    <x v="221"/>
    <d v="2010-05-15T05:00:00"/>
    <x v="6"/>
  </r>
  <r>
    <n v="227"/>
    <s v="Johnson-Lee"/>
    <s v="Intuitive exuding process improvement"/>
    <x v="163"/>
    <n v="102751"/>
    <x v="1"/>
    <n v="943"/>
    <s v="US"/>
    <s v="USD"/>
    <n v="1431666000"/>
    <n v="1432184400"/>
    <b v="0"/>
    <b v="0"/>
    <x v="20"/>
    <n v="1.687208538587849"/>
    <s v="108.96 USD"/>
    <x v="6"/>
    <s v="mobile games"/>
    <x v="222"/>
    <d v="2015-05-21T05:00:00"/>
    <x v="0"/>
  </r>
  <r>
    <n v="228"/>
    <s v="Pineda Group"/>
    <s v="Exclusive real-time protocol"/>
    <x v="164"/>
    <n v="165352"/>
    <x v="1"/>
    <n v="2468"/>
    <s v="US"/>
    <s v="USD"/>
    <n v="1472619600"/>
    <n v="1474779600"/>
    <b v="0"/>
    <b v="0"/>
    <x v="10"/>
    <n v="1.1990717911530093"/>
    <s v="67.00 USD"/>
    <x v="4"/>
    <s v="animation"/>
    <x v="172"/>
    <d v="2016-09-25T05:00:00"/>
    <x v="7"/>
  </r>
  <r>
    <n v="229"/>
    <s v="Hoffman-Howard"/>
    <s v="Extended encompassing application"/>
    <x v="165"/>
    <n v="165798"/>
    <x v="1"/>
    <n v="2551"/>
    <s v="US"/>
    <s v="USD"/>
    <n v="1496293200"/>
    <n v="1500440400"/>
    <b v="0"/>
    <b v="1"/>
    <x v="20"/>
    <n v="1.936892523364486"/>
    <s v="64.99 USD"/>
    <x v="6"/>
    <s v="mobile games"/>
    <x v="223"/>
    <d v="2017-07-19T05:00:00"/>
    <x v="5"/>
  </r>
  <r>
    <n v="230"/>
    <s v="Miranda, Hall and Mcgrath"/>
    <s v="Progressive value-added ability"/>
    <x v="166"/>
    <n v="10084"/>
    <x v="1"/>
    <n v="101"/>
    <s v="US"/>
    <s v="USD"/>
    <n v="1575612000"/>
    <n v="1575612000"/>
    <b v="0"/>
    <b v="0"/>
    <x v="11"/>
    <n v="4.2016666666666671"/>
    <s v="99.84 USD"/>
    <x v="6"/>
    <s v="video games"/>
    <x v="224"/>
    <d v="2019-12-06T06:00:00"/>
    <x v="3"/>
  </r>
  <r>
    <n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x v="3"/>
    <n v="0.76708333333333334"/>
    <s v="82.43 USD"/>
    <x v="3"/>
    <s v="plays"/>
    <x v="225"/>
    <d v="2013-07-18T05:00:00"/>
    <x v="2"/>
  </r>
  <r>
    <n v="232"/>
    <s v="Davis-Rodriguez"/>
    <s v="Progressive secondary portal"/>
    <x v="74"/>
    <n v="5823"/>
    <x v="1"/>
    <n v="92"/>
    <s v="US"/>
    <s v="USD"/>
    <n v="1469422800"/>
    <n v="1469509200"/>
    <b v="0"/>
    <b v="0"/>
    <x v="3"/>
    <n v="1.7126470588235294"/>
    <s v="63.29 USD"/>
    <x v="3"/>
    <s v="plays"/>
    <x v="226"/>
    <d v="2016-07-26T05:00:00"/>
    <x v="7"/>
  </r>
  <r>
    <n v="233"/>
    <s v="Reid, Rivera and Perry"/>
    <s v="Multi-lateral national adapter"/>
    <x v="167"/>
    <n v="6000"/>
    <x v="1"/>
    <n v="62"/>
    <s v="US"/>
    <s v="USD"/>
    <n v="1307854800"/>
    <n v="1309237200"/>
    <b v="0"/>
    <b v="0"/>
    <x v="10"/>
    <n v="1.5789473684210527"/>
    <s v="96.77 USD"/>
    <x v="4"/>
    <s v="animation"/>
    <x v="227"/>
    <d v="2011-06-28T05:00:00"/>
    <x v="8"/>
  </r>
  <r>
    <n v="234"/>
    <s v="Mendoza-Parker"/>
    <s v="Enterprise-wide motivating matrices"/>
    <x v="168"/>
    <n v="8181"/>
    <x v="1"/>
    <n v="149"/>
    <s v="IT"/>
    <s v="EUR"/>
    <n v="1503378000"/>
    <n v="1503982800"/>
    <b v="0"/>
    <b v="1"/>
    <x v="11"/>
    <n v="1.0908"/>
    <s v="54.91 EUR"/>
    <x v="6"/>
    <s v="video games"/>
    <x v="228"/>
    <d v="2017-08-29T05:00:00"/>
    <x v="5"/>
  </r>
  <r>
    <n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x v="10"/>
    <n v="0.41732558139534881"/>
    <s v="39.01 USD"/>
    <x v="4"/>
    <s v="animation"/>
    <x v="229"/>
    <d v="2017-02-18T06:00:00"/>
    <x v="5"/>
  </r>
  <r>
    <n v="236"/>
    <s v="Gallegos-Cobb"/>
    <s v="Object-based directional function"/>
    <x v="169"/>
    <n v="4323"/>
    <x v="0"/>
    <n v="57"/>
    <s v="AU"/>
    <s v="AUD"/>
    <n v="1561438800"/>
    <n v="1562043600"/>
    <b v="0"/>
    <b v="1"/>
    <x v="1"/>
    <n v="0.10944303797468355"/>
    <s v="75.84 AUD"/>
    <x v="1"/>
    <s v="rock"/>
    <x v="230"/>
    <d v="2019-07-02T05:00:00"/>
    <x v="3"/>
  </r>
  <r>
    <n v="237"/>
    <s v="Ellison PLC"/>
    <s v="Re-contextualized tangible open architecture"/>
    <x v="29"/>
    <n v="14822"/>
    <x v="1"/>
    <n v="329"/>
    <s v="US"/>
    <s v="USD"/>
    <n v="1398402000"/>
    <n v="1398574800"/>
    <b v="0"/>
    <b v="0"/>
    <x v="10"/>
    <n v="1.593763440860215"/>
    <s v="45.05 USD"/>
    <x v="4"/>
    <s v="animation"/>
    <x v="231"/>
    <d v="2014-04-27T05:00:00"/>
    <x v="1"/>
  </r>
  <r>
    <n v="238"/>
    <s v="Bolton, Sanchez and Carrillo"/>
    <s v="Distributed systemic adapter"/>
    <x v="166"/>
    <n v="10138"/>
    <x v="1"/>
    <n v="97"/>
    <s v="DK"/>
    <s v="DKK"/>
    <n v="1513231200"/>
    <n v="1515391200"/>
    <b v="0"/>
    <b v="1"/>
    <x v="3"/>
    <n v="4.2241666666666671"/>
    <s v="104.52 DKK"/>
    <x v="3"/>
    <s v="plays"/>
    <x v="232"/>
    <d v="2018-01-08T06:00:00"/>
    <x v="9"/>
  </r>
  <r>
    <n v="239"/>
    <s v="Mason-Sanders"/>
    <s v="Networked web-enabled instruction set"/>
    <x v="170"/>
    <n v="3127"/>
    <x v="0"/>
    <n v="41"/>
    <s v="US"/>
    <s v="USD"/>
    <n v="1440824400"/>
    <n v="1441170000"/>
    <b v="0"/>
    <b v="0"/>
    <x v="8"/>
    <n v="0.97718749999999999"/>
    <s v="76.27 USD"/>
    <x v="2"/>
    <s v="wearables"/>
    <x v="233"/>
    <d v="2015-09-02T05:00:00"/>
    <x v="0"/>
  </r>
  <r>
    <n v="240"/>
    <s v="Pitts-Reed"/>
    <s v="Vision-oriented dynamic service-desk"/>
    <x v="171"/>
    <n v="123124"/>
    <x v="1"/>
    <n v="1784"/>
    <s v="US"/>
    <s v="USD"/>
    <n v="1281070800"/>
    <n v="1281157200"/>
    <b v="0"/>
    <b v="0"/>
    <x v="3"/>
    <n v="4.1878911564625847"/>
    <s v="69.02 USD"/>
    <x v="3"/>
    <s v="plays"/>
    <x v="194"/>
    <d v="2010-08-07T05:00:00"/>
    <x v="6"/>
  </r>
  <r>
    <n v="241"/>
    <s v="Gonzalez-Martinez"/>
    <s v="Vision-oriented actuating open system"/>
    <x v="172"/>
    <n v="171729"/>
    <x v="1"/>
    <n v="1684"/>
    <s v="AU"/>
    <s v="AUD"/>
    <n v="1397365200"/>
    <n v="1398229200"/>
    <b v="0"/>
    <b v="1"/>
    <x v="9"/>
    <n v="1.0191632047477746"/>
    <s v="101.98 AUD"/>
    <x v="5"/>
    <s v="nonfiction"/>
    <x v="234"/>
    <d v="2014-04-23T05:00:00"/>
    <x v="1"/>
  </r>
  <r>
    <n v="242"/>
    <s v="Hill, Martin and Garcia"/>
    <s v="Sharable scalable core"/>
    <x v="141"/>
    <n v="10729"/>
    <x v="1"/>
    <n v="250"/>
    <s v="US"/>
    <s v="USD"/>
    <n v="1494392400"/>
    <n v="1495256400"/>
    <b v="0"/>
    <b v="1"/>
    <x v="1"/>
    <n v="1.2772619047619047"/>
    <s v="42.92 USD"/>
    <x v="1"/>
    <s v="rock"/>
    <x v="235"/>
    <d v="2017-05-20T05:00:00"/>
    <x v="5"/>
  </r>
  <r>
    <n v="243"/>
    <s v="Garcia PLC"/>
    <s v="Customer-focused attitude-oriented function"/>
    <x v="173"/>
    <n v="10240"/>
    <x v="1"/>
    <n v="238"/>
    <s v="US"/>
    <s v="USD"/>
    <n v="1520143200"/>
    <n v="1520402400"/>
    <b v="0"/>
    <b v="0"/>
    <x v="3"/>
    <n v="4.4521739130434783"/>
    <s v="43.03 USD"/>
    <x v="3"/>
    <s v="plays"/>
    <x v="236"/>
    <d v="2018-03-07T06:00:00"/>
    <x v="9"/>
  </r>
  <r>
    <n v="244"/>
    <s v="Herring-Bailey"/>
    <s v="Reverse-engineered system-worthy extranet"/>
    <x v="31"/>
    <n v="3988"/>
    <x v="1"/>
    <n v="53"/>
    <s v="US"/>
    <s v="USD"/>
    <n v="1405314000"/>
    <n v="1409806800"/>
    <b v="0"/>
    <b v="0"/>
    <x v="3"/>
    <n v="5.6971428571428575"/>
    <s v="75.25 USD"/>
    <x v="3"/>
    <s v="plays"/>
    <x v="237"/>
    <d v="2014-09-04T05:00:00"/>
    <x v="1"/>
  </r>
  <r>
    <n v="245"/>
    <s v="Russell-Gardner"/>
    <s v="Re-engineered systematic monitoring"/>
    <x v="49"/>
    <n v="14771"/>
    <x v="1"/>
    <n v="214"/>
    <s v="US"/>
    <s v="USD"/>
    <n v="1396846800"/>
    <n v="1396933200"/>
    <b v="0"/>
    <b v="0"/>
    <x v="3"/>
    <n v="5.0934482758620687"/>
    <s v="69.02 USD"/>
    <x v="3"/>
    <s v="plays"/>
    <x v="238"/>
    <d v="2014-04-08T05:00:00"/>
    <x v="1"/>
  </r>
  <r>
    <n v="246"/>
    <s v="Walters-Carter"/>
    <s v="Seamless value-added standardization"/>
    <x v="6"/>
    <n v="14649"/>
    <x v="1"/>
    <n v="222"/>
    <s v="US"/>
    <s v="USD"/>
    <n v="1375678800"/>
    <n v="1376024400"/>
    <b v="0"/>
    <b v="0"/>
    <x v="2"/>
    <n v="3.2553333333333332"/>
    <s v="65.99 USD"/>
    <x v="2"/>
    <s v="web"/>
    <x v="239"/>
    <d v="2013-08-09T05:00:00"/>
    <x v="2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x v="13"/>
    <n v="9.3261616161616168"/>
    <s v="98.01 USD"/>
    <x v="5"/>
    <s v="fiction"/>
    <x v="240"/>
    <d v="2017-01-06T06:00:00"/>
    <x v="5"/>
  </r>
  <r>
    <n v="248"/>
    <s v="Roberts and Sons"/>
    <s v="Streamlined holistic knowledgebase"/>
    <x v="8"/>
    <n v="13103"/>
    <x v="1"/>
    <n v="218"/>
    <s v="AU"/>
    <s v="AUD"/>
    <n v="1420005600"/>
    <n v="1420437600"/>
    <b v="0"/>
    <b v="0"/>
    <x v="20"/>
    <n v="2.1133870967741935"/>
    <s v="60.11 AUD"/>
    <x v="6"/>
    <s v="mobile games"/>
    <x v="241"/>
    <d v="2015-01-05T06:00:00"/>
    <x v="0"/>
  </r>
  <r>
    <n v="249"/>
    <s v="Avila-Nelson"/>
    <s v="Up-sized intermediate website"/>
    <x v="175"/>
    <n v="168095"/>
    <x v="1"/>
    <n v="6465"/>
    <s v="US"/>
    <s v="USD"/>
    <n v="1420178400"/>
    <n v="1420783200"/>
    <b v="0"/>
    <b v="0"/>
    <x v="18"/>
    <n v="2.7332520325203253"/>
    <s v="26.00 USD"/>
    <x v="5"/>
    <s v="translations"/>
    <x v="242"/>
    <d v="2015-01-09T06:00:00"/>
    <x v="0"/>
  </r>
  <r>
    <n v="250"/>
    <s v="Robbins and Sons"/>
    <s v="Future-proofed directional synergy"/>
    <x v="0"/>
    <n v="3"/>
    <x v="0"/>
    <n v="1"/>
    <s v="US"/>
    <s v="USD"/>
    <n v="1264399200"/>
    <n v="1267423200"/>
    <b v="0"/>
    <b v="0"/>
    <x v="1"/>
    <n v="0.03"/>
    <s v="3.00 USD"/>
    <x v="1"/>
    <s v="rock"/>
    <x v="67"/>
    <d v="2010-03-01T06:00:00"/>
    <x v="6"/>
  </r>
  <r>
    <n v="251"/>
    <s v="Singleton Ltd"/>
    <s v="Enhanced user-facing function"/>
    <x v="143"/>
    <n v="3840"/>
    <x v="0"/>
    <n v="101"/>
    <s v="US"/>
    <s v="USD"/>
    <n v="1355032800"/>
    <n v="1355205600"/>
    <b v="0"/>
    <b v="0"/>
    <x v="3"/>
    <n v="0.54084507042253516"/>
    <s v="38.02 USD"/>
    <x v="3"/>
    <s v="plays"/>
    <x v="243"/>
    <d v="2012-12-11T06:00:00"/>
    <x v="4"/>
  </r>
  <r>
    <n v="252"/>
    <s v="Perez PLC"/>
    <s v="Operative bandwidth-monitored interface"/>
    <x v="67"/>
    <n v="6263"/>
    <x v="1"/>
    <n v="59"/>
    <s v="US"/>
    <s v="USD"/>
    <n v="1382677200"/>
    <n v="1383109200"/>
    <b v="0"/>
    <b v="0"/>
    <x v="3"/>
    <n v="6.2629999999999999"/>
    <s v="106.15 USD"/>
    <x v="3"/>
    <s v="plays"/>
    <x v="244"/>
    <d v="2013-10-30T05:00:00"/>
    <x v="2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x v="6"/>
    <n v="0.8902139917695473"/>
    <s v="81.02 CAD"/>
    <x v="4"/>
    <s v="drama"/>
    <x v="245"/>
    <d v="2011-04-20T05:00:00"/>
    <x v="8"/>
  </r>
  <r>
    <n v="254"/>
    <s v="Barry Group"/>
    <s v="De-engineered static Local Area Network"/>
    <x v="176"/>
    <n v="8505"/>
    <x v="1"/>
    <n v="88"/>
    <s v="US"/>
    <s v="USD"/>
    <n v="1487656800"/>
    <n v="1487829600"/>
    <b v="0"/>
    <b v="0"/>
    <x v="9"/>
    <n v="1.8489130434782608"/>
    <s v="96.65 USD"/>
    <x v="5"/>
    <s v="nonfiction"/>
    <x v="246"/>
    <d v="2017-02-23T06:00:00"/>
    <x v="5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x v="1"/>
    <n v="1.2016770186335404"/>
    <s v="57.00 USD"/>
    <x v="1"/>
    <s v="rock"/>
    <x v="247"/>
    <d v="2011-02-21T06:00:00"/>
    <x v="8"/>
  </r>
  <r>
    <n v="256"/>
    <s v="Smith-Reid"/>
    <s v="Optimized actuating toolset"/>
    <x v="178"/>
    <n v="959"/>
    <x v="0"/>
    <n v="15"/>
    <s v="GB"/>
    <s v="GBP"/>
    <n v="1453615200"/>
    <n v="1456812000"/>
    <b v="0"/>
    <b v="0"/>
    <x v="1"/>
    <n v="0.23390243902439026"/>
    <s v="63.93 GBP"/>
    <x v="1"/>
    <s v="rock"/>
    <x v="248"/>
    <d v="2016-03-01T06:00:00"/>
    <x v="7"/>
  </r>
  <r>
    <n v="257"/>
    <s v="Williams Inc"/>
    <s v="Decentralized exuding strategy"/>
    <x v="57"/>
    <n v="8322"/>
    <x v="1"/>
    <n v="92"/>
    <s v="US"/>
    <s v="USD"/>
    <n v="1362463200"/>
    <n v="1363669200"/>
    <b v="0"/>
    <b v="0"/>
    <x v="3"/>
    <n v="1.46"/>
    <s v="90.46 USD"/>
    <x v="3"/>
    <s v="plays"/>
    <x v="249"/>
    <d v="2013-03-19T05:00:00"/>
    <x v="2"/>
  </r>
  <r>
    <n v="258"/>
    <s v="Duncan, Mcdonald and Miller"/>
    <s v="Assimilated coherent hardware"/>
    <x v="92"/>
    <n v="13424"/>
    <x v="1"/>
    <n v="186"/>
    <s v="US"/>
    <s v="USD"/>
    <n v="1481176800"/>
    <n v="1482904800"/>
    <b v="0"/>
    <b v="1"/>
    <x v="3"/>
    <n v="2.6848000000000001"/>
    <s v="72.17 USD"/>
    <x v="3"/>
    <s v="plays"/>
    <x v="250"/>
    <d v="2016-12-28T06:00:00"/>
    <x v="7"/>
  </r>
  <r>
    <n v="259"/>
    <s v="Watkins Ltd"/>
    <s v="Multi-channeled responsive implementation"/>
    <x v="37"/>
    <n v="10755"/>
    <x v="1"/>
    <n v="138"/>
    <s v="US"/>
    <s v="USD"/>
    <n v="1354946400"/>
    <n v="1356588000"/>
    <b v="1"/>
    <b v="0"/>
    <x v="14"/>
    <n v="5.9749999999999996"/>
    <s v="77.93 USD"/>
    <x v="7"/>
    <s v="photography books"/>
    <x v="251"/>
    <d v="2012-12-27T06:00:00"/>
    <x v="4"/>
  </r>
  <r>
    <n v="260"/>
    <s v="Allen-Jones"/>
    <s v="Centralized modular initiative"/>
    <x v="9"/>
    <n v="9935"/>
    <x v="1"/>
    <n v="261"/>
    <s v="US"/>
    <s v="USD"/>
    <n v="1348808400"/>
    <n v="1349845200"/>
    <b v="0"/>
    <b v="0"/>
    <x v="1"/>
    <n v="1.5769841269841269"/>
    <s v="38.07 USD"/>
    <x v="1"/>
    <s v="rock"/>
    <x v="136"/>
    <d v="2012-10-10T05:00:00"/>
    <x v="4"/>
  </r>
  <r>
    <n v="261"/>
    <s v="Mason-Smith"/>
    <s v="Reverse-engineered cohesive migration"/>
    <x v="179"/>
    <n v="26303"/>
    <x v="0"/>
    <n v="454"/>
    <s v="US"/>
    <s v="USD"/>
    <n v="1282712400"/>
    <n v="1283058000"/>
    <b v="0"/>
    <b v="1"/>
    <x v="1"/>
    <n v="0.31201660735468567"/>
    <s v="57.94 USD"/>
    <x v="1"/>
    <s v="rock"/>
    <x v="252"/>
    <d v="2010-08-29T05:00:00"/>
    <x v="6"/>
  </r>
  <r>
    <n v="262"/>
    <s v="Lloyd, Kennedy and Davis"/>
    <s v="Compatible multimedia hub"/>
    <x v="12"/>
    <n v="5328"/>
    <x v="1"/>
    <n v="107"/>
    <s v="US"/>
    <s v="USD"/>
    <n v="1301979600"/>
    <n v="1304226000"/>
    <b v="0"/>
    <b v="1"/>
    <x v="7"/>
    <n v="3.1341176470588237"/>
    <s v="49.79 USD"/>
    <x v="1"/>
    <s v="indie rock"/>
    <x v="253"/>
    <d v="2011-05-01T05:00:00"/>
    <x v="8"/>
  </r>
  <r>
    <n v="263"/>
    <s v="Walker Ltd"/>
    <s v="Organic eco-centric success"/>
    <x v="49"/>
    <n v="10756"/>
    <x v="1"/>
    <n v="199"/>
    <s v="US"/>
    <s v="USD"/>
    <n v="1263016800"/>
    <n v="1263016800"/>
    <b v="0"/>
    <b v="0"/>
    <x v="14"/>
    <n v="3.7089655172413791"/>
    <s v="54.05 USD"/>
    <x v="7"/>
    <s v="photography books"/>
    <x v="254"/>
    <d v="2010-01-09T06:00:00"/>
    <x v="6"/>
  </r>
  <r>
    <n v="264"/>
    <s v="Gordon PLC"/>
    <s v="Virtual reciprocal policy"/>
    <x v="180"/>
    <n v="165375"/>
    <x v="1"/>
    <n v="5512"/>
    <s v="US"/>
    <s v="USD"/>
    <n v="1360648800"/>
    <n v="1362031200"/>
    <b v="0"/>
    <b v="0"/>
    <x v="3"/>
    <n v="3.6266447368421053"/>
    <s v="30.00 USD"/>
    <x v="3"/>
    <s v="plays"/>
    <x v="255"/>
    <d v="2013-02-28T06:00:00"/>
    <x v="2"/>
  </r>
  <r>
    <n v="265"/>
    <s v="Lee and Sons"/>
    <s v="Persevering interactive emulation"/>
    <x v="70"/>
    <n v="6031"/>
    <x v="1"/>
    <n v="86"/>
    <s v="US"/>
    <s v="USD"/>
    <n v="1451800800"/>
    <n v="1455602400"/>
    <b v="0"/>
    <b v="0"/>
    <x v="3"/>
    <n v="1.2308163265306122"/>
    <s v="70.13 USD"/>
    <x v="3"/>
    <s v="plays"/>
    <x v="256"/>
    <d v="2016-02-16T06:00:00"/>
    <x v="7"/>
  </r>
  <r>
    <n v="266"/>
    <s v="Cole LLC"/>
    <s v="Proactive responsive emulation"/>
    <x v="181"/>
    <n v="85902"/>
    <x v="0"/>
    <n v="3182"/>
    <s v="IT"/>
    <s v="EUR"/>
    <n v="1415340000"/>
    <n v="1418191200"/>
    <b v="0"/>
    <b v="1"/>
    <x v="17"/>
    <n v="0.76766756032171579"/>
    <s v="27.00 EUR"/>
    <x v="1"/>
    <s v="jazz"/>
    <x v="257"/>
    <d v="2014-12-10T06:00:00"/>
    <x v="1"/>
  </r>
  <r>
    <n v="267"/>
    <s v="Acosta PLC"/>
    <s v="Extended eco-centric function"/>
    <x v="182"/>
    <n v="143910"/>
    <x v="1"/>
    <n v="2768"/>
    <s v="AU"/>
    <s v="AUD"/>
    <n v="1351054800"/>
    <n v="1352440800"/>
    <b v="0"/>
    <b v="0"/>
    <x v="3"/>
    <n v="2.3362012987012988"/>
    <s v="51.99 AUD"/>
    <x v="3"/>
    <s v="plays"/>
    <x v="258"/>
    <d v="2012-11-09T06:00:00"/>
    <x v="4"/>
  </r>
  <r>
    <n v="268"/>
    <s v="Brown-Mckee"/>
    <s v="Networked optimal productivity"/>
    <x v="42"/>
    <n v="2708"/>
    <x v="1"/>
    <n v="48"/>
    <s v="US"/>
    <s v="USD"/>
    <n v="1349326800"/>
    <n v="1353304800"/>
    <b v="0"/>
    <b v="0"/>
    <x v="4"/>
    <n v="1.8053333333333332"/>
    <s v="56.42 USD"/>
    <x v="4"/>
    <s v="documentary"/>
    <x v="259"/>
    <d v="2012-11-19T06:00:00"/>
    <x v="4"/>
  </r>
  <r>
    <n v="269"/>
    <s v="Miles and Sons"/>
    <s v="Persistent attitude-oriented approach"/>
    <x v="26"/>
    <n v="8842"/>
    <x v="1"/>
    <n v="87"/>
    <s v="US"/>
    <s v="USD"/>
    <n v="1548914400"/>
    <n v="1550728800"/>
    <b v="0"/>
    <b v="0"/>
    <x v="19"/>
    <n v="2.5262857142857142"/>
    <s v="101.63 USD"/>
    <x v="4"/>
    <s v="television"/>
    <x v="260"/>
    <d v="2019-02-21T06:00:00"/>
    <x v="3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x v="11"/>
    <n v="0.27176538240368026"/>
    <s v="25.01 USD"/>
    <x v="6"/>
    <s v="video games"/>
    <x v="261"/>
    <d v="2010-12-04T06:00:00"/>
    <x v="6"/>
  </r>
  <r>
    <n v="271"/>
    <s v="Foley-Cox"/>
    <s v="Progressive zero administration leverage"/>
    <x v="184"/>
    <n v="1953"/>
    <x v="2"/>
    <n v="61"/>
    <s v="US"/>
    <s v="USD"/>
    <n v="1449468000"/>
    <n v="1452146400"/>
    <b v="0"/>
    <b v="0"/>
    <x v="14"/>
    <n v="1.2706571242680547E-2"/>
    <s v="32.02 USD"/>
    <x v="7"/>
    <s v="photography books"/>
    <x v="262"/>
    <d v="2016-01-07T06:00:00"/>
    <x v="7"/>
  </r>
  <r>
    <n v="272"/>
    <s v="Horton, Morrison and Clark"/>
    <s v="Networked radical neural-net"/>
    <x v="185"/>
    <n v="155349"/>
    <x v="1"/>
    <n v="1894"/>
    <s v="US"/>
    <s v="USD"/>
    <n v="1562734800"/>
    <n v="1564894800"/>
    <b v="0"/>
    <b v="1"/>
    <x v="3"/>
    <n v="3.0400978473581213"/>
    <s v="82.02 USD"/>
    <x v="3"/>
    <s v="plays"/>
    <x v="263"/>
    <d v="2019-08-04T05:00:00"/>
    <x v="3"/>
  </r>
  <r>
    <n v="273"/>
    <s v="Thomas and Sons"/>
    <s v="Re-engineered heuristic forecast"/>
    <x v="75"/>
    <n v="10704"/>
    <x v="1"/>
    <n v="282"/>
    <s v="CA"/>
    <s v="CAD"/>
    <n v="1505624400"/>
    <n v="1505883600"/>
    <b v="0"/>
    <b v="0"/>
    <x v="3"/>
    <n v="1.3723076923076922"/>
    <s v="37.96 CAD"/>
    <x v="3"/>
    <s v="plays"/>
    <x v="264"/>
    <d v="2017-09-20T05:00:00"/>
    <x v="5"/>
  </r>
  <r>
    <n v="274"/>
    <s v="Morgan-Jenkins"/>
    <s v="Fully-configurable background algorithm"/>
    <x v="166"/>
    <n v="773"/>
    <x v="0"/>
    <n v="15"/>
    <s v="US"/>
    <s v="USD"/>
    <n v="1509948000"/>
    <n v="1510380000"/>
    <b v="0"/>
    <b v="0"/>
    <x v="3"/>
    <n v="0.32208333333333333"/>
    <s v="51.53 USD"/>
    <x v="3"/>
    <s v="plays"/>
    <x v="265"/>
    <d v="2017-11-11T06:00:00"/>
    <x v="5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x v="18"/>
    <n v="2.4151282051282053"/>
    <s v="81.20 USD"/>
    <x v="5"/>
    <s v="translations"/>
    <x v="266"/>
    <d v="2019-04-14T05:00:00"/>
    <x v="3"/>
  </r>
  <r>
    <n v="276"/>
    <s v="Fields Ltd"/>
    <s v="Front-line foreground project"/>
    <x v="20"/>
    <n v="5324"/>
    <x v="0"/>
    <n v="133"/>
    <s v="US"/>
    <s v="USD"/>
    <n v="1334811600"/>
    <n v="1335243600"/>
    <b v="0"/>
    <b v="1"/>
    <x v="11"/>
    <n v="0.96799999999999997"/>
    <s v="40.03 USD"/>
    <x v="6"/>
    <s v="video games"/>
    <x v="267"/>
    <d v="2012-04-24T05:00:00"/>
    <x v="4"/>
  </r>
  <r>
    <n v="277"/>
    <s v="Ramos-Mitchell"/>
    <s v="Persevering system-worthy info-mediaries"/>
    <x v="31"/>
    <n v="7465"/>
    <x v="1"/>
    <n v="83"/>
    <s v="US"/>
    <s v="USD"/>
    <n v="1279515600"/>
    <n v="1279688400"/>
    <b v="0"/>
    <b v="0"/>
    <x v="3"/>
    <n v="10.664285714285715"/>
    <s v="89.94 USD"/>
    <x v="3"/>
    <s v="plays"/>
    <x v="268"/>
    <d v="2010-07-21T05:00:00"/>
    <x v="6"/>
  </r>
  <r>
    <n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x v="2"/>
    <n v="3.2588888888888889"/>
    <s v="96.69 USD"/>
    <x v="2"/>
    <s v="web"/>
    <x v="269"/>
    <d v="2012-12-21T06:00:00"/>
    <x v="4"/>
  </r>
  <r>
    <n v="279"/>
    <s v="Smith-Jenkins"/>
    <s v="Vision-oriented methodical application"/>
    <x v="48"/>
    <n v="13656"/>
    <x v="1"/>
    <n v="546"/>
    <s v="US"/>
    <s v="USD"/>
    <n v="1535950800"/>
    <n v="1536210000"/>
    <b v="0"/>
    <b v="0"/>
    <x v="3"/>
    <n v="1.7070000000000001"/>
    <s v="25.01 USD"/>
    <x v="3"/>
    <s v="plays"/>
    <x v="270"/>
    <d v="2018-09-06T05:00:00"/>
    <x v="9"/>
  </r>
  <r>
    <n v="280"/>
    <s v="Braun PLC"/>
    <s v="Function-based high-level infrastructure"/>
    <x v="186"/>
    <n v="14536"/>
    <x v="1"/>
    <n v="393"/>
    <s v="US"/>
    <s v="USD"/>
    <n v="1511244000"/>
    <n v="1511762400"/>
    <b v="0"/>
    <b v="0"/>
    <x v="10"/>
    <n v="5.8144"/>
    <s v="36.99 USD"/>
    <x v="4"/>
    <s v="animation"/>
    <x v="271"/>
    <d v="2017-11-27T06:00:00"/>
    <x v="5"/>
  </r>
  <r>
    <n v="281"/>
    <s v="Drake PLC"/>
    <s v="Profound object-oriented paradigm"/>
    <x v="187"/>
    <n v="150552"/>
    <x v="0"/>
    <n v="2062"/>
    <s v="US"/>
    <s v="USD"/>
    <n v="1331445600"/>
    <n v="1333256400"/>
    <b v="0"/>
    <b v="1"/>
    <x v="3"/>
    <n v="0.91520972644376897"/>
    <s v="73.01 USD"/>
    <x v="3"/>
    <s v="plays"/>
    <x v="272"/>
    <d v="2012-04-01T05:00:00"/>
    <x v="4"/>
  </r>
  <r>
    <n v="282"/>
    <s v="Ross, Kelly and Brown"/>
    <s v="Virtual contextually-based circuit"/>
    <x v="141"/>
    <n v="9076"/>
    <x v="1"/>
    <n v="133"/>
    <s v="US"/>
    <s v="USD"/>
    <n v="1480226400"/>
    <n v="1480744800"/>
    <b v="0"/>
    <b v="1"/>
    <x v="19"/>
    <n v="1.0804761904761904"/>
    <s v="68.24 USD"/>
    <x v="4"/>
    <s v="television"/>
    <x v="73"/>
    <d v="2016-12-03T06:00:00"/>
    <x v="7"/>
  </r>
  <r>
    <n v="283"/>
    <s v="Lucas-Mullins"/>
    <s v="Business-focused dynamic instruction set"/>
    <x v="32"/>
    <n v="1517"/>
    <x v="0"/>
    <n v="29"/>
    <s v="DK"/>
    <s v="DKK"/>
    <n v="1464584400"/>
    <n v="1465016400"/>
    <b v="0"/>
    <b v="0"/>
    <x v="1"/>
    <n v="0.18728395061728395"/>
    <s v="52.31 DKK"/>
    <x v="1"/>
    <s v="rock"/>
    <x v="273"/>
    <d v="2016-06-04T05:00:00"/>
    <x v="7"/>
  </r>
  <r>
    <n v="284"/>
    <s v="Tran LLC"/>
    <s v="Ameliorated fresh-thinking protocol"/>
    <x v="122"/>
    <n v="8153"/>
    <x v="0"/>
    <n v="132"/>
    <s v="US"/>
    <s v="USD"/>
    <n v="1335848400"/>
    <n v="1336280400"/>
    <b v="0"/>
    <b v="0"/>
    <x v="2"/>
    <n v="0.83193877551020412"/>
    <s v="61.77 USD"/>
    <x v="2"/>
    <s v="web"/>
    <x v="274"/>
    <d v="2012-05-06T05:00:00"/>
    <x v="4"/>
  </r>
  <r>
    <n v="285"/>
    <s v="Dawson, Brady and Gilbert"/>
    <s v="Front-line optimizing emulation"/>
    <x v="79"/>
    <n v="6357"/>
    <x v="1"/>
    <n v="254"/>
    <s v="US"/>
    <s v="USD"/>
    <n v="1473483600"/>
    <n v="1476766800"/>
    <b v="0"/>
    <b v="0"/>
    <x v="3"/>
    <n v="7.0633333333333335"/>
    <s v="25.03 USD"/>
    <x v="3"/>
    <s v="plays"/>
    <x v="275"/>
    <d v="2016-10-18T05:00:00"/>
    <x v="7"/>
  </r>
  <r>
    <n v="286"/>
    <s v="Obrien-Aguirre"/>
    <s v="Devolved uniform complexity"/>
    <x v="188"/>
    <n v="19557"/>
    <x v="3"/>
    <n v="184"/>
    <s v="US"/>
    <s v="USD"/>
    <n v="1479880800"/>
    <n v="1480485600"/>
    <b v="0"/>
    <b v="0"/>
    <x v="3"/>
    <n v="0.17446030330062445"/>
    <s v="106.29 USD"/>
    <x v="3"/>
    <s v="plays"/>
    <x v="276"/>
    <d v="2016-11-30T06:00:00"/>
    <x v="7"/>
  </r>
  <r>
    <n v="287"/>
    <s v="Ferguson PLC"/>
    <s v="Public-key intangible superstructure"/>
    <x v="9"/>
    <n v="13213"/>
    <x v="1"/>
    <n v="176"/>
    <s v="US"/>
    <s v="USD"/>
    <n v="1430197200"/>
    <n v="1430197200"/>
    <b v="0"/>
    <b v="0"/>
    <x v="5"/>
    <n v="2.0973015873015872"/>
    <s v="75.07 USD"/>
    <x v="1"/>
    <s v="electric music"/>
    <x v="277"/>
    <d v="2015-04-28T05:00:00"/>
    <x v="0"/>
  </r>
  <r>
    <n v="288"/>
    <s v="Garcia Ltd"/>
    <s v="Secured global success"/>
    <x v="36"/>
    <n v="5476"/>
    <x v="0"/>
    <n v="137"/>
    <s v="DK"/>
    <s v="DKK"/>
    <n v="1331701200"/>
    <n v="1331787600"/>
    <b v="0"/>
    <b v="1"/>
    <x v="16"/>
    <n v="0.97785714285714287"/>
    <s v="39.97 DKK"/>
    <x v="1"/>
    <s v="metal"/>
    <x v="278"/>
    <d v="2012-03-15T05:00:00"/>
    <x v="4"/>
  </r>
  <r>
    <n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x v="3"/>
    <n v="16.842500000000001"/>
    <s v="39.98 CAD"/>
    <x v="3"/>
    <s v="plays"/>
    <x v="279"/>
    <d v="2015-08-06T05:00:00"/>
    <x v="0"/>
  </r>
  <r>
    <n v="290"/>
    <s v="Wilson, Hall and Osborne"/>
    <s v="Advanced global data-warehouse"/>
    <x v="189"/>
    <n v="91722"/>
    <x v="0"/>
    <n v="908"/>
    <s v="US"/>
    <s v="USD"/>
    <n v="1368162000"/>
    <n v="1370926800"/>
    <b v="0"/>
    <b v="1"/>
    <x v="4"/>
    <n v="0.54402135231316728"/>
    <s v="101.02 USD"/>
    <x v="4"/>
    <s v="documentary"/>
    <x v="280"/>
    <d v="2013-06-11T05:00:00"/>
    <x v="2"/>
  </r>
  <r>
    <n v="291"/>
    <s v="Bell, Grimes and Kerr"/>
    <s v="Self-enabling uniform complexity"/>
    <x v="37"/>
    <n v="8219"/>
    <x v="1"/>
    <n v="107"/>
    <s v="US"/>
    <s v="USD"/>
    <n v="1318654800"/>
    <n v="1319000400"/>
    <b v="1"/>
    <b v="0"/>
    <x v="2"/>
    <n v="4.5661111111111108"/>
    <s v="76.81 USD"/>
    <x v="2"/>
    <s v="web"/>
    <x v="281"/>
    <d v="2011-10-19T05:00:00"/>
    <x v="8"/>
  </r>
  <r>
    <n v="292"/>
    <s v="Ho-Harris"/>
    <s v="Versatile cohesive encoding"/>
    <x v="190"/>
    <n v="717"/>
    <x v="0"/>
    <n v="10"/>
    <s v="US"/>
    <s v="USD"/>
    <n v="1331874000"/>
    <n v="1333429200"/>
    <b v="0"/>
    <b v="0"/>
    <x v="0"/>
    <n v="9.8219178082191785E-2"/>
    <s v="71.70 USD"/>
    <x v="0"/>
    <s v="food trucks"/>
    <x v="282"/>
    <d v="2012-04-03T05:00:00"/>
    <x v="4"/>
  </r>
  <r>
    <n v="293"/>
    <s v="Ross Group"/>
    <s v="Organized executive solution"/>
    <x v="191"/>
    <n v="1065"/>
    <x v="3"/>
    <n v="32"/>
    <s v="IT"/>
    <s v="EUR"/>
    <n v="1286254800"/>
    <n v="1287032400"/>
    <b v="0"/>
    <b v="0"/>
    <x v="3"/>
    <n v="0.16384615384615384"/>
    <s v="33.28 EUR"/>
    <x v="3"/>
    <s v="plays"/>
    <x v="283"/>
    <d v="2010-10-14T05:00:00"/>
    <x v="6"/>
  </r>
  <r>
    <n v="294"/>
    <s v="Turner-Davis"/>
    <s v="Automated local emulation"/>
    <x v="60"/>
    <n v="8038"/>
    <x v="1"/>
    <n v="183"/>
    <s v="US"/>
    <s v="USD"/>
    <n v="1540530000"/>
    <n v="1541570400"/>
    <b v="0"/>
    <b v="0"/>
    <x v="3"/>
    <n v="13.396666666666667"/>
    <s v="43.92 USD"/>
    <x v="3"/>
    <s v="plays"/>
    <x v="284"/>
    <d v="2018-11-07T06:00:00"/>
    <x v="9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x v="3"/>
    <n v="0.35650077760497667"/>
    <s v="36.00 CHF"/>
    <x v="3"/>
    <s v="plays"/>
    <x v="285"/>
    <d v="2013-11-09T06:00:00"/>
    <x v="2"/>
  </r>
  <r>
    <n v="296"/>
    <s v="Smith-Hess"/>
    <s v="Grass-roots real-time Local Area Network"/>
    <x v="55"/>
    <n v="3352"/>
    <x v="0"/>
    <n v="38"/>
    <s v="AU"/>
    <s v="AUD"/>
    <n v="1548655200"/>
    <n v="1550556000"/>
    <b v="0"/>
    <b v="0"/>
    <x v="3"/>
    <n v="0.54950819672131146"/>
    <s v="88.21 AUD"/>
    <x v="3"/>
    <s v="plays"/>
    <x v="286"/>
    <d v="2019-02-19T06:00:00"/>
    <x v="3"/>
  </r>
  <r>
    <n v="297"/>
    <s v="Brown, Herring and Bass"/>
    <s v="Organized client-driven capacity"/>
    <x v="44"/>
    <n v="6785"/>
    <x v="0"/>
    <n v="104"/>
    <s v="AU"/>
    <s v="AUD"/>
    <n v="1389679200"/>
    <n v="1390456800"/>
    <b v="0"/>
    <b v="1"/>
    <x v="3"/>
    <n v="0.94236111111111109"/>
    <s v="65.24 AUD"/>
    <x v="3"/>
    <s v="plays"/>
    <x v="287"/>
    <d v="2014-01-23T06:00:00"/>
    <x v="1"/>
  </r>
  <r>
    <n v="298"/>
    <s v="Chase, Garcia and Johnson"/>
    <s v="Adaptive intangible database"/>
    <x v="26"/>
    <n v="5037"/>
    <x v="1"/>
    <n v="72"/>
    <s v="US"/>
    <s v="USD"/>
    <n v="1456466400"/>
    <n v="1458018000"/>
    <b v="0"/>
    <b v="1"/>
    <x v="1"/>
    <n v="1.4391428571428571"/>
    <s v="69.96 USD"/>
    <x v="1"/>
    <s v="rock"/>
    <x v="288"/>
    <d v="2016-03-15T05:00:00"/>
    <x v="7"/>
  </r>
  <r>
    <n v="299"/>
    <s v="Ramsey and Sons"/>
    <s v="Grass-roots contextually-based algorithm"/>
    <x v="167"/>
    <n v="1954"/>
    <x v="0"/>
    <n v="49"/>
    <s v="US"/>
    <s v="USD"/>
    <n v="1456984800"/>
    <n v="1461819600"/>
    <b v="0"/>
    <b v="0"/>
    <x v="0"/>
    <n v="0.51421052631578945"/>
    <s v="39.88 USD"/>
    <x v="0"/>
    <s v="food trucks"/>
    <x v="289"/>
    <d v="2016-04-28T05:00:00"/>
    <x v="7"/>
  </r>
  <r>
    <n v="300"/>
    <s v="Cooke PLC"/>
    <s v="Focused executive core"/>
    <x v="0"/>
    <n v="5"/>
    <x v="0"/>
    <n v="1"/>
    <s v="DK"/>
    <s v="DKK"/>
    <n v="1504069200"/>
    <n v="1504155600"/>
    <b v="0"/>
    <b v="1"/>
    <x v="9"/>
    <n v="0.05"/>
    <s v="5.00 DKK"/>
    <x v="5"/>
    <s v="nonfiction"/>
    <x v="290"/>
    <d v="2017-08-31T05:00:00"/>
    <x v="5"/>
  </r>
  <r>
    <n v="301"/>
    <s v="Wong-Walker"/>
    <s v="Multi-channeled disintermediate policy"/>
    <x v="79"/>
    <n v="12102"/>
    <x v="1"/>
    <n v="295"/>
    <s v="US"/>
    <s v="USD"/>
    <n v="1424930400"/>
    <n v="1426395600"/>
    <b v="0"/>
    <b v="0"/>
    <x v="4"/>
    <n v="13.446666666666667"/>
    <s v="41.02 USD"/>
    <x v="4"/>
    <s v="documentary"/>
    <x v="291"/>
    <d v="2015-03-15T05:00:00"/>
    <x v="0"/>
  </r>
  <r>
    <n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x v="3"/>
    <n v="0.31844940867279897"/>
    <s v="98.91 USD"/>
    <x v="3"/>
    <s v="plays"/>
    <x v="292"/>
    <d v="2018-09-16T05:00:00"/>
    <x v="9"/>
  </r>
  <r>
    <n v="303"/>
    <s v="Guerrero, Flores and Jenkins"/>
    <s v="Networked optimal architecture"/>
    <x v="74"/>
    <n v="2809"/>
    <x v="0"/>
    <n v="32"/>
    <s v="US"/>
    <s v="USD"/>
    <n v="1452146400"/>
    <n v="1452578400"/>
    <b v="0"/>
    <b v="0"/>
    <x v="7"/>
    <n v="0.82617647058823529"/>
    <s v="87.78 USD"/>
    <x v="1"/>
    <s v="indie rock"/>
    <x v="293"/>
    <d v="2016-01-12T06:00:00"/>
    <x v="7"/>
  </r>
  <r>
    <n v="304"/>
    <s v="Peterson PLC"/>
    <s v="User-friendly discrete benchmark"/>
    <x v="118"/>
    <n v="11469"/>
    <x v="1"/>
    <n v="142"/>
    <s v="US"/>
    <s v="USD"/>
    <n v="1470546000"/>
    <n v="1474088400"/>
    <b v="0"/>
    <b v="0"/>
    <x v="4"/>
    <n v="5.4614285714285717"/>
    <s v="80.77 USD"/>
    <x v="4"/>
    <s v="documentary"/>
    <x v="294"/>
    <d v="2016-09-17T05:00:00"/>
    <x v="7"/>
  </r>
  <r>
    <n v="305"/>
    <s v="Townsend Ltd"/>
    <s v="Grass-roots actuating policy"/>
    <x v="54"/>
    <n v="8014"/>
    <x v="1"/>
    <n v="85"/>
    <s v="US"/>
    <s v="USD"/>
    <n v="1458363600"/>
    <n v="1461906000"/>
    <b v="0"/>
    <b v="0"/>
    <x v="3"/>
    <n v="2.8621428571428571"/>
    <s v="94.28 USD"/>
    <x v="3"/>
    <s v="plays"/>
    <x v="295"/>
    <d v="2016-04-29T05:00:00"/>
    <x v="7"/>
  </r>
  <r>
    <n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x v="3"/>
    <n v="7.9076923076923072E-2"/>
    <s v="73.43 USD"/>
    <x v="3"/>
    <s v="plays"/>
    <x v="296"/>
    <d v="2017-07-17T05:00:00"/>
    <x v="5"/>
  </r>
  <r>
    <n v="307"/>
    <s v="Salazar-Dodson"/>
    <s v="Face-to-face zero tolerance moderator"/>
    <x v="194"/>
    <n v="43473"/>
    <x v="1"/>
    <n v="659"/>
    <s v="DK"/>
    <s v="DKK"/>
    <n v="1338958800"/>
    <n v="1340686800"/>
    <b v="0"/>
    <b v="1"/>
    <x v="13"/>
    <n v="1.3213677811550153"/>
    <s v="65.97 DKK"/>
    <x v="5"/>
    <s v="fiction"/>
    <x v="297"/>
    <d v="2012-06-26T05:00:00"/>
    <x v="4"/>
  </r>
  <r>
    <n v="308"/>
    <s v="Davis Ltd"/>
    <s v="Grass-roots optimizing projection"/>
    <x v="195"/>
    <n v="87560"/>
    <x v="0"/>
    <n v="803"/>
    <s v="US"/>
    <s v="USD"/>
    <n v="1303102800"/>
    <n v="1303189200"/>
    <b v="0"/>
    <b v="0"/>
    <x v="3"/>
    <n v="0.74077834179357027"/>
    <s v="109.04 USD"/>
    <x v="3"/>
    <s v="plays"/>
    <x v="298"/>
    <d v="2011-04-19T05:00:00"/>
    <x v="8"/>
  </r>
  <r>
    <n v="309"/>
    <s v="Harris-Perry"/>
    <s v="User-centric 6thgeneration attitude"/>
    <x v="178"/>
    <n v="3087"/>
    <x v="3"/>
    <n v="75"/>
    <s v="US"/>
    <s v="USD"/>
    <n v="1316581200"/>
    <n v="1318309200"/>
    <b v="0"/>
    <b v="1"/>
    <x v="7"/>
    <n v="0.75292682926829269"/>
    <s v="41.16 USD"/>
    <x v="1"/>
    <s v="indie rock"/>
    <x v="299"/>
    <d v="2011-10-11T05:00:00"/>
    <x v="8"/>
  </r>
  <r>
    <n v="310"/>
    <s v="Velazquez, Hunt and Ortiz"/>
    <s v="Switchable zero tolerance website"/>
    <x v="75"/>
    <n v="1586"/>
    <x v="0"/>
    <n v="16"/>
    <s v="US"/>
    <s v="USD"/>
    <n v="1270789200"/>
    <n v="1272171600"/>
    <b v="0"/>
    <b v="0"/>
    <x v="11"/>
    <n v="0.20333333333333334"/>
    <s v="99.13 USD"/>
    <x v="6"/>
    <s v="video games"/>
    <x v="300"/>
    <d v="2010-04-25T05:00:00"/>
    <x v="6"/>
  </r>
  <r>
    <n v="311"/>
    <s v="Flores PLC"/>
    <s v="Focused real-time help-desk"/>
    <x v="9"/>
    <n v="12812"/>
    <x v="1"/>
    <n v="121"/>
    <s v="US"/>
    <s v="USD"/>
    <n v="1297836000"/>
    <n v="1298872800"/>
    <b v="0"/>
    <b v="0"/>
    <x v="3"/>
    <n v="2.0336507936507937"/>
    <s v="105.88 USD"/>
    <x v="3"/>
    <s v="plays"/>
    <x v="247"/>
    <d v="2011-02-28T06:00:00"/>
    <x v="8"/>
  </r>
  <r>
    <n v="312"/>
    <s v="Martinez LLC"/>
    <s v="Robust impactful approach"/>
    <x v="18"/>
    <n v="183345"/>
    <x v="1"/>
    <n v="3742"/>
    <s v="US"/>
    <s v="USD"/>
    <n v="1382677200"/>
    <n v="1383282000"/>
    <b v="0"/>
    <b v="0"/>
    <x v="3"/>
    <n v="3.1022842639593908"/>
    <s v="49.00 USD"/>
    <x v="3"/>
    <s v="plays"/>
    <x v="244"/>
    <d v="2013-11-01T05:00:00"/>
    <x v="2"/>
  </r>
  <r>
    <n v="313"/>
    <s v="Miller-Irwin"/>
    <s v="Secured maximized policy"/>
    <x v="196"/>
    <n v="8697"/>
    <x v="1"/>
    <n v="223"/>
    <s v="US"/>
    <s v="USD"/>
    <n v="1330322400"/>
    <n v="1330495200"/>
    <b v="0"/>
    <b v="0"/>
    <x v="1"/>
    <n v="3.9531818181818181"/>
    <s v="39.00 USD"/>
    <x v="1"/>
    <s v="rock"/>
    <x v="301"/>
    <d v="2012-02-29T06:00:00"/>
    <x v="4"/>
  </r>
  <r>
    <n v="314"/>
    <s v="Sanchez-Morgan"/>
    <s v="Realigned upward-trending strategy"/>
    <x v="1"/>
    <n v="4126"/>
    <x v="1"/>
    <n v="133"/>
    <s v="US"/>
    <s v="USD"/>
    <n v="1552366800"/>
    <n v="1552798800"/>
    <b v="0"/>
    <b v="1"/>
    <x v="4"/>
    <n v="2.9471428571428571"/>
    <s v="31.02 USD"/>
    <x v="4"/>
    <s v="documentary"/>
    <x v="188"/>
    <d v="2019-03-17T05:00:00"/>
    <x v="3"/>
  </r>
  <r>
    <n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x v="3"/>
    <n v="0.33894736842105261"/>
    <s v="103.87 USD"/>
    <x v="3"/>
    <s v="plays"/>
    <x v="302"/>
    <d v="2014-06-22T05:00:00"/>
    <x v="1"/>
  </r>
  <r>
    <n v="316"/>
    <s v="Martin-Marshall"/>
    <s v="Configurable demand-driven matrix"/>
    <x v="103"/>
    <n v="6401"/>
    <x v="0"/>
    <n v="108"/>
    <s v="IT"/>
    <s v="EUR"/>
    <n v="1574143200"/>
    <n v="1574229600"/>
    <b v="0"/>
    <b v="1"/>
    <x v="0"/>
    <n v="0.66677083333333331"/>
    <s v="59.27 EUR"/>
    <x v="0"/>
    <s v="food trucks"/>
    <x v="303"/>
    <d v="2019-11-20T06:00:00"/>
    <x v="3"/>
  </r>
  <r>
    <n v="317"/>
    <s v="Summers PLC"/>
    <s v="Cross-group coherent hierarchy"/>
    <x v="47"/>
    <n v="1269"/>
    <x v="0"/>
    <n v="30"/>
    <s v="US"/>
    <s v="USD"/>
    <n v="1494738000"/>
    <n v="1495861200"/>
    <b v="0"/>
    <b v="0"/>
    <x v="3"/>
    <n v="0.19227272727272726"/>
    <s v="42.30 USD"/>
    <x v="3"/>
    <s v="plays"/>
    <x v="304"/>
    <d v="2017-05-27T05:00:00"/>
    <x v="5"/>
  </r>
  <r>
    <n v="318"/>
    <s v="Young, Hart and Ryan"/>
    <s v="Decentralized demand-driven open system"/>
    <x v="57"/>
    <n v="903"/>
    <x v="0"/>
    <n v="17"/>
    <s v="US"/>
    <s v="USD"/>
    <n v="1392357600"/>
    <n v="1392530400"/>
    <b v="0"/>
    <b v="0"/>
    <x v="1"/>
    <n v="0.15842105263157893"/>
    <s v="53.12 USD"/>
    <x v="1"/>
    <s v="rock"/>
    <x v="305"/>
    <d v="2014-02-16T06:00:00"/>
    <x v="1"/>
  </r>
  <r>
    <n v="319"/>
    <s v="Mills Group"/>
    <s v="Advanced empowering matrix"/>
    <x v="141"/>
    <n v="3251"/>
    <x v="3"/>
    <n v="64"/>
    <s v="US"/>
    <s v="USD"/>
    <n v="1281589200"/>
    <n v="1283662800"/>
    <b v="0"/>
    <b v="0"/>
    <x v="2"/>
    <n v="0.38702380952380955"/>
    <s v="50.80 USD"/>
    <x v="2"/>
    <s v="web"/>
    <x v="306"/>
    <d v="2010-09-05T05:00:00"/>
    <x v="6"/>
  </r>
  <r>
    <n v="320"/>
    <s v="Sandoval-Powell"/>
    <s v="Phased holistic implementation"/>
    <x v="197"/>
    <n v="8092"/>
    <x v="0"/>
    <n v="80"/>
    <s v="US"/>
    <s v="USD"/>
    <n v="1305003600"/>
    <n v="1305781200"/>
    <b v="0"/>
    <b v="0"/>
    <x v="13"/>
    <n v="9.5876777251184833E-2"/>
    <s v="101.15 USD"/>
    <x v="5"/>
    <s v="fiction"/>
    <x v="307"/>
    <d v="2011-05-19T05:00:00"/>
    <x v="8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x v="12"/>
    <n v="0.94144366197183094"/>
    <s v="65.00 USD"/>
    <x v="4"/>
    <s v="shorts"/>
    <x v="308"/>
    <d v="2011-04-09T05:00:00"/>
    <x v="8"/>
  </r>
  <r>
    <n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x v="3"/>
    <n v="1.6656234096692113"/>
    <s v="38.00 USD"/>
    <x v="3"/>
    <s v="plays"/>
    <x v="309"/>
    <d v="2010-12-08T06:00:00"/>
    <x v="6"/>
  </r>
  <r>
    <n v="323"/>
    <s v="Cole, Smith and Wood"/>
    <s v="Integrated zero-defect help-desk"/>
    <x v="200"/>
    <n v="2148"/>
    <x v="0"/>
    <n v="26"/>
    <s v="GB"/>
    <s v="GBP"/>
    <n v="1395896400"/>
    <n v="1396069200"/>
    <b v="0"/>
    <b v="0"/>
    <x v="4"/>
    <n v="0.24134831460674158"/>
    <s v="82.62 GBP"/>
    <x v="4"/>
    <s v="documentary"/>
    <x v="310"/>
    <d v="2014-03-29T05:00:00"/>
    <x v="1"/>
  </r>
  <r>
    <n v="324"/>
    <s v="Harris, Hall and Harris"/>
    <s v="Inverse analyzing matrices"/>
    <x v="143"/>
    <n v="11648"/>
    <x v="1"/>
    <n v="307"/>
    <s v="US"/>
    <s v="USD"/>
    <n v="1434862800"/>
    <n v="1435899600"/>
    <b v="0"/>
    <b v="1"/>
    <x v="3"/>
    <n v="1.6405633802816901"/>
    <s v="37.94 USD"/>
    <x v="3"/>
    <s v="plays"/>
    <x v="311"/>
    <d v="2015-07-03T05:00:00"/>
    <x v="0"/>
  </r>
  <r>
    <n v="325"/>
    <s v="Saunders Group"/>
    <s v="Programmable systemic implementation"/>
    <x v="191"/>
    <n v="5897"/>
    <x v="0"/>
    <n v="73"/>
    <s v="US"/>
    <s v="USD"/>
    <n v="1529125200"/>
    <n v="1531112400"/>
    <b v="0"/>
    <b v="1"/>
    <x v="3"/>
    <n v="0.90723076923076929"/>
    <s v="80.78 USD"/>
    <x v="3"/>
    <s v="plays"/>
    <x v="79"/>
    <d v="2018-07-09T05:00:00"/>
    <x v="9"/>
  </r>
  <r>
    <n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x v="10"/>
    <n v="0.46194444444444444"/>
    <s v="25.98 USD"/>
    <x v="4"/>
    <s v="animation"/>
    <x v="312"/>
    <d v="2016-01-01T06:00:00"/>
    <x v="7"/>
  </r>
  <r>
    <n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x v="3"/>
    <n v="0.38538461538461538"/>
    <s v="30.36 USD"/>
    <x v="3"/>
    <s v="plays"/>
    <x v="313"/>
    <d v="2019-09-01T05:00:00"/>
    <x v="3"/>
  </r>
  <r>
    <n v="328"/>
    <s v="Young PLC"/>
    <s v="Innovative well-modulated functionalities"/>
    <x v="201"/>
    <n v="131826"/>
    <x v="1"/>
    <n v="2441"/>
    <s v="US"/>
    <s v="USD"/>
    <n v="1543557600"/>
    <n v="1544508000"/>
    <b v="0"/>
    <b v="0"/>
    <x v="1"/>
    <n v="1.3356231003039514"/>
    <s v="54.00 USD"/>
    <x v="1"/>
    <s v="rock"/>
    <x v="314"/>
    <d v="2018-12-11T06:00:00"/>
    <x v="9"/>
  </r>
  <r>
    <n v="329"/>
    <s v="Willis and Sons"/>
    <s v="Fundamental incremental database"/>
    <x v="202"/>
    <n v="21477"/>
    <x v="2"/>
    <n v="211"/>
    <s v="US"/>
    <s v="USD"/>
    <n v="1481522400"/>
    <n v="1482472800"/>
    <b v="0"/>
    <b v="0"/>
    <x v="11"/>
    <n v="0.22896588486140726"/>
    <s v="101.79 USD"/>
    <x v="6"/>
    <s v="video games"/>
    <x v="315"/>
    <d v="2016-12-23T06:00:00"/>
    <x v="7"/>
  </r>
  <r>
    <n v="330"/>
    <s v="Thompson-Bates"/>
    <s v="Expanded encompassing open architecture"/>
    <x v="203"/>
    <n v="62330"/>
    <x v="1"/>
    <n v="1385"/>
    <s v="GB"/>
    <s v="GBP"/>
    <n v="1512712800"/>
    <n v="1512799200"/>
    <b v="0"/>
    <b v="0"/>
    <x v="4"/>
    <n v="1.8495548961424333"/>
    <s v="45.00 GBP"/>
    <x v="4"/>
    <s v="documentary"/>
    <x v="316"/>
    <d v="2017-12-09T06:00:00"/>
    <x v="5"/>
  </r>
  <r>
    <n v="331"/>
    <s v="Rose-Silva"/>
    <s v="Intuitive static portal"/>
    <x v="88"/>
    <n v="14643"/>
    <x v="1"/>
    <n v="190"/>
    <s v="US"/>
    <s v="USD"/>
    <n v="1324274400"/>
    <n v="1324360800"/>
    <b v="0"/>
    <b v="0"/>
    <x v="0"/>
    <n v="4.4372727272727275"/>
    <s v="77.07 USD"/>
    <x v="0"/>
    <s v="food trucks"/>
    <x v="317"/>
    <d v="2011-12-20T06:00:00"/>
    <x v="8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x v="8"/>
    <n v="1.999806763285024"/>
    <s v="88.08 USD"/>
    <x v="2"/>
    <s v="wearables"/>
    <x v="318"/>
    <d v="2013-03-29T05:00:00"/>
    <x v="2"/>
  </r>
  <r>
    <n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x v="3"/>
    <n v="1.2395833333333333"/>
    <s v="47.04 USD"/>
    <x v="3"/>
    <s v="plays"/>
    <x v="319"/>
    <d v="2018-12-18T06:00:00"/>
    <x v="9"/>
  </r>
  <r>
    <n v="334"/>
    <s v="Mcgee Group"/>
    <s v="Assimilated discrete algorithm"/>
    <x v="205"/>
    <n v="123538"/>
    <x v="1"/>
    <n v="1113"/>
    <s v="US"/>
    <s v="USD"/>
    <n v="1515564000"/>
    <n v="1516168800"/>
    <b v="0"/>
    <b v="0"/>
    <x v="1"/>
    <n v="1.8661329305135952"/>
    <s v="111.00 USD"/>
    <x v="1"/>
    <s v="rock"/>
    <x v="32"/>
    <d v="2018-01-17T06:00:00"/>
    <x v="9"/>
  </r>
  <r>
    <n v="335"/>
    <s v="Jordan-Acosta"/>
    <s v="Operative uniform hub"/>
    <x v="206"/>
    <n v="198628"/>
    <x v="1"/>
    <n v="2283"/>
    <s v="US"/>
    <s v="USD"/>
    <n v="1573797600"/>
    <n v="1574920800"/>
    <b v="0"/>
    <b v="0"/>
    <x v="1"/>
    <n v="1.1428538550057536"/>
    <s v="87.00 USD"/>
    <x v="1"/>
    <s v="rock"/>
    <x v="320"/>
    <d v="2019-11-28T06:00:00"/>
    <x v="3"/>
  </r>
  <r>
    <n v="336"/>
    <s v="Nunez Inc"/>
    <s v="Customizable intangible capability"/>
    <x v="207"/>
    <n v="68602"/>
    <x v="0"/>
    <n v="1072"/>
    <s v="US"/>
    <s v="USD"/>
    <n v="1292392800"/>
    <n v="1292479200"/>
    <b v="0"/>
    <b v="1"/>
    <x v="1"/>
    <n v="0.97032531824611035"/>
    <s v="63.99 USD"/>
    <x v="1"/>
    <s v="rock"/>
    <x v="321"/>
    <d v="2010-12-16T06:00:00"/>
    <x v="6"/>
  </r>
  <r>
    <n v="337"/>
    <s v="Hayden Ltd"/>
    <s v="Innovative didactic analyzer"/>
    <x v="208"/>
    <n v="116064"/>
    <x v="1"/>
    <n v="1095"/>
    <s v="US"/>
    <s v="USD"/>
    <n v="1573452000"/>
    <n v="1573538400"/>
    <b v="0"/>
    <b v="0"/>
    <x v="3"/>
    <n v="1.2281904761904763"/>
    <s v="105.99 USD"/>
    <x v="3"/>
    <s v="plays"/>
    <x v="322"/>
    <d v="2019-11-12T06:00:00"/>
    <x v="3"/>
  </r>
  <r>
    <n v="338"/>
    <s v="Gonzalez-Burton"/>
    <s v="Decentralized intangible encoding"/>
    <x v="209"/>
    <n v="125042"/>
    <x v="1"/>
    <n v="1690"/>
    <s v="US"/>
    <s v="USD"/>
    <n v="1317790800"/>
    <n v="1320382800"/>
    <b v="0"/>
    <b v="0"/>
    <x v="3"/>
    <n v="1.7914326647564469"/>
    <s v="73.99 USD"/>
    <x v="3"/>
    <s v="plays"/>
    <x v="323"/>
    <d v="2011-11-04T05:00:00"/>
    <x v="8"/>
  </r>
  <r>
    <n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x v="3"/>
    <n v="0.79951577402787966"/>
    <s v="84.02 CAD"/>
    <x v="3"/>
    <s v="plays"/>
    <x v="324"/>
    <d v="2017-08-16T05:00:00"/>
    <x v="5"/>
  </r>
  <r>
    <n v="340"/>
    <s v="Butler, Henry and Espinoza"/>
    <s v="Switchable didactic matrices"/>
    <x v="211"/>
    <n v="34964"/>
    <x v="0"/>
    <n v="393"/>
    <s v="US"/>
    <s v="USD"/>
    <n v="1323669600"/>
    <n v="1323756000"/>
    <b v="0"/>
    <b v="0"/>
    <x v="14"/>
    <n v="0.94242587601078165"/>
    <s v="88.97 USD"/>
    <x v="7"/>
    <s v="photography books"/>
    <x v="325"/>
    <d v="2011-12-13T06:00:00"/>
    <x v="8"/>
  </r>
  <r>
    <n v="341"/>
    <s v="Guzman Group"/>
    <s v="Ameliorated disintermediate utilization"/>
    <x v="212"/>
    <n v="96777"/>
    <x v="0"/>
    <n v="1257"/>
    <s v="US"/>
    <s v="USD"/>
    <n v="1440738000"/>
    <n v="1441342800"/>
    <b v="0"/>
    <b v="0"/>
    <x v="7"/>
    <n v="0.84669291338582675"/>
    <s v="76.99 USD"/>
    <x v="1"/>
    <s v="indie rock"/>
    <x v="326"/>
    <d v="2015-09-04T05:00:00"/>
    <x v="0"/>
  </r>
  <r>
    <n v="342"/>
    <s v="Gibson-Hernandez"/>
    <s v="Visionary foreground middleware"/>
    <x v="213"/>
    <n v="31864"/>
    <x v="0"/>
    <n v="328"/>
    <s v="US"/>
    <s v="USD"/>
    <n v="1374296400"/>
    <n v="1375333200"/>
    <b v="0"/>
    <b v="0"/>
    <x v="3"/>
    <n v="0.66521920668058454"/>
    <s v="97.15 USD"/>
    <x v="3"/>
    <s v="plays"/>
    <x v="327"/>
    <d v="2013-08-01T05:00:00"/>
    <x v="2"/>
  </r>
  <r>
    <n v="343"/>
    <s v="Spencer-Weber"/>
    <s v="Optional zero-defect task-force"/>
    <x v="25"/>
    <n v="4853"/>
    <x v="0"/>
    <n v="147"/>
    <s v="US"/>
    <s v="USD"/>
    <n v="1384840800"/>
    <n v="1389420000"/>
    <b v="0"/>
    <b v="0"/>
    <x v="3"/>
    <n v="0.53922222222222227"/>
    <s v="33.01 USD"/>
    <x v="3"/>
    <s v="plays"/>
    <x v="328"/>
    <d v="2014-01-11T06:00:00"/>
    <x v="1"/>
  </r>
  <r>
    <n v="344"/>
    <s v="Berger, Johnson and Marshall"/>
    <s v="Devolved exuding emulation"/>
    <x v="214"/>
    <n v="82959"/>
    <x v="0"/>
    <n v="830"/>
    <s v="US"/>
    <s v="USD"/>
    <n v="1516600800"/>
    <n v="1520056800"/>
    <b v="0"/>
    <b v="0"/>
    <x v="11"/>
    <n v="0.41983299595141699"/>
    <s v="99.95 USD"/>
    <x v="6"/>
    <s v="video games"/>
    <x v="329"/>
    <d v="2018-03-03T06:00:00"/>
    <x v="9"/>
  </r>
  <r>
    <n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x v="6"/>
    <n v="0.14694796954314721"/>
    <s v="69.97 GBP"/>
    <x v="4"/>
    <s v="drama"/>
    <x v="330"/>
    <d v="2015-07-10T05:00:00"/>
    <x v="0"/>
  </r>
  <r>
    <n v="346"/>
    <s v="Little-Marsh"/>
    <s v="Virtual attitude-oriented migration"/>
    <x v="48"/>
    <n v="2758"/>
    <x v="0"/>
    <n v="25"/>
    <s v="US"/>
    <s v="USD"/>
    <n v="1503550800"/>
    <n v="1508302800"/>
    <b v="0"/>
    <b v="1"/>
    <x v="7"/>
    <n v="0.34475"/>
    <s v="110.32 USD"/>
    <x v="1"/>
    <s v="indie rock"/>
    <x v="331"/>
    <d v="2017-10-18T05:00:00"/>
    <x v="5"/>
  </r>
  <r>
    <n v="347"/>
    <s v="Petersen and Sons"/>
    <s v="Open-source full-range portal"/>
    <x v="79"/>
    <n v="12607"/>
    <x v="1"/>
    <n v="191"/>
    <s v="US"/>
    <s v="USD"/>
    <n v="1423634400"/>
    <n v="1425708000"/>
    <b v="0"/>
    <b v="0"/>
    <x v="2"/>
    <n v="14.007777777777777"/>
    <s v="66.01 USD"/>
    <x v="2"/>
    <s v="web"/>
    <x v="332"/>
    <d v="2015-03-07T06:00:00"/>
    <x v="0"/>
  </r>
  <r>
    <n v="348"/>
    <s v="Hensley Ltd"/>
    <s v="Versatile cohesive open system"/>
    <x v="216"/>
    <n v="142823"/>
    <x v="0"/>
    <n v="3483"/>
    <s v="US"/>
    <s v="USD"/>
    <n v="1487224800"/>
    <n v="1488348000"/>
    <b v="0"/>
    <b v="0"/>
    <x v="0"/>
    <n v="0.71770351758793971"/>
    <s v="41.01 USD"/>
    <x v="0"/>
    <s v="food trucks"/>
    <x v="333"/>
    <d v="2017-03-01T06:00:00"/>
    <x v="5"/>
  </r>
  <r>
    <n v="349"/>
    <s v="Navarro and Sons"/>
    <s v="Multi-layered bottom-line frame"/>
    <x v="217"/>
    <n v="95958"/>
    <x v="0"/>
    <n v="923"/>
    <s v="US"/>
    <s v="USD"/>
    <n v="1500008400"/>
    <n v="1502600400"/>
    <b v="0"/>
    <b v="0"/>
    <x v="3"/>
    <n v="0.53074115044247783"/>
    <s v="103.96 USD"/>
    <x v="3"/>
    <s v="plays"/>
    <x v="296"/>
    <d v="2017-08-13T05:00:00"/>
    <x v="5"/>
  </r>
  <r>
    <n v="350"/>
    <s v="Shannon Ltd"/>
    <s v="Pre-emptive neutral capacity"/>
    <x v="0"/>
    <n v="5"/>
    <x v="0"/>
    <n v="1"/>
    <s v="US"/>
    <s v="USD"/>
    <n v="1432098000"/>
    <n v="1433653200"/>
    <b v="0"/>
    <b v="1"/>
    <x v="17"/>
    <n v="0.05"/>
    <s v="5.00 USD"/>
    <x v="1"/>
    <s v="jazz"/>
    <x v="334"/>
    <d v="2015-06-07T05:00:00"/>
    <x v="0"/>
  </r>
  <r>
    <n v="351"/>
    <s v="Young LLC"/>
    <s v="Universal maximized methodology"/>
    <x v="218"/>
    <n v="94631"/>
    <x v="1"/>
    <n v="2013"/>
    <s v="US"/>
    <s v="USD"/>
    <n v="1440392400"/>
    <n v="1441602000"/>
    <b v="0"/>
    <b v="0"/>
    <x v="1"/>
    <n v="1.2770715249662619"/>
    <s v="47.01 USD"/>
    <x v="1"/>
    <s v="rock"/>
    <x v="335"/>
    <d v="2015-09-07T05:00:00"/>
    <x v="0"/>
  </r>
  <r>
    <n v="352"/>
    <s v="Adams, Willis and Sanchez"/>
    <s v="Expanded hybrid hardware"/>
    <x v="54"/>
    <n v="977"/>
    <x v="0"/>
    <n v="33"/>
    <s v="CA"/>
    <s v="CAD"/>
    <n v="1446876000"/>
    <n v="1447567200"/>
    <b v="0"/>
    <b v="0"/>
    <x v="3"/>
    <n v="0.34892857142857142"/>
    <s v="29.61 CAD"/>
    <x v="3"/>
    <s v="plays"/>
    <x v="336"/>
    <d v="2015-11-15T06:00:00"/>
    <x v="0"/>
  </r>
  <r>
    <n v="353"/>
    <s v="Mills-Roy"/>
    <s v="Profit-focused multi-tasking access"/>
    <x v="219"/>
    <n v="137961"/>
    <x v="1"/>
    <n v="1703"/>
    <s v="US"/>
    <s v="USD"/>
    <n v="1562302800"/>
    <n v="1562389200"/>
    <b v="0"/>
    <b v="0"/>
    <x v="3"/>
    <n v="4.105982142857143"/>
    <s v="81.01 USD"/>
    <x v="3"/>
    <s v="plays"/>
    <x v="337"/>
    <d v="2019-07-06T05:00:00"/>
    <x v="3"/>
  </r>
  <r>
    <n v="354"/>
    <s v="Brown Group"/>
    <s v="Profit-focused transitional capability"/>
    <x v="55"/>
    <n v="7548"/>
    <x v="1"/>
    <n v="80"/>
    <s v="DK"/>
    <s v="DKK"/>
    <n v="1378184400"/>
    <n v="1378789200"/>
    <b v="0"/>
    <b v="0"/>
    <x v="4"/>
    <n v="1.2373770491803278"/>
    <s v="94.35 DKK"/>
    <x v="4"/>
    <s v="documentary"/>
    <x v="338"/>
    <d v="2013-09-10T05:00:00"/>
    <x v="2"/>
  </r>
  <r>
    <n v="355"/>
    <s v="Burns-Burnett"/>
    <s v="Front-line scalable definition"/>
    <x v="167"/>
    <n v="2241"/>
    <x v="2"/>
    <n v="86"/>
    <s v="US"/>
    <s v="USD"/>
    <n v="1485064800"/>
    <n v="1488520800"/>
    <b v="0"/>
    <b v="0"/>
    <x v="8"/>
    <n v="0.58973684210526311"/>
    <s v="26.06 USD"/>
    <x v="2"/>
    <s v="wearables"/>
    <x v="339"/>
    <d v="2017-03-03T06:00:00"/>
    <x v="5"/>
  </r>
  <r>
    <n v="356"/>
    <s v="Glass, Nunez and Mcdonald"/>
    <s v="Open-source systematic protocol"/>
    <x v="29"/>
    <n v="3431"/>
    <x v="0"/>
    <n v="40"/>
    <s v="IT"/>
    <s v="EUR"/>
    <n v="1326520800"/>
    <n v="1327298400"/>
    <b v="0"/>
    <b v="0"/>
    <x v="3"/>
    <n v="0.36892473118279567"/>
    <s v="85.78 EUR"/>
    <x v="3"/>
    <s v="plays"/>
    <x v="340"/>
    <d v="2012-01-23T06:00:00"/>
    <x v="4"/>
  </r>
  <r>
    <n v="357"/>
    <s v="Perez, Davis and Wilson"/>
    <s v="Implemented tangible algorithm"/>
    <x v="173"/>
    <n v="4253"/>
    <x v="1"/>
    <n v="41"/>
    <s v="US"/>
    <s v="USD"/>
    <n v="1441256400"/>
    <n v="1443416400"/>
    <b v="0"/>
    <b v="0"/>
    <x v="11"/>
    <n v="1.8491304347826087"/>
    <s v="103.73 USD"/>
    <x v="6"/>
    <s v="video games"/>
    <x v="341"/>
    <d v="2015-09-28T05:00:00"/>
    <x v="0"/>
  </r>
  <r>
    <n v="358"/>
    <s v="Diaz-Garcia"/>
    <s v="Profit-focused 3rdgeneration circuit"/>
    <x v="62"/>
    <n v="1146"/>
    <x v="0"/>
    <n v="23"/>
    <s v="CA"/>
    <s v="CAD"/>
    <n v="1533877200"/>
    <n v="1534136400"/>
    <b v="1"/>
    <b v="0"/>
    <x v="14"/>
    <n v="0.11814432989690722"/>
    <s v="49.83 CAD"/>
    <x v="7"/>
    <s v="photography books"/>
    <x v="342"/>
    <d v="2018-08-13T05:00:00"/>
    <x v="9"/>
  </r>
  <r>
    <n v="359"/>
    <s v="Salazar-Moon"/>
    <s v="Compatible needs-based architecture"/>
    <x v="220"/>
    <n v="11948"/>
    <x v="1"/>
    <n v="187"/>
    <s v="US"/>
    <s v="USD"/>
    <n v="1314421200"/>
    <n v="1315026000"/>
    <b v="0"/>
    <b v="0"/>
    <x v="10"/>
    <n v="2.9870000000000001"/>
    <s v="63.89 USD"/>
    <x v="4"/>
    <s v="animation"/>
    <x v="343"/>
    <d v="2011-09-03T05:00:00"/>
    <x v="8"/>
  </r>
  <r>
    <n v="360"/>
    <s v="Larsen-Chung"/>
    <s v="Right-sized zero tolerance migration"/>
    <x v="221"/>
    <n v="135132"/>
    <x v="1"/>
    <n v="2875"/>
    <s v="GB"/>
    <s v="GBP"/>
    <n v="1293861600"/>
    <n v="1295071200"/>
    <b v="0"/>
    <b v="1"/>
    <x v="3"/>
    <n v="2.2635175879396985"/>
    <s v="47.00 GBP"/>
    <x v="3"/>
    <s v="plays"/>
    <x v="344"/>
    <d v="2011-01-15T06:00:00"/>
    <x v="8"/>
  </r>
  <r>
    <n v="361"/>
    <s v="Anderson and Sons"/>
    <s v="Quality-focused reciprocal structure"/>
    <x v="20"/>
    <n v="9546"/>
    <x v="1"/>
    <n v="88"/>
    <s v="US"/>
    <s v="USD"/>
    <n v="1507352400"/>
    <n v="1509426000"/>
    <b v="0"/>
    <b v="0"/>
    <x v="3"/>
    <n v="1.7356363636363636"/>
    <s v="108.48 USD"/>
    <x v="3"/>
    <s v="plays"/>
    <x v="345"/>
    <d v="2017-10-31T05:00:00"/>
    <x v="5"/>
  </r>
  <r>
    <n v="362"/>
    <s v="Lawrence Group"/>
    <s v="Automated actuating conglomeration"/>
    <x v="41"/>
    <n v="13755"/>
    <x v="1"/>
    <n v="191"/>
    <s v="US"/>
    <s v="USD"/>
    <n v="1296108000"/>
    <n v="1299391200"/>
    <b v="0"/>
    <b v="0"/>
    <x v="1"/>
    <n v="3.7175675675675675"/>
    <s v="72.02 USD"/>
    <x v="1"/>
    <s v="rock"/>
    <x v="65"/>
    <d v="2011-03-06T06:00:00"/>
    <x v="8"/>
  </r>
  <r>
    <n v="363"/>
    <s v="Gray-Davis"/>
    <s v="Re-contextualized local initiative"/>
    <x v="5"/>
    <n v="8330"/>
    <x v="1"/>
    <n v="139"/>
    <s v="US"/>
    <s v="USD"/>
    <n v="1324965600"/>
    <n v="1325052000"/>
    <b v="0"/>
    <b v="0"/>
    <x v="1"/>
    <n v="1.601923076923077"/>
    <s v="59.93 USD"/>
    <x v="1"/>
    <s v="rock"/>
    <x v="346"/>
    <d v="2011-12-28T06:00:00"/>
    <x v="8"/>
  </r>
  <r>
    <n v="364"/>
    <s v="Ramirez-Myers"/>
    <s v="Switchable intangible definition"/>
    <x v="79"/>
    <n v="14547"/>
    <x v="1"/>
    <n v="186"/>
    <s v="US"/>
    <s v="USD"/>
    <n v="1520229600"/>
    <n v="1522818000"/>
    <b v="0"/>
    <b v="0"/>
    <x v="7"/>
    <n v="16.163333333333334"/>
    <s v="78.21 USD"/>
    <x v="1"/>
    <s v="indie rock"/>
    <x v="347"/>
    <d v="2018-04-04T05:00:00"/>
    <x v="9"/>
  </r>
  <r>
    <n v="365"/>
    <s v="Lucas, Hall and Bonilla"/>
    <s v="Networked bottom-line initiative"/>
    <x v="39"/>
    <n v="11735"/>
    <x v="1"/>
    <n v="112"/>
    <s v="AU"/>
    <s v="AUD"/>
    <n v="1482991200"/>
    <n v="1485324000"/>
    <b v="0"/>
    <b v="0"/>
    <x v="3"/>
    <n v="7.3343749999999996"/>
    <s v="104.78 AUD"/>
    <x v="3"/>
    <s v="plays"/>
    <x v="348"/>
    <d v="2017-01-25T06:00:00"/>
    <x v="5"/>
  </r>
  <r>
    <n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x v="3"/>
    <n v="5.9211111111111112"/>
    <s v="105.52 USD"/>
    <x v="3"/>
    <s v="plays"/>
    <x v="349"/>
    <d v="2011-01-04T06:00:00"/>
    <x v="8"/>
  </r>
  <r>
    <n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x v="3"/>
    <n v="0.18888888888888888"/>
    <s v="24.93 USD"/>
    <x v="3"/>
    <s v="plays"/>
    <x v="350"/>
    <d v="2014-11-11T06:00:00"/>
    <x v="1"/>
  </r>
  <r>
    <n v="368"/>
    <s v="Whitaker, Wallace and Daniels"/>
    <s v="Reactive directional capacity"/>
    <x v="5"/>
    <n v="14394"/>
    <x v="1"/>
    <n v="206"/>
    <s v="GB"/>
    <s v="GBP"/>
    <n v="1286946000"/>
    <n v="1288933200"/>
    <b v="0"/>
    <b v="1"/>
    <x v="4"/>
    <n v="2.7680769230769231"/>
    <s v="69.87 GBP"/>
    <x v="4"/>
    <s v="documentary"/>
    <x v="351"/>
    <d v="2010-11-05T05:00:00"/>
    <x v="6"/>
  </r>
  <r>
    <n v="369"/>
    <s v="Smith-Gonzalez"/>
    <s v="Polarized needs-based approach"/>
    <x v="91"/>
    <n v="14743"/>
    <x v="1"/>
    <n v="154"/>
    <s v="US"/>
    <s v="USD"/>
    <n v="1359871200"/>
    <n v="1363237200"/>
    <b v="0"/>
    <b v="1"/>
    <x v="19"/>
    <n v="2.730185185185185"/>
    <s v="95.73 USD"/>
    <x v="4"/>
    <s v="television"/>
    <x v="352"/>
    <d v="2013-03-14T05:00:00"/>
    <x v="2"/>
  </r>
  <r>
    <n v="370"/>
    <s v="Skinner PLC"/>
    <s v="Intuitive well-modulated middleware"/>
    <x v="222"/>
    <n v="178965"/>
    <x v="1"/>
    <n v="5966"/>
    <s v="US"/>
    <s v="USD"/>
    <n v="1555304400"/>
    <n v="1555822800"/>
    <b v="0"/>
    <b v="0"/>
    <x v="3"/>
    <n v="1.593633125556545"/>
    <s v="30.00 USD"/>
    <x v="3"/>
    <s v="plays"/>
    <x v="353"/>
    <d v="2019-04-21T05:00:00"/>
    <x v="3"/>
  </r>
  <r>
    <n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x v="3"/>
    <n v="0.67869978858350954"/>
    <s v="59.01 USD"/>
    <x v="3"/>
    <s v="plays"/>
    <x v="354"/>
    <d v="2015-03-31T05:00:00"/>
    <x v="0"/>
  </r>
  <r>
    <n v="372"/>
    <s v="Green-Carr"/>
    <s v="Pre-emptive bifurcated artificial intelligence"/>
    <x v="79"/>
    <n v="14324"/>
    <x v="1"/>
    <n v="169"/>
    <s v="US"/>
    <s v="USD"/>
    <n v="1420696800"/>
    <n v="1422424800"/>
    <b v="0"/>
    <b v="1"/>
    <x v="4"/>
    <n v="15.915555555555555"/>
    <s v="84.76 USD"/>
    <x v="4"/>
    <s v="documentary"/>
    <x v="355"/>
    <d v="2015-01-28T06:00:00"/>
    <x v="0"/>
  </r>
  <r>
    <n v="373"/>
    <s v="Brown-Parker"/>
    <s v="Down-sized coherent toolset"/>
    <x v="224"/>
    <n v="164291"/>
    <x v="1"/>
    <n v="2106"/>
    <s v="US"/>
    <s v="USD"/>
    <n v="1502946000"/>
    <n v="1503637200"/>
    <b v="0"/>
    <b v="0"/>
    <x v="3"/>
    <n v="7.3018222222222224"/>
    <s v="78.01 USD"/>
    <x v="3"/>
    <s v="plays"/>
    <x v="356"/>
    <d v="2017-08-25T05:00:00"/>
    <x v="5"/>
  </r>
  <r>
    <n v="374"/>
    <s v="Marshall Inc"/>
    <s v="Open-source multi-tasking data-warehouse"/>
    <x v="225"/>
    <n v="22073"/>
    <x v="0"/>
    <n v="441"/>
    <s v="US"/>
    <s v="USD"/>
    <n v="1547186400"/>
    <n v="1547618400"/>
    <b v="0"/>
    <b v="1"/>
    <x v="4"/>
    <n v="0.13185782556750297"/>
    <s v="50.05 USD"/>
    <x v="4"/>
    <s v="documentary"/>
    <x v="357"/>
    <d v="2019-01-16T06:00:00"/>
    <x v="3"/>
  </r>
  <r>
    <n v="375"/>
    <s v="Leblanc-Pineda"/>
    <s v="Future-proofed upward-trending contingency"/>
    <x v="50"/>
    <n v="1479"/>
    <x v="0"/>
    <n v="25"/>
    <s v="US"/>
    <s v="USD"/>
    <n v="1444971600"/>
    <n v="1449900000"/>
    <b v="0"/>
    <b v="0"/>
    <x v="7"/>
    <n v="0.54777777777777781"/>
    <s v="59.16 USD"/>
    <x v="1"/>
    <s v="indie rock"/>
    <x v="358"/>
    <d v="2015-12-12T06:00:00"/>
    <x v="0"/>
  </r>
  <r>
    <n v="376"/>
    <s v="Perry PLC"/>
    <s v="Mandatory uniform matrix"/>
    <x v="74"/>
    <n v="12275"/>
    <x v="1"/>
    <n v="131"/>
    <s v="US"/>
    <s v="USD"/>
    <n v="1404622800"/>
    <n v="1405141200"/>
    <b v="0"/>
    <b v="0"/>
    <x v="1"/>
    <n v="3.6102941176470589"/>
    <s v="93.70 USD"/>
    <x v="1"/>
    <s v="rock"/>
    <x v="359"/>
    <d v="2014-07-12T05:00:00"/>
    <x v="1"/>
  </r>
  <r>
    <n v="377"/>
    <s v="Klein, Stark and Livingston"/>
    <s v="Phased methodical initiative"/>
    <x v="226"/>
    <n v="5098"/>
    <x v="0"/>
    <n v="127"/>
    <s v="US"/>
    <s v="USD"/>
    <n v="1571720400"/>
    <n v="1572933600"/>
    <b v="0"/>
    <b v="0"/>
    <x v="3"/>
    <n v="0.10257545271629778"/>
    <s v="40.14 USD"/>
    <x v="3"/>
    <s v="plays"/>
    <x v="12"/>
    <d v="2019-11-05T06:00:00"/>
    <x v="3"/>
  </r>
  <r>
    <n v="378"/>
    <s v="Fleming-Oliver"/>
    <s v="Managed stable function"/>
    <x v="227"/>
    <n v="24882"/>
    <x v="0"/>
    <n v="355"/>
    <s v="US"/>
    <s v="USD"/>
    <n v="1526878800"/>
    <n v="1530162000"/>
    <b v="0"/>
    <b v="0"/>
    <x v="4"/>
    <n v="0.13962962962962963"/>
    <s v="70.09 USD"/>
    <x v="4"/>
    <s v="documentary"/>
    <x v="360"/>
    <d v="2018-06-28T05:00:00"/>
    <x v="9"/>
  </r>
  <r>
    <n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x v="3"/>
    <n v="0.40444444444444444"/>
    <s v="66.18 GBP"/>
    <x v="3"/>
    <s v="plays"/>
    <x v="361"/>
    <d v="2011-11-10T06:00:00"/>
    <x v="8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x v="3"/>
    <n v="1.6032"/>
    <s v="47.71 USD"/>
    <x v="3"/>
    <s v="plays"/>
    <x v="362"/>
    <d v="2013-06-28T05:00:00"/>
    <x v="2"/>
  </r>
  <r>
    <n v="381"/>
    <s v="Michael, Anderson and Vincent"/>
    <s v="Cross-group global moratorium"/>
    <x v="98"/>
    <n v="9749"/>
    <x v="1"/>
    <n v="155"/>
    <s v="US"/>
    <s v="USD"/>
    <n v="1433739600"/>
    <n v="1437714000"/>
    <b v="0"/>
    <b v="0"/>
    <x v="3"/>
    <n v="1.8394339622641509"/>
    <s v="62.90 USD"/>
    <x v="3"/>
    <s v="plays"/>
    <x v="363"/>
    <d v="2015-07-24T05:00:00"/>
    <x v="0"/>
  </r>
  <r>
    <n v="382"/>
    <s v="King Ltd"/>
    <s v="Visionary systemic process improvement"/>
    <x v="14"/>
    <n v="5803"/>
    <x v="0"/>
    <n v="67"/>
    <s v="US"/>
    <s v="USD"/>
    <n v="1508130000"/>
    <n v="1509771600"/>
    <b v="0"/>
    <b v="0"/>
    <x v="14"/>
    <n v="0.63769230769230767"/>
    <s v="86.61 USD"/>
    <x v="7"/>
    <s v="photography books"/>
    <x v="364"/>
    <d v="2017-11-04T05:00:00"/>
    <x v="5"/>
  </r>
  <r>
    <n v="383"/>
    <s v="Baker Ltd"/>
    <s v="Progressive intangible flexibility"/>
    <x v="9"/>
    <n v="14199"/>
    <x v="1"/>
    <n v="189"/>
    <s v="US"/>
    <s v="USD"/>
    <n v="1550037600"/>
    <n v="1550556000"/>
    <b v="0"/>
    <b v="1"/>
    <x v="0"/>
    <n v="2.2538095238095237"/>
    <s v="75.13 USD"/>
    <x v="0"/>
    <s v="food trucks"/>
    <x v="210"/>
    <d v="2019-02-19T06:00:00"/>
    <x v="3"/>
  </r>
  <r>
    <n v="384"/>
    <s v="Baker, Collins and Smith"/>
    <s v="Reactive real-time software"/>
    <x v="228"/>
    <n v="196779"/>
    <x v="1"/>
    <n v="4799"/>
    <s v="US"/>
    <s v="USD"/>
    <n v="1486706400"/>
    <n v="1489039200"/>
    <b v="1"/>
    <b v="1"/>
    <x v="4"/>
    <n v="1.7200961538461539"/>
    <s v="41.00 USD"/>
    <x v="4"/>
    <s v="documentary"/>
    <x v="365"/>
    <d v="2017-03-09T06:00:00"/>
    <x v="5"/>
  </r>
  <r>
    <n v="385"/>
    <s v="Warren-Harrison"/>
    <s v="Programmable incremental knowledge user"/>
    <x v="229"/>
    <n v="56859"/>
    <x v="1"/>
    <n v="1137"/>
    <s v="US"/>
    <s v="USD"/>
    <n v="1553835600"/>
    <n v="1556600400"/>
    <b v="0"/>
    <b v="0"/>
    <x v="9"/>
    <n v="1.4616709511568124"/>
    <s v="50.01 USD"/>
    <x v="5"/>
    <s v="nonfiction"/>
    <x v="366"/>
    <d v="2019-04-30T05:00:00"/>
    <x v="3"/>
  </r>
  <r>
    <n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x v="3"/>
    <n v="0.76423616236162362"/>
    <s v="96.96 USD"/>
    <x v="3"/>
    <s v="plays"/>
    <x v="367"/>
    <d v="2010-07-08T05:00:00"/>
    <x v="6"/>
  </r>
  <r>
    <n v="387"/>
    <s v="Flores-Lambert"/>
    <s v="Triple-buffered logistical frame"/>
    <x v="231"/>
    <n v="42795"/>
    <x v="0"/>
    <n v="424"/>
    <s v="US"/>
    <s v="USD"/>
    <n v="1339477200"/>
    <n v="1339909200"/>
    <b v="0"/>
    <b v="0"/>
    <x v="8"/>
    <n v="0.39261467889908258"/>
    <s v="100.93 USD"/>
    <x v="2"/>
    <s v="wearables"/>
    <x v="368"/>
    <d v="2012-06-17T05:00:00"/>
    <x v="4"/>
  </r>
  <r>
    <n v="388"/>
    <s v="Cruz Ltd"/>
    <s v="Exclusive dynamic adapter"/>
    <x v="232"/>
    <n v="12938"/>
    <x v="3"/>
    <n v="145"/>
    <s v="CH"/>
    <s v="CHF"/>
    <n v="1325656800"/>
    <n v="1325829600"/>
    <b v="0"/>
    <b v="0"/>
    <x v="7"/>
    <n v="0.11270034843205574"/>
    <s v="89.23 CHF"/>
    <x v="1"/>
    <s v="indie rock"/>
    <x v="369"/>
    <d v="2012-01-06T06:00:00"/>
    <x v="4"/>
  </r>
  <r>
    <n v="389"/>
    <s v="Knox-Garner"/>
    <s v="Automated systemic hierarchy"/>
    <x v="233"/>
    <n v="101352"/>
    <x v="1"/>
    <n v="1152"/>
    <s v="US"/>
    <s v="USD"/>
    <n v="1288242000"/>
    <n v="1290578400"/>
    <b v="0"/>
    <b v="0"/>
    <x v="3"/>
    <n v="1.2211084337349398"/>
    <s v="87.98 USD"/>
    <x v="3"/>
    <s v="plays"/>
    <x v="370"/>
    <d v="2010-11-24T06:00:00"/>
    <x v="6"/>
  </r>
  <r>
    <n v="390"/>
    <s v="Davis-Allen"/>
    <s v="Digitized eco-centric core"/>
    <x v="166"/>
    <n v="4477"/>
    <x v="1"/>
    <n v="50"/>
    <s v="US"/>
    <s v="USD"/>
    <n v="1379048400"/>
    <n v="1380344400"/>
    <b v="0"/>
    <b v="0"/>
    <x v="14"/>
    <n v="1.8654166666666667"/>
    <s v="89.54 USD"/>
    <x v="7"/>
    <s v="photography books"/>
    <x v="371"/>
    <d v="2013-09-28T05:00:00"/>
    <x v="2"/>
  </r>
  <r>
    <n v="391"/>
    <s v="Miller-Patel"/>
    <s v="Mandatory uniform strategy"/>
    <x v="234"/>
    <n v="4393"/>
    <x v="0"/>
    <n v="151"/>
    <s v="US"/>
    <s v="USD"/>
    <n v="1389679200"/>
    <n v="1389852000"/>
    <b v="0"/>
    <b v="0"/>
    <x v="9"/>
    <n v="7.27317880794702E-2"/>
    <s v="29.09 USD"/>
    <x v="5"/>
    <s v="nonfiction"/>
    <x v="287"/>
    <d v="2014-01-16T06:00:00"/>
    <x v="1"/>
  </r>
  <r>
    <n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x v="8"/>
    <n v="0.65642371234207963"/>
    <s v="42.01 USD"/>
    <x v="2"/>
    <s v="wearables"/>
    <x v="372"/>
    <d v="2011-01-08T06:00:00"/>
    <x v="8"/>
  </r>
  <r>
    <n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x v="17"/>
    <n v="2.2896178343949045"/>
    <s v="47.00 CAD"/>
    <x v="1"/>
    <s v="jazz"/>
    <x v="373"/>
    <d v="2017-07-18T05:00:00"/>
    <x v="5"/>
  </r>
  <r>
    <n v="394"/>
    <s v="Noble-Bailey"/>
    <s v="Customizable dynamic info-mediaries"/>
    <x v="126"/>
    <n v="3755"/>
    <x v="1"/>
    <n v="34"/>
    <s v="US"/>
    <s v="USD"/>
    <n v="1375074000"/>
    <n v="1375938000"/>
    <b v="0"/>
    <b v="1"/>
    <x v="4"/>
    <n v="4.6937499999999996"/>
    <s v="110.44 USD"/>
    <x v="4"/>
    <s v="documentary"/>
    <x v="374"/>
    <d v="2013-08-08T05:00:00"/>
    <x v="2"/>
  </r>
  <r>
    <n v="395"/>
    <s v="Taylor PLC"/>
    <s v="Enhanced incremental budgetary management"/>
    <x v="143"/>
    <n v="9238"/>
    <x v="1"/>
    <n v="220"/>
    <s v="US"/>
    <s v="USD"/>
    <n v="1323324000"/>
    <n v="1323410400"/>
    <b v="1"/>
    <b v="0"/>
    <x v="3"/>
    <n v="1.3011267605633803"/>
    <s v="41.99 USD"/>
    <x v="3"/>
    <s v="plays"/>
    <x v="375"/>
    <d v="2011-12-09T06:00:00"/>
    <x v="8"/>
  </r>
  <r>
    <n v="396"/>
    <s v="Holmes PLC"/>
    <s v="Digitized local info-mediaries"/>
    <x v="237"/>
    <n v="77012"/>
    <x v="1"/>
    <n v="1604"/>
    <s v="AU"/>
    <s v="AUD"/>
    <n v="1538715600"/>
    <n v="1539406800"/>
    <b v="0"/>
    <b v="0"/>
    <x v="6"/>
    <n v="1.6705422993492407"/>
    <s v="48.01 AUD"/>
    <x v="4"/>
    <s v="drama"/>
    <x v="376"/>
    <d v="2018-10-13T05:00:00"/>
    <x v="9"/>
  </r>
  <r>
    <n v="397"/>
    <s v="Jones-Martin"/>
    <s v="Virtual systematic monitoring"/>
    <x v="32"/>
    <n v="14083"/>
    <x v="1"/>
    <n v="454"/>
    <s v="US"/>
    <s v="USD"/>
    <n v="1369285200"/>
    <n v="1369803600"/>
    <b v="0"/>
    <b v="0"/>
    <x v="1"/>
    <n v="1.738641975308642"/>
    <s v="31.02 USD"/>
    <x v="1"/>
    <s v="rock"/>
    <x v="377"/>
    <d v="2013-05-29T05:00:00"/>
    <x v="2"/>
  </r>
  <r>
    <n v="398"/>
    <s v="Myers LLC"/>
    <s v="Reactive bottom-line open architecture"/>
    <x v="12"/>
    <n v="12202"/>
    <x v="1"/>
    <n v="123"/>
    <s v="IT"/>
    <s v="EUR"/>
    <n v="1525755600"/>
    <n v="1525928400"/>
    <b v="0"/>
    <b v="1"/>
    <x v="10"/>
    <n v="7.1776470588235295"/>
    <s v="99.20 EUR"/>
    <x v="4"/>
    <s v="animation"/>
    <x v="378"/>
    <d v="2018-05-10T05:00:00"/>
    <x v="9"/>
  </r>
  <r>
    <n v="399"/>
    <s v="Acosta, Mullins and Morris"/>
    <s v="Pre-emptive interactive model"/>
    <x v="238"/>
    <n v="62127"/>
    <x v="0"/>
    <n v="941"/>
    <s v="US"/>
    <s v="USD"/>
    <n v="1296626400"/>
    <n v="1297231200"/>
    <b v="0"/>
    <b v="0"/>
    <x v="7"/>
    <n v="0.63850976361767731"/>
    <s v="66.02 USD"/>
    <x v="1"/>
    <s v="indie rock"/>
    <x v="379"/>
    <d v="2011-02-09T06:00:00"/>
    <x v="8"/>
  </r>
  <r>
    <n v="400"/>
    <s v="Bell PLC"/>
    <s v="Ergonomic eco-centric open architecture"/>
    <x v="0"/>
    <n v="2"/>
    <x v="0"/>
    <n v="1"/>
    <s v="US"/>
    <s v="USD"/>
    <n v="1376629200"/>
    <n v="1378530000"/>
    <b v="0"/>
    <b v="1"/>
    <x v="14"/>
    <n v="0.02"/>
    <s v="2.00 USD"/>
    <x v="7"/>
    <s v="photography books"/>
    <x v="380"/>
    <d v="2013-09-07T05:00:00"/>
    <x v="2"/>
  </r>
  <r>
    <n v="401"/>
    <s v="Smith-Schmidt"/>
    <s v="Inverse radical hierarchy"/>
    <x v="79"/>
    <n v="13772"/>
    <x v="1"/>
    <n v="299"/>
    <s v="US"/>
    <s v="USD"/>
    <n v="1572152400"/>
    <n v="1572152400"/>
    <b v="0"/>
    <b v="0"/>
    <x v="3"/>
    <n v="15.302222222222222"/>
    <s v="46.06 USD"/>
    <x v="3"/>
    <s v="plays"/>
    <x v="381"/>
    <d v="2019-10-27T05:00:00"/>
    <x v="3"/>
  </r>
  <r>
    <n v="402"/>
    <s v="Ruiz, Richardson and Cole"/>
    <s v="Team-oriented static interface"/>
    <x v="190"/>
    <n v="2946"/>
    <x v="0"/>
    <n v="40"/>
    <s v="US"/>
    <s v="USD"/>
    <n v="1325829600"/>
    <n v="1329890400"/>
    <b v="0"/>
    <b v="1"/>
    <x v="12"/>
    <n v="0.40356164383561643"/>
    <s v="73.65 USD"/>
    <x v="4"/>
    <s v="shorts"/>
    <x v="382"/>
    <d v="2012-02-22T06:00:00"/>
    <x v="4"/>
  </r>
  <r>
    <n v="403"/>
    <s v="Leonard-Mcclain"/>
    <s v="Virtual foreground throughput"/>
    <x v="239"/>
    <n v="168820"/>
    <x v="0"/>
    <n v="3015"/>
    <s v="CA"/>
    <s v="CAD"/>
    <n v="1273640400"/>
    <n v="1276750800"/>
    <b v="0"/>
    <b v="1"/>
    <x v="3"/>
    <n v="0.86220633299284988"/>
    <s v="55.99 CAD"/>
    <x v="3"/>
    <s v="plays"/>
    <x v="125"/>
    <d v="2010-06-17T05:00:00"/>
    <x v="6"/>
  </r>
  <r>
    <n v="404"/>
    <s v="Bailey-Boyer"/>
    <s v="Visionary exuding Internet solution"/>
    <x v="240"/>
    <n v="154321"/>
    <x v="1"/>
    <n v="2237"/>
    <s v="US"/>
    <s v="USD"/>
    <n v="1510639200"/>
    <n v="1510898400"/>
    <b v="0"/>
    <b v="0"/>
    <x v="3"/>
    <n v="3.1558486707566464"/>
    <s v="68.99 USD"/>
    <x v="3"/>
    <s v="plays"/>
    <x v="383"/>
    <d v="2017-11-17T06:00:00"/>
    <x v="5"/>
  </r>
  <r>
    <n v="405"/>
    <s v="Lee LLC"/>
    <s v="Synchronized secondary analyzer"/>
    <x v="241"/>
    <n v="26527"/>
    <x v="0"/>
    <n v="435"/>
    <s v="US"/>
    <s v="USD"/>
    <n v="1528088400"/>
    <n v="1532408400"/>
    <b v="0"/>
    <b v="0"/>
    <x v="3"/>
    <n v="0.89618243243243245"/>
    <s v="60.98 USD"/>
    <x v="3"/>
    <s v="plays"/>
    <x v="384"/>
    <d v="2018-07-24T05:00:00"/>
    <x v="9"/>
  </r>
  <r>
    <n v="406"/>
    <s v="Lyons Inc"/>
    <s v="Balanced attitude-oriented parallelism"/>
    <x v="242"/>
    <n v="71583"/>
    <x v="1"/>
    <n v="645"/>
    <s v="US"/>
    <s v="USD"/>
    <n v="1359525600"/>
    <n v="1360562400"/>
    <b v="1"/>
    <b v="0"/>
    <x v="4"/>
    <n v="1.8214503816793892"/>
    <s v="110.98 USD"/>
    <x v="4"/>
    <s v="documentary"/>
    <x v="385"/>
    <d v="2013-02-11T06:00:00"/>
    <x v="2"/>
  </r>
  <r>
    <n v="407"/>
    <s v="Herrera-Wilson"/>
    <s v="Organized bandwidth-monitored core"/>
    <x v="74"/>
    <n v="12100"/>
    <x v="1"/>
    <n v="484"/>
    <s v="DK"/>
    <s v="DKK"/>
    <n v="1570942800"/>
    <n v="1571547600"/>
    <b v="0"/>
    <b v="0"/>
    <x v="3"/>
    <n v="3.5588235294117645"/>
    <s v="25.00 DKK"/>
    <x v="3"/>
    <s v="plays"/>
    <x v="386"/>
    <d v="2019-10-20T05:00:00"/>
    <x v="3"/>
  </r>
  <r>
    <n v="408"/>
    <s v="Mahoney, Adams and Lucas"/>
    <s v="Cloned leadingedge utilization"/>
    <x v="243"/>
    <n v="12129"/>
    <x v="1"/>
    <n v="154"/>
    <s v="CA"/>
    <s v="CAD"/>
    <n v="1466398800"/>
    <n v="1468126800"/>
    <b v="0"/>
    <b v="0"/>
    <x v="4"/>
    <n v="1.3183695652173912"/>
    <s v="78.76 CAD"/>
    <x v="4"/>
    <s v="documentary"/>
    <x v="387"/>
    <d v="2016-07-10T05:00:00"/>
    <x v="7"/>
  </r>
  <r>
    <n v="409"/>
    <s v="Stewart LLC"/>
    <s v="Secured asymmetric projection"/>
    <x v="244"/>
    <n v="62804"/>
    <x v="0"/>
    <n v="714"/>
    <s v="US"/>
    <s v="USD"/>
    <n v="1492491600"/>
    <n v="1492837200"/>
    <b v="0"/>
    <b v="0"/>
    <x v="1"/>
    <n v="0.46315634218289087"/>
    <s v="87.96 USD"/>
    <x v="1"/>
    <s v="rock"/>
    <x v="388"/>
    <d v="2017-04-22T05:00:00"/>
    <x v="5"/>
  </r>
  <r>
    <n v="410"/>
    <s v="Mcmillan Group"/>
    <s v="Advanced cohesive Graphic Interface"/>
    <x v="184"/>
    <n v="55536"/>
    <x v="2"/>
    <n v="1111"/>
    <s v="US"/>
    <s v="USD"/>
    <n v="1430197200"/>
    <n v="1430197200"/>
    <b v="0"/>
    <b v="0"/>
    <x v="20"/>
    <n v="0.36132726089785294"/>
    <s v="49.99 USD"/>
    <x v="6"/>
    <s v="mobile games"/>
    <x v="277"/>
    <d v="2015-04-28T05:00:00"/>
    <x v="0"/>
  </r>
  <r>
    <n v="411"/>
    <s v="Beck, Thompson and Martinez"/>
    <s v="Down-sized maximized function"/>
    <x v="75"/>
    <n v="8161"/>
    <x v="1"/>
    <n v="82"/>
    <s v="US"/>
    <s v="USD"/>
    <n v="1496034000"/>
    <n v="1496206800"/>
    <b v="0"/>
    <b v="0"/>
    <x v="3"/>
    <n v="1.0462820512820512"/>
    <s v="99.52 USD"/>
    <x v="3"/>
    <s v="plays"/>
    <x v="389"/>
    <d v="2017-05-31T05:00:00"/>
    <x v="5"/>
  </r>
  <r>
    <n v="412"/>
    <s v="Rodriguez-Scott"/>
    <s v="Realigned zero tolerance software"/>
    <x v="118"/>
    <n v="14046"/>
    <x v="1"/>
    <n v="134"/>
    <s v="US"/>
    <s v="USD"/>
    <n v="1388728800"/>
    <n v="1389592800"/>
    <b v="0"/>
    <b v="0"/>
    <x v="13"/>
    <n v="6.6885714285714286"/>
    <s v="104.82 USD"/>
    <x v="5"/>
    <s v="fiction"/>
    <x v="390"/>
    <d v="2014-01-13T06:00:00"/>
    <x v="1"/>
  </r>
  <r>
    <n v="413"/>
    <s v="Rush-Bowers"/>
    <s v="Persevering analyzing extranet"/>
    <x v="245"/>
    <n v="117628"/>
    <x v="2"/>
    <n v="1089"/>
    <s v="US"/>
    <s v="USD"/>
    <n v="1543298400"/>
    <n v="1545631200"/>
    <b v="0"/>
    <b v="0"/>
    <x v="10"/>
    <n v="0.62072823218997364"/>
    <s v="108.01 USD"/>
    <x v="4"/>
    <s v="animation"/>
    <x v="391"/>
    <d v="2018-12-24T06:00:00"/>
    <x v="9"/>
  </r>
  <r>
    <n v="414"/>
    <s v="Davis and Sons"/>
    <s v="Innovative human-resource migration"/>
    <x v="246"/>
    <n v="159405"/>
    <x v="0"/>
    <n v="5497"/>
    <s v="US"/>
    <s v="USD"/>
    <n v="1271739600"/>
    <n v="1272430800"/>
    <b v="0"/>
    <b v="1"/>
    <x v="0"/>
    <n v="0.84699787460148779"/>
    <s v="29.00 USD"/>
    <x v="0"/>
    <s v="food trucks"/>
    <x v="392"/>
    <d v="2010-04-28T05:00:00"/>
    <x v="6"/>
  </r>
  <r>
    <n v="415"/>
    <s v="Anderson-Pham"/>
    <s v="Intuitive needs-based monitoring"/>
    <x v="247"/>
    <n v="12552"/>
    <x v="0"/>
    <n v="418"/>
    <s v="US"/>
    <s v="USD"/>
    <n v="1326434400"/>
    <n v="1327903200"/>
    <b v="0"/>
    <b v="0"/>
    <x v="3"/>
    <n v="0.11059030837004405"/>
    <s v="30.03 USD"/>
    <x v="3"/>
    <s v="plays"/>
    <x v="393"/>
    <d v="2012-01-30T06:00:00"/>
    <x v="4"/>
  </r>
  <r>
    <n v="416"/>
    <s v="Stewart-Coleman"/>
    <s v="Customer-focused disintermediate toolset"/>
    <x v="248"/>
    <n v="59007"/>
    <x v="0"/>
    <n v="1439"/>
    <s v="US"/>
    <s v="USD"/>
    <n v="1295244000"/>
    <n v="1296021600"/>
    <b v="0"/>
    <b v="1"/>
    <x v="4"/>
    <n v="0.43838781575037145"/>
    <s v="41.01 USD"/>
    <x v="4"/>
    <s v="documentary"/>
    <x v="394"/>
    <d v="2011-01-26T06:00:00"/>
    <x v="8"/>
  </r>
  <r>
    <n v="417"/>
    <s v="Bradshaw, Smith and Ryan"/>
    <s v="Upgradable 24/7 emulation"/>
    <x v="12"/>
    <n v="943"/>
    <x v="0"/>
    <n v="15"/>
    <s v="US"/>
    <s v="USD"/>
    <n v="1541221200"/>
    <n v="1543298400"/>
    <b v="0"/>
    <b v="0"/>
    <x v="3"/>
    <n v="0.55470588235294116"/>
    <s v="62.87 USD"/>
    <x v="3"/>
    <s v="plays"/>
    <x v="395"/>
    <d v="2018-11-27T06:00:00"/>
    <x v="9"/>
  </r>
  <r>
    <n v="418"/>
    <s v="Jackson PLC"/>
    <s v="Quality-focused client-server core"/>
    <x v="249"/>
    <n v="93963"/>
    <x v="0"/>
    <n v="1999"/>
    <s v="CA"/>
    <s v="CAD"/>
    <n v="1336280400"/>
    <n v="1336366800"/>
    <b v="0"/>
    <b v="0"/>
    <x v="4"/>
    <n v="0.57399511301160655"/>
    <s v="47.01 CAD"/>
    <x v="4"/>
    <s v="documentary"/>
    <x v="396"/>
    <d v="2012-05-07T05:00:00"/>
    <x v="4"/>
  </r>
  <r>
    <n v="419"/>
    <s v="Ware-Arias"/>
    <s v="Upgradable maximized protocol"/>
    <x v="250"/>
    <n v="140469"/>
    <x v="1"/>
    <n v="5203"/>
    <s v="US"/>
    <s v="USD"/>
    <n v="1324533600"/>
    <n v="1325052000"/>
    <b v="0"/>
    <b v="0"/>
    <x v="2"/>
    <n v="1.2343497363796134"/>
    <s v="27.00 USD"/>
    <x v="2"/>
    <s v="web"/>
    <x v="397"/>
    <d v="2011-12-28T06:00:00"/>
    <x v="8"/>
  </r>
  <r>
    <n v="420"/>
    <s v="Blair, Reyes and Woods"/>
    <s v="Cross-platform interactive synergy"/>
    <x v="92"/>
    <n v="6423"/>
    <x v="1"/>
    <n v="94"/>
    <s v="US"/>
    <s v="USD"/>
    <n v="1498366800"/>
    <n v="1499576400"/>
    <b v="0"/>
    <b v="0"/>
    <x v="3"/>
    <n v="1.2846"/>
    <s v="68.33 USD"/>
    <x v="3"/>
    <s v="plays"/>
    <x v="398"/>
    <d v="2017-07-09T05:00:00"/>
    <x v="5"/>
  </r>
  <r>
    <n v="421"/>
    <s v="Thomas-Lopez"/>
    <s v="User-centric fault-tolerant archive"/>
    <x v="151"/>
    <n v="6015"/>
    <x v="0"/>
    <n v="118"/>
    <s v="US"/>
    <s v="USD"/>
    <n v="1498712400"/>
    <n v="1501304400"/>
    <b v="0"/>
    <b v="1"/>
    <x v="8"/>
    <n v="0.63989361702127656"/>
    <s v="50.97 USD"/>
    <x v="2"/>
    <s v="wearables"/>
    <x v="399"/>
    <d v="2017-07-29T05:00:00"/>
    <x v="5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x v="3"/>
    <n v="1.2729885057471264"/>
    <s v="54.02 USD"/>
    <x v="3"/>
    <s v="plays"/>
    <x v="400"/>
    <d v="2010-05-07T05:00:00"/>
    <x v="6"/>
  </r>
  <r>
    <n v="423"/>
    <s v="Jones-Riddle"/>
    <s v="Self-enabling real-time definition"/>
    <x v="252"/>
    <n v="15723"/>
    <x v="0"/>
    <n v="162"/>
    <s v="US"/>
    <s v="USD"/>
    <n v="1316667600"/>
    <n v="1316840400"/>
    <b v="0"/>
    <b v="1"/>
    <x v="0"/>
    <n v="0.10638024357239513"/>
    <s v="97.06 USD"/>
    <x v="0"/>
    <s v="food trucks"/>
    <x v="116"/>
    <d v="2011-09-24T05:00:00"/>
    <x v="8"/>
  </r>
  <r>
    <n v="424"/>
    <s v="Schmidt-Gomez"/>
    <s v="User-centric impactful projection"/>
    <x v="135"/>
    <n v="2064"/>
    <x v="0"/>
    <n v="83"/>
    <s v="US"/>
    <s v="USD"/>
    <n v="1524027600"/>
    <n v="1524546000"/>
    <b v="0"/>
    <b v="0"/>
    <x v="7"/>
    <n v="0.40470588235294119"/>
    <s v="24.87 USD"/>
    <x v="1"/>
    <s v="indie rock"/>
    <x v="401"/>
    <d v="2018-04-24T05:00:00"/>
    <x v="9"/>
  </r>
  <r>
    <n v="425"/>
    <s v="Sullivan, Davis and Booth"/>
    <s v="Vision-oriented actuating hardware"/>
    <x v="50"/>
    <n v="7767"/>
    <x v="1"/>
    <n v="92"/>
    <s v="US"/>
    <s v="USD"/>
    <n v="1438059600"/>
    <n v="1438578000"/>
    <b v="0"/>
    <b v="0"/>
    <x v="14"/>
    <n v="2.8766666666666665"/>
    <s v="84.42 USD"/>
    <x v="7"/>
    <s v="photography books"/>
    <x v="402"/>
    <d v="2015-08-03T05:00:00"/>
    <x v="0"/>
  </r>
  <r>
    <n v="426"/>
    <s v="Edwards-Kane"/>
    <s v="Virtual leadingedge framework"/>
    <x v="37"/>
    <n v="10313"/>
    <x v="1"/>
    <n v="219"/>
    <s v="US"/>
    <s v="USD"/>
    <n v="1361944800"/>
    <n v="1362549600"/>
    <b v="0"/>
    <b v="0"/>
    <x v="3"/>
    <n v="5.7294444444444448"/>
    <s v="47.09 USD"/>
    <x v="3"/>
    <s v="plays"/>
    <x v="403"/>
    <d v="2013-03-06T06:00:00"/>
    <x v="2"/>
  </r>
  <r>
    <n v="427"/>
    <s v="Hicks, Wall and Webb"/>
    <s v="Managed discrete framework"/>
    <x v="253"/>
    <n v="197018"/>
    <x v="1"/>
    <n v="2526"/>
    <s v="US"/>
    <s v="USD"/>
    <n v="1410584400"/>
    <n v="1413349200"/>
    <b v="0"/>
    <b v="1"/>
    <x v="3"/>
    <n v="1.1290429799426933"/>
    <s v="78.00 USD"/>
    <x v="3"/>
    <s v="plays"/>
    <x v="404"/>
    <d v="2014-10-15T05:00:00"/>
    <x v="1"/>
  </r>
  <r>
    <n v="428"/>
    <s v="Mayer-Richmond"/>
    <s v="Progressive zero-defect capability"/>
    <x v="254"/>
    <n v="47037"/>
    <x v="0"/>
    <n v="747"/>
    <s v="US"/>
    <s v="USD"/>
    <n v="1297404000"/>
    <n v="1298008800"/>
    <b v="0"/>
    <b v="0"/>
    <x v="10"/>
    <n v="0.46387573964497042"/>
    <s v="62.97 USD"/>
    <x v="4"/>
    <s v="animation"/>
    <x v="405"/>
    <d v="2011-02-18T06:00:00"/>
    <x v="8"/>
  </r>
  <r>
    <n v="429"/>
    <s v="Robles Ltd"/>
    <s v="Right-sized demand-driven adapter"/>
    <x v="255"/>
    <n v="173191"/>
    <x v="3"/>
    <n v="2138"/>
    <s v="US"/>
    <s v="USD"/>
    <n v="1392012000"/>
    <n v="1394427600"/>
    <b v="0"/>
    <b v="1"/>
    <x v="14"/>
    <n v="0.90675916230366493"/>
    <s v="81.01 USD"/>
    <x v="7"/>
    <s v="photography books"/>
    <x v="406"/>
    <d v="2014-03-10T05:00:00"/>
    <x v="1"/>
  </r>
  <r>
    <n v="430"/>
    <s v="Cochran Ltd"/>
    <s v="Re-engineered attitude-oriented frame"/>
    <x v="32"/>
    <n v="5487"/>
    <x v="0"/>
    <n v="84"/>
    <s v="US"/>
    <s v="USD"/>
    <n v="1569733200"/>
    <n v="1572670800"/>
    <b v="0"/>
    <b v="0"/>
    <x v="3"/>
    <n v="0.67740740740740746"/>
    <s v="65.32 USD"/>
    <x v="3"/>
    <s v="plays"/>
    <x v="407"/>
    <d v="2019-11-02T05:00:00"/>
    <x v="3"/>
  </r>
  <r>
    <n v="431"/>
    <s v="Rosales LLC"/>
    <s v="Compatible multimedia utilization"/>
    <x v="135"/>
    <n v="9817"/>
    <x v="1"/>
    <n v="94"/>
    <s v="US"/>
    <s v="USD"/>
    <n v="1529643600"/>
    <n v="1531112400"/>
    <b v="1"/>
    <b v="0"/>
    <x v="3"/>
    <n v="1.9249019607843136"/>
    <s v="104.44 USD"/>
    <x v="3"/>
    <s v="plays"/>
    <x v="408"/>
    <d v="2018-07-09T05:00:00"/>
    <x v="9"/>
  </r>
  <r>
    <n v="432"/>
    <s v="Harper-Bryan"/>
    <s v="Re-contextualized dedicated hardware"/>
    <x v="106"/>
    <n v="6369"/>
    <x v="0"/>
    <n v="91"/>
    <s v="US"/>
    <s v="USD"/>
    <n v="1399006800"/>
    <n v="1400734800"/>
    <b v="0"/>
    <b v="0"/>
    <x v="3"/>
    <n v="0.82714285714285718"/>
    <s v="69.99 USD"/>
    <x v="3"/>
    <s v="plays"/>
    <x v="409"/>
    <d v="2014-05-22T05:00:00"/>
    <x v="1"/>
  </r>
  <r>
    <n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x v="4"/>
    <n v="0.54163920922570019"/>
    <s v="83.02 USD"/>
    <x v="4"/>
    <s v="documentary"/>
    <x v="410"/>
    <d v="2013-12-11T06:00:00"/>
    <x v="2"/>
  </r>
  <r>
    <n v="434"/>
    <s v="Floyd-Sims"/>
    <s v="Cloned transitional hierarchy"/>
    <x v="91"/>
    <n v="903"/>
    <x v="3"/>
    <n v="10"/>
    <s v="CA"/>
    <s v="CAD"/>
    <n v="1480572000"/>
    <n v="1481781600"/>
    <b v="1"/>
    <b v="0"/>
    <x v="3"/>
    <n v="0.16722222222222222"/>
    <s v="90.30 CAD"/>
    <x v="3"/>
    <s v="plays"/>
    <x v="411"/>
    <d v="2016-12-15T06:00:00"/>
    <x v="7"/>
  </r>
  <r>
    <n v="435"/>
    <s v="Spence, Jackson and Kelly"/>
    <s v="Advanced discrete leverage"/>
    <x v="257"/>
    <n v="178120"/>
    <x v="1"/>
    <n v="1713"/>
    <s v="IT"/>
    <s v="EUR"/>
    <n v="1418623200"/>
    <n v="1419660000"/>
    <b v="0"/>
    <b v="1"/>
    <x v="3"/>
    <n v="1.168766404199475"/>
    <s v="103.98 EUR"/>
    <x v="3"/>
    <s v="plays"/>
    <x v="412"/>
    <d v="2014-12-27T06:00:00"/>
    <x v="1"/>
  </r>
  <r>
    <n v="436"/>
    <s v="King-Nguyen"/>
    <s v="Open-source incremental throughput"/>
    <x v="81"/>
    <n v="13678"/>
    <x v="1"/>
    <n v="249"/>
    <s v="US"/>
    <s v="USD"/>
    <n v="1555736400"/>
    <n v="1555822800"/>
    <b v="0"/>
    <b v="0"/>
    <x v="17"/>
    <n v="10.521538461538462"/>
    <s v="54.93 USD"/>
    <x v="1"/>
    <s v="jazz"/>
    <x v="413"/>
    <d v="2019-04-21T05:00:00"/>
    <x v="3"/>
  </r>
  <r>
    <n v="437"/>
    <s v="Hansen Group"/>
    <s v="Centralized regional interface"/>
    <x v="32"/>
    <n v="9969"/>
    <x v="1"/>
    <n v="192"/>
    <s v="US"/>
    <s v="USD"/>
    <n v="1442120400"/>
    <n v="1442379600"/>
    <b v="0"/>
    <b v="1"/>
    <x v="10"/>
    <n v="1.2307407407407407"/>
    <s v="51.92 USD"/>
    <x v="4"/>
    <s v="animation"/>
    <x v="414"/>
    <d v="2015-09-16T05:00:00"/>
    <x v="0"/>
  </r>
  <r>
    <n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x v="3"/>
    <n v="1.7863855421686747"/>
    <s v="60.03 USD"/>
    <x v="3"/>
    <s v="plays"/>
    <x v="415"/>
    <d v="2013-04-03T05:00:00"/>
    <x v="2"/>
  </r>
  <r>
    <n v="439"/>
    <s v="Cummings Inc"/>
    <s v="Digitized transitional monitoring"/>
    <x v="258"/>
    <n v="100900"/>
    <x v="1"/>
    <n v="2293"/>
    <s v="US"/>
    <s v="USD"/>
    <n v="1478408400"/>
    <n v="1479016800"/>
    <b v="0"/>
    <b v="0"/>
    <x v="22"/>
    <n v="3.5528169014084505"/>
    <s v="44.00 USD"/>
    <x v="4"/>
    <s v="science fiction"/>
    <x v="416"/>
    <d v="2016-11-13T06:00:00"/>
    <x v="7"/>
  </r>
  <r>
    <n v="440"/>
    <s v="Miller-Poole"/>
    <s v="Networked optimal adapter"/>
    <x v="259"/>
    <n v="165954"/>
    <x v="1"/>
    <n v="3131"/>
    <s v="US"/>
    <s v="USD"/>
    <n v="1498798800"/>
    <n v="1499662800"/>
    <b v="0"/>
    <b v="0"/>
    <x v="19"/>
    <n v="1.6190634146341463"/>
    <s v="53.00 USD"/>
    <x v="4"/>
    <s v="television"/>
    <x v="417"/>
    <d v="2017-07-10T05:00:00"/>
    <x v="5"/>
  </r>
  <r>
    <n v="441"/>
    <s v="Rodriguez-West"/>
    <s v="Automated optimal function"/>
    <x v="260"/>
    <n v="1744"/>
    <x v="0"/>
    <n v="32"/>
    <s v="US"/>
    <s v="USD"/>
    <n v="1335416400"/>
    <n v="1337835600"/>
    <b v="0"/>
    <b v="0"/>
    <x v="8"/>
    <n v="0.24914285714285714"/>
    <s v="54.50 USD"/>
    <x v="2"/>
    <s v="wearables"/>
    <x v="418"/>
    <d v="2012-05-24T05:00:00"/>
    <x v="4"/>
  </r>
  <r>
    <n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x v="3"/>
    <n v="1.9872222222222222"/>
    <s v="75.04 EUR"/>
    <x v="3"/>
    <s v="plays"/>
    <x v="419"/>
    <d v="2017-09-18T05:00:00"/>
    <x v="5"/>
  </r>
  <r>
    <n v="443"/>
    <s v="Clark-Bowman"/>
    <s v="Stand-alone user-facing service-desk"/>
    <x v="29"/>
    <n v="3232"/>
    <x v="3"/>
    <n v="90"/>
    <s v="US"/>
    <s v="USD"/>
    <n v="1285822800"/>
    <n v="1287464400"/>
    <b v="0"/>
    <b v="0"/>
    <x v="3"/>
    <n v="0.34752688172043011"/>
    <s v="35.91 USD"/>
    <x v="3"/>
    <s v="plays"/>
    <x v="420"/>
    <d v="2010-10-19T05:00:00"/>
    <x v="6"/>
  </r>
  <r>
    <n v="444"/>
    <s v="Hensley Ltd"/>
    <s v="Versatile global attitude"/>
    <x v="8"/>
    <n v="10938"/>
    <x v="1"/>
    <n v="296"/>
    <s v="US"/>
    <s v="USD"/>
    <n v="1311483600"/>
    <n v="1311656400"/>
    <b v="0"/>
    <b v="1"/>
    <x v="7"/>
    <n v="1.7641935483870967"/>
    <s v="36.95 USD"/>
    <x v="1"/>
    <s v="indie rock"/>
    <x v="421"/>
    <d v="2011-07-26T05:00:00"/>
    <x v="8"/>
  </r>
  <r>
    <n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x v="3"/>
    <n v="5.1138095238095236"/>
    <s v="63.17 USD"/>
    <x v="3"/>
    <s v="plays"/>
    <x v="422"/>
    <d v="2010-12-24T06:00:00"/>
    <x v="6"/>
  </r>
  <r>
    <n v="446"/>
    <s v="Martin, Martin and Solis"/>
    <s v="Assimilated uniform methodology"/>
    <x v="85"/>
    <n v="5579"/>
    <x v="0"/>
    <n v="186"/>
    <s v="US"/>
    <s v="USD"/>
    <n v="1355810400"/>
    <n v="1355983200"/>
    <b v="0"/>
    <b v="0"/>
    <x v="8"/>
    <n v="0.82044117647058823"/>
    <s v="29.99 USD"/>
    <x v="2"/>
    <s v="wearables"/>
    <x v="423"/>
    <d v="2012-12-20T06:00:00"/>
    <x v="4"/>
  </r>
  <r>
    <n v="447"/>
    <s v="Harrington-Harper"/>
    <s v="Self-enabling next generation algorithm"/>
    <x v="261"/>
    <n v="37754"/>
    <x v="3"/>
    <n v="439"/>
    <s v="GB"/>
    <s v="GBP"/>
    <n v="1513663200"/>
    <n v="1515045600"/>
    <b v="0"/>
    <b v="0"/>
    <x v="19"/>
    <n v="0.24326030927835052"/>
    <s v="86.00 GBP"/>
    <x v="4"/>
    <s v="television"/>
    <x v="424"/>
    <d v="2018-01-04T06:00:00"/>
    <x v="9"/>
  </r>
  <r>
    <n v="448"/>
    <s v="Price and Sons"/>
    <s v="Object-based demand-driven strategy"/>
    <x v="262"/>
    <n v="45384"/>
    <x v="0"/>
    <n v="605"/>
    <s v="US"/>
    <s v="USD"/>
    <n v="1365915600"/>
    <n v="1366088400"/>
    <b v="0"/>
    <b v="1"/>
    <x v="11"/>
    <n v="0.50482758620689661"/>
    <s v="75.01 USD"/>
    <x v="6"/>
    <s v="video games"/>
    <x v="425"/>
    <d v="2013-04-16T05:00:00"/>
    <x v="2"/>
  </r>
  <r>
    <n v="449"/>
    <s v="Cuevas-Morales"/>
    <s v="Public-key coherent ability"/>
    <x v="79"/>
    <n v="8703"/>
    <x v="1"/>
    <n v="86"/>
    <s v="DK"/>
    <s v="DKK"/>
    <n v="1551852000"/>
    <n v="1553317200"/>
    <b v="0"/>
    <b v="0"/>
    <x v="11"/>
    <n v="9.67"/>
    <s v="101.20 DKK"/>
    <x v="6"/>
    <s v="video games"/>
    <x v="426"/>
    <d v="2019-03-23T05:00:00"/>
    <x v="3"/>
  </r>
  <r>
    <n v="450"/>
    <s v="Delgado-Hatfield"/>
    <s v="Up-sized composite success"/>
    <x v="0"/>
    <n v="4"/>
    <x v="0"/>
    <n v="1"/>
    <s v="CA"/>
    <s v="CAD"/>
    <n v="1540098000"/>
    <n v="1542088800"/>
    <b v="0"/>
    <b v="0"/>
    <x v="10"/>
    <n v="0.04"/>
    <s v="4.00 CAD"/>
    <x v="4"/>
    <s v="animation"/>
    <x v="427"/>
    <d v="2018-11-13T06:00:00"/>
    <x v="9"/>
  </r>
  <r>
    <n v="451"/>
    <s v="Padilla-Porter"/>
    <s v="Innovative exuding matrix"/>
    <x v="263"/>
    <n v="182302"/>
    <x v="1"/>
    <n v="6286"/>
    <s v="US"/>
    <s v="USD"/>
    <n v="1500440400"/>
    <n v="1503118800"/>
    <b v="0"/>
    <b v="0"/>
    <x v="1"/>
    <n v="1.2284501347708894"/>
    <s v="29.00 USD"/>
    <x v="1"/>
    <s v="rock"/>
    <x v="428"/>
    <d v="2017-08-19T05:00:00"/>
    <x v="5"/>
  </r>
  <r>
    <n v="452"/>
    <s v="Morris Group"/>
    <s v="Realigned impactful artificial intelligence"/>
    <x v="73"/>
    <n v="3045"/>
    <x v="0"/>
    <n v="31"/>
    <s v="US"/>
    <s v="USD"/>
    <n v="1278392400"/>
    <n v="1278478800"/>
    <b v="0"/>
    <b v="0"/>
    <x v="6"/>
    <n v="0.63437500000000002"/>
    <s v="98.23 USD"/>
    <x v="4"/>
    <s v="drama"/>
    <x v="429"/>
    <d v="2010-07-07T05:00:00"/>
    <x v="6"/>
  </r>
  <r>
    <n v="453"/>
    <s v="Saunders Ltd"/>
    <s v="Multi-layered multi-tasking secured line"/>
    <x v="264"/>
    <n v="102749"/>
    <x v="0"/>
    <n v="1181"/>
    <s v="US"/>
    <s v="USD"/>
    <n v="1480572000"/>
    <n v="1484114400"/>
    <b v="0"/>
    <b v="0"/>
    <x v="22"/>
    <n v="0.56331688596491225"/>
    <s v="87.00 USD"/>
    <x v="4"/>
    <s v="science fiction"/>
    <x v="411"/>
    <d v="2017-01-11T06:00:00"/>
    <x v="5"/>
  </r>
  <r>
    <n v="454"/>
    <s v="Woods Inc"/>
    <s v="Upgradable upward-trending portal"/>
    <x v="220"/>
    <n v="1763"/>
    <x v="0"/>
    <n v="39"/>
    <s v="US"/>
    <s v="USD"/>
    <n v="1382331600"/>
    <n v="1385445600"/>
    <b v="0"/>
    <b v="1"/>
    <x v="6"/>
    <n v="0.44074999999999998"/>
    <s v="45.21 USD"/>
    <x v="4"/>
    <s v="drama"/>
    <x v="430"/>
    <d v="2013-11-26T06:00:00"/>
    <x v="2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x v="3"/>
    <n v="1.1837253218884121"/>
    <s v="37.00 USD"/>
    <x v="3"/>
    <s v="plays"/>
    <x v="431"/>
    <d v="2011-10-16T05:00:00"/>
    <x v="8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x v="7"/>
    <n v="1.041243169398907"/>
    <s v="94.98 USD"/>
    <x v="1"/>
    <s v="indie rock"/>
    <x v="432"/>
    <d v="2018-02-10T06:00:00"/>
    <x v="9"/>
  </r>
  <r>
    <n v="457"/>
    <s v="Sheppard, Smith and Spence"/>
    <s v="Cloned asymmetric functionalities"/>
    <x v="92"/>
    <n v="1332"/>
    <x v="0"/>
    <n v="46"/>
    <s v="US"/>
    <s v="USD"/>
    <n v="1476421200"/>
    <n v="1476594000"/>
    <b v="0"/>
    <b v="0"/>
    <x v="3"/>
    <n v="0.26640000000000003"/>
    <s v="28.96 USD"/>
    <x v="3"/>
    <s v="plays"/>
    <x v="433"/>
    <d v="2016-10-16T05:00:00"/>
    <x v="7"/>
  </r>
  <r>
    <n v="458"/>
    <s v="Wise, Thompson and Allen"/>
    <s v="Pre-emptive neutral portal"/>
    <x v="267"/>
    <n v="118706"/>
    <x v="1"/>
    <n v="2120"/>
    <s v="US"/>
    <s v="USD"/>
    <n v="1269752400"/>
    <n v="1273554000"/>
    <b v="0"/>
    <b v="0"/>
    <x v="3"/>
    <n v="3.5120118343195266"/>
    <s v="55.99 USD"/>
    <x v="3"/>
    <s v="plays"/>
    <x v="434"/>
    <d v="2010-05-11T05:00:00"/>
    <x v="6"/>
  </r>
  <r>
    <n v="459"/>
    <s v="Lane, Ryan and Chapman"/>
    <s v="Switchable demand-driven help-desk"/>
    <x v="9"/>
    <n v="5674"/>
    <x v="0"/>
    <n v="105"/>
    <s v="US"/>
    <s v="USD"/>
    <n v="1419746400"/>
    <n v="1421906400"/>
    <b v="0"/>
    <b v="0"/>
    <x v="4"/>
    <n v="0.90063492063492068"/>
    <s v="54.04 USD"/>
    <x v="4"/>
    <s v="documentary"/>
    <x v="435"/>
    <d v="2015-01-22T06:00:00"/>
    <x v="0"/>
  </r>
  <r>
    <n v="460"/>
    <s v="Rich, Alvarez and King"/>
    <s v="Business-focused static ability"/>
    <x v="166"/>
    <n v="4119"/>
    <x v="1"/>
    <n v="50"/>
    <s v="US"/>
    <s v="USD"/>
    <n v="1281330000"/>
    <n v="1281589200"/>
    <b v="0"/>
    <b v="0"/>
    <x v="3"/>
    <n v="1.7162500000000001"/>
    <s v="82.38 USD"/>
    <x v="3"/>
    <s v="plays"/>
    <x v="8"/>
    <d v="2010-08-12T05:00:00"/>
    <x v="6"/>
  </r>
  <r>
    <n v="461"/>
    <s v="Terry-Salinas"/>
    <s v="Networked secondary structure"/>
    <x v="268"/>
    <n v="139354"/>
    <x v="1"/>
    <n v="2080"/>
    <s v="US"/>
    <s v="USD"/>
    <n v="1398661200"/>
    <n v="1400389200"/>
    <b v="0"/>
    <b v="0"/>
    <x v="6"/>
    <n v="1.4104655870445344"/>
    <s v="67.00 USD"/>
    <x v="4"/>
    <s v="drama"/>
    <x v="436"/>
    <d v="2014-05-18T05:00:00"/>
    <x v="1"/>
  </r>
  <r>
    <n v="462"/>
    <s v="Wang-Rodriguez"/>
    <s v="Total multimedia website"/>
    <x v="269"/>
    <n v="57734"/>
    <x v="0"/>
    <n v="535"/>
    <s v="US"/>
    <s v="USD"/>
    <n v="1359525600"/>
    <n v="1362808800"/>
    <b v="0"/>
    <b v="0"/>
    <x v="20"/>
    <n v="0.30579449152542371"/>
    <s v="107.91 USD"/>
    <x v="6"/>
    <s v="mobile games"/>
    <x v="385"/>
    <d v="2013-03-09T06:00:00"/>
    <x v="2"/>
  </r>
  <r>
    <n v="463"/>
    <s v="Mckee-Hill"/>
    <s v="Cross-platform upward-trending parallelism"/>
    <x v="270"/>
    <n v="145265"/>
    <x v="1"/>
    <n v="2105"/>
    <s v="US"/>
    <s v="USD"/>
    <n v="1388469600"/>
    <n v="1388815200"/>
    <b v="0"/>
    <b v="0"/>
    <x v="10"/>
    <n v="1.0816455696202532"/>
    <s v="69.01 USD"/>
    <x v="4"/>
    <s v="animation"/>
    <x v="437"/>
    <d v="2014-01-04T06:00:00"/>
    <x v="1"/>
  </r>
  <r>
    <n v="464"/>
    <s v="Gomez LLC"/>
    <s v="Pre-emptive mission-critical hardware"/>
    <x v="271"/>
    <n v="95020"/>
    <x v="1"/>
    <n v="2436"/>
    <s v="US"/>
    <s v="USD"/>
    <n v="1518328800"/>
    <n v="1519538400"/>
    <b v="0"/>
    <b v="0"/>
    <x v="3"/>
    <n v="1.3345505617977529"/>
    <s v="39.01 USD"/>
    <x v="3"/>
    <s v="plays"/>
    <x v="438"/>
    <d v="2018-02-25T06:00:00"/>
    <x v="9"/>
  </r>
  <r>
    <n v="465"/>
    <s v="Gonzalez-Robbins"/>
    <s v="Up-sized responsive protocol"/>
    <x v="53"/>
    <n v="8829"/>
    <x v="1"/>
    <n v="80"/>
    <s v="US"/>
    <s v="USD"/>
    <n v="1517032800"/>
    <n v="1517810400"/>
    <b v="0"/>
    <b v="0"/>
    <x v="18"/>
    <n v="1.8785106382978722"/>
    <s v="110.36 USD"/>
    <x v="5"/>
    <s v="translations"/>
    <x v="439"/>
    <d v="2018-02-05T06:00:00"/>
    <x v="9"/>
  </r>
  <r>
    <n v="466"/>
    <s v="Obrien and Sons"/>
    <s v="Pre-emptive transitional frame"/>
    <x v="272"/>
    <n v="3984"/>
    <x v="1"/>
    <n v="42"/>
    <s v="US"/>
    <s v="USD"/>
    <n v="1368594000"/>
    <n v="1370581200"/>
    <b v="0"/>
    <b v="1"/>
    <x v="8"/>
    <n v="3.32"/>
    <s v="94.86 USD"/>
    <x v="2"/>
    <s v="wearables"/>
    <x v="440"/>
    <d v="2013-06-07T05:00:00"/>
    <x v="2"/>
  </r>
  <r>
    <n v="467"/>
    <s v="Shaw Ltd"/>
    <s v="Profit-focused content-based application"/>
    <x v="1"/>
    <n v="8053"/>
    <x v="1"/>
    <n v="139"/>
    <s v="CA"/>
    <s v="CAD"/>
    <n v="1448258400"/>
    <n v="1448863200"/>
    <b v="0"/>
    <b v="1"/>
    <x v="2"/>
    <n v="5.7521428571428572"/>
    <s v="57.94 CAD"/>
    <x v="2"/>
    <s v="web"/>
    <x v="441"/>
    <d v="2015-11-30T06:00:00"/>
    <x v="0"/>
  </r>
  <r>
    <n v="468"/>
    <s v="Hughes Inc"/>
    <s v="Streamlined neutral analyzer"/>
    <x v="220"/>
    <n v="1620"/>
    <x v="0"/>
    <n v="16"/>
    <s v="US"/>
    <s v="USD"/>
    <n v="1555218000"/>
    <n v="1556600400"/>
    <b v="0"/>
    <b v="0"/>
    <x v="3"/>
    <n v="0.40500000000000003"/>
    <s v="101.25 USD"/>
    <x v="3"/>
    <s v="plays"/>
    <x v="442"/>
    <d v="2019-04-30T05:00:00"/>
    <x v="3"/>
  </r>
  <r>
    <n v="469"/>
    <s v="Olsen-Ryan"/>
    <s v="Assimilated neutral utilization"/>
    <x v="36"/>
    <n v="10328"/>
    <x v="1"/>
    <n v="159"/>
    <s v="US"/>
    <s v="USD"/>
    <n v="1431925200"/>
    <n v="1432098000"/>
    <b v="0"/>
    <b v="0"/>
    <x v="6"/>
    <n v="1.8442857142857143"/>
    <s v="64.96 USD"/>
    <x v="4"/>
    <s v="drama"/>
    <x v="443"/>
    <d v="2015-05-20T05:00:00"/>
    <x v="0"/>
  </r>
  <r>
    <n v="470"/>
    <s v="Grimes, Holland and Sloan"/>
    <s v="Extended dedicated archive"/>
    <x v="136"/>
    <n v="10289"/>
    <x v="1"/>
    <n v="381"/>
    <s v="US"/>
    <s v="USD"/>
    <n v="1481522400"/>
    <n v="1482127200"/>
    <b v="0"/>
    <b v="0"/>
    <x v="8"/>
    <n v="2.8580555555555556"/>
    <s v="27.01 USD"/>
    <x v="2"/>
    <s v="wearables"/>
    <x v="315"/>
    <d v="2016-12-19T06:00:00"/>
    <x v="7"/>
  </r>
  <r>
    <n v="471"/>
    <s v="Perry and Sons"/>
    <s v="Configurable static help-desk"/>
    <x v="33"/>
    <n v="9889"/>
    <x v="1"/>
    <n v="194"/>
    <s v="GB"/>
    <s v="GBP"/>
    <n v="1335934800"/>
    <n v="1335934800"/>
    <b v="0"/>
    <b v="1"/>
    <x v="0"/>
    <n v="3.19"/>
    <s v="50.97 GBP"/>
    <x v="0"/>
    <s v="food trucks"/>
    <x v="444"/>
    <d v="2012-05-02T05:00:00"/>
    <x v="4"/>
  </r>
  <r>
    <n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x v="1"/>
    <n v="0.39234070221066319"/>
    <s v="104.94 USD"/>
    <x v="1"/>
    <s v="rock"/>
    <x v="445"/>
    <d v="2019-05-04T05:00:00"/>
    <x v="3"/>
  </r>
  <r>
    <n v="473"/>
    <s v="Richardson Inc"/>
    <s v="Assimilated fault-tolerant capacity"/>
    <x v="92"/>
    <n v="8907"/>
    <x v="1"/>
    <n v="106"/>
    <s v="US"/>
    <s v="USD"/>
    <n v="1529989200"/>
    <n v="1530075600"/>
    <b v="0"/>
    <b v="0"/>
    <x v="5"/>
    <n v="1.7814000000000001"/>
    <s v="84.03 USD"/>
    <x v="1"/>
    <s v="electric music"/>
    <x v="446"/>
    <d v="2018-06-27T05:00:00"/>
    <x v="9"/>
  </r>
  <r>
    <n v="474"/>
    <s v="Santos-Young"/>
    <s v="Enhanced neutral ability"/>
    <x v="220"/>
    <n v="14606"/>
    <x v="1"/>
    <n v="142"/>
    <s v="US"/>
    <s v="USD"/>
    <n v="1418709600"/>
    <n v="1418796000"/>
    <b v="0"/>
    <b v="0"/>
    <x v="19"/>
    <n v="3.6515"/>
    <s v="102.86 USD"/>
    <x v="4"/>
    <s v="television"/>
    <x v="447"/>
    <d v="2014-12-17T06:00:00"/>
    <x v="1"/>
  </r>
  <r>
    <n v="475"/>
    <s v="Nichols Ltd"/>
    <s v="Function-based attitude-oriented groupware"/>
    <x v="71"/>
    <n v="8432"/>
    <x v="1"/>
    <n v="211"/>
    <s v="US"/>
    <s v="USD"/>
    <n v="1372136400"/>
    <n v="1372482000"/>
    <b v="0"/>
    <b v="1"/>
    <x v="18"/>
    <n v="1.1394594594594594"/>
    <s v="39.96 USD"/>
    <x v="5"/>
    <s v="translations"/>
    <x v="448"/>
    <d v="2013-06-29T05:00:00"/>
    <x v="2"/>
  </r>
  <r>
    <n v="476"/>
    <s v="Murphy PLC"/>
    <s v="Optional solution-oriented instruction set"/>
    <x v="274"/>
    <n v="57122"/>
    <x v="0"/>
    <n v="1120"/>
    <s v="US"/>
    <s v="USD"/>
    <n v="1533877200"/>
    <n v="1534395600"/>
    <b v="0"/>
    <b v="0"/>
    <x v="13"/>
    <n v="0.29828720626631855"/>
    <s v="51.00 USD"/>
    <x v="5"/>
    <s v="fiction"/>
    <x v="342"/>
    <d v="2018-08-16T05:00:00"/>
    <x v="9"/>
  </r>
  <r>
    <n v="477"/>
    <s v="Hogan, Porter and Rivera"/>
    <s v="Organic object-oriented core"/>
    <x v="275"/>
    <n v="4613"/>
    <x v="0"/>
    <n v="113"/>
    <s v="US"/>
    <s v="USD"/>
    <n v="1309064400"/>
    <n v="1311397200"/>
    <b v="0"/>
    <b v="0"/>
    <x v="22"/>
    <n v="0.54270588235294115"/>
    <s v="40.82 USD"/>
    <x v="4"/>
    <s v="science fiction"/>
    <x v="449"/>
    <d v="2011-07-23T05:00:00"/>
    <x v="8"/>
  </r>
  <r>
    <n v="478"/>
    <s v="Lyons LLC"/>
    <s v="Balanced impactful circuit"/>
    <x v="276"/>
    <n v="162603"/>
    <x v="1"/>
    <n v="2756"/>
    <s v="US"/>
    <s v="USD"/>
    <n v="1425877200"/>
    <n v="1426914000"/>
    <b v="0"/>
    <b v="0"/>
    <x v="8"/>
    <n v="2.3634156976744185"/>
    <s v="59.00 USD"/>
    <x v="2"/>
    <s v="wearables"/>
    <x v="450"/>
    <d v="2015-03-21T05:00:00"/>
    <x v="0"/>
  </r>
  <r>
    <n v="479"/>
    <s v="Long-Greene"/>
    <s v="Future-proofed heuristic encryption"/>
    <x v="166"/>
    <n v="12310"/>
    <x v="1"/>
    <n v="173"/>
    <s v="GB"/>
    <s v="GBP"/>
    <n v="1501304400"/>
    <n v="1501477200"/>
    <b v="0"/>
    <b v="0"/>
    <x v="0"/>
    <n v="5.1291666666666664"/>
    <s v="71.16 GBP"/>
    <x v="0"/>
    <s v="food trucks"/>
    <x v="451"/>
    <d v="2017-07-31T05:00:00"/>
    <x v="5"/>
  </r>
  <r>
    <n v="480"/>
    <s v="Robles-Hudson"/>
    <s v="Balanced bifurcated leverage"/>
    <x v="133"/>
    <n v="8656"/>
    <x v="1"/>
    <n v="87"/>
    <s v="US"/>
    <s v="USD"/>
    <n v="1268287200"/>
    <n v="1269061200"/>
    <b v="0"/>
    <b v="1"/>
    <x v="14"/>
    <n v="1.0065116279069768"/>
    <s v="99.49 USD"/>
    <x v="7"/>
    <s v="photography books"/>
    <x v="452"/>
    <d v="2010-03-20T05:00:00"/>
    <x v="6"/>
  </r>
  <r>
    <n v="481"/>
    <s v="Mcclure LLC"/>
    <s v="Sharable discrete budgetary management"/>
    <x v="277"/>
    <n v="159931"/>
    <x v="0"/>
    <n v="1538"/>
    <s v="US"/>
    <s v="USD"/>
    <n v="1412139600"/>
    <n v="1415772000"/>
    <b v="0"/>
    <b v="1"/>
    <x v="3"/>
    <n v="0.81348423194303154"/>
    <s v="103.99 USD"/>
    <x v="3"/>
    <s v="plays"/>
    <x v="453"/>
    <d v="2014-11-12T06:00:00"/>
    <x v="1"/>
  </r>
  <r>
    <n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x v="13"/>
    <n v="0.16404761904761905"/>
    <s v="76.56 USD"/>
    <x v="5"/>
    <s v="fiction"/>
    <x v="454"/>
    <d v="2012-03-06T06:00:00"/>
    <x v="4"/>
  </r>
  <r>
    <n v="483"/>
    <s v="Rice-Parker"/>
    <s v="Down-sized actuating infrastructure"/>
    <x v="278"/>
    <n v="48236"/>
    <x v="0"/>
    <n v="554"/>
    <s v="US"/>
    <s v="USD"/>
    <n v="1576130400"/>
    <n v="1576735200"/>
    <b v="0"/>
    <b v="0"/>
    <x v="3"/>
    <n v="0.52774617067833696"/>
    <s v="87.07 USD"/>
    <x v="3"/>
    <s v="plays"/>
    <x v="455"/>
    <d v="2019-12-19T06:00:00"/>
    <x v="3"/>
  </r>
  <r>
    <n v="484"/>
    <s v="Landry Inc"/>
    <s v="Synergistic cohesive adapter"/>
    <x v="241"/>
    <n v="77021"/>
    <x v="1"/>
    <n v="1572"/>
    <s v="GB"/>
    <s v="GBP"/>
    <n v="1407128400"/>
    <n v="1411362000"/>
    <b v="0"/>
    <b v="1"/>
    <x v="0"/>
    <n v="2.6020608108108108"/>
    <s v="49.00 GBP"/>
    <x v="0"/>
    <s v="food trucks"/>
    <x v="456"/>
    <d v="2014-09-22T05:00:00"/>
    <x v="1"/>
  </r>
  <r>
    <n v="485"/>
    <s v="Richards-Davis"/>
    <s v="Quality-focused mission-critical structure"/>
    <x v="279"/>
    <n v="27844"/>
    <x v="0"/>
    <n v="648"/>
    <s v="GB"/>
    <s v="GBP"/>
    <n v="1560142800"/>
    <n v="1563685200"/>
    <b v="0"/>
    <b v="0"/>
    <x v="3"/>
    <n v="0.30732891832229581"/>
    <s v="42.97 GBP"/>
    <x v="3"/>
    <s v="plays"/>
    <x v="457"/>
    <d v="2019-07-21T05:00:00"/>
    <x v="3"/>
  </r>
  <r>
    <n v="486"/>
    <s v="Davis, Cox and Fox"/>
    <s v="Compatible exuding Graphical User Interface"/>
    <x v="5"/>
    <n v="702"/>
    <x v="0"/>
    <n v="21"/>
    <s v="GB"/>
    <s v="GBP"/>
    <n v="1520575200"/>
    <n v="1521867600"/>
    <b v="0"/>
    <b v="1"/>
    <x v="18"/>
    <n v="0.13500000000000001"/>
    <s v="33.43 GBP"/>
    <x v="5"/>
    <s v="translations"/>
    <x v="458"/>
    <d v="2018-03-24T05:00:00"/>
    <x v="9"/>
  </r>
  <r>
    <n v="487"/>
    <s v="Smith-Wallace"/>
    <s v="Monitored 24/7 time-frame"/>
    <x v="280"/>
    <n v="197024"/>
    <x v="1"/>
    <n v="2346"/>
    <s v="US"/>
    <s v="USD"/>
    <n v="1492664400"/>
    <n v="1495515600"/>
    <b v="0"/>
    <b v="0"/>
    <x v="3"/>
    <n v="1.7862556663644606"/>
    <s v="83.98 USD"/>
    <x v="3"/>
    <s v="plays"/>
    <x v="459"/>
    <d v="2017-05-23T05:00:00"/>
    <x v="5"/>
  </r>
  <r>
    <n v="488"/>
    <s v="Cordova, Shaw and Wang"/>
    <s v="Virtual secondary open architecture"/>
    <x v="98"/>
    <n v="11663"/>
    <x v="1"/>
    <n v="115"/>
    <s v="US"/>
    <s v="USD"/>
    <n v="1454479200"/>
    <n v="1455948000"/>
    <b v="0"/>
    <b v="0"/>
    <x v="3"/>
    <n v="2.2005660377358489"/>
    <s v="101.42 USD"/>
    <x v="3"/>
    <s v="plays"/>
    <x v="460"/>
    <d v="2016-02-20T06:00:00"/>
    <x v="7"/>
  </r>
  <r>
    <n v="489"/>
    <s v="Clark Inc"/>
    <s v="Down-sized mobile time-frame"/>
    <x v="243"/>
    <n v="9339"/>
    <x v="1"/>
    <n v="85"/>
    <s v="IT"/>
    <s v="EUR"/>
    <n v="1281934800"/>
    <n v="1282366800"/>
    <b v="0"/>
    <b v="0"/>
    <x v="8"/>
    <n v="1.015108695652174"/>
    <s v="109.87 EUR"/>
    <x v="2"/>
    <s v="wearables"/>
    <x v="461"/>
    <d v="2010-08-21T05:00:00"/>
    <x v="6"/>
  </r>
  <r>
    <n v="490"/>
    <s v="Young and Sons"/>
    <s v="Innovative disintermediate encryption"/>
    <x v="166"/>
    <n v="4596"/>
    <x v="1"/>
    <n v="144"/>
    <s v="US"/>
    <s v="USD"/>
    <n v="1573970400"/>
    <n v="1574575200"/>
    <b v="0"/>
    <b v="0"/>
    <x v="23"/>
    <n v="1.915"/>
    <s v="31.92 USD"/>
    <x v="8"/>
    <s v="audio"/>
    <x v="462"/>
    <d v="2019-11-24T06:00:00"/>
    <x v="3"/>
  </r>
  <r>
    <n v="491"/>
    <s v="Henson PLC"/>
    <s v="Universal contextually-based knowledgebase"/>
    <x v="281"/>
    <n v="173437"/>
    <x v="1"/>
    <n v="2443"/>
    <s v="US"/>
    <s v="USD"/>
    <n v="1372654800"/>
    <n v="1374901200"/>
    <b v="0"/>
    <b v="1"/>
    <x v="0"/>
    <n v="3.0534683098591549"/>
    <s v="70.99 USD"/>
    <x v="0"/>
    <s v="food trucks"/>
    <x v="463"/>
    <d v="2013-07-27T05:00:00"/>
    <x v="2"/>
  </r>
  <r>
    <n v="492"/>
    <s v="Garcia Group"/>
    <s v="Persevering interactive matrix"/>
    <x v="255"/>
    <n v="45831"/>
    <x v="3"/>
    <n v="595"/>
    <s v="US"/>
    <s v="USD"/>
    <n v="1275886800"/>
    <n v="1278910800"/>
    <b v="1"/>
    <b v="1"/>
    <x v="12"/>
    <n v="0.23995287958115183"/>
    <s v="77.03 USD"/>
    <x v="4"/>
    <s v="shorts"/>
    <x v="464"/>
    <d v="2010-07-12T05:00:00"/>
    <x v="6"/>
  </r>
  <r>
    <n v="493"/>
    <s v="Adams, Walker and Wong"/>
    <s v="Seamless background framework"/>
    <x v="79"/>
    <n v="6514"/>
    <x v="1"/>
    <n v="64"/>
    <s v="US"/>
    <s v="USD"/>
    <n v="1561784400"/>
    <n v="1562907600"/>
    <b v="0"/>
    <b v="0"/>
    <x v="14"/>
    <n v="7.2377777777777776"/>
    <s v="101.78 USD"/>
    <x v="7"/>
    <s v="photography books"/>
    <x v="465"/>
    <d v="2019-07-12T05:00:00"/>
    <x v="3"/>
  </r>
  <r>
    <n v="494"/>
    <s v="Hopkins-Browning"/>
    <s v="Balanced upward-trending productivity"/>
    <x v="186"/>
    <n v="13684"/>
    <x v="1"/>
    <n v="268"/>
    <s v="US"/>
    <s v="USD"/>
    <n v="1332392400"/>
    <n v="1332478800"/>
    <b v="0"/>
    <b v="0"/>
    <x v="8"/>
    <n v="5.4736000000000002"/>
    <s v="51.06 USD"/>
    <x v="2"/>
    <s v="wearables"/>
    <x v="466"/>
    <d v="2012-03-23T05:00:00"/>
    <x v="4"/>
  </r>
  <r>
    <n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x v="3"/>
    <n v="4.1449999999999996"/>
    <s v="68.02 DKK"/>
    <x v="3"/>
    <s v="plays"/>
    <x v="467"/>
    <d v="2014-06-14T05:00:00"/>
    <x v="1"/>
  </r>
  <r>
    <n v="496"/>
    <s v="Morales Group"/>
    <s v="Optimized bi-directional extranet"/>
    <x v="282"/>
    <n v="1667"/>
    <x v="0"/>
    <n v="54"/>
    <s v="US"/>
    <s v="USD"/>
    <n v="1495342800"/>
    <n v="1496811600"/>
    <b v="0"/>
    <b v="0"/>
    <x v="10"/>
    <n v="9.0696409140369975E-3"/>
    <s v="30.87 USD"/>
    <x v="4"/>
    <s v="animation"/>
    <x v="468"/>
    <d v="2017-06-07T05:00:00"/>
    <x v="5"/>
  </r>
  <r>
    <n v="497"/>
    <s v="Lucero Group"/>
    <s v="Intuitive actuating benchmark"/>
    <x v="122"/>
    <n v="3349"/>
    <x v="0"/>
    <n v="120"/>
    <s v="US"/>
    <s v="USD"/>
    <n v="1482213600"/>
    <n v="1482213600"/>
    <b v="0"/>
    <b v="1"/>
    <x v="8"/>
    <n v="0.34173469387755101"/>
    <s v="27.91 USD"/>
    <x v="2"/>
    <s v="wearables"/>
    <x v="469"/>
    <d v="2016-12-20T06:00:00"/>
    <x v="7"/>
  </r>
  <r>
    <n v="498"/>
    <s v="Smith, Brown and Davis"/>
    <s v="Devolved background project"/>
    <x v="283"/>
    <n v="46317"/>
    <x v="0"/>
    <n v="579"/>
    <s v="DK"/>
    <s v="DKK"/>
    <n v="1420092000"/>
    <n v="1420264800"/>
    <b v="0"/>
    <b v="0"/>
    <x v="2"/>
    <n v="0.239488107549121"/>
    <s v="79.99 DKK"/>
    <x v="2"/>
    <s v="web"/>
    <x v="470"/>
    <d v="2015-01-03T06:00:00"/>
    <x v="0"/>
  </r>
  <r>
    <n v="499"/>
    <s v="Hunt Group"/>
    <s v="Reverse-engineered executive emulation"/>
    <x v="284"/>
    <n v="78743"/>
    <x v="0"/>
    <n v="2072"/>
    <s v="US"/>
    <s v="USD"/>
    <n v="1458018000"/>
    <n v="1458450000"/>
    <b v="0"/>
    <b v="1"/>
    <x v="4"/>
    <n v="0.48072649572649573"/>
    <s v="38.00 USD"/>
    <x v="4"/>
    <s v="documentary"/>
    <x v="471"/>
    <d v="2016-03-20T05:00:00"/>
    <x v="7"/>
  </r>
  <r>
    <n v="500"/>
    <s v="Valdez Ltd"/>
    <s v="Team-oriented clear-thinking matrix"/>
    <x v="0"/>
    <n v="0"/>
    <x v="0"/>
    <n v="0"/>
    <s v="US"/>
    <s v="USD"/>
    <n v="1367384400"/>
    <n v="1369803600"/>
    <b v="0"/>
    <b v="1"/>
    <x v="3"/>
    <n v="0"/>
    <n v="0"/>
    <x v="3"/>
    <s v="plays"/>
    <x v="472"/>
    <d v="2013-05-29T05:00:00"/>
    <x v="2"/>
  </r>
  <r>
    <n v="501"/>
    <s v="Mccann-Le"/>
    <s v="Focused coherent methodology"/>
    <x v="285"/>
    <n v="107743"/>
    <x v="0"/>
    <n v="1796"/>
    <s v="US"/>
    <s v="USD"/>
    <n v="1363064400"/>
    <n v="1363237200"/>
    <b v="0"/>
    <b v="0"/>
    <x v="4"/>
    <n v="0.70145182291666663"/>
    <s v="59.99 USD"/>
    <x v="4"/>
    <s v="documentary"/>
    <x v="473"/>
    <d v="2013-03-14T05:00:00"/>
    <x v="2"/>
  </r>
  <r>
    <n v="502"/>
    <s v="Johnson Inc"/>
    <s v="Reduced context-sensitive complexity"/>
    <x v="81"/>
    <n v="6889"/>
    <x v="1"/>
    <n v="186"/>
    <s v="AU"/>
    <s v="AUD"/>
    <n v="1343365200"/>
    <n v="1345870800"/>
    <b v="0"/>
    <b v="1"/>
    <x v="11"/>
    <n v="5.2992307692307694"/>
    <s v="37.04 AUD"/>
    <x v="6"/>
    <s v="video games"/>
    <x v="474"/>
    <d v="2012-08-25T05:00:00"/>
    <x v="4"/>
  </r>
  <r>
    <n v="503"/>
    <s v="Collins LLC"/>
    <s v="Decentralized 4thgeneration time-frame"/>
    <x v="286"/>
    <n v="45983"/>
    <x v="1"/>
    <n v="460"/>
    <s v="US"/>
    <s v="USD"/>
    <n v="1435726800"/>
    <n v="1437454800"/>
    <b v="0"/>
    <b v="0"/>
    <x v="6"/>
    <n v="1.8032549019607844"/>
    <s v="99.96 USD"/>
    <x v="4"/>
    <s v="drama"/>
    <x v="72"/>
    <d v="2015-07-21T05:00:00"/>
    <x v="0"/>
  </r>
  <r>
    <n v="504"/>
    <s v="Smith-Miller"/>
    <s v="De-engineered cohesive moderator"/>
    <x v="168"/>
    <n v="6924"/>
    <x v="0"/>
    <n v="62"/>
    <s v="IT"/>
    <s v="EUR"/>
    <n v="1431925200"/>
    <n v="1432011600"/>
    <b v="0"/>
    <b v="0"/>
    <x v="1"/>
    <n v="0.92320000000000002"/>
    <s v="111.68 EUR"/>
    <x v="1"/>
    <s v="rock"/>
    <x v="443"/>
    <d v="2015-05-19T05:00:00"/>
    <x v="0"/>
  </r>
  <r>
    <n v="505"/>
    <s v="Jensen-Vargas"/>
    <s v="Ameliorated explicit parallelism"/>
    <x v="262"/>
    <n v="12497"/>
    <x v="0"/>
    <n v="347"/>
    <s v="US"/>
    <s v="USD"/>
    <n v="1362722400"/>
    <n v="1366347600"/>
    <b v="0"/>
    <b v="1"/>
    <x v="15"/>
    <n v="0.13901001112347053"/>
    <s v="36.01 USD"/>
    <x v="5"/>
    <s v="radio &amp; podcasts"/>
    <x v="475"/>
    <d v="2013-04-19T05:00:00"/>
    <x v="2"/>
  </r>
  <r>
    <n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x v="3"/>
    <n v="9.2707777777777771"/>
    <s v="66.01 USD"/>
    <x v="3"/>
    <s v="plays"/>
    <x v="81"/>
    <d v="2017-12-10T06:00:00"/>
    <x v="5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x v="2"/>
    <n v="0.39857142857142858"/>
    <s v="44.05 USD"/>
    <x v="2"/>
    <s v="web"/>
    <x v="476"/>
    <d v="2013-05-28T05:00:00"/>
    <x v="2"/>
  </r>
  <r>
    <n v="508"/>
    <s v="Roberts Group"/>
    <s v="Up-sized radical pricing structure"/>
    <x v="288"/>
    <n v="193820"/>
    <x v="1"/>
    <n v="3657"/>
    <s v="US"/>
    <s v="USD"/>
    <n v="1532840400"/>
    <n v="1534654800"/>
    <b v="0"/>
    <b v="0"/>
    <x v="3"/>
    <n v="1.1222929936305732"/>
    <s v="53.00 USD"/>
    <x v="3"/>
    <s v="plays"/>
    <x v="192"/>
    <d v="2018-08-19T05:00:00"/>
    <x v="9"/>
  </r>
  <r>
    <n v="509"/>
    <s v="White LLC"/>
    <s v="Robust zero-defect project"/>
    <x v="172"/>
    <n v="119510"/>
    <x v="0"/>
    <n v="1258"/>
    <s v="US"/>
    <s v="USD"/>
    <n v="1336194000"/>
    <n v="1337058000"/>
    <b v="0"/>
    <b v="0"/>
    <x v="3"/>
    <n v="0.70925816023738875"/>
    <s v="95.00 USD"/>
    <x v="3"/>
    <s v="plays"/>
    <x v="477"/>
    <d v="2012-05-15T05:00:00"/>
    <x v="4"/>
  </r>
  <r>
    <n v="510"/>
    <s v="Best, Miller and Thomas"/>
    <s v="Re-engineered mobile task-force"/>
    <x v="75"/>
    <n v="9289"/>
    <x v="1"/>
    <n v="131"/>
    <s v="AU"/>
    <s v="AUD"/>
    <n v="1527742800"/>
    <n v="1529816400"/>
    <b v="0"/>
    <b v="0"/>
    <x v="6"/>
    <n v="1.1908974358974358"/>
    <s v="70.91 AUD"/>
    <x v="4"/>
    <s v="drama"/>
    <x v="478"/>
    <d v="2018-06-24T05:00:00"/>
    <x v="9"/>
  </r>
  <r>
    <n v="511"/>
    <s v="Smith-Mullins"/>
    <s v="User-centric intangible neural-net"/>
    <x v="252"/>
    <n v="35498"/>
    <x v="0"/>
    <n v="362"/>
    <s v="US"/>
    <s v="USD"/>
    <n v="1564030800"/>
    <n v="1564894800"/>
    <b v="0"/>
    <b v="0"/>
    <x v="3"/>
    <n v="0.24017591339648173"/>
    <s v="98.06 USD"/>
    <x v="3"/>
    <s v="plays"/>
    <x v="479"/>
    <d v="2019-08-04T05:00:00"/>
    <x v="3"/>
  </r>
  <r>
    <n v="512"/>
    <s v="Williams-Walsh"/>
    <s v="Organized explicit core"/>
    <x v="14"/>
    <n v="12678"/>
    <x v="1"/>
    <n v="239"/>
    <s v="US"/>
    <s v="USD"/>
    <n v="1404536400"/>
    <n v="1404622800"/>
    <b v="0"/>
    <b v="1"/>
    <x v="11"/>
    <n v="1.3931868131868133"/>
    <s v="53.05 USD"/>
    <x v="6"/>
    <s v="video games"/>
    <x v="480"/>
    <d v="2014-07-06T05:00:00"/>
    <x v="1"/>
  </r>
  <r>
    <n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x v="19"/>
    <n v="0.39277108433734942"/>
    <s v="93.14 USD"/>
    <x v="4"/>
    <s v="television"/>
    <x v="180"/>
    <d v="2010-09-11T05:00:00"/>
    <x v="6"/>
  </r>
  <r>
    <n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x v="1"/>
    <n v="0.22439077144917088"/>
    <s v="58.95 CHF"/>
    <x v="1"/>
    <s v="rock"/>
    <x v="481"/>
    <d v="2013-12-11T06:00:00"/>
    <x v="2"/>
  </r>
  <r>
    <n v="515"/>
    <s v="Cox LLC"/>
    <s v="Phased 24hour flexibility"/>
    <x v="133"/>
    <n v="4797"/>
    <x v="0"/>
    <n v="133"/>
    <s v="CA"/>
    <s v="CAD"/>
    <n v="1324620000"/>
    <n v="1324792800"/>
    <b v="0"/>
    <b v="1"/>
    <x v="3"/>
    <n v="0.55779069767441858"/>
    <s v="36.07 CAD"/>
    <x v="3"/>
    <s v="plays"/>
    <x v="482"/>
    <d v="2011-12-25T06:00:00"/>
    <x v="8"/>
  </r>
  <r>
    <n v="516"/>
    <s v="Morales-Odonnell"/>
    <s v="Exclusive 5thgeneration structure"/>
    <x v="290"/>
    <n v="53324"/>
    <x v="0"/>
    <n v="846"/>
    <s v="US"/>
    <s v="USD"/>
    <n v="1281070800"/>
    <n v="1284354000"/>
    <b v="0"/>
    <b v="0"/>
    <x v="9"/>
    <n v="0.42523125996810207"/>
    <s v="63.03 USD"/>
    <x v="5"/>
    <s v="nonfiction"/>
    <x v="194"/>
    <d v="2010-09-13T05:00:00"/>
    <x v="6"/>
  </r>
  <r>
    <n v="517"/>
    <s v="Ramirez LLC"/>
    <s v="Multi-tiered maximized orchestration"/>
    <x v="291"/>
    <n v="6608"/>
    <x v="1"/>
    <n v="78"/>
    <s v="US"/>
    <s v="USD"/>
    <n v="1493960400"/>
    <n v="1494392400"/>
    <b v="0"/>
    <b v="0"/>
    <x v="0"/>
    <n v="1.1200000000000001"/>
    <s v="84.72 USD"/>
    <x v="0"/>
    <s v="food trucks"/>
    <x v="483"/>
    <d v="2017-05-10T05:00:00"/>
    <x v="5"/>
  </r>
  <r>
    <n v="518"/>
    <s v="Ramirez Group"/>
    <s v="Open-architected uniform instruction set"/>
    <x v="35"/>
    <n v="622"/>
    <x v="0"/>
    <n v="10"/>
    <s v="US"/>
    <s v="USD"/>
    <n v="1519365600"/>
    <n v="1519538400"/>
    <b v="0"/>
    <b v="1"/>
    <x v="10"/>
    <n v="7.0681818181818179E-2"/>
    <s v="62.20 USD"/>
    <x v="4"/>
    <s v="animation"/>
    <x v="484"/>
    <d v="2018-02-25T06:00:00"/>
    <x v="9"/>
  </r>
  <r>
    <n v="519"/>
    <s v="Marsh-Coleman"/>
    <s v="Exclusive asymmetric analyzer"/>
    <x v="96"/>
    <n v="180802"/>
    <x v="1"/>
    <n v="1773"/>
    <s v="US"/>
    <s v="USD"/>
    <n v="1420696800"/>
    <n v="1421906400"/>
    <b v="0"/>
    <b v="1"/>
    <x v="1"/>
    <n v="1.0174563871693867"/>
    <s v="101.98 USD"/>
    <x v="1"/>
    <s v="rock"/>
    <x v="355"/>
    <d v="2015-01-22T06:00:00"/>
    <x v="0"/>
  </r>
  <r>
    <n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x v="3"/>
    <n v="4.2575000000000003"/>
    <s v="106.44 USD"/>
    <x v="3"/>
    <s v="plays"/>
    <x v="485"/>
    <d v="2019-04-22T05:00:00"/>
    <x v="3"/>
  </r>
  <r>
    <n v="521"/>
    <s v="Wilson Ltd"/>
    <s v="Function-based multi-state software"/>
    <x v="4"/>
    <n v="11061"/>
    <x v="1"/>
    <n v="369"/>
    <s v="US"/>
    <s v="USD"/>
    <n v="1471928400"/>
    <n v="1472446800"/>
    <b v="0"/>
    <b v="1"/>
    <x v="6"/>
    <n v="1.4553947368421052"/>
    <s v="29.98 USD"/>
    <x v="4"/>
    <s v="drama"/>
    <x v="486"/>
    <d v="2016-08-29T05:00:00"/>
    <x v="7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x v="12"/>
    <n v="0.32453465346534655"/>
    <s v="85.81 USD"/>
    <x v="4"/>
    <s v="shorts"/>
    <x v="487"/>
    <d v="2012-07-15T05:00:00"/>
    <x v="4"/>
  </r>
  <r>
    <n v="523"/>
    <s v="Underwood, James and Jones"/>
    <s v="Triple-buffered holistic ability"/>
    <x v="79"/>
    <n v="6303"/>
    <x v="1"/>
    <n v="89"/>
    <s v="US"/>
    <s v="USD"/>
    <n v="1267682400"/>
    <n v="1268114400"/>
    <b v="0"/>
    <b v="0"/>
    <x v="12"/>
    <n v="7.003333333333333"/>
    <s v="70.82 USD"/>
    <x v="4"/>
    <s v="shorts"/>
    <x v="488"/>
    <d v="2010-03-09T06:00:00"/>
    <x v="6"/>
  </r>
  <r>
    <n v="524"/>
    <s v="Johnson-Contreras"/>
    <s v="Diverse scalable superstructure"/>
    <x v="127"/>
    <n v="81136"/>
    <x v="0"/>
    <n v="1979"/>
    <s v="US"/>
    <s v="USD"/>
    <n v="1272258000"/>
    <n v="1273381200"/>
    <b v="0"/>
    <b v="0"/>
    <x v="3"/>
    <n v="0.83904860392967939"/>
    <s v="41.00 USD"/>
    <x v="3"/>
    <s v="plays"/>
    <x v="489"/>
    <d v="2010-05-09T05:00:00"/>
    <x v="6"/>
  </r>
  <r>
    <n v="525"/>
    <s v="Greene, Lloyd and Sims"/>
    <s v="Balanced leadingedge data-warehouse"/>
    <x v="118"/>
    <n v="1768"/>
    <x v="0"/>
    <n v="63"/>
    <s v="US"/>
    <s v="USD"/>
    <n v="1290492000"/>
    <n v="1290837600"/>
    <b v="0"/>
    <b v="0"/>
    <x v="8"/>
    <n v="0.84190476190476193"/>
    <s v="28.06 USD"/>
    <x v="2"/>
    <s v="wearables"/>
    <x v="490"/>
    <d v="2010-11-27T06:00:00"/>
    <x v="6"/>
  </r>
  <r>
    <n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x v="3"/>
    <n v="1.5595180722891566"/>
    <s v="88.05 USD"/>
    <x v="3"/>
    <s v="plays"/>
    <x v="312"/>
    <d v="2016-02-01T06:00:00"/>
    <x v="7"/>
  </r>
  <r>
    <n v="527"/>
    <s v="Rosario-Smith"/>
    <s v="Enterprise-wide intermediate portal"/>
    <x v="223"/>
    <n v="188480"/>
    <x v="0"/>
    <n v="6080"/>
    <s v="CA"/>
    <s v="CAD"/>
    <n v="1454652000"/>
    <n v="1457762400"/>
    <b v="0"/>
    <b v="0"/>
    <x v="10"/>
    <n v="0.99619450317124736"/>
    <s v="31.00 CAD"/>
    <x v="4"/>
    <s v="animation"/>
    <x v="491"/>
    <d v="2016-03-12T06:00:00"/>
    <x v="7"/>
  </r>
  <r>
    <n v="528"/>
    <s v="Avila, Ford and Welch"/>
    <s v="Focused leadingedge matrix"/>
    <x v="25"/>
    <n v="7227"/>
    <x v="0"/>
    <n v="80"/>
    <s v="GB"/>
    <s v="GBP"/>
    <n v="1385186400"/>
    <n v="1389074400"/>
    <b v="0"/>
    <b v="0"/>
    <x v="7"/>
    <n v="0.80300000000000005"/>
    <s v="90.34 GBP"/>
    <x v="1"/>
    <s v="indie rock"/>
    <x v="492"/>
    <d v="2014-01-07T06:00:00"/>
    <x v="1"/>
  </r>
  <r>
    <n v="529"/>
    <s v="Gallegos Inc"/>
    <s v="Seamless logistical encryption"/>
    <x v="135"/>
    <n v="574"/>
    <x v="0"/>
    <n v="9"/>
    <s v="US"/>
    <s v="USD"/>
    <n v="1399698000"/>
    <n v="1402117200"/>
    <b v="0"/>
    <b v="0"/>
    <x v="11"/>
    <n v="0.11254901960784314"/>
    <s v="63.78 USD"/>
    <x v="6"/>
    <s v="video games"/>
    <x v="493"/>
    <d v="2014-06-07T05:00:00"/>
    <x v="1"/>
  </r>
  <r>
    <n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x v="13"/>
    <n v="0.91740952380952379"/>
    <s v="54.00 USD"/>
    <x v="5"/>
    <s v="fiction"/>
    <x v="494"/>
    <d v="2010-09-14T05:00:00"/>
    <x v="6"/>
  </r>
  <r>
    <n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x v="11"/>
    <n v="0.95521156936261387"/>
    <s v="48.99 CHF"/>
    <x v="6"/>
    <s v="video games"/>
    <x v="495"/>
    <d v="2014-01-06T06:00:00"/>
    <x v="1"/>
  </r>
  <r>
    <n v="532"/>
    <s v="Cordova-Torres"/>
    <s v="Pre-emptive grid-enabled contingency"/>
    <x v="39"/>
    <n v="8046"/>
    <x v="1"/>
    <n v="126"/>
    <s v="CA"/>
    <s v="CAD"/>
    <n v="1516860000"/>
    <n v="1516946400"/>
    <b v="0"/>
    <b v="0"/>
    <x v="3"/>
    <n v="5.0287499999999996"/>
    <s v="63.86 CAD"/>
    <x v="3"/>
    <s v="plays"/>
    <x v="496"/>
    <d v="2018-01-26T06:00:00"/>
    <x v="9"/>
  </r>
  <r>
    <n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x v="7"/>
    <n v="1.5924394463667819"/>
    <s v="83.00 GBP"/>
    <x v="1"/>
    <s v="indie rock"/>
    <x v="497"/>
    <d v="2013-08-29T05:00:00"/>
    <x v="2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x v="6"/>
    <n v="0.15022446689113356"/>
    <s v="55.08 USD"/>
    <x v="4"/>
    <s v="drama"/>
    <x v="498"/>
    <d v="2018-08-18T05:00:00"/>
    <x v="9"/>
  </r>
  <r>
    <n v="535"/>
    <s v="Garrison LLC"/>
    <s v="Profit-focused 24/7 data-warehouse"/>
    <x v="97"/>
    <n v="12533"/>
    <x v="1"/>
    <n v="202"/>
    <s v="IT"/>
    <s v="EUR"/>
    <n v="1528434000"/>
    <n v="1528606800"/>
    <b v="0"/>
    <b v="1"/>
    <x v="3"/>
    <n v="4.820384615384615"/>
    <s v="62.04 EUR"/>
    <x v="3"/>
    <s v="plays"/>
    <x v="499"/>
    <d v="2018-06-10T05:00:00"/>
    <x v="9"/>
  </r>
  <r>
    <n v="536"/>
    <s v="Shannon-Olson"/>
    <s v="Enhanced methodical middleware"/>
    <x v="122"/>
    <n v="14697"/>
    <x v="1"/>
    <n v="140"/>
    <s v="IT"/>
    <s v="EUR"/>
    <n v="1282626000"/>
    <n v="1284872400"/>
    <b v="0"/>
    <b v="0"/>
    <x v="13"/>
    <n v="1.4996938775510205"/>
    <s v="104.98 EUR"/>
    <x v="5"/>
    <s v="fiction"/>
    <x v="500"/>
    <d v="2010-09-19T05:00:00"/>
    <x v="6"/>
  </r>
  <r>
    <n v="537"/>
    <s v="Murillo-Mcfarland"/>
    <s v="Synchronized client-driven projection"/>
    <x v="197"/>
    <n v="98935"/>
    <x v="1"/>
    <n v="1052"/>
    <s v="DK"/>
    <s v="DKK"/>
    <n v="1535605200"/>
    <n v="1537592400"/>
    <b v="1"/>
    <b v="1"/>
    <x v="4"/>
    <n v="1.1722156398104266"/>
    <s v="94.04 DKK"/>
    <x v="4"/>
    <s v="documentary"/>
    <x v="501"/>
    <d v="2018-09-22T05:00:00"/>
    <x v="9"/>
  </r>
  <r>
    <n v="538"/>
    <s v="Young, Gilbert and Escobar"/>
    <s v="Networked didactic time-frame"/>
    <x v="297"/>
    <n v="57034"/>
    <x v="0"/>
    <n v="1296"/>
    <s v="US"/>
    <s v="USD"/>
    <n v="1379826000"/>
    <n v="1381208400"/>
    <b v="0"/>
    <b v="0"/>
    <x v="20"/>
    <n v="0.37695968274950431"/>
    <s v="44.01 USD"/>
    <x v="6"/>
    <s v="mobile games"/>
    <x v="502"/>
    <d v="2013-10-08T05:00:00"/>
    <x v="2"/>
  </r>
  <r>
    <n v="539"/>
    <s v="Thomas, Welch and Santana"/>
    <s v="Assimilated exuding toolset"/>
    <x v="122"/>
    <n v="7120"/>
    <x v="0"/>
    <n v="77"/>
    <s v="US"/>
    <s v="USD"/>
    <n v="1561957200"/>
    <n v="1562475600"/>
    <b v="0"/>
    <b v="1"/>
    <x v="0"/>
    <n v="0.72653061224489801"/>
    <s v="92.47 USD"/>
    <x v="0"/>
    <s v="food trucks"/>
    <x v="503"/>
    <d v="2019-07-07T05:00:00"/>
    <x v="3"/>
  </r>
  <r>
    <n v="540"/>
    <s v="Brown-Pena"/>
    <s v="Front-line client-server secured line"/>
    <x v="98"/>
    <n v="14097"/>
    <x v="1"/>
    <n v="247"/>
    <s v="US"/>
    <s v="USD"/>
    <n v="1525496400"/>
    <n v="1527397200"/>
    <b v="0"/>
    <b v="0"/>
    <x v="14"/>
    <n v="2.6598113207547169"/>
    <s v="57.07 USD"/>
    <x v="7"/>
    <s v="photography books"/>
    <x v="504"/>
    <d v="2018-05-27T05:00:00"/>
    <x v="9"/>
  </r>
  <r>
    <n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x v="20"/>
    <n v="0.24205617977528091"/>
    <s v="109.08 EUR"/>
    <x v="6"/>
    <s v="mobile games"/>
    <x v="505"/>
    <d v="2015-07-06T05:00:00"/>
    <x v="0"/>
  </r>
  <r>
    <n v="542"/>
    <s v="Harrison-Bridges"/>
    <s v="Profit-focused exuding moderator"/>
    <x v="299"/>
    <n v="1930"/>
    <x v="0"/>
    <n v="49"/>
    <s v="GB"/>
    <s v="GBP"/>
    <n v="1453442400"/>
    <n v="1456034400"/>
    <b v="0"/>
    <b v="0"/>
    <x v="7"/>
    <n v="2.5064935064935064E-2"/>
    <s v="39.39 GBP"/>
    <x v="1"/>
    <s v="indie rock"/>
    <x v="506"/>
    <d v="2016-02-21T06:00:00"/>
    <x v="7"/>
  </r>
  <r>
    <n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x v="11"/>
    <n v="0.1632979976442874"/>
    <s v="77.02 USD"/>
    <x v="6"/>
    <s v="video games"/>
    <x v="507"/>
    <d v="2013-09-26T05:00:00"/>
    <x v="2"/>
  </r>
  <r>
    <n v="544"/>
    <s v="Taylor Inc"/>
    <s v="Public-key 3rdgeneration system engine"/>
    <x v="54"/>
    <n v="7742"/>
    <x v="1"/>
    <n v="84"/>
    <s v="US"/>
    <s v="USD"/>
    <n v="1452232800"/>
    <n v="1453356000"/>
    <b v="0"/>
    <b v="0"/>
    <x v="1"/>
    <n v="2.7650000000000001"/>
    <s v="92.17 USD"/>
    <x v="1"/>
    <s v="rock"/>
    <x v="508"/>
    <d v="2016-01-21T06:00:00"/>
    <x v="7"/>
  </r>
  <r>
    <n v="545"/>
    <s v="Deleon and Sons"/>
    <s v="Organized value-added access"/>
    <x v="301"/>
    <n v="164109"/>
    <x v="0"/>
    <n v="2690"/>
    <s v="US"/>
    <s v="USD"/>
    <n v="1577253600"/>
    <n v="1578981600"/>
    <b v="0"/>
    <b v="0"/>
    <x v="3"/>
    <n v="0.88803571428571426"/>
    <s v="61.01 USD"/>
    <x v="3"/>
    <s v="plays"/>
    <x v="509"/>
    <d v="2020-01-14T06:00:00"/>
    <x v="10"/>
  </r>
  <r>
    <n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x v="3"/>
    <n v="1.6357142857142857"/>
    <s v="78.07 USD"/>
    <x v="3"/>
    <s v="plays"/>
    <x v="510"/>
    <d v="2018-09-20T05:00:00"/>
    <x v="9"/>
  </r>
  <r>
    <n v="547"/>
    <s v="Hardin-Dixon"/>
    <s v="Focused solution-oriented matrix"/>
    <x v="81"/>
    <n v="12597"/>
    <x v="1"/>
    <n v="156"/>
    <s v="US"/>
    <s v="USD"/>
    <n v="1422165600"/>
    <n v="1423202400"/>
    <b v="0"/>
    <b v="0"/>
    <x v="6"/>
    <n v="9.69"/>
    <s v="80.75 USD"/>
    <x v="4"/>
    <s v="drama"/>
    <x v="511"/>
    <d v="2015-02-06T06:00:00"/>
    <x v="0"/>
  </r>
  <r>
    <n v="548"/>
    <s v="York-Pitts"/>
    <s v="Monitored discrete toolset"/>
    <x v="302"/>
    <n v="179074"/>
    <x v="1"/>
    <n v="2985"/>
    <s v="US"/>
    <s v="USD"/>
    <n v="1459486800"/>
    <n v="1460610000"/>
    <b v="0"/>
    <b v="0"/>
    <x v="3"/>
    <n v="2.7091376701966716"/>
    <s v="59.99 USD"/>
    <x v="3"/>
    <s v="plays"/>
    <x v="512"/>
    <d v="2016-04-14T05:00:00"/>
    <x v="7"/>
  </r>
  <r>
    <n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x v="8"/>
    <n v="2.8421355932203389"/>
    <s v="110.03 USD"/>
    <x v="2"/>
    <s v="wearables"/>
    <x v="513"/>
    <d v="2013-06-06T05:00:00"/>
    <x v="2"/>
  </r>
  <r>
    <n v="550"/>
    <s v="Morrison-Henderson"/>
    <s v="De-engineered disintermediate encoding"/>
    <x v="0"/>
    <n v="4"/>
    <x v="3"/>
    <n v="1"/>
    <s v="CH"/>
    <s v="CHF"/>
    <n v="1330495200"/>
    <n v="1332306000"/>
    <b v="0"/>
    <b v="0"/>
    <x v="7"/>
    <n v="0.04"/>
    <s v="4.00 CHF"/>
    <x v="1"/>
    <s v="indie rock"/>
    <x v="514"/>
    <d v="2012-03-21T05:00:00"/>
    <x v="4"/>
  </r>
  <r>
    <n v="551"/>
    <s v="Martin-James"/>
    <s v="Streamlined upward-trending analyzer"/>
    <x v="304"/>
    <n v="105598"/>
    <x v="0"/>
    <n v="2779"/>
    <s v="AU"/>
    <s v="AUD"/>
    <n v="1419055200"/>
    <n v="1422511200"/>
    <b v="0"/>
    <b v="1"/>
    <x v="2"/>
    <n v="0.58632981676846196"/>
    <s v="38.00 AUD"/>
    <x v="2"/>
    <s v="web"/>
    <x v="515"/>
    <d v="2015-01-29T06:00:00"/>
    <x v="0"/>
  </r>
  <r>
    <n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x v="3"/>
    <n v="0.98511111111111116"/>
    <s v="96.37 USD"/>
    <x v="3"/>
    <s v="plays"/>
    <x v="516"/>
    <d v="2016-11-28T06:00:00"/>
    <x v="7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x v="1"/>
    <n v="0.43975381008206332"/>
    <s v="72.98 USD"/>
    <x v="1"/>
    <s v="rock"/>
    <x v="517"/>
    <d v="2011-01-03T06:00:00"/>
    <x v="8"/>
  </r>
  <r>
    <n v="554"/>
    <s v="Ritter PLC"/>
    <s v="Multi-channeled upward-trending application"/>
    <x v="40"/>
    <n v="14408"/>
    <x v="1"/>
    <n v="554"/>
    <s v="CA"/>
    <s v="CAD"/>
    <n v="1482127200"/>
    <n v="1482645600"/>
    <b v="0"/>
    <b v="0"/>
    <x v="7"/>
    <n v="1.5166315789473683"/>
    <s v="26.01 CAD"/>
    <x v="1"/>
    <s v="indie rock"/>
    <x v="518"/>
    <d v="2016-12-25T06:00:00"/>
    <x v="7"/>
  </r>
  <r>
    <n v="555"/>
    <s v="Anderson Group"/>
    <s v="Organic maximized database"/>
    <x v="9"/>
    <n v="14089"/>
    <x v="1"/>
    <n v="135"/>
    <s v="DK"/>
    <s v="DKK"/>
    <n v="1396414800"/>
    <n v="1399093200"/>
    <b v="0"/>
    <b v="0"/>
    <x v="1"/>
    <n v="2.2363492063492063"/>
    <s v="104.36 DKK"/>
    <x v="1"/>
    <s v="rock"/>
    <x v="519"/>
    <d v="2014-05-03T05:00:00"/>
    <x v="1"/>
  </r>
  <r>
    <n v="556"/>
    <s v="Smith and Sons"/>
    <s v="Grass-roots 24/7 attitude"/>
    <x v="5"/>
    <n v="12467"/>
    <x v="1"/>
    <n v="122"/>
    <s v="US"/>
    <s v="USD"/>
    <n v="1315285200"/>
    <n v="1315890000"/>
    <b v="0"/>
    <b v="1"/>
    <x v="18"/>
    <n v="2.3975"/>
    <s v="102.19 USD"/>
    <x v="5"/>
    <s v="translations"/>
    <x v="520"/>
    <d v="2011-09-13T05:00:00"/>
    <x v="8"/>
  </r>
  <r>
    <n v="557"/>
    <s v="Lam-Hamilton"/>
    <s v="Team-oriented global strategy"/>
    <x v="46"/>
    <n v="11960"/>
    <x v="1"/>
    <n v="221"/>
    <s v="US"/>
    <s v="USD"/>
    <n v="1443762000"/>
    <n v="1444021200"/>
    <b v="0"/>
    <b v="1"/>
    <x v="22"/>
    <n v="1.9933333333333334"/>
    <s v="54.12 USD"/>
    <x v="4"/>
    <s v="science fiction"/>
    <x v="521"/>
    <d v="2015-10-05T05:00:00"/>
    <x v="0"/>
  </r>
  <r>
    <n v="558"/>
    <s v="Ho Ltd"/>
    <s v="Enhanced client-driven capacity"/>
    <x v="306"/>
    <n v="7966"/>
    <x v="1"/>
    <n v="126"/>
    <s v="US"/>
    <s v="USD"/>
    <n v="1456293600"/>
    <n v="1460005200"/>
    <b v="0"/>
    <b v="0"/>
    <x v="3"/>
    <n v="1.373448275862069"/>
    <s v="63.22 USD"/>
    <x v="3"/>
    <s v="plays"/>
    <x v="522"/>
    <d v="2016-04-07T05:00:00"/>
    <x v="7"/>
  </r>
  <r>
    <n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x v="3"/>
    <n v="1.009696106362773"/>
    <s v="104.03 USD"/>
    <x v="3"/>
    <s v="plays"/>
    <x v="523"/>
    <d v="2016-08-09T05:00:00"/>
    <x v="7"/>
  </r>
  <r>
    <n v="560"/>
    <s v="Hunt LLC"/>
    <s v="Re-engineered radical policy"/>
    <x v="77"/>
    <n v="158832"/>
    <x v="1"/>
    <n v="3177"/>
    <s v="US"/>
    <s v="USD"/>
    <n v="1321596000"/>
    <n v="1325052000"/>
    <b v="0"/>
    <b v="0"/>
    <x v="10"/>
    <n v="7.9416000000000002"/>
    <s v="49.99 USD"/>
    <x v="4"/>
    <s v="animation"/>
    <x v="524"/>
    <d v="2011-12-28T06:00:00"/>
    <x v="8"/>
  </r>
  <r>
    <n v="561"/>
    <s v="Fowler-Smith"/>
    <s v="Down-sized logistical adapter"/>
    <x v="162"/>
    <n v="11091"/>
    <x v="1"/>
    <n v="198"/>
    <s v="CH"/>
    <s v="CHF"/>
    <n v="1318827600"/>
    <n v="1319000400"/>
    <b v="0"/>
    <b v="0"/>
    <x v="3"/>
    <n v="3.6970000000000001"/>
    <s v="56.02 CHF"/>
    <x v="3"/>
    <s v="plays"/>
    <x v="525"/>
    <d v="2011-10-19T05:00:00"/>
    <x v="8"/>
  </r>
  <r>
    <n v="562"/>
    <s v="Blair Inc"/>
    <s v="Configurable bandwidth-monitored throughput"/>
    <x v="34"/>
    <n v="1269"/>
    <x v="0"/>
    <n v="26"/>
    <s v="CH"/>
    <s v="CHF"/>
    <n v="1552366800"/>
    <n v="1552539600"/>
    <b v="0"/>
    <b v="0"/>
    <x v="1"/>
    <n v="0.12818181818181817"/>
    <s v="48.81 CHF"/>
    <x v="1"/>
    <s v="rock"/>
    <x v="188"/>
    <d v="2019-03-14T05:00:00"/>
    <x v="3"/>
  </r>
  <r>
    <n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x v="4"/>
    <n v="1.3802702702702703"/>
    <s v="60.08 AUD"/>
    <x v="4"/>
    <s v="documentary"/>
    <x v="526"/>
    <d v="2018-12-03T06:00:00"/>
    <x v="9"/>
  </r>
  <r>
    <n v="564"/>
    <s v="Hernandez-Macdonald"/>
    <s v="Organic high-level implementation"/>
    <x v="308"/>
    <n v="141393"/>
    <x v="0"/>
    <n v="1790"/>
    <s v="US"/>
    <s v="USD"/>
    <n v="1426395600"/>
    <n v="1427086800"/>
    <b v="0"/>
    <b v="0"/>
    <x v="3"/>
    <n v="0.83813278008298753"/>
    <s v="78.99 USD"/>
    <x v="3"/>
    <s v="plays"/>
    <x v="527"/>
    <d v="2015-03-23T05:00:00"/>
    <x v="0"/>
  </r>
  <r>
    <n v="565"/>
    <s v="Joseph LLC"/>
    <s v="Decentralized logistical collaboration"/>
    <x v="309"/>
    <n v="194166"/>
    <x v="1"/>
    <n v="3596"/>
    <s v="US"/>
    <s v="USD"/>
    <n v="1321336800"/>
    <n v="1323064800"/>
    <b v="0"/>
    <b v="0"/>
    <x v="3"/>
    <n v="2.0460063224446787"/>
    <s v="53.99 USD"/>
    <x v="3"/>
    <s v="plays"/>
    <x v="528"/>
    <d v="2011-12-05T06:00:00"/>
    <x v="8"/>
  </r>
  <r>
    <n v="566"/>
    <s v="Webb-Smith"/>
    <s v="Advanced content-based installation"/>
    <x v="29"/>
    <n v="4124"/>
    <x v="0"/>
    <n v="37"/>
    <s v="US"/>
    <s v="USD"/>
    <n v="1456293600"/>
    <n v="1458277200"/>
    <b v="0"/>
    <b v="1"/>
    <x v="5"/>
    <n v="0.44344086021505374"/>
    <s v="111.46 USD"/>
    <x v="1"/>
    <s v="electric music"/>
    <x v="522"/>
    <d v="2016-03-18T05:00:00"/>
    <x v="7"/>
  </r>
  <r>
    <n v="567"/>
    <s v="Johns PLC"/>
    <s v="Distributed high-level open architecture"/>
    <x v="85"/>
    <n v="14865"/>
    <x v="1"/>
    <n v="244"/>
    <s v="US"/>
    <s v="USD"/>
    <n v="1404968400"/>
    <n v="1405141200"/>
    <b v="0"/>
    <b v="0"/>
    <x v="1"/>
    <n v="2.1860294117647059"/>
    <s v="60.92 USD"/>
    <x v="1"/>
    <s v="rock"/>
    <x v="529"/>
    <d v="2014-07-12T05:00:00"/>
    <x v="1"/>
  </r>
  <r>
    <n v="568"/>
    <s v="Hardin-Foley"/>
    <s v="Synergized zero tolerance help-desk"/>
    <x v="310"/>
    <n v="134688"/>
    <x v="1"/>
    <n v="5180"/>
    <s v="US"/>
    <s v="USD"/>
    <n v="1279170000"/>
    <n v="1283058000"/>
    <b v="0"/>
    <b v="0"/>
    <x v="3"/>
    <n v="1.8603314917127072"/>
    <s v="26.00 USD"/>
    <x v="3"/>
    <s v="plays"/>
    <x v="530"/>
    <d v="2010-08-29T05:00:00"/>
    <x v="6"/>
  </r>
  <r>
    <n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x v="10"/>
    <n v="2.3733830845771142"/>
    <s v="80.99 EUR"/>
    <x v="4"/>
    <s v="animation"/>
    <x v="531"/>
    <d v="2011-01-23T06:00:00"/>
    <x v="8"/>
  </r>
  <r>
    <n v="570"/>
    <s v="Martinez-Juarez"/>
    <s v="Realigned uniform knowledge user"/>
    <x v="312"/>
    <n v="95364"/>
    <x v="1"/>
    <n v="2725"/>
    <s v="US"/>
    <s v="USD"/>
    <n v="1419055200"/>
    <n v="1419573600"/>
    <b v="0"/>
    <b v="1"/>
    <x v="1"/>
    <n v="3.0565384615384614"/>
    <s v="35.00 USD"/>
    <x v="1"/>
    <s v="rock"/>
    <x v="515"/>
    <d v="2014-12-26T06:00:00"/>
    <x v="1"/>
  </r>
  <r>
    <n v="571"/>
    <s v="Wilson and Sons"/>
    <s v="Monitored grid-enabled model"/>
    <x v="26"/>
    <n v="3295"/>
    <x v="0"/>
    <n v="35"/>
    <s v="IT"/>
    <s v="EUR"/>
    <n v="1434690000"/>
    <n v="1438750800"/>
    <b v="0"/>
    <b v="0"/>
    <x v="12"/>
    <n v="0.94142857142857139"/>
    <s v="94.14 EUR"/>
    <x v="4"/>
    <s v="shorts"/>
    <x v="532"/>
    <d v="2015-08-05T05:00:00"/>
    <x v="0"/>
  </r>
  <r>
    <n v="572"/>
    <s v="Clements Group"/>
    <s v="Assimilated actuating policy"/>
    <x v="25"/>
    <n v="4896"/>
    <x v="3"/>
    <n v="94"/>
    <s v="US"/>
    <s v="USD"/>
    <n v="1443416400"/>
    <n v="1444798800"/>
    <b v="0"/>
    <b v="1"/>
    <x v="1"/>
    <n v="0.54400000000000004"/>
    <s v="52.09 USD"/>
    <x v="1"/>
    <s v="rock"/>
    <x v="533"/>
    <d v="2015-10-14T05:00:00"/>
    <x v="0"/>
  </r>
  <r>
    <n v="573"/>
    <s v="Valenzuela-Cook"/>
    <s v="Total incremental productivity"/>
    <x v="313"/>
    <n v="7496"/>
    <x v="1"/>
    <n v="300"/>
    <s v="US"/>
    <s v="USD"/>
    <n v="1399006800"/>
    <n v="1399179600"/>
    <b v="0"/>
    <b v="0"/>
    <x v="23"/>
    <n v="1.1188059701492536"/>
    <s v="24.99 USD"/>
    <x v="8"/>
    <s v="audio"/>
    <x v="409"/>
    <d v="2014-05-04T05:00:00"/>
    <x v="1"/>
  </r>
  <r>
    <n v="574"/>
    <s v="Parker, Haley and Foster"/>
    <s v="Adaptive local task-force"/>
    <x v="50"/>
    <n v="9967"/>
    <x v="1"/>
    <n v="144"/>
    <s v="US"/>
    <s v="USD"/>
    <n v="1575698400"/>
    <n v="1576562400"/>
    <b v="0"/>
    <b v="1"/>
    <x v="0"/>
    <n v="3.6914814814814814"/>
    <s v="69.22 USD"/>
    <x v="0"/>
    <s v="food trucks"/>
    <x v="534"/>
    <d v="2019-12-17T06:00:00"/>
    <x v="3"/>
  </r>
  <r>
    <n v="575"/>
    <s v="Fuentes LLC"/>
    <s v="Universal zero-defect concept"/>
    <x v="314"/>
    <n v="52421"/>
    <x v="0"/>
    <n v="558"/>
    <s v="US"/>
    <s v="USD"/>
    <n v="1400562000"/>
    <n v="1400821200"/>
    <b v="0"/>
    <b v="1"/>
    <x v="3"/>
    <n v="0.62930372148859548"/>
    <s v="93.94 USD"/>
    <x v="3"/>
    <s v="plays"/>
    <x v="53"/>
    <d v="2014-05-23T05:00:00"/>
    <x v="1"/>
  </r>
  <r>
    <n v="576"/>
    <s v="Moran and Sons"/>
    <s v="Object-based bottom-line superstructure"/>
    <x v="62"/>
    <n v="6298"/>
    <x v="0"/>
    <n v="64"/>
    <s v="US"/>
    <s v="USD"/>
    <n v="1509512400"/>
    <n v="1510984800"/>
    <b v="0"/>
    <b v="0"/>
    <x v="3"/>
    <n v="0.6492783505154639"/>
    <s v="98.41 USD"/>
    <x v="3"/>
    <s v="plays"/>
    <x v="535"/>
    <d v="2017-11-18T06:00:00"/>
    <x v="5"/>
  </r>
  <r>
    <n v="577"/>
    <s v="Stevens Inc"/>
    <s v="Adaptive 24hour projection"/>
    <x v="139"/>
    <n v="1546"/>
    <x v="3"/>
    <n v="37"/>
    <s v="US"/>
    <s v="USD"/>
    <n v="1299823200"/>
    <n v="1302066000"/>
    <b v="0"/>
    <b v="0"/>
    <x v="17"/>
    <n v="0.18853658536585366"/>
    <s v="41.78 USD"/>
    <x v="1"/>
    <s v="jazz"/>
    <x v="536"/>
    <d v="2011-04-06T05:00:00"/>
    <x v="8"/>
  </r>
  <r>
    <n v="578"/>
    <s v="Martinez-Johnson"/>
    <s v="Sharable radical toolset"/>
    <x v="315"/>
    <n v="16168"/>
    <x v="0"/>
    <n v="245"/>
    <s v="US"/>
    <s v="USD"/>
    <n v="1322719200"/>
    <n v="1322978400"/>
    <b v="0"/>
    <b v="0"/>
    <x v="22"/>
    <n v="0.1675440414507772"/>
    <s v="65.99 USD"/>
    <x v="4"/>
    <s v="science fiction"/>
    <x v="537"/>
    <d v="2011-12-04T06:00:00"/>
    <x v="8"/>
  </r>
  <r>
    <n v="579"/>
    <s v="Franklin Inc"/>
    <s v="Focused multimedia knowledgebase"/>
    <x v="8"/>
    <n v="6269"/>
    <x v="1"/>
    <n v="87"/>
    <s v="US"/>
    <s v="USD"/>
    <n v="1312693200"/>
    <n v="1313730000"/>
    <b v="0"/>
    <b v="0"/>
    <x v="17"/>
    <n v="1.0111290322580646"/>
    <s v="72.06 USD"/>
    <x v="1"/>
    <s v="jazz"/>
    <x v="538"/>
    <d v="2011-08-19T05:00:00"/>
    <x v="8"/>
  </r>
  <r>
    <n v="580"/>
    <s v="Perez PLC"/>
    <s v="Seamless 6thgeneration extranet"/>
    <x v="316"/>
    <n v="149578"/>
    <x v="1"/>
    <n v="3116"/>
    <s v="US"/>
    <s v="USD"/>
    <n v="1393394400"/>
    <n v="1394085600"/>
    <b v="0"/>
    <b v="0"/>
    <x v="3"/>
    <n v="3.4150228310502282"/>
    <s v="48.00 USD"/>
    <x v="3"/>
    <s v="plays"/>
    <x v="539"/>
    <d v="2014-03-06T06:00:00"/>
    <x v="1"/>
  </r>
  <r>
    <n v="581"/>
    <s v="Sanchez, Cross and Savage"/>
    <s v="Sharable mobile knowledgebase"/>
    <x v="46"/>
    <n v="3841"/>
    <x v="0"/>
    <n v="71"/>
    <s v="US"/>
    <s v="USD"/>
    <n v="1304053200"/>
    <n v="1305349200"/>
    <b v="0"/>
    <b v="0"/>
    <x v="2"/>
    <n v="0.64016666666666666"/>
    <s v="54.10 USD"/>
    <x v="2"/>
    <s v="web"/>
    <x v="540"/>
    <d v="2011-05-14T05:00:00"/>
    <x v="8"/>
  </r>
  <r>
    <n v="582"/>
    <s v="Pineda Ltd"/>
    <s v="Cross-group global system engine"/>
    <x v="251"/>
    <n v="4531"/>
    <x v="0"/>
    <n v="42"/>
    <s v="US"/>
    <s v="USD"/>
    <n v="1433912400"/>
    <n v="1434344400"/>
    <b v="0"/>
    <b v="1"/>
    <x v="11"/>
    <n v="0.5208045977011494"/>
    <s v="107.88 USD"/>
    <x v="6"/>
    <s v="video games"/>
    <x v="505"/>
    <d v="2015-06-15T05:00:00"/>
    <x v="0"/>
  </r>
  <r>
    <n v="583"/>
    <s v="Powell and Sons"/>
    <s v="Centralized clear-thinking conglomeration"/>
    <x v="317"/>
    <n v="60934"/>
    <x v="1"/>
    <n v="909"/>
    <s v="US"/>
    <s v="USD"/>
    <n v="1329717600"/>
    <n v="1331186400"/>
    <b v="0"/>
    <b v="0"/>
    <x v="4"/>
    <n v="3.2240211640211642"/>
    <s v="67.03 USD"/>
    <x v="4"/>
    <s v="documentary"/>
    <x v="541"/>
    <d v="2012-03-08T06:00:00"/>
    <x v="4"/>
  </r>
  <r>
    <n v="584"/>
    <s v="Nunez-Richards"/>
    <s v="De-engineered cohesive system engine"/>
    <x v="318"/>
    <n v="103255"/>
    <x v="1"/>
    <n v="1613"/>
    <s v="US"/>
    <s v="USD"/>
    <n v="1335330000"/>
    <n v="1336539600"/>
    <b v="0"/>
    <b v="0"/>
    <x v="2"/>
    <n v="1.1950810185185186"/>
    <s v="64.01 USD"/>
    <x v="2"/>
    <s v="web"/>
    <x v="542"/>
    <d v="2012-05-09T05:00:00"/>
    <x v="4"/>
  </r>
  <r>
    <n v="585"/>
    <s v="Pugh LLC"/>
    <s v="Reactive analyzing function"/>
    <x v="200"/>
    <n v="13065"/>
    <x v="1"/>
    <n v="136"/>
    <s v="US"/>
    <s v="USD"/>
    <n v="1268888400"/>
    <n v="1269752400"/>
    <b v="0"/>
    <b v="0"/>
    <x v="18"/>
    <n v="1.4679775280898877"/>
    <s v="96.07 USD"/>
    <x v="5"/>
    <s v="translations"/>
    <x v="543"/>
    <d v="2010-03-28T05:00:00"/>
    <x v="6"/>
  </r>
  <r>
    <n v="586"/>
    <s v="Rowe-Wong"/>
    <s v="Robust hybrid budgetary management"/>
    <x v="31"/>
    <n v="6654"/>
    <x v="1"/>
    <n v="130"/>
    <s v="US"/>
    <s v="USD"/>
    <n v="1289973600"/>
    <n v="1291615200"/>
    <b v="0"/>
    <b v="0"/>
    <x v="1"/>
    <n v="9.5057142857142853"/>
    <s v="51.18 USD"/>
    <x v="1"/>
    <s v="rock"/>
    <x v="544"/>
    <d v="2010-12-06T06:00:00"/>
    <x v="6"/>
  </r>
  <r>
    <n v="587"/>
    <s v="Williams-Santos"/>
    <s v="Open-source analyzing monitoring"/>
    <x v="151"/>
    <n v="6852"/>
    <x v="0"/>
    <n v="156"/>
    <s v="CA"/>
    <s v="CAD"/>
    <n v="1547877600"/>
    <n v="1552366800"/>
    <b v="0"/>
    <b v="1"/>
    <x v="0"/>
    <n v="0.72893617021276591"/>
    <s v="43.92 CAD"/>
    <x v="0"/>
    <s v="food trucks"/>
    <x v="35"/>
    <d v="2019-03-12T05:00:00"/>
    <x v="3"/>
  </r>
  <r>
    <n v="588"/>
    <s v="Weber Inc"/>
    <s v="Up-sized discrete firmware"/>
    <x v="215"/>
    <n v="124517"/>
    <x v="0"/>
    <n v="1368"/>
    <s v="GB"/>
    <s v="GBP"/>
    <n v="1269493200"/>
    <n v="1272171600"/>
    <b v="0"/>
    <b v="0"/>
    <x v="3"/>
    <n v="0.7900824873096447"/>
    <s v="91.02 GBP"/>
    <x v="3"/>
    <s v="plays"/>
    <x v="152"/>
    <d v="2010-04-25T05:00:00"/>
    <x v="6"/>
  </r>
  <r>
    <n v="589"/>
    <s v="Avery, Brown and Parker"/>
    <s v="Exclusive intangible extranet"/>
    <x v="58"/>
    <n v="5113"/>
    <x v="0"/>
    <n v="102"/>
    <s v="US"/>
    <s v="USD"/>
    <n v="1436072400"/>
    <n v="1436677200"/>
    <b v="0"/>
    <b v="0"/>
    <x v="4"/>
    <n v="0.64721518987341775"/>
    <s v="50.13 USD"/>
    <x v="4"/>
    <s v="documentary"/>
    <x v="545"/>
    <d v="2015-07-12T05:00:00"/>
    <x v="0"/>
  </r>
  <r>
    <n v="590"/>
    <s v="Cox Group"/>
    <s v="Synergized analyzing process improvement"/>
    <x v="143"/>
    <n v="5824"/>
    <x v="0"/>
    <n v="86"/>
    <s v="AU"/>
    <s v="AUD"/>
    <n v="1419141600"/>
    <n v="1420092000"/>
    <b v="0"/>
    <b v="0"/>
    <x v="15"/>
    <n v="0.82028169014084507"/>
    <s v="67.72 AUD"/>
    <x v="5"/>
    <s v="radio &amp; podcasts"/>
    <x v="546"/>
    <d v="2015-01-01T06:00:00"/>
    <x v="0"/>
  </r>
  <r>
    <n v="591"/>
    <s v="Jensen LLC"/>
    <s v="Realigned dedicated system engine"/>
    <x v="60"/>
    <n v="6226"/>
    <x v="1"/>
    <n v="102"/>
    <s v="US"/>
    <s v="USD"/>
    <n v="1279083600"/>
    <n v="1279947600"/>
    <b v="0"/>
    <b v="0"/>
    <x v="11"/>
    <n v="10.376666666666667"/>
    <s v="61.04 USD"/>
    <x v="6"/>
    <s v="video games"/>
    <x v="547"/>
    <d v="2010-07-24T05:00:00"/>
    <x v="6"/>
  </r>
  <r>
    <n v="592"/>
    <s v="Brown Inc"/>
    <s v="Object-based bandwidth-monitored concept"/>
    <x v="154"/>
    <n v="20243"/>
    <x v="0"/>
    <n v="253"/>
    <s v="US"/>
    <s v="USD"/>
    <n v="1401426000"/>
    <n v="1402203600"/>
    <b v="0"/>
    <b v="0"/>
    <x v="3"/>
    <n v="0.12910076530612244"/>
    <s v="80.01 USD"/>
    <x v="3"/>
    <s v="plays"/>
    <x v="548"/>
    <d v="2014-06-08T05:00:00"/>
    <x v="1"/>
  </r>
  <r>
    <n v="593"/>
    <s v="Hale-Hayes"/>
    <s v="Ameliorated client-driven open system"/>
    <x v="319"/>
    <n v="188288"/>
    <x v="1"/>
    <n v="4006"/>
    <s v="US"/>
    <s v="USD"/>
    <n v="1395810000"/>
    <n v="1396933200"/>
    <b v="0"/>
    <b v="0"/>
    <x v="10"/>
    <n v="1.5484210526315789"/>
    <s v="47.00 USD"/>
    <x v="4"/>
    <s v="animation"/>
    <x v="549"/>
    <d v="2014-04-08T05:00:00"/>
    <x v="1"/>
  </r>
  <r>
    <n v="594"/>
    <s v="Mcbride PLC"/>
    <s v="Upgradable leadingedge Local Area Network"/>
    <x v="320"/>
    <n v="11167"/>
    <x v="0"/>
    <n v="157"/>
    <s v="US"/>
    <s v="USD"/>
    <n v="1467003600"/>
    <n v="1467262800"/>
    <b v="0"/>
    <b v="1"/>
    <x v="3"/>
    <n v="7.0991735537190084E-2"/>
    <s v="71.13 USD"/>
    <x v="3"/>
    <s v="plays"/>
    <x v="550"/>
    <d v="2016-06-30T05:00:00"/>
    <x v="7"/>
  </r>
  <r>
    <n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x v="3"/>
    <n v="2.0852773826458035"/>
    <s v="89.99 USD"/>
    <x v="3"/>
    <s v="plays"/>
    <x v="551"/>
    <d v="2010-04-06T05:00:00"/>
    <x v="6"/>
  </r>
  <r>
    <n v="596"/>
    <s v="Becker-Scott"/>
    <s v="Managed optimizing archive"/>
    <x v="58"/>
    <n v="7875"/>
    <x v="0"/>
    <n v="183"/>
    <s v="US"/>
    <s v="USD"/>
    <n v="1457157600"/>
    <n v="1457762400"/>
    <b v="0"/>
    <b v="1"/>
    <x v="6"/>
    <n v="0.99683544303797467"/>
    <s v="43.03 USD"/>
    <x v="4"/>
    <s v="drama"/>
    <x v="552"/>
    <d v="2016-03-12T06:00:00"/>
    <x v="7"/>
  </r>
  <r>
    <n v="597"/>
    <s v="Todd, Freeman and Henry"/>
    <s v="Diverse systematic projection"/>
    <x v="322"/>
    <n v="148779"/>
    <x v="1"/>
    <n v="2188"/>
    <s v="US"/>
    <s v="USD"/>
    <n v="1573970400"/>
    <n v="1575525600"/>
    <b v="0"/>
    <b v="0"/>
    <x v="3"/>
    <n v="2.0159756097560977"/>
    <s v="68.00 USD"/>
    <x v="3"/>
    <s v="plays"/>
    <x v="462"/>
    <d v="2019-12-05T06:00:00"/>
    <x v="3"/>
  </r>
  <r>
    <n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x v="1"/>
    <n v="1.6209032258064515"/>
    <s v="73.00 EUR"/>
    <x v="1"/>
    <s v="rock"/>
    <x v="553"/>
    <d v="2010-07-14T05:00:00"/>
    <x v="6"/>
  </r>
  <r>
    <n v="599"/>
    <s v="Smith-Ramos"/>
    <s v="Persevering optimizing Graphical User Interface"/>
    <x v="324"/>
    <n v="5112"/>
    <x v="0"/>
    <n v="82"/>
    <s v="DK"/>
    <s v="DKK"/>
    <n v="1423720800"/>
    <n v="1424412000"/>
    <b v="0"/>
    <b v="0"/>
    <x v="4"/>
    <n v="3.6436208125445471E-2"/>
    <s v="62.34 DKK"/>
    <x v="4"/>
    <s v="documentary"/>
    <x v="554"/>
    <d v="2015-02-20T06:00:00"/>
    <x v="0"/>
  </r>
  <r>
    <n v="600"/>
    <s v="Brown-George"/>
    <s v="Cross-platform tertiary array"/>
    <x v="0"/>
    <n v="5"/>
    <x v="0"/>
    <n v="1"/>
    <s v="GB"/>
    <s v="GBP"/>
    <n v="1375160400"/>
    <n v="1376197200"/>
    <b v="0"/>
    <b v="0"/>
    <x v="0"/>
    <n v="0.05"/>
    <s v="5.00 GBP"/>
    <x v="0"/>
    <s v="food trucks"/>
    <x v="555"/>
    <d v="2013-08-11T05:00:00"/>
    <x v="2"/>
  </r>
  <r>
    <n v="601"/>
    <s v="Waters and Sons"/>
    <s v="Inverse neutral structure"/>
    <x v="9"/>
    <n v="13018"/>
    <x v="1"/>
    <n v="194"/>
    <s v="US"/>
    <s v="USD"/>
    <n v="1401426000"/>
    <n v="1402894800"/>
    <b v="1"/>
    <b v="0"/>
    <x v="8"/>
    <n v="2.0663492063492064"/>
    <s v="67.10 USD"/>
    <x v="2"/>
    <s v="wearables"/>
    <x v="548"/>
    <d v="2014-06-16T05:00:00"/>
    <x v="1"/>
  </r>
  <r>
    <n v="602"/>
    <s v="Brown Ltd"/>
    <s v="Quality-focused system-worthy support"/>
    <x v="325"/>
    <n v="91176"/>
    <x v="1"/>
    <n v="1140"/>
    <s v="US"/>
    <s v="USD"/>
    <n v="1433480400"/>
    <n v="1434430800"/>
    <b v="0"/>
    <b v="0"/>
    <x v="3"/>
    <n v="1.2823628691983122"/>
    <s v="79.98 USD"/>
    <x v="3"/>
    <s v="plays"/>
    <x v="62"/>
    <d v="2015-06-16T05:00:00"/>
    <x v="0"/>
  </r>
  <r>
    <n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x v="3"/>
    <n v="1.1966037735849056"/>
    <s v="62.18 USD"/>
    <x v="3"/>
    <s v="plays"/>
    <x v="556"/>
    <d v="2019-05-15T05:00:00"/>
    <x v="3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x v="3"/>
    <n v="1.7073055242390078"/>
    <s v="53.01 USD"/>
    <x v="3"/>
    <s v="plays"/>
    <x v="557"/>
    <d v="2011-02-12T06:00:00"/>
    <x v="8"/>
  </r>
  <r>
    <n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x v="9"/>
    <n v="1.8721212121212121"/>
    <s v="57.74 USD"/>
    <x v="5"/>
    <s v="nonfiction"/>
    <x v="27"/>
    <d v="2015-11-13T06:00:00"/>
    <x v="0"/>
  </r>
  <r>
    <n v="606"/>
    <s v="Valencia PLC"/>
    <s v="Extended asynchronous initiative"/>
    <x v="74"/>
    <n v="6405"/>
    <x v="1"/>
    <n v="160"/>
    <s v="GB"/>
    <s v="GBP"/>
    <n v="1457330400"/>
    <n v="1458277200"/>
    <b v="0"/>
    <b v="0"/>
    <x v="1"/>
    <n v="1.8838235294117647"/>
    <s v="40.03 GBP"/>
    <x v="1"/>
    <s v="rock"/>
    <x v="558"/>
    <d v="2016-03-18T05:00:00"/>
    <x v="7"/>
  </r>
  <r>
    <n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x v="0"/>
    <n v="1.3129869186046512"/>
    <s v="81.02 USD"/>
    <x v="0"/>
    <s v="food trucks"/>
    <x v="559"/>
    <d v="2014-03-25T05:00:00"/>
    <x v="1"/>
  </r>
  <r>
    <n v="608"/>
    <s v="Johnson Group"/>
    <s v="Compatible full-range leverage"/>
    <x v="61"/>
    <n v="11075"/>
    <x v="1"/>
    <n v="316"/>
    <s v="US"/>
    <s v="USD"/>
    <n v="1551852000"/>
    <n v="1552197600"/>
    <b v="0"/>
    <b v="1"/>
    <x v="17"/>
    <n v="2.8397435897435899"/>
    <s v="35.05 USD"/>
    <x v="1"/>
    <s v="jazz"/>
    <x v="426"/>
    <d v="2019-03-10T06:00:00"/>
    <x v="3"/>
  </r>
  <r>
    <n v="609"/>
    <s v="Rose-Fuller"/>
    <s v="Upgradable holistic system engine"/>
    <x v="83"/>
    <n v="12042"/>
    <x v="1"/>
    <n v="117"/>
    <s v="US"/>
    <s v="USD"/>
    <n v="1547618400"/>
    <n v="1549087200"/>
    <b v="0"/>
    <b v="0"/>
    <x v="22"/>
    <n v="1.2041999999999999"/>
    <s v="102.92 USD"/>
    <x v="4"/>
    <s v="science fiction"/>
    <x v="560"/>
    <d v="2019-02-02T06:00:00"/>
    <x v="3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x v="3"/>
    <n v="4.1905607476635511"/>
    <s v="28.00 USD"/>
    <x v="3"/>
    <s v="plays"/>
    <x v="561"/>
    <d v="2012-12-30T06:00:00"/>
    <x v="4"/>
  </r>
  <r>
    <n v="611"/>
    <s v="Brady, Cortez and Rodriguez"/>
    <s v="Multi-lateral maximized core"/>
    <x v="139"/>
    <n v="1136"/>
    <x v="3"/>
    <n v="15"/>
    <s v="US"/>
    <s v="USD"/>
    <n v="1374728400"/>
    <n v="1375765200"/>
    <b v="0"/>
    <b v="0"/>
    <x v="3"/>
    <n v="0.13853658536585367"/>
    <s v="75.73 USD"/>
    <x v="3"/>
    <s v="plays"/>
    <x v="562"/>
    <d v="2013-08-06T05:00:00"/>
    <x v="2"/>
  </r>
  <r>
    <n v="612"/>
    <s v="Wang, Nguyen and Horton"/>
    <s v="Innovative holistic hub"/>
    <x v="8"/>
    <n v="8645"/>
    <x v="1"/>
    <n v="192"/>
    <s v="US"/>
    <s v="USD"/>
    <n v="1287810000"/>
    <n v="1289800800"/>
    <b v="0"/>
    <b v="0"/>
    <x v="5"/>
    <n v="1.3943548387096774"/>
    <s v="45.03 USD"/>
    <x v="1"/>
    <s v="electric music"/>
    <x v="563"/>
    <d v="2010-11-15T06:00:00"/>
    <x v="6"/>
  </r>
  <r>
    <n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x v="3"/>
    <n v="1.74"/>
    <s v="73.62 CAD"/>
    <x v="3"/>
    <s v="plays"/>
    <x v="564"/>
    <d v="2017-09-04T05:00:00"/>
    <x v="5"/>
  </r>
  <r>
    <n v="614"/>
    <s v="Barnett and Sons"/>
    <s v="Business-focused dynamic info-mediaries"/>
    <x v="329"/>
    <n v="41205"/>
    <x v="1"/>
    <n v="723"/>
    <s v="US"/>
    <s v="USD"/>
    <n v="1484114400"/>
    <n v="1485669600"/>
    <b v="0"/>
    <b v="0"/>
    <x v="3"/>
    <n v="1.5549056603773586"/>
    <s v="56.99 USD"/>
    <x v="3"/>
    <s v="plays"/>
    <x v="565"/>
    <d v="2017-01-29T06:00:00"/>
    <x v="5"/>
  </r>
  <r>
    <n v="615"/>
    <s v="Petersen-Rodriguez"/>
    <s v="Digitized clear-thinking installation"/>
    <x v="275"/>
    <n v="14488"/>
    <x v="1"/>
    <n v="170"/>
    <s v="IT"/>
    <s v="EUR"/>
    <n v="1461906000"/>
    <n v="1462770000"/>
    <b v="0"/>
    <b v="0"/>
    <x v="3"/>
    <n v="1.7044705882352942"/>
    <s v="85.22 EUR"/>
    <x v="3"/>
    <s v="plays"/>
    <x v="566"/>
    <d v="2016-05-09T05:00:00"/>
    <x v="7"/>
  </r>
  <r>
    <n v="616"/>
    <s v="Burnett-Mora"/>
    <s v="Quality-focused 24/7 superstructure"/>
    <x v="330"/>
    <n v="12129"/>
    <x v="1"/>
    <n v="238"/>
    <s v="GB"/>
    <s v="GBP"/>
    <n v="1379653200"/>
    <n v="1379739600"/>
    <b v="0"/>
    <b v="1"/>
    <x v="7"/>
    <n v="1.8951562500000001"/>
    <s v="50.96 GBP"/>
    <x v="1"/>
    <s v="indie rock"/>
    <x v="567"/>
    <d v="2013-09-21T05:00:00"/>
    <x v="2"/>
  </r>
  <r>
    <n v="617"/>
    <s v="King LLC"/>
    <s v="Multi-channeled local intranet"/>
    <x v="1"/>
    <n v="3496"/>
    <x v="1"/>
    <n v="55"/>
    <s v="US"/>
    <s v="USD"/>
    <n v="1401858000"/>
    <n v="1402722000"/>
    <b v="0"/>
    <b v="0"/>
    <x v="3"/>
    <n v="2.4971428571428573"/>
    <s v="63.56 USD"/>
    <x v="3"/>
    <s v="plays"/>
    <x v="568"/>
    <d v="2014-06-14T05:00:00"/>
    <x v="1"/>
  </r>
  <r>
    <n v="618"/>
    <s v="Miller Ltd"/>
    <s v="Open-architected mobile emulation"/>
    <x v="331"/>
    <n v="97037"/>
    <x v="0"/>
    <n v="1198"/>
    <s v="US"/>
    <s v="USD"/>
    <n v="1367470800"/>
    <n v="1369285200"/>
    <b v="0"/>
    <b v="0"/>
    <x v="9"/>
    <n v="0.48860523665659616"/>
    <s v="81.00 USD"/>
    <x v="5"/>
    <s v="nonfiction"/>
    <x v="569"/>
    <d v="2013-05-23T05:00:00"/>
    <x v="2"/>
  </r>
  <r>
    <n v="619"/>
    <s v="Case LLC"/>
    <s v="Ameliorated foreground methodology"/>
    <x v="332"/>
    <n v="55757"/>
    <x v="0"/>
    <n v="648"/>
    <s v="US"/>
    <s v="USD"/>
    <n v="1304658000"/>
    <n v="1304744400"/>
    <b v="1"/>
    <b v="1"/>
    <x v="3"/>
    <n v="0.28461970393057684"/>
    <s v="86.04 USD"/>
    <x v="3"/>
    <s v="plays"/>
    <x v="570"/>
    <d v="2011-05-07T05:00:00"/>
    <x v="8"/>
  </r>
  <r>
    <n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x v="14"/>
    <n v="2.6802325581395348"/>
    <s v="90.04 AUD"/>
    <x v="7"/>
    <s v="photography books"/>
    <x v="571"/>
    <d v="2016-07-12T05:00:00"/>
    <x v="7"/>
  </r>
  <r>
    <n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x v="3"/>
    <n v="6.1980078125000002"/>
    <s v="74.01 USD"/>
    <x v="3"/>
    <s v="plays"/>
    <x v="572"/>
    <d v="2016-09-18T05:00:00"/>
    <x v="7"/>
  </r>
  <r>
    <n v="622"/>
    <s v="Smith-Smith"/>
    <s v="Total leadingedge neural-net"/>
    <x v="335"/>
    <n v="5916"/>
    <x v="0"/>
    <n v="64"/>
    <s v="US"/>
    <s v="USD"/>
    <n v="1523768400"/>
    <n v="1526014800"/>
    <b v="0"/>
    <b v="0"/>
    <x v="7"/>
    <n v="3.1301587301587303E-2"/>
    <s v="92.44 USD"/>
    <x v="1"/>
    <s v="indie rock"/>
    <x v="573"/>
    <d v="2018-05-11T05:00:00"/>
    <x v="9"/>
  </r>
  <r>
    <n v="623"/>
    <s v="Smith, Scott and Rodriguez"/>
    <s v="Organic actuating protocol"/>
    <x v="336"/>
    <n v="150806"/>
    <x v="1"/>
    <n v="2693"/>
    <s v="GB"/>
    <s v="GBP"/>
    <n v="1437022800"/>
    <n v="1437454800"/>
    <b v="0"/>
    <b v="0"/>
    <x v="3"/>
    <n v="1.5992152704135738"/>
    <s v="56.00 GBP"/>
    <x v="3"/>
    <s v="plays"/>
    <x v="574"/>
    <d v="2015-07-21T05:00:00"/>
    <x v="0"/>
  </r>
  <r>
    <n v="624"/>
    <s v="White, Robertson and Roberts"/>
    <s v="Down-sized national software"/>
    <x v="135"/>
    <n v="14249"/>
    <x v="1"/>
    <n v="432"/>
    <s v="US"/>
    <s v="USD"/>
    <n v="1422165600"/>
    <n v="1422684000"/>
    <b v="0"/>
    <b v="0"/>
    <x v="14"/>
    <n v="2.793921568627451"/>
    <s v="32.98 USD"/>
    <x v="7"/>
    <s v="photography books"/>
    <x v="511"/>
    <d v="2015-01-31T06:00:00"/>
    <x v="0"/>
  </r>
  <r>
    <n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x v="3"/>
    <n v="0.77373333333333338"/>
    <s v="93.60 USD"/>
    <x v="3"/>
    <s v="plays"/>
    <x v="575"/>
    <d v="2020-02-10T06:00:00"/>
    <x v="1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x v="3"/>
    <n v="2.0632812500000002"/>
    <s v="69.87 USD"/>
    <x v="3"/>
    <s v="plays"/>
    <x v="576"/>
    <d v="2010-10-07T05:00:00"/>
    <x v="6"/>
  </r>
  <r>
    <n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x v="0"/>
    <n v="6.9424999999999999"/>
    <s v="72.13 GBP"/>
    <x v="0"/>
    <s v="food trucks"/>
    <x v="577"/>
    <d v="2010-07-10T05:00:00"/>
    <x v="6"/>
  </r>
  <r>
    <n v="628"/>
    <s v="Dunn, Moreno and Green"/>
    <s v="Intuitive object-oriented task-force"/>
    <x v="89"/>
    <n v="2884"/>
    <x v="1"/>
    <n v="96"/>
    <s v="US"/>
    <s v="USD"/>
    <n v="1286168400"/>
    <n v="1286427600"/>
    <b v="0"/>
    <b v="0"/>
    <x v="7"/>
    <n v="1.5178947368421052"/>
    <s v="30.04 USD"/>
    <x v="1"/>
    <s v="indie rock"/>
    <x v="578"/>
    <d v="2010-10-07T05:00:00"/>
    <x v="6"/>
  </r>
  <r>
    <n v="629"/>
    <s v="Jackson, Martinez and Ray"/>
    <s v="Multi-tiered executive toolset"/>
    <x v="337"/>
    <n v="55476"/>
    <x v="0"/>
    <n v="750"/>
    <s v="US"/>
    <s v="USD"/>
    <n v="1467781200"/>
    <n v="1467954000"/>
    <b v="0"/>
    <b v="1"/>
    <x v="3"/>
    <n v="0.64582072176949945"/>
    <s v="73.97 USD"/>
    <x v="3"/>
    <s v="plays"/>
    <x v="579"/>
    <d v="2016-07-08T05:00:00"/>
    <x v="7"/>
  </r>
  <r>
    <n v="630"/>
    <s v="Patterson-Johnson"/>
    <s v="Grass-roots directional workforce"/>
    <x v="40"/>
    <n v="5973"/>
    <x v="3"/>
    <n v="87"/>
    <s v="US"/>
    <s v="USD"/>
    <n v="1556686800"/>
    <n v="1557637200"/>
    <b v="0"/>
    <b v="1"/>
    <x v="3"/>
    <n v="0.62873684210526315"/>
    <s v="68.66 USD"/>
    <x v="3"/>
    <s v="plays"/>
    <x v="580"/>
    <d v="2019-05-12T05:00:00"/>
    <x v="3"/>
  </r>
  <r>
    <n v="631"/>
    <s v="Carlson-Hernandez"/>
    <s v="Quality-focused real-time solution"/>
    <x v="338"/>
    <n v="183756"/>
    <x v="1"/>
    <n v="3063"/>
    <s v="US"/>
    <s v="USD"/>
    <n v="1553576400"/>
    <n v="1553922000"/>
    <b v="0"/>
    <b v="0"/>
    <x v="3"/>
    <n v="3.1039864864864866"/>
    <s v="59.99 USD"/>
    <x v="3"/>
    <s v="plays"/>
    <x v="581"/>
    <d v="2019-03-30T05:00:00"/>
    <x v="3"/>
  </r>
  <r>
    <n v="632"/>
    <s v="Parker PLC"/>
    <s v="Reduced interactive matrix"/>
    <x v="339"/>
    <n v="30902"/>
    <x v="2"/>
    <n v="278"/>
    <s v="US"/>
    <s v="USD"/>
    <n v="1414904400"/>
    <n v="1416463200"/>
    <b v="0"/>
    <b v="0"/>
    <x v="3"/>
    <n v="0.42859916782246882"/>
    <s v="111.16 USD"/>
    <x v="3"/>
    <s v="plays"/>
    <x v="582"/>
    <d v="2014-11-20T06:00:00"/>
    <x v="1"/>
  </r>
  <r>
    <n v="633"/>
    <s v="Yu and Sons"/>
    <s v="Adaptive context-sensitive architecture"/>
    <x v="313"/>
    <n v="5569"/>
    <x v="0"/>
    <n v="105"/>
    <s v="US"/>
    <s v="USD"/>
    <n v="1446876000"/>
    <n v="1447221600"/>
    <b v="0"/>
    <b v="0"/>
    <x v="10"/>
    <n v="0.83119402985074631"/>
    <s v="53.04 USD"/>
    <x v="4"/>
    <s v="animation"/>
    <x v="336"/>
    <d v="2015-11-11T06:00:00"/>
    <x v="0"/>
  </r>
  <r>
    <n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x v="19"/>
    <n v="0.78531302876480547"/>
    <s v="55.99 USD"/>
    <x v="4"/>
    <s v="television"/>
    <x v="583"/>
    <d v="2017-04-08T05:00:00"/>
    <x v="5"/>
  </r>
  <r>
    <n v="635"/>
    <s v="Mack Ltd"/>
    <s v="Reactive regional access"/>
    <x v="340"/>
    <n v="158590"/>
    <x v="1"/>
    <n v="2266"/>
    <s v="US"/>
    <s v="USD"/>
    <n v="1360389600"/>
    <n v="1363150800"/>
    <b v="0"/>
    <b v="0"/>
    <x v="19"/>
    <n v="1.1409352517985611"/>
    <s v="69.99 USD"/>
    <x v="4"/>
    <s v="television"/>
    <x v="584"/>
    <d v="2013-03-13T05:00:00"/>
    <x v="2"/>
  </r>
  <r>
    <n v="636"/>
    <s v="Lamb-Sanders"/>
    <s v="Stand-alone reciprocal frame"/>
    <x v="341"/>
    <n v="127591"/>
    <x v="0"/>
    <n v="2604"/>
    <s v="DK"/>
    <s v="DKK"/>
    <n v="1326866400"/>
    <n v="1330754400"/>
    <b v="0"/>
    <b v="1"/>
    <x v="10"/>
    <n v="0.64537683358624176"/>
    <s v="49.00 DKK"/>
    <x v="4"/>
    <s v="animation"/>
    <x v="585"/>
    <d v="2012-03-03T06:00:00"/>
    <x v="4"/>
  </r>
  <r>
    <n v="637"/>
    <s v="Williams-Ramirez"/>
    <s v="Open-architected 24/7 throughput"/>
    <x v="275"/>
    <n v="6750"/>
    <x v="0"/>
    <n v="65"/>
    <s v="US"/>
    <s v="USD"/>
    <n v="1479103200"/>
    <n v="1479794400"/>
    <b v="0"/>
    <b v="0"/>
    <x v="3"/>
    <n v="0.79411764705882348"/>
    <s v="103.85 USD"/>
    <x v="3"/>
    <s v="plays"/>
    <x v="586"/>
    <d v="2016-11-22T06:00:00"/>
    <x v="7"/>
  </r>
  <r>
    <n v="638"/>
    <s v="Weaver Ltd"/>
    <s v="Monitored 24/7 approach"/>
    <x v="342"/>
    <n v="9318"/>
    <x v="0"/>
    <n v="94"/>
    <s v="US"/>
    <s v="USD"/>
    <n v="1280206800"/>
    <n v="1281243600"/>
    <b v="0"/>
    <b v="1"/>
    <x v="3"/>
    <n v="0.11419117647058824"/>
    <s v="99.13 USD"/>
    <x v="3"/>
    <s v="plays"/>
    <x v="587"/>
    <d v="2010-08-08T05:00:00"/>
    <x v="6"/>
  </r>
  <r>
    <n v="639"/>
    <s v="Barnes-Williams"/>
    <s v="Upgradable explicit forecast"/>
    <x v="133"/>
    <n v="4832"/>
    <x v="2"/>
    <n v="45"/>
    <s v="US"/>
    <s v="USD"/>
    <n v="1532754000"/>
    <n v="1532754000"/>
    <b v="0"/>
    <b v="1"/>
    <x v="6"/>
    <n v="0.56186046511627907"/>
    <s v="107.38 USD"/>
    <x v="4"/>
    <s v="drama"/>
    <x v="588"/>
    <d v="2018-07-28T05:00:00"/>
    <x v="9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x v="3"/>
    <n v="0.16501669449081802"/>
    <s v="76.92 USD"/>
    <x v="3"/>
    <s v="plays"/>
    <x v="589"/>
    <d v="2016-01-21T06:00:00"/>
    <x v="7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x v="3"/>
    <n v="1.1996808510638297"/>
    <s v="58.13 CHF"/>
    <x v="3"/>
    <s v="plays"/>
    <x v="590"/>
    <d v="2017-03-20T05:00:00"/>
    <x v="5"/>
  </r>
  <r>
    <n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x v="8"/>
    <n v="1.4545652173913044"/>
    <s v="103.74 CAD"/>
    <x v="2"/>
    <s v="wearables"/>
    <x v="591"/>
    <d v="2018-12-26T06:00:00"/>
    <x v="9"/>
  </r>
  <r>
    <n v="643"/>
    <s v="Harris Inc"/>
    <s v="Future-proofed modular groupware"/>
    <x v="344"/>
    <n v="32986"/>
    <x v="1"/>
    <n v="375"/>
    <s v="US"/>
    <s v="USD"/>
    <n v="1488348000"/>
    <n v="1489899600"/>
    <b v="0"/>
    <b v="0"/>
    <x v="3"/>
    <n v="2.2138255033557046"/>
    <s v="87.96 USD"/>
    <x v="3"/>
    <s v="plays"/>
    <x v="592"/>
    <d v="2017-03-19T05:00:00"/>
    <x v="5"/>
  </r>
  <r>
    <n v="644"/>
    <s v="Peters-Nelson"/>
    <s v="Distributed real-time algorithm"/>
    <x v="345"/>
    <n v="81984"/>
    <x v="0"/>
    <n v="2928"/>
    <s v="CA"/>
    <s v="CAD"/>
    <n v="1545112800"/>
    <n v="1546495200"/>
    <b v="0"/>
    <b v="0"/>
    <x v="3"/>
    <n v="0.48396694214876035"/>
    <s v="28.00 CAD"/>
    <x v="3"/>
    <s v="plays"/>
    <x v="593"/>
    <d v="2019-01-03T06:00:00"/>
    <x v="3"/>
  </r>
  <r>
    <n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x v="1"/>
    <n v="0.92911504424778757"/>
    <s v="38.00 USD"/>
    <x v="1"/>
    <s v="rock"/>
    <x v="594"/>
    <d v="2018-10-17T05:00:00"/>
    <x v="9"/>
  </r>
  <r>
    <n v="646"/>
    <s v="Robinson Group"/>
    <s v="Switchable reciprocal middleware"/>
    <x v="201"/>
    <n v="87448"/>
    <x v="0"/>
    <n v="2915"/>
    <s v="US"/>
    <s v="USD"/>
    <n v="1363150800"/>
    <n v="1364101200"/>
    <b v="0"/>
    <b v="0"/>
    <x v="11"/>
    <n v="0.88599797365754818"/>
    <s v="30.00 USD"/>
    <x v="6"/>
    <s v="video games"/>
    <x v="595"/>
    <d v="2013-03-24T05:00:00"/>
    <x v="2"/>
  </r>
  <r>
    <n v="647"/>
    <s v="Jordan-Wolfe"/>
    <s v="Inverse multimedia Graphic Interface"/>
    <x v="6"/>
    <n v="1863"/>
    <x v="0"/>
    <n v="18"/>
    <s v="US"/>
    <s v="USD"/>
    <n v="1523250000"/>
    <n v="1525323600"/>
    <b v="0"/>
    <b v="0"/>
    <x v="18"/>
    <n v="0.41399999999999998"/>
    <s v="103.50 USD"/>
    <x v="5"/>
    <s v="translations"/>
    <x v="596"/>
    <d v="2018-05-03T05:00:00"/>
    <x v="9"/>
  </r>
  <r>
    <n v="648"/>
    <s v="Vargas-Cox"/>
    <s v="Vision-oriented local contingency"/>
    <x v="347"/>
    <n v="62174"/>
    <x v="3"/>
    <n v="723"/>
    <s v="US"/>
    <s v="USD"/>
    <n v="1499317200"/>
    <n v="1500872400"/>
    <b v="1"/>
    <b v="0"/>
    <x v="0"/>
    <n v="0.63056795131845844"/>
    <s v="85.99 USD"/>
    <x v="0"/>
    <s v="food trucks"/>
    <x v="597"/>
    <d v="2017-07-24T05:00:00"/>
    <x v="5"/>
  </r>
  <r>
    <n v="649"/>
    <s v="Yang and Sons"/>
    <s v="Reactive 6thgeneration hub"/>
    <x v="155"/>
    <n v="59003"/>
    <x v="0"/>
    <n v="602"/>
    <s v="CH"/>
    <s v="CHF"/>
    <n v="1287550800"/>
    <n v="1288501200"/>
    <b v="1"/>
    <b v="1"/>
    <x v="3"/>
    <n v="0.48482333607230893"/>
    <s v="98.01 CHF"/>
    <x v="3"/>
    <s v="plays"/>
    <x v="598"/>
    <d v="2010-10-31T05:00:00"/>
    <x v="6"/>
  </r>
  <r>
    <n v="650"/>
    <s v="Wilson, Wilson and Mathis"/>
    <s v="Optional asymmetric success"/>
    <x v="0"/>
    <n v="2"/>
    <x v="0"/>
    <n v="1"/>
    <s v="US"/>
    <s v="USD"/>
    <n v="1404795600"/>
    <n v="1407128400"/>
    <b v="0"/>
    <b v="0"/>
    <x v="17"/>
    <n v="0.02"/>
    <s v="2.00 USD"/>
    <x v="1"/>
    <s v="jazz"/>
    <x v="599"/>
    <d v="2014-08-04T05:00:00"/>
    <x v="1"/>
  </r>
  <r>
    <n v="651"/>
    <s v="Wang, Koch and Weaver"/>
    <s v="Digitized analyzing capacity"/>
    <x v="348"/>
    <n v="174039"/>
    <x v="0"/>
    <n v="3868"/>
    <s v="IT"/>
    <s v="EUR"/>
    <n v="1393048800"/>
    <n v="1394344800"/>
    <b v="0"/>
    <b v="0"/>
    <x v="12"/>
    <n v="0.88479410269445857"/>
    <s v="44.99 EUR"/>
    <x v="4"/>
    <s v="shorts"/>
    <x v="600"/>
    <d v="2014-03-09T06:00:00"/>
    <x v="1"/>
  </r>
  <r>
    <n v="652"/>
    <s v="Cisneros Ltd"/>
    <s v="Vision-oriented regional hub"/>
    <x v="83"/>
    <n v="12684"/>
    <x v="1"/>
    <n v="409"/>
    <s v="US"/>
    <s v="USD"/>
    <n v="1470373200"/>
    <n v="1474088400"/>
    <b v="0"/>
    <b v="0"/>
    <x v="2"/>
    <n v="1.2684"/>
    <s v="31.01 USD"/>
    <x v="2"/>
    <s v="web"/>
    <x v="601"/>
    <d v="2016-09-17T05:00:00"/>
    <x v="7"/>
  </r>
  <r>
    <n v="653"/>
    <s v="Williams-Jones"/>
    <s v="Monitored incremental info-mediaries"/>
    <x v="60"/>
    <n v="14033"/>
    <x v="1"/>
    <n v="234"/>
    <s v="US"/>
    <s v="USD"/>
    <n v="1460091600"/>
    <n v="1460264400"/>
    <b v="0"/>
    <b v="0"/>
    <x v="2"/>
    <n v="23.388333333333332"/>
    <s v="59.97 USD"/>
    <x v="2"/>
    <s v="web"/>
    <x v="602"/>
    <d v="2016-04-10T05:00:00"/>
    <x v="7"/>
  </r>
  <r>
    <n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x v="16"/>
    <n v="5.0838857142857146"/>
    <s v="59.00 USD"/>
    <x v="1"/>
    <s v="metal"/>
    <x v="335"/>
    <d v="2015-08-29T05:00:00"/>
    <x v="0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x v="14"/>
    <n v="1.9147826086956521"/>
    <s v="50.05 USD"/>
    <x v="7"/>
    <s v="photography books"/>
    <x v="603"/>
    <d v="2017-03-15T05:00:00"/>
    <x v="5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x v="0"/>
    <n v="0.42127533783783783"/>
    <s v="98.97 AUD"/>
    <x v="0"/>
    <s v="food trucks"/>
    <x v="604"/>
    <d v="2018-01-02T06:00:00"/>
    <x v="9"/>
  </r>
  <r>
    <n v="657"/>
    <s v="Russo, Kim and Mccoy"/>
    <s v="Balanced optimal hardware"/>
    <x v="83"/>
    <n v="824"/>
    <x v="0"/>
    <n v="14"/>
    <s v="US"/>
    <s v="USD"/>
    <n v="1514354400"/>
    <n v="1515736800"/>
    <b v="0"/>
    <b v="0"/>
    <x v="22"/>
    <n v="8.2400000000000001E-2"/>
    <s v="58.86 USD"/>
    <x v="4"/>
    <s v="science fiction"/>
    <x v="605"/>
    <d v="2018-01-12T06:00:00"/>
    <x v="9"/>
  </r>
  <r>
    <n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x v="1"/>
    <n v="0.60064638783269964"/>
    <s v="81.01 USD"/>
    <x v="1"/>
    <s v="rock"/>
    <x v="606"/>
    <d v="2015-09-22T05:00:00"/>
    <x v="0"/>
  </r>
  <r>
    <n v="659"/>
    <s v="Bailey and Sons"/>
    <s v="Grass-roots dynamic emulation"/>
    <x v="353"/>
    <n v="57010"/>
    <x v="0"/>
    <n v="750"/>
    <s v="GB"/>
    <s v="GBP"/>
    <n v="1296108000"/>
    <n v="1296194400"/>
    <b v="0"/>
    <b v="0"/>
    <x v="4"/>
    <n v="0.47232808616404309"/>
    <s v="76.01 GBP"/>
    <x v="4"/>
    <s v="documentary"/>
    <x v="65"/>
    <d v="2011-01-28T06:00:00"/>
    <x v="8"/>
  </r>
  <r>
    <n v="660"/>
    <s v="Jensen-Brown"/>
    <s v="Fundamental disintermediate matrix"/>
    <x v="14"/>
    <n v="7438"/>
    <x v="0"/>
    <n v="77"/>
    <s v="US"/>
    <s v="USD"/>
    <n v="1440133200"/>
    <n v="1440910800"/>
    <b v="1"/>
    <b v="0"/>
    <x v="3"/>
    <n v="0.81736263736263737"/>
    <s v="96.60 USD"/>
    <x v="3"/>
    <s v="plays"/>
    <x v="607"/>
    <d v="2015-08-30T05:00:00"/>
    <x v="0"/>
  </r>
  <r>
    <n v="661"/>
    <s v="Smith Group"/>
    <s v="Right-sized secondary challenge"/>
    <x v="354"/>
    <n v="57872"/>
    <x v="0"/>
    <n v="752"/>
    <s v="DK"/>
    <s v="DKK"/>
    <n v="1332910800"/>
    <n v="1335502800"/>
    <b v="0"/>
    <b v="0"/>
    <x v="17"/>
    <n v="0.54187265917603"/>
    <s v="76.96 DKK"/>
    <x v="1"/>
    <s v="jazz"/>
    <x v="608"/>
    <d v="2012-04-27T05:00:00"/>
    <x v="4"/>
  </r>
  <r>
    <n v="662"/>
    <s v="Murphy-Farrell"/>
    <s v="Implemented exuding software"/>
    <x v="14"/>
    <n v="8906"/>
    <x v="0"/>
    <n v="131"/>
    <s v="US"/>
    <s v="USD"/>
    <n v="1544335200"/>
    <n v="1544680800"/>
    <b v="0"/>
    <b v="0"/>
    <x v="3"/>
    <n v="0.97868131868131869"/>
    <s v="67.98 USD"/>
    <x v="3"/>
    <s v="plays"/>
    <x v="609"/>
    <d v="2018-12-13T06:00:00"/>
    <x v="9"/>
  </r>
  <r>
    <n v="663"/>
    <s v="Everett-Wolfe"/>
    <s v="Total optimizing software"/>
    <x v="83"/>
    <n v="7724"/>
    <x v="0"/>
    <n v="87"/>
    <s v="US"/>
    <s v="USD"/>
    <n v="1286427600"/>
    <n v="1288414800"/>
    <b v="0"/>
    <b v="0"/>
    <x v="3"/>
    <n v="0.77239999999999998"/>
    <s v="88.78 USD"/>
    <x v="3"/>
    <s v="plays"/>
    <x v="610"/>
    <d v="2010-10-30T05:00:00"/>
    <x v="6"/>
  </r>
  <r>
    <n v="664"/>
    <s v="Young PLC"/>
    <s v="Optional maximized attitude"/>
    <x v="355"/>
    <n v="26571"/>
    <x v="0"/>
    <n v="1063"/>
    <s v="US"/>
    <s v="USD"/>
    <n v="1329717600"/>
    <n v="1330581600"/>
    <b v="0"/>
    <b v="0"/>
    <x v="17"/>
    <n v="0.33464735516372796"/>
    <s v="25.00 USD"/>
    <x v="1"/>
    <s v="jazz"/>
    <x v="541"/>
    <d v="2012-03-01T06:00:00"/>
    <x v="4"/>
  </r>
  <r>
    <n v="665"/>
    <s v="Park-Goodman"/>
    <s v="Customer-focused impactful extranet"/>
    <x v="135"/>
    <n v="12219"/>
    <x v="1"/>
    <n v="272"/>
    <s v="US"/>
    <s v="USD"/>
    <n v="1310187600"/>
    <n v="1311397200"/>
    <b v="0"/>
    <b v="1"/>
    <x v="4"/>
    <n v="2.3958823529411766"/>
    <s v="44.92 USD"/>
    <x v="4"/>
    <s v="documentary"/>
    <x v="611"/>
    <d v="2011-07-23T05:00:00"/>
    <x v="8"/>
  </r>
  <r>
    <n v="666"/>
    <s v="York, Barr and Grant"/>
    <s v="Cloned bottom-line success"/>
    <x v="33"/>
    <n v="1985"/>
    <x v="3"/>
    <n v="25"/>
    <s v="US"/>
    <s v="USD"/>
    <n v="1377838800"/>
    <n v="1378357200"/>
    <b v="0"/>
    <b v="1"/>
    <x v="3"/>
    <n v="0.64032258064516134"/>
    <s v="79.40 USD"/>
    <x v="3"/>
    <s v="plays"/>
    <x v="612"/>
    <d v="2013-09-05T05:00:00"/>
    <x v="2"/>
  </r>
  <r>
    <n v="667"/>
    <s v="Little Ltd"/>
    <s v="Decentralized bandwidth-monitored ability"/>
    <x v="350"/>
    <n v="12155"/>
    <x v="1"/>
    <n v="419"/>
    <s v="US"/>
    <s v="USD"/>
    <n v="1410325200"/>
    <n v="1411102800"/>
    <b v="0"/>
    <b v="0"/>
    <x v="23"/>
    <n v="1.7615942028985507"/>
    <s v="29.01 USD"/>
    <x v="8"/>
    <s v="audio"/>
    <x v="613"/>
    <d v="2014-09-19T05:00:00"/>
    <x v="1"/>
  </r>
  <r>
    <n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x v="3"/>
    <n v="0.20338181818181819"/>
    <s v="73.59 USD"/>
    <x v="3"/>
    <s v="plays"/>
    <x v="614"/>
    <d v="2012-08-13T05:00:00"/>
    <x v="4"/>
  </r>
  <r>
    <n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x v="3"/>
    <n v="3.5864754098360656"/>
    <s v="107.97 EUR"/>
    <x v="3"/>
    <s v="plays"/>
    <x v="615"/>
    <d v="2017-07-05T05:00:00"/>
    <x v="5"/>
  </r>
  <r>
    <n v="670"/>
    <s v="Robinson Group"/>
    <s v="Re-contextualized homogeneous flexibility"/>
    <x v="358"/>
    <n v="75955"/>
    <x v="1"/>
    <n v="1101"/>
    <s v="US"/>
    <s v="USD"/>
    <n v="1456380000"/>
    <n v="1457416800"/>
    <b v="0"/>
    <b v="0"/>
    <x v="7"/>
    <n v="4.6885802469135802"/>
    <s v="68.99 USD"/>
    <x v="1"/>
    <s v="indie rock"/>
    <x v="90"/>
    <d v="2016-03-08T06:00:00"/>
    <x v="7"/>
  </r>
  <r>
    <n v="671"/>
    <s v="Robinson-Kelly"/>
    <s v="Monitored bi-directional standardization"/>
    <x v="359"/>
    <n v="119127"/>
    <x v="1"/>
    <n v="1073"/>
    <s v="US"/>
    <s v="USD"/>
    <n v="1280552400"/>
    <n v="1280898000"/>
    <b v="0"/>
    <b v="1"/>
    <x v="3"/>
    <n v="1.220563524590164"/>
    <s v="111.02 USD"/>
    <x v="3"/>
    <s v="plays"/>
    <x v="616"/>
    <d v="2010-08-04T05:00:00"/>
    <x v="6"/>
  </r>
  <r>
    <n v="672"/>
    <s v="Kelly-Colon"/>
    <s v="Stand-alone grid-enabled leverage"/>
    <x v="360"/>
    <n v="110689"/>
    <x v="0"/>
    <n v="4428"/>
    <s v="AU"/>
    <s v="AUD"/>
    <n v="1521608400"/>
    <n v="1522472400"/>
    <b v="0"/>
    <b v="0"/>
    <x v="3"/>
    <n v="0.55931783729156137"/>
    <s v="25.00 AUD"/>
    <x v="3"/>
    <s v="plays"/>
    <x v="617"/>
    <d v="2018-03-31T05:00:00"/>
    <x v="9"/>
  </r>
  <r>
    <n v="673"/>
    <s v="Turner, Scott and Gentry"/>
    <s v="Assimilated regional groupware"/>
    <x v="36"/>
    <n v="2445"/>
    <x v="0"/>
    <n v="58"/>
    <s v="IT"/>
    <s v="EUR"/>
    <n v="1460696400"/>
    <n v="1462510800"/>
    <b v="0"/>
    <b v="0"/>
    <x v="7"/>
    <n v="0.43660714285714286"/>
    <s v="42.16 EUR"/>
    <x v="1"/>
    <s v="indie rock"/>
    <x v="618"/>
    <d v="2016-05-06T05:00:00"/>
    <x v="7"/>
  </r>
  <r>
    <n v="674"/>
    <s v="Sanchez Ltd"/>
    <s v="Up-sized 24hour instruction set"/>
    <x v="361"/>
    <n v="57250"/>
    <x v="3"/>
    <n v="1218"/>
    <s v="US"/>
    <s v="USD"/>
    <n v="1313730000"/>
    <n v="1317790800"/>
    <b v="0"/>
    <b v="0"/>
    <x v="14"/>
    <n v="0.33538371411833628"/>
    <s v="47.00 USD"/>
    <x v="7"/>
    <s v="photography books"/>
    <x v="619"/>
    <d v="2011-10-05T05:00:00"/>
    <x v="8"/>
  </r>
  <r>
    <n v="675"/>
    <s v="Giles-Smith"/>
    <s v="Right-sized web-enabled intranet"/>
    <x v="62"/>
    <n v="11929"/>
    <x v="1"/>
    <n v="331"/>
    <s v="US"/>
    <s v="USD"/>
    <n v="1568178000"/>
    <n v="1568782800"/>
    <b v="0"/>
    <b v="0"/>
    <x v="23"/>
    <n v="1.2297938144329896"/>
    <s v="36.04 USD"/>
    <x v="8"/>
    <s v="audio"/>
    <x v="620"/>
    <d v="2019-09-18T05:00:00"/>
    <x v="3"/>
  </r>
  <r>
    <n v="676"/>
    <s v="Thompson-Moreno"/>
    <s v="Expanded needs-based orchestration"/>
    <x v="362"/>
    <n v="118214"/>
    <x v="1"/>
    <n v="1170"/>
    <s v="US"/>
    <s v="USD"/>
    <n v="1348635600"/>
    <n v="1349413200"/>
    <b v="0"/>
    <b v="0"/>
    <x v="14"/>
    <n v="1.8974959871589085"/>
    <s v="101.04 USD"/>
    <x v="7"/>
    <s v="photography books"/>
    <x v="621"/>
    <d v="2012-10-05T05:00:00"/>
    <x v="4"/>
  </r>
  <r>
    <n v="677"/>
    <s v="Murphy-Fox"/>
    <s v="Organic system-worthy orchestration"/>
    <x v="98"/>
    <n v="4432"/>
    <x v="0"/>
    <n v="111"/>
    <s v="US"/>
    <s v="USD"/>
    <n v="1468126800"/>
    <n v="1472446800"/>
    <b v="0"/>
    <b v="0"/>
    <x v="13"/>
    <n v="0.83622641509433959"/>
    <s v="39.93 USD"/>
    <x v="5"/>
    <s v="fiction"/>
    <x v="622"/>
    <d v="2016-08-29T05:00:00"/>
    <x v="7"/>
  </r>
  <r>
    <n v="678"/>
    <s v="Rodriguez-Patterson"/>
    <s v="Inverse static standardization"/>
    <x v="105"/>
    <n v="17879"/>
    <x v="3"/>
    <n v="215"/>
    <s v="US"/>
    <s v="USD"/>
    <n v="1547877600"/>
    <n v="1548050400"/>
    <b v="0"/>
    <b v="0"/>
    <x v="6"/>
    <n v="0.17968844221105529"/>
    <s v="83.16 USD"/>
    <x v="4"/>
    <s v="drama"/>
    <x v="35"/>
    <d v="2019-01-21T06:00:00"/>
    <x v="3"/>
  </r>
  <r>
    <n v="679"/>
    <s v="Davis Ltd"/>
    <s v="Synchronized motivating solution"/>
    <x v="1"/>
    <n v="14511"/>
    <x v="1"/>
    <n v="363"/>
    <s v="US"/>
    <s v="USD"/>
    <n v="1571374800"/>
    <n v="1571806800"/>
    <b v="0"/>
    <b v="1"/>
    <x v="0"/>
    <n v="10.365"/>
    <s v="39.98 USD"/>
    <x v="0"/>
    <s v="food trucks"/>
    <x v="623"/>
    <d v="2019-10-23T05:00:00"/>
    <x v="3"/>
  </r>
  <r>
    <n v="680"/>
    <s v="Nelson-Valdez"/>
    <s v="Open-source 4thgeneration open system"/>
    <x v="363"/>
    <n v="141822"/>
    <x v="0"/>
    <n v="2955"/>
    <s v="US"/>
    <s v="USD"/>
    <n v="1576303200"/>
    <n v="1576476000"/>
    <b v="0"/>
    <b v="1"/>
    <x v="20"/>
    <n v="0.97405219780219776"/>
    <s v="47.99 USD"/>
    <x v="6"/>
    <s v="mobile games"/>
    <x v="624"/>
    <d v="2019-12-16T06:00:00"/>
    <x v="3"/>
  </r>
  <r>
    <n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x v="3"/>
    <n v="0.86386203150461705"/>
    <s v="95.98 USD"/>
    <x v="3"/>
    <s v="plays"/>
    <x v="625"/>
    <d v="2011-12-27T06:00:00"/>
    <x v="8"/>
  </r>
  <r>
    <n v="682"/>
    <s v="Nguyen and Sons"/>
    <s v="Compatible 5thgeneration concept"/>
    <x v="91"/>
    <n v="8109"/>
    <x v="1"/>
    <n v="103"/>
    <s v="US"/>
    <s v="USD"/>
    <n v="1386741600"/>
    <n v="1387519200"/>
    <b v="0"/>
    <b v="0"/>
    <x v="3"/>
    <n v="1.5016666666666667"/>
    <s v="78.73 USD"/>
    <x v="3"/>
    <s v="plays"/>
    <x v="626"/>
    <d v="2013-12-20T06:00:00"/>
    <x v="2"/>
  </r>
  <r>
    <n v="683"/>
    <s v="Jones PLC"/>
    <s v="Virtual systemic intranet"/>
    <x v="173"/>
    <n v="8244"/>
    <x v="1"/>
    <n v="147"/>
    <s v="US"/>
    <s v="USD"/>
    <n v="1537074000"/>
    <n v="1537246800"/>
    <b v="0"/>
    <b v="0"/>
    <x v="3"/>
    <n v="3.5843478260869563"/>
    <s v="56.08 USD"/>
    <x v="3"/>
    <s v="plays"/>
    <x v="627"/>
    <d v="2018-09-18T05:00:00"/>
    <x v="9"/>
  </r>
  <r>
    <n v="684"/>
    <s v="Gilmore LLC"/>
    <s v="Optimized systemic algorithm"/>
    <x v="1"/>
    <n v="7600"/>
    <x v="1"/>
    <n v="110"/>
    <s v="CA"/>
    <s v="CAD"/>
    <n v="1277787600"/>
    <n v="1279515600"/>
    <b v="0"/>
    <b v="0"/>
    <x v="9"/>
    <n v="5.4285714285714288"/>
    <s v="69.09 CAD"/>
    <x v="5"/>
    <s v="nonfiction"/>
    <x v="628"/>
    <d v="2010-07-19T05:00:00"/>
    <x v="6"/>
  </r>
  <r>
    <n v="685"/>
    <s v="Lee-Cobb"/>
    <s v="Customizable homogeneous firmware"/>
    <x v="365"/>
    <n v="94501"/>
    <x v="0"/>
    <n v="926"/>
    <s v="CA"/>
    <s v="CAD"/>
    <n v="1440306000"/>
    <n v="1442379600"/>
    <b v="0"/>
    <b v="0"/>
    <x v="3"/>
    <n v="0.67500714285714281"/>
    <s v="102.05 CAD"/>
    <x v="3"/>
    <s v="plays"/>
    <x v="629"/>
    <d v="2015-09-16T05:00:00"/>
    <x v="0"/>
  </r>
  <r>
    <n v="686"/>
    <s v="Jones, Wiley and Robbins"/>
    <s v="Front-line cohesive extranet"/>
    <x v="168"/>
    <n v="14381"/>
    <x v="1"/>
    <n v="134"/>
    <s v="US"/>
    <s v="USD"/>
    <n v="1522126800"/>
    <n v="1523077200"/>
    <b v="0"/>
    <b v="0"/>
    <x v="8"/>
    <n v="1.9174666666666667"/>
    <s v="107.32 USD"/>
    <x v="2"/>
    <s v="wearables"/>
    <x v="630"/>
    <d v="2018-04-07T05:00:00"/>
    <x v="9"/>
  </r>
  <r>
    <n v="687"/>
    <s v="Martin, Gates and Holt"/>
    <s v="Distributed holistic neural-net"/>
    <x v="42"/>
    <n v="13980"/>
    <x v="1"/>
    <n v="269"/>
    <s v="US"/>
    <s v="USD"/>
    <n v="1489298400"/>
    <n v="1489554000"/>
    <b v="0"/>
    <b v="0"/>
    <x v="3"/>
    <n v="9.32"/>
    <s v="51.97 USD"/>
    <x v="3"/>
    <s v="plays"/>
    <x v="631"/>
    <d v="2017-03-15T05:00:00"/>
    <x v="5"/>
  </r>
  <r>
    <n v="688"/>
    <s v="Bowen, Davies and Burns"/>
    <s v="Devolved client-server monitoring"/>
    <x v="49"/>
    <n v="12449"/>
    <x v="1"/>
    <n v="175"/>
    <s v="US"/>
    <s v="USD"/>
    <n v="1547100000"/>
    <n v="1548482400"/>
    <b v="0"/>
    <b v="1"/>
    <x v="19"/>
    <n v="4.2927586206896553"/>
    <s v="71.14 USD"/>
    <x v="4"/>
    <s v="television"/>
    <x v="632"/>
    <d v="2019-01-26T06:00:00"/>
    <x v="3"/>
  </r>
  <r>
    <n v="689"/>
    <s v="Nguyen Inc"/>
    <s v="Seamless directional capacity"/>
    <x v="190"/>
    <n v="7348"/>
    <x v="1"/>
    <n v="69"/>
    <s v="US"/>
    <s v="USD"/>
    <n v="1383022800"/>
    <n v="1384063200"/>
    <b v="0"/>
    <b v="0"/>
    <x v="2"/>
    <n v="1.0065753424657535"/>
    <s v="106.49 USD"/>
    <x v="2"/>
    <s v="web"/>
    <x v="633"/>
    <d v="2013-11-10T06:00:00"/>
    <x v="2"/>
  </r>
  <r>
    <n v="690"/>
    <s v="Walsh-Watts"/>
    <s v="Polarized actuating implementation"/>
    <x v="136"/>
    <n v="8158"/>
    <x v="1"/>
    <n v="190"/>
    <s v="US"/>
    <s v="USD"/>
    <n v="1322373600"/>
    <n v="1322892000"/>
    <b v="0"/>
    <b v="1"/>
    <x v="4"/>
    <n v="2.266111111111111"/>
    <s v="42.94 USD"/>
    <x v="4"/>
    <s v="documentary"/>
    <x v="634"/>
    <d v="2011-12-03T06:00:00"/>
    <x v="8"/>
  </r>
  <r>
    <n v="691"/>
    <s v="Ray, Li and Li"/>
    <s v="Front-line disintermediate hub"/>
    <x v="92"/>
    <n v="7119"/>
    <x v="1"/>
    <n v="237"/>
    <s v="US"/>
    <s v="USD"/>
    <n v="1349240400"/>
    <n v="1350709200"/>
    <b v="1"/>
    <b v="1"/>
    <x v="4"/>
    <n v="1.4238"/>
    <s v="30.04 USD"/>
    <x v="4"/>
    <s v="documentary"/>
    <x v="635"/>
    <d v="2012-10-20T05:00:00"/>
    <x v="4"/>
  </r>
  <r>
    <n v="692"/>
    <s v="Murray Ltd"/>
    <s v="Decentralized 4thgeneration challenge"/>
    <x v="46"/>
    <n v="5438"/>
    <x v="0"/>
    <n v="77"/>
    <s v="GB"/>
    <s v="GBP"/>
    <n v="1562648400"/>
    <n v="1564203600"/>
    <b v="0"/>
    <b v="0"/>
    <x v="1"/>
    <n v="0.90633333333333332"/>
    <s v="70.62 GBP"/>
    <x v="1"/>
    <s v="rock"/>
    <x v="636"/>
    <d v="2019-07-27T05:00:00"/>
    <x v="3"/>
  </r>
  <r>
    <n v="693"/>
    <s v="Bradford-Silva"/>
    <s v="Reverse-engineered composite hierarchy"/>
    <x v="366"/>
    <n v="115396"/>
    <x v="0"/>
    <n v="1748"/>
    <s v="US"/>
    <s v="USD"/>
    <n v="1508216400"/>
    <n v="1509685200"/>
    <b v="0"/>
    <b v="0"/>
    <x v="3"/>
    <n v="0.63966740576496672"/>
    <s v="66.02 USD"/>
    <x v="3"/>
    <s v="plays"/>
    <x v="637"/>
    <d v="2017-11-03T05:00:00"/>
    <x v="5"/>
  </r>
  <r>
    <n v="694"/>
    <s v="Mora-Bradley"/>
    <s v="Programmable tangible ability"/>
    <x v="14"/>
    <n v="7656"/>
    <x v="0"/>
    <n v="79"/>
    <s v="US"/>
    <s v="USD"/>
    <n v="1511762400"/>
    <n v="1514959200"/>
    <b v="0"/>
    <b v="0"/>
    <x v="3"/>
    <n v="0.84131868131868137"/>
    <s v="96.91 USD"/>
    <x v="3"/>
    <s v="plays"/>
    <x v="638"/>
    <d v="2018-01-03T06:00:00"/>
    <x v="9"/>
  </r>
  <r>
    <n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x v="1"/>
    <n v="1.3393478260869565"/>
    <s v="62.87 EUR"/>
    <x v="1"/>
    <s v="rock"/>
    <x v="639"/>
    <d v="2015-11-30T06:00:00"/>
    <x v="0"/>
  </r>
  <r>
    <n v="696"/>
    <s v="Lopez, Reid and Johnson"/>
    <s v="Total real-time hardware"/>
    <x v="367"/>
    <n v="96888"/>
    <x v="0"/>
    <n v="889"/>
    <s v="US"/>
    <s v="USD"/>
    <n v="1429506000"/>
    <n v="1429592400"/>
    <b v="0"/>
    <b v="1"/>
    <x v="3"/>
    <n v="0.59042047531992692"/>
    <s v="108.99 USD"/>
    <x v="3"/>
    <s v="plays"/>
    <x v="640"/>
    <d v="2015-04-21T05:00:00"/>
    <x v="0"/>
  </r>
  <r>
    <n v="697"/>
    <s v="Fox-Williams"/>
    <s v="Profound system-worthy functionalities"/>
    <x v="368"/>
    <n v="196960"/>
    <x v="1"/>
    <n v="7295"/>
    <s v="US"/>
    <s v="USD"/>
    <n v="1522472400"/>
    <n v="1522645200"/>
    <b v="0"/>
    <b v="0"/>
    <x v="5"/>
    <n v="1.5280062063615205"/>
    <s v="27.00 USD"/>
    <x v="1"/>
    <s v="electric music"/>
    <x v="641"/>
    <d v="2018-04-02T05:00:00"/>
    <x v="9"/>
  </r>
  <r>
    <n v="698"/>
    <s v="Taylor, Wood and Taylor"/>
    <s v="Cloned hybrid focus group"/>
    <x v="369"/>
    <n v="188057"/>
    <x v="1"/>
    <n v="2893"/>
    <s v="CA"/>
    <s v="CAD"/>
    <n v="1322114400"/>
    <n v="1323324000"/>
    <b v="0"/>
    <b v="0"/>
    <x v="8"/>
    <n v="4.466912114014252"/>
    <s v="65.00 CAD"/>
    <x v="2"/>
    <s v="wearables"/>
    <x v="642"/>
    <d v="2011-12-08T06:00:00"/>
    <x v="8"/>
  </r>
  <r>
    <n v="699"/>
    <s v="King Inc"/>
    <s v="Ergonomic dedicated focus group"/>
    <x v="71"/>
    <n v="6245"/>
    <x v="0"/>
    <n v="56"/>
    <s v="US"/>
    <s v="USD"/>
    <n v="1561438800"/>
    <n v="1561525200"/>
    <b v="0"/>
    <b v="0"/>
    <x v="6"/>
    <n v="0.8439189189189189"/>
    <s v="111.52 USD"/>
    <x v="4"/>
    <s v="drama"/>
    <x v="230"/>
    <d v="2019-06-26T05:00:00"/>
    <x v="3"/>
  </r>
  <r>
    <n v="700"/>
    <s v="Cole, Petty and Cameron"/>
    <s v="Realigned zero administration paradigm"/>
    <x v="0"/>
    <n v="3"/>
    <x v="0"/>
    <n v="1"/>
    <s v="US"/>
    <s v="USD"/>
    <n v="1264399200"/>
    <n v="1265695200"/>
    <b v="0"/>
    <b v="0"/>
    <x v="8"/>
    <n v="0.03"/>
    <s v="3.00 USD"/>
    <x v="2"/>
    <s v="wearables"/>
    <x v="67"/>
    <d v="2010-02-09T06:00:00"/>
    <x v="6"/>
  </r>
  <r>
    <n v="701"/>
    <s v="Mcclain LLC"/>
    <s v="Open-source multi-tasking methodology"/>
    <x v="370"/>
    <n v="91014"/>
    <x v="1"/>
    <n v="820"/>
    <s v="US"/>
    <s v="USD"/>
    <n v="1301202000"/>
    <n v="1301806800"/>
    <b v="1"/>
    <b v="0"/>
    <x v="3"/>
    <n v="1.7502692307692307"/>
    <s v="110.99 USD"/>
    <x v="3"/>
    <s v="plays"/>
    <x v="643"/>
    <d v="2011-04-03T05:00:00"/>
    <x v="8"/>
  </r>
  <r>
    <n v="702"/>
    <s v="Sims-Gross"/>
    <s v="Object-based attitude-oriented analyzer"/>
    <x v="251"/>
    <n v="4710"/>
    <x v="0"/>
    <n v="83"/>
    <s v="US"/>
    <s v="USD"/>
    <n v="1374469200"/>
    <n v="1374901200"/>
    <b v="0"/>
    <b v="0"/>
    <x v="8"/>
    <n v="0.54137931034482756"/>
    <s v="56.75 USD"/>
    <x v="2"/>
    <s v="wearables"/>
    <x v="644"/>
    <d v="2013-07-27T05:00:00"/>
    <x v="2"/>
  </r>
  <r>
    <n v="703"/>
    <s v="Perez Group"/>
    <s v="Cross-platform tertiary hub"/>
    <x v="371"/>
    <n v="197728"/>
    <x v="1"/>
    <n v="2038"/>
    <s v="US"/>
    <s v="USD"/>
    <n v="1334984400"/>
    <n v="1336453200"/>
    <b v="1"/>
    <b v="1"/>
    <x v="18"/>
    <n v="3.1187381703470032"/>
    <s v="97.02 USD"/>
    <x v="5"/>
    <s v="translations"/>
    <x v="645"/>
    <d v="2012-05-08T05:00:00"/>
    <x v="4"/>
  </r>
  <r>
    <n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x v="10"/>
    <n v="1.2278160919540231"/>
    <s v="92.09 USD"/>
    <x v="4"/>
    <s v="animation"/>
    <x v="646"/>
    <d v="2016-07-19T05:00:00"/>
    <x v="7"/>
  </r>
  <r>
    <n v="705"/>
    <s v="Ford LLC"/>
    <s v="Centralized tangible success"/>
    <x v="372"/>
    <n v="168048"/>
    <x v="0"/>
    <n v="2025"/>
    <s v="GB"/>
    <s v="GBP"/>
    <n v="1386741600"/>
    <n v="1387087200"/>
    <b v="0"/>
    <b v="0"/>
    <x v="9"/>
    <n v="0.99026517383618151"/>
    <s v="82.99 GBP"/>
    <x v="5"/>
    <s v="nonfiction"/>
    <x v="626"/>
    <d v="2013-12-15T06:00:00"/>
    <x v="2"/>
  </r>
  <r>
    <n v="706"/>
    <s v="Moreno Ltd"/>
    <s v="Customer-focused multimedia methodology"/>
    <x v="2"/>
    <n v="138586"/>
    <x v="1"/>
    <n v="1345"/>
    <s v="AU"/>
    <s v="AUD"/>
    <n v="1546754400"/>
    <n v="1547445600"/>
    <b v="0"/>
    <b v="1"/>
    <x v="2"/>
    <n v="1.278468634686347"/>
    <s v="103.04 AUD"/>
    <x v="2"/>
    <s v="web"/>
    <x v="647"/>
    <d v="2019-01-14T06:00:00"/>
    <x v="3"/>
  </r>
  <r>
    <n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x v="6"/>
    <n v="1.5861643835616439"/>
    <s v="68.92 USD"/>
    <x v="4"/>
    <s v="drama"/>
    <x v="159"/>
    <d v="2019-01-13T06:00:00"/>
    <x v="3"/>
  </r>
  <r>
    <n v="708"/>
    <s v="Ortega LLC"/>
    <s v="Secured bifurcated intranet"/>
    <x v="12"/>
    <n v="12020"/>
    <x v="1"/>
    <n v="137"/>
    <s v="CH"/>
    <s v="CHF"/>
    <n v="1495429200"/>
    <n v="1496293200"/>
    <b v="0"/>
    <b v="0"/>
    <x v="3"/>
    <n v="7.0705882352941174"/>
    <s v="87.74 CHF"/>
    <x v="3"/>
    <s v="plays"/>
    <x v="648"/>
    <d v="2017-06-01T05:00:00"/>
    <x v="5"/>
  </r>
  <r>
    <n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x v="3"/>
    <n v="1.4238775510204082"/>
    <s v="75.02 EUR"/>
    <x v="3"/>
    <s v="plays"/>
    <x v="267"/>
    <d v="2012-04-26T05:00:00"/>
    <x v="4"/>
  </r>
  <r>
    <n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x v="3"/>
    <n v="1.4786046511627906"/>
    <s v="50.86 USD"/>
    <x v="3"/>
    <s v="plays"/>
    <x v="649"/>
    <d v="2018-07-21T05:00:00"/>
    <x v="9"/>
  </r>
  <r>
    <n v="711"/>
    <s v="Anderson LLC"/>
    <s v="Customizable full-range artificial intelligence"/>
    <x v="8"/>
    <n v="1260"/>
    <x v="0"/>
    <n v="14"/>
    <s v="IT"/>
    <s v="EUR"/>
    <n v="1453615200"/>
    <n v="1453788000"/>
    <b v="1"/>
    <b v="1"/>
    <x v="3"/>
    <n v="0.20322580645161289"/>
    <s v="90.00 EUR"/>
    <x v="3"/>
    <s v="plays"/>
    <x v="248"/>
    <d v="2016-01-26T06:00:00"/>
    <x v="7"/>
  </r>
  <r>
    <n v="712"/>
    <s v="Garza-Bryant"/>
    <s v="Programmable leadingedge contingency"/>
    <x v="126"/>
    <n v="14725"/>
    <x v="1"/>
    <n v="202"/>
    <s v="US"/>
    <s v="USD"/>
    <n v="1467954000"/>
    <n v="1471496400"/>
    <b v="0"/>
    <b v="0"/>
    <x v="3"/>
    <n v="18.40625"/>
    <s v="72.90 USD"/>
    <x v="3"/>
    <s v="plays"/>
    <x v="571"/>
    <d v="2016-08-18T05:00:00"/>
    <x v="7"/>
  </r>
  <r>
    <n v="713"/>
    <s v="Mays LLC"/>
    <s v="Multi-layered global groupware"/>
    <x v="350"/>
    <n v="11174"/>
    <x v="1"/>
    <n v="103"/>
    <s v="US"/>
    <s v="USD"/>
    <n v="1471842000"/>
    <n v="1472878800"/>
    <b v="0"/>
    <b v="0"/>
    <x v="15"/>
    <n v="1.6194202898550725"/>
    <s v="108.49 USD"/>
    <x v="5"/>
    <s v="radio &amp; podcasts"/>
    <x v="650"/>
    <d v="2016-09-03T05:00:00"/>
    <x v="7"/>
  </r>
  <r>
    <n v="714"/>
    <s v="Evans-Jones"/>
    <s v="Switchable methodical superstructure"/>
    <x v="373"/>
    <n v="182036"/>
    <x v="1"/>
    <n v="1785"/>
    <s v="US"/>
    <s v="USD"/>
    <n v="1408424400"/>
    <n v="1408510800"/>
    <b v="0"/>
    <b v="0"/>
    <x v="1"/>
    <n v="4.7282077922077921"/>
    <s v="101.98 USD"/>
    <x v="1"/>
    <s v="rock"/>
    <x v="1"/>
    <d v="2014-08-20T05:00:00"/>
    <x v="1"/>
  </r>
  <r>
    <n v="715"/>
    <s v="Fischer, Torres and Walker"/>
    <s v="Expanded even-keeled portal"/>
    <x v="374"/>
    <n v="28870"/>
    <x v="0"/>
    <n v="656"/>
    <s v="US"/>
    <s v="USD"/>
    <n v="1281157200"/>
    <n v="1281589200"/>
    <b v="0"/>
    <b v="0"/>
    <x v="20"/>
    <n v="0.24466101694915254"/>
    <s v="44.01 USD"/>
    <x v="6"/>
    <s v="mobile games"/>
    <x v="651"/>
    <d v="2010-08-12T05:00:00"/>
    <x v="6"/>
  </r>
  <r>
    <n v="716"/>
    <s v="Tapia, Kramer and Hicks"/>
    <s v="Advanced modular moderator"/>
    <x v="22"/>
    <n v="10353"/>
    <x v="1"/>
    <n v="157"/>
    <s v="US"/>
    <s v="USD"/>
    <n v="1373432400"/>
    <n v="1375851600"/>
    <b v="0"/>
    <b v="1"/>
    <x v="3"/>
    <n v="5.1764999999999999"/>
    <s v="65.94 USD"/>
    <x v="3"/>
    <s v="plays"/>
    <x v="652"/>
    <d v="2013-08-07T05:00:00"/>
    <x v="2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x v="4"/>
    <n v="2.4764285714285714"/>
    <s v="24.99 USD"/>
    <x v="4"/>
    <s v="documentary"/>
    <x v="653"/>
    <d v="2011-09-12T05:00:00"/>
    <x v="8"/>
  </r>
  <r>
    <n v="718"/>
    <s v="Reyes PLC"/>
    <s v="Expanded optimal pricing structure"/>
    <x v="111"/>
    <n v="8317"/>
    <x v="1"/>
    <n v="297"/>
    <s v="US"/>
    <s v="USD"/>
    <n v="1371445200"/>
    <n v="1373691600"/>
    <b v="0"/>
    <b v="0"/>
    <x v="8"/>
    <n v="1.0020481927710843"/>
    <s v="28.00 USD"/>
    <x v="2"/>
    <s v="wearables"/>
    <x v="654"/>
    <d v="2013-07-13T05:00:00"/>
    <x v="2"/>
  </r>
  <r>
    <n v="719"/>
    <s v="Pace, Simpson and Watkins"/>
    <s v="Down-sized uniform ability"/>
    <x v="350"/>
    <n v="10557"/>
    <x v="1"/>
    <n v="123"/>
    <s v="US"/>
    <s v="USD"/>
    <n v="1338267600"/>
    <n v="1339218000"/>
    <b v="0"/>
    <b v="0"/>
    <x v="13"/>
    <n v="1.53"/>
    <s v="85.83 USD"/>
    <x v="5"/>
    <s v="fiction"/>
    <x v="655"/>
    <d v="2012-06-09T05:00:00"/>
    <x v="4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x v="3"/>
    <n v="0.37091954022988505"/>
    <s v="84.92 DKK"/>
    <x v="3"/>
    <s v="plays"/>
    <x v="656"/>
    <d v="2018-03-07T06:00:00"/>
    <x v="9"/>
  </r>
  <r>
    <n v="721"/>
    <s v="Dominguez-Owens"/>
    <s v="Open-architected systematic intranet"/>
    <x v="375"/>
    <n v="5429"/>
    <x v="3"/>
    <n v="60"/>
    <s v="US"/>
    <s v="USD"/>
    <n v="1522818000"/>
    <n v="1523336400"/>
    <b v="0"/>
    <b v="0"/>
    <x v="1"/>
    <n v="4.3923948220064728E-2"/>
    <s v="90.48 USD"/>
    <x v="1"/>
    <s v="rock"/>
    <x v="657"/>
    <d v="2018-04-10T05:00:00"/>
    <x v="9"/>
  </r>
  <r>
    <n v="722"/>
    <s v="Thomas-Simmons"/>
    <s v="Proactive 24hour frame"/>
    <x v="376"/>
    <n v="75906"/>
    <x v="1"/>
    <n v="3036"/>
    <s v="US"/>
    <s v="USD"/>
    <n v="1509948000"/>
    <n v="1512280800"/>
    <b v="0"/>
    <b v="0"/>
    <x v="4"/>
    <n v="1.5650721649484536"/>
    <s v="25.00 USD"/>
    <x v="4"/>
    <s v="documentary"/>
    <x v="265"/>
    <d v="2017-12-03T06:00:00"/>
    <x v="5"/>
  </r>
  <r>
    <n v="723"/>
    <s v="Beck-Knight"/>
    <s v="Exclusive fresh-thinking model"/>
    <x v="70"/>
    <n v="13250"/>
    <x v="1"/>
    <n v="144"/>
    <s v="AU"/>
    <s v="AUD"/>
    <n v="1456898400"/>
    <n v="1458709200"/>
    <b v="0"/>
    <b v="0"/>
    <x v="3"/>
    <n v="2.704081632653061"/>
    <s v="92.01 AUD"/>
    <x v="3"/>
    <s v="plays"/>
    <x v="658"/>
    <d v="2016-03-23T05:00:00"/>
    <x v="7"/>
  </r>
  <r>
    <n v="724"/>
    <s v="Mccoy Ltd"/>
    <s v="Business-focused encompassing intranet"/>
    <x v="141"/>
    <n v="11261"/>
    <x v="1"/>
    <n v="121"/>
    <s v="GB"/>
    <s v="GBP"/>
    <n v="1413954000"/>
    <n v="1414126800"/>
    <b v="0"/>
    <b v="1"/>
    <x v="3"/>
    <n v="1.3405952380952382"/>
    <s v="93.07 GBP"/>
    <x v="3"/>
    <s v="plays"/>
    <x v="659"/>
    <d v="2014-10-24T05:00:00"/>
    <x v="1"/>
  </r>
  <r>
    <n v="725"/>
    <s v="Dawson-Tyler"/>
    <s v="Optional 6thgeneration access"/>
    <x v="377"/>
    <n v="97369"/>
    <x v="0"/>
    <n v="1596"/>
    <s v="US"/>
    <s v="USD"/>
    <n v="1416031200"/>
    <n v="1416204000"/>
    <b v="0"/>
    <b v="0"/>
    <x v="20"/>
    <n v="0.50398033126293995"/>
    <s v="61.01 USD"/>
    <x v="6"/>
    <s v="mobile games"/>
    <x v="660"/>
    <d v="2014-11-17T06:00:00"/>
    <x v="1"/>
  </r>
  <r>
    <n v="726"/>
    <s v="Johns-Thomas"/>
    <s v="Realigned web-enabled functionalities"/>
    <x v="378"/>
    <n v="48227"/>
    <x v="3"/>
    <n v="524"/>
    <s v="US"/>
    <s v="USD"/>
    <n v="1287982800"/>
    <n v="1288501200"/>
    <b v="0"/>
    <b v="1"/>
    <x v="3"/>
    <n v="0.88815837937384901"/>
    <s v="92.04 USD"/>
    <x v="3"/>
    <s v="plays"/>
    <x v="661"/>
    <d v="2010-10-31T05:00:00"/>
    <x v="6"/>
  </r>
  <r>
    <n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x v="2"/>
    <n v="1.65"/>
    <s v="81.13 USD"/>
    <x v="2"/>
    <s v="web"/>
    <x v="4"/>
    <d v="2019-03-19T05:00:00"/>
    <x v="3"/>
  </r>
  <r>
    <n v="728"/>
    <s v="Stewart Inc"/>
    <s v="Versatile mission-critical knowledgebase"/>
    <x v="3"/>
    <n v="735"/>
    <x v="0"/>
    <n v="10"/>
    <s v="US"/>
    <s v="USD"/>
    <n v="1464152400"/>
    <n v="1465102800"/>
    <b v="0"/>
    <b v="0"/>
    <x v="3"/>
    <n v="0.17499999999999999"/>
    <s v="73.50 USD"/>
    <x v="3"/>
    <s v="plays"/>
    <x v="662"/>
    <d v="2016-06-05T05:00:00"/>
    <x v="7"/>
  </r>
  <r>
    <n v="729"/>
    <s v="Moore Group"/>
    <s v="Multi-lateral object-oriented open system"/>
    <x v="36"/>
    <n v="10397"/>
    <x v="1"/>
    <n v="122"/>
    <s v="US"/>
    <s v="USD"/>
    <n v="1359957600"/>
    <n v="1360130400"/>
    <b v="0"/>
    <b v="0"/>
    <x v="6"/>
    <n v="1.8566071428571429"/>
    <s v="85.22 USD"/>
    <x v="4"/>
    <s v="drama"/>
    <x v="663"/>
    <d v="2013-02-06T06:00:00"/>
    <x v="2"/>
  </r>
  <r>
    <n v="730"/>
    <s v="Carson PLC"/>
    <s v="Visionary system-worthy attitude"/>
    <x v="379"/>
    <n v="118847"/>
    <x v="1"/>
    <n v="1071"/>
    <s v="CA"/>
    <s v="CAD"/>
    <n v="1432357200"/>
    <n v="1432875600"/>
    <b v="0"/>
    <b v="0"/>
    <x v="8"/>
    <n v="4.1266319444444441"/>
    <s v="110.97 CAD"/>
    <x v="2"/>
    <s v="wearables"/>
    <x v="664"/>
    <d v="2015-05-29T05:00:00"/>
    <x v="0"/>
  </r>
  <r>
    <n v="731"/>
    <s v="Cruz, Hall and Mason"/>
    <s v="Synergized content-based hierarchy"/>
    <x v="48"/>
    <n v="7220"/>
    <x v="3"/>
    <n v="219"/>
    <s v="US"/>
    <s v="USD"/>
    <n v="1500786000"/>
    <n v="1500872400"/>
    <b v="0"/>
    <b v="0"/>
    <x v="2"/>
    <n v="0.90249999999999997"/>
    <s v="32.97 USD"/>
    <x v="2"/>
    <s v="web"/>
    <x v="665"/>
    <d v="2017-07-24T05:00:00"/>
    <x v="5"/>
  </r>
  <r>
    <n v="732"/>
    <s v="Glass, Baker and Jones"/>
    <s v="Business-focused 24hour access"/>
    <x v="380"/>
    <n v="107622"/>
    <x v="0"/>
    <n v="1121"/>
    <s v="US"/>
    <s v="USD"/>
    <n v="1490158800"/>
    <n v="1492146000"/>
    <b v="0"/>
    <b v="1"/>
    <x v="1"/>
    <n v="0.91984615384615387"/>
    <s v="96.01 USD"/>
    <x v="1"/>
    <s v="rock"/>
    <x v="666"/>
    <d v="2017-04-14T05:00:00"/>
    <x v="5"/>
  </r>
  <r>
    <n v="733"/>
    <s v="Marquez-Kerr"/>
    <s v="Automated hybrid orchestration"/>
    <x v="144"/>
    <n v="83267"/>
    <x v="1"/>
    <n v="980"/>
    <s v="US"/>
    <s v="USD"/>
    <n v="1406178000"/>
    <n v="1407301200"/>
    <b v="0"/>
    <b v="0"/>
    <x v="16"/>
    <n v="5.2700632911392402"/>
    <s v="84.97 USD"/>
    <x v="1"/>
    <s v="metal"/>
    <x v="43"/>
    <d v="2014-08-06T05:00:00"/>
    <x v="1"/>
  </r>
  <r>
    <n v="734"/>
    <s v="Stone PLC"/>
    <s v="Exclusive 5thgeneration leverage"/>
    <x v="3"/>
    <n v="13404"/>
    <x v="1"/>
    <n v="536"/>
    <s v="US"/>
    <s v="USD"/>
    <n v="1485583200"/>
    <n v="1486620000"/>
    <b v="0"/>
    <b v="1"/>
    <x v="3"/>
    <n v="3.1914285714285713"/>
    <s v="25.01 USD"/>
    <x v="3"/>
    <s v="plays"/>
    <x v="667"/>
    <d v="2017-02-09T06:00:00"/>
    <x v="5"/>
  </r>
  <r>
    <n v="735"/>
    <s v="Caldwell PLC"/>
    <s v="Grass-roots zero administration alliance"/>
    <x v="211"/>
    <n v="131404"/>
    <x v="1"/>
    <n v="1991"/>
    <s v="US"/>
    <s v="USD"/>
    <n v="1459314000"/>
    <n v="1459918800"/>
    <b v="0"/>
    <b v="0"/>
    <x v="14"/>
    <n v="3.5418867924528303"/>
    <s v="66.00 USD"/>
    <x v="7"/>
    <s v="photography books"/>
    <x v="668"/>
    <d v="2016-04-06T05:00:00"/>
    <x v="7"/>
  </r>
  <r>
    <n v="736"/>
    <s v="Silva-Hawkins"/>
    <s v="Proactive heuristic orchestration"/>
    <x v="106"/>
    <n v="2533"/>
    <x v="3"/>
    <n v="29"/>
    <s v="US"/>
    <s v="USD"/>
    <n v="1424412000"/>
    <n v="1424757600"/>
    <b v="0"/>
    <b v="0"/>
    <x v="9"/>
    <n v="0.32896103896103895"/>
    <s v="87.34 USD"/>
    <x v="5"/>
    <s v="nonfiction"/>
    <x v="669"/>
    <d v="2015-02-24T06:00:00"/>
    <x v="0"/>
  </r>
  <r>
    <n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x v="7"/>
    <n v="1.358918918918919"/>
    <s v="27.93 USD"/>
    <x v="1"/>
    <s v="indie rock"/>
    <x v="670"/>
    <d v="2016-11-23T06:00:00"/>
    <x v="7"/>
  </r>
  <r>
    <n v="738"/>
    <s v="Garcia Group"/>
    <s v="Extended zero administration software"/>
    <x v="381"/>
    <n v="1557"/>
    <x v="0"/>
    <n v="15"/>
    <s v="US"/>
    <s v="USD"/>
    <n v="1416117600"/>
    <n v="1418018400"/>
    <b v="0"/>
    <b v="1"/>
    <x v="3"/>
    <n v="2.0843373493975904E-2"/>
    <s v="103.80 USD"/>
    <x v="3"/>
    <s v="plays"/>
    <x v="671"/>
    <d v="2014-12-08T06:00:00"/>
    <x v="1"/>
  </r>
  <r>
    <n v="739"/>
    <s v="Meyer-Avila"/>
    <s v="Multi-tiered discrete support"/>
    <x v="83"/>
    <n v="6100"/>
    <x v="0"/>
    <n v="191"/>
    <s v="US"/>
    <s v="USD"/>
    <n v="1340946000"/>
    <n v="1341032400"/>
    <b v="0"/>
    <b v="0"/>
    <x v="7"/>
    <n v="0.61"/>
    <s v="31.94 USD"/>
    <x v="1"/>
    <s v="indie rock"/>
    <x v="672"/>
    <d v="2012-06-30T05:00:00"/>
    <x v="4"/>
  </r>
  <r>
    <n v="740"/>
    <s v="Nelson, Smith and Graham"/>
    <s v="Phased system-worthy conglomeration"/>
    <x v="98"/>
    <n v="1592"/>
    <x v="0"/>
    <n v="16"/>
    <s v="US"/>
    <s v="USD"/>
    <n v="1486101600"/>
    <n v="1486360800"/>
    <b v="0"/>
    <b v="0"/>
    <x v="3"/>
    <n v="0.30037735849056602"/>
    <s v="99.50 USD"/>
    <x v="3"/>
    <s v="plays"/>
    <x v="673"/>
    <d v="2017-02-06T06:00:00"/>
    <x v="5"/>
  </r>
  <r>
    <n v="741"/>
    <s v="Garcia Ltd"/>
    <s v="Balanced mobile alliance"/>
    <x v="272"/>
    <n v="14150"/>
    <x v="1"/>
    <n v="130"/>
    <s v="US"/>
    <s v="USD"/>
    <n v="1274590800"/>
    <n v="1274677200"/>
    <b v="0"/>
    <b v="0"/>
    <x v="3"/>
    <n v="11.791666666666666"/>
    <s v="108.85 USD"/>
    <x v="3"/>
    <s v="plays"/>
    <x v="674"/>
    <d v="2010-05-24T05:00:00"/>
    <x v="6"/>
  </r>
  <r>
    <n v="742"/>
    <s v="West-Stevens"/>
    <s v="Reactive solution-oriented groupware"/>
    <x v="272"/>
    <n v="13513"/>
    <x v="1"/>
    <n v="122"/>
    <s v="US"/>
    <s v="USD"/>
    <n v="1263880800"/>
    <n v="1267509600"/>
    <b v="0"/>
    <b v="0"/>
    <x v="5"/>
    <n v="11.260833333333334"/>
    <s v="110.76 USD"/>
    <x v="1"/>
    <s v="electric music"/>
    <x v="675"/>
    <d v="2010-03-02T06:00:00"/>
    <x v="6"/>
  </r>
  <r>
    <n v="743"/>
    <s v="Clark-Conrad"/>
    <s v="Exclusive bandwidth-monitored orchestration"/>
    <x v="61"/>
    <n v="504"/>
    <x v="0"/>
    <n v="17"/>
    <s v="US"/>
    <s v="USD"/>
    <n v="1445403600"/>
    <n v="1445922000"/>
    <b v="0"/>
    <b v="1"/>
    <x v="3"/>
    <n v="0.12923076923076923"/>
    <s v="29.65 USD"/>
    <x v="3"/>
    <s v="plays"/>
    <x v="676"/>
    <d v="2015-10-27T05:00:00"/>
    <x v="0"/>
  </r>
  <r>
    <n v="744"/>
    <s v="Fitzgerald Group"/>
    <s v="Intuitive exuding initiative"/>
    <x v="22"/>
    <n v="14240"/>
    <x v="1"/>
    <n v="140"/>
    <s v="US"/>
    <s v="USD"/>
    <n v="1533877200"/>
    <n v="1534050000"/>
    <b v="0"/>
    <b v="1"/>
    <x v="3"/>
    <n v="7.12"/>
    <s v="101.71 USD"/>
    <x v="3"/>
    <s v="plays"/>
    <x v="342"/>
    <d v="2018-08-12T05:00:00"/>
    <x v="9"/>
  </r>
  <r>
    <n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x v="8"/>
    <n v="0.30304347826086958"/>
    <s v="61.50 USD"/>
    <x v="2"/>
    <s v="wearables"/>
    <x v="677"/>
    <d v="2010-06-26T05:00:00"/>
    <x v="6"/>
  </r>
  <r>
    <n v="746"/>
    <s v="Edwards LLC"/>
    <s v="Automated system-worthy structure"/>
    <x v="382"/>
    <n v="118580"/>
    <x v="1"/>
    <n v="3388"/>
    <s v="US"/>
    <s v="USD"/>
    <n v="1318136400"/>
    <n v="1318568400"/>
    <b v="0"/>
    <b v="0"/>
    <x v="2"/>
    <n v="2.1250896057347672"/>
    <s v="35.00 USD"/>
    <x v="2"/>
    <s v="web"/>
    <x v="678"/>
    <d v="2011-10-14T05:00:00"/>
    <x v="8"/>
  </r>
  <r>
    <n v="747"/>
    <s v="Greer and Sons"/>
    <s v="Secured clear-thinking intranet"/>
    <x v="70"/>
    <n v="11214"/>
    <x v="1"/>
    <n v="280"/>
    <s v="US"/>
    <s v="USD"/>
    <n v="1283403600"/>
    <n v="1284354000"/>
    <b v="0"/>
    <b v="0"/>
    <x v="3"/>
    <n v="2.2885714285714287"/>
    <s v="40.05 USD"/>
    <x v="3"/>
    <s v="plays"/>
    <x v="679"/>
    <d v="2010-09-13T05:00:00"/>
    <x v="6"/>
  </r>
  <r>
    <n v="748"/>
    <s v="Martinez PLC"/>
    <s v="Cloned actuating architecture"/>
    <x v="383"/>
    <n v="68137"/>
    <x v="3"/>
    <n v="614"/>
    <s v="US"/>
    <s v="USD"/>
    <n v="1267423200"/>
    <n v="1269579600"/>
    <b v="0"/>
    <b v="1"/>
    <x v="10"/>
    <n v="0.34959979476654696"/>
    <s v="110.97 USD"/>
    <x v="4"/>
    <s v="animation"/>
    <x v="680"/>
    <d v="2010-03-26T05:00:00"/>
    <x v="6"/>
  </r>
  <r>
    <n v="749"/>
    <s v="Hunter-Logan"/>
    <s v="Down-sized needs-based task-force"/>
    <x v="133"/>
    <n v="13527"/>
    <x v="1"/>
    <n v="366"/>
    <s v="IT"/>
    <s v="EUR"/>
    <n v="1412744400"/>
    <n v="1413781200"/>
    <b v="0"/>
    <b v="1"/>
    <x v="8"/>
    <n v="1.5729069767441861"/>
    <s v="36.96 EUR"/>
    <x v="2"/>
    <s v="wearables"/>
    <x v="681"/>
    <d v="2014-10-20T05:00:00"/>
    <x v="1"/>
  </r>
  <r>
    <n v="750"/>
    <s v="Ramos and Sons"/>
    <s v="Extended responsive Internet solution"/>
    <x v="0"/>
    <n v="1"/>
    <x v="0"/>
    <n v="1"/>
    <s v="GB"/>
    <s v="GBP"/>
    <n v="1277960400"/>
    <n v="1280120400"/>
    <b v="0"/>
    <b v="0"/>
    <x v="5"/>
    <n v="0.01"/>
    <s v="1.00 GBP"/>
    <x v="1"/>
    <s v="electric music"/>
    <x v="682"/>
    <d v="2010-07-26T05:00:00"/>
    <x v="6"/>
  </r>
  <r>
    <n v="751"/>
    <s v="Lane-Barber"/>
    <s v="Universal value-added moderator"/>
    <x v="136"/>
    <n v="8363"/>
    <x v="1"/>
    <n v="270"/>
    <s v="US"/>
    <s v="USD"/>
    <n v="1458190800"/>
    <n v="1459486800"/>
    <b v="1"/>
    <b v="1"/>
    <x v="9"/>
    <n v="2.3230555555555554"/>
    <s v="30.97 USD"/>
    <x v="5"/>
    <s v="nonfiction"/>
    <x v="683"/>
    <d v="2016-04-01T05:00:00"/>
    <x v="7"/>
  </r>
  <r>
    <n v="752"/>
    <s v="Lowery Group"/>
    <s v="Sharable motivating emulation"/>
    <x v="306"/>
    <n v="5362"/>
    <x v="3"/>
    <n v="114"/>
    <s v="US"/>
    <s v="USD"/>
    <n v="1280984400"/>
    <n v="1282539600"/>
    <b v="0"/>
    <b v="1"/>
    <x v="3"/>
    <n v="0.92448275862068963"/>
    <s v="47.04 USD"/>
    <x v="3"/>
    <s v="plays"/>
    <x v="684"/>
    <d v="2010-08-23T05:00:00"/>
    <x v="6"/>
  </r>
  <r>
    <n v="753"/>
    <s v="Guerrero-Griffin"/>
    <s v="Networked web-enabled product"/>
    <x v="53"/>
    <n v="12065"/>
    <x v="1"/>
    <n v="137"/>
    <s v="US"/>
    <s v="USD"/>
    <n v="1274590800"/>
    <n v="1275886800"/>
    <b v="0"/>
    <b v="0"/>
    <x v="14"/>
    <n v="2.5670212765957445"/>
    <s v="88.07 USD"/>
    <x v="7"/>
    <s v="photography books"/>
    <x v="674"/>
    <d v="2010-06-07T05:00:00"/>
    <x v="6"/>
  </r>
  <r>
    <n v="754"/>
    <s v="Perez, Reed and Lee"/>
    <s v="Advanced dedicated encoding"/>
    <x v="384"/>
    <n v="118603"/>
    <x v="1"/>
    <n v="3205"/>
    <s v="US"/>
    <s v="USD"/>
    <n v="1351400400"/>
    <n v="1355983200"/>
    <b v="0"/>
    <b v="0"/>
    <x v="3"/>
    <n v="1.6847017045454546"/>
    <s v="37.01 USD"/>
    <x v="3"/>
    <s v="plays"/>
    <x v="685"/>
    <d v="2012-12-20T06:00:00"/>
    <x v="4"/>
  </r>
  <r>
    <n v="755"/>
    <s v="Chen, Pollard and Clarke"/>
    <s v="Stand-alone multi-state project"/>
    <x v="6"/>
    <n v="7496"/>
    <x v="1"/>
    <n v="288"/>
    <s v="DK"/>
    <s v="DKK"/>
    <n v="1514354400"/>
    <n v="1515391200"/>
    <b v="0"/>
    <b v="1"/>
    <x v="3"/>
    <n v="1.6657777777777778"/>
    <s v="26.03 DKK"/>
    <x v="3"/>
    <s v="plays"/>
    <x v="605"/>
    <d v="2018-01-08T06:00:00"/>
    <x v="9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x v="3"/>
    <n v="7.7207692307692311"/>
    <s v="67.82 USD"/>
    <x v="3"/>
    <s v="plays"/>
    <x v="686"/>
    <d v="2015-01-26T06:00:00"/>
    <x v="0"/>
  </r>
  <r>
    <n v="757"/>
    <s v="Callahan-Gilbert"/>
    <s v="Profit-focused motivating function"/>
    <x v="1"/>
    <n v="5696"/>
    <x v="1"/>
    <n v="114"/>
    <s v="US"/>
    <s v="USD"/>
    <n v="1305176400"/>
    <n v="1305522000"/>
    <b v="0"/>
    <b v="0"/>
    <x v="6"/>
    <n v="4.0685714285714285"/>
    <s v="49.96 USD"/>
    <x v="4"/>
    <s v="drama"/>
    <x v="687"/>
    <d v="2011-05-16T05:00:00"/>
    <x v="8"/>
  </r>
  <r>
    <n v="758"/>
    <s v="Logan-Miranda"/>
    <s v="Proactive systemic firmware"/>
    <x v="241"/>
    <n v="167005"/>
    <x v="1"/>
    <n v="1518"/>
    <s v="CA"/>
    <s v="CAD"/>
    <n v="1414126800"/>
    <n v="1414904400"/>
    <b v="0"/>
    <b v="0"/>
    <x v="1"/>
    <n v="5.6420608108108112"/>
    <s v="110.02 CAD"/>
    <x v="1"/>
    <s v="rock"/>
    <x v="688"/>
    <d v="2014-11-02T05:00:00"/>
    <x v="1"/>
  </r>
  <r>
    <n v="759"/>
    <s v="Rodriguez PLC"/>
    <s v="Grass-roots upward-trending installation"/>
    <x v="385"/>
    <n v="114615"/>
    <x v="0"/>
    <n v="1274"/>
    <s v="US"/>
    <s v="USD"/>
    <n v="1517810400"/>
    <n v="1520402400"/>
    <b v="0"/>
    <b v="0"/>
    <x v="5"/>
    <n v="0.6842686567164179"/>
    <s v="89.96 USD"/>
    <x v="1"/>
    <s v="electric music"/>
    <x v="689"/>
    <d v="2018-03-07T06:00:00"/>
    <x v="9"/>
  </r>
  <r>
    <n v="760"/>
    <s v="Smith-Kennedy"/>
    <s v="Virtual heuristic hub"/>
    <x v="386"/>
    <n v="16592"/>
    <x v="0"/>
    <n v="210"/>
    <s v="IT"/>
    <s v="EUR"/>
    <n v="1564635600"/>
    <n v="1567141200"/>
    <b v="0"/>
    <b v="1"/>
    <x v="11"/>
    <n v="0.34351966873706002"/>
    <s v="79.01 EUR"/>
    <x v="6"/>
    <s v="video games"/>
    <x v="690"/>
    <d v="2019-08-30T05:00:00"/>
    <x v="3"/>
  </r>
  <r>
    <n v="761"/>
    <s v="Mitchell-Lee"/>
    <s v="Customizable leadingedge model"/>
    <x v="196"/>
    <n v="14420"/>
    <x v="1"/>
    <n v="166"/>
    <s v="US"/>
    <s v="USD"/>
    <n v="1500699600"/>
    <n v="1501131600"/>
    <b v="0"/>
    <b v="0"/>
    <x v="1"/>
    <n v="6.5545454545454547"/>
    <s v="86.87 USD"/>
    <x v="1"/>
    <s v="rock"/>
    <x v="691"/>
    <d v="2017-07-27T05:00:00"/>
    <x v="5"/>
  </r>
  <r>
    <n v="762"/>
    <s v="Davis Ltd"/>
    <s v="Upgradable uniform service-desk"/>
    <x v="26"/>
    <n v="6204"/>
    <x v="1"/>
    <n v="100"/>
    <s v="AU"/>
    <s v="AUD"/>
    <n v="1354082400"/>
    <n v="1355032800"/>
    <b v="0"/>
    <b v="0"/>
    <x v="17"/>
    <n v="1.7725714285714285"/>
    <s v="62.04 AUD"/>
    <x v="1"/>
    <s v="jazz"/>
    <x v="692"/>
    <d v="2012-12-09T06:00:00"/>
    <x v="4"/>
  </r>
  <r>
    <n v="763"/>
    <s v="Rowland PLC"/>
    <s v="Inverse client-driven product"/>
    <x v="36"/>
    <n v="6338"/>
    <x v="1"/>
    <n v="235"/>
    <s v="US"/>
    <s v="USD"/>
    <n v="1336453200"/>
    <n v="1339477200"/>
    <b v="0"/>
    <b v="1"/>
    <x v="3"/>
    <n v="1.1317857142857144"/>
    <s v="26.97 USD"/>
    <x v="3"/>
    <s v="plays"/>
    <x v="693"/>
    <d v="2012-06-12T05:00:00"/>
    <x v="4"/>
  </r>
  <r>
    <n v="764"/>
    <s v="Shaffer-Mason"/>
    <s v="Managed bandwidth-monitored system engine"/>
    <x v="65"/>
    <n v="8010"/>
    <x v="1"/>
    <n v="148"/>
    <s v="US"/>
    <s v="USD"/>
    <n v="1305262800"/>
    <n v="1305954000"/>
    <b v="0"/>
    <b v="0"/>
    <x v="1"/>
    <n v="7.2818181818181822"/>
    <s v="54.12 USD"/>
    <x v="1"/>
    <s v="rock"/>
    <x v="694"/>
    <d v="2011-05-21T05:00:00"/>
    <x v="8"/>
  </r>
  <r>
    <n v="765"/>
    <s v="Matthews LLC"/>
    <s v="Advanced transitional help-desk"/>
    <x v="61"/>
    <n v="8125"/>
    <x v="1"/>
    <n v="198"/>
    <s v="US"/>
    <s v="USD"/>
    <n v="1492232400"/>
    <n v="1494392400"/>
    <b v="1"/>
    <b v="1"/>
    <x v="7"/>
    <n v="2.0833333333333335"/>
    <s v="41.04 USD"/>
    <x v="1"/>
    <s v="indie rock"/>
    <x v="695"/>
    <d v="2017-05-10T05:00:00"/>
    <x v="5"/>
  </r>
  <r>
    <n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x v="22"/>
    <n v="0.31171232876712329"/>
    <s v="55.05 AUD"/>
    <x v="4"/>
    <s v="science fiction"/>
    <x v="123"/>
    <d v="2018-09-20T05:00:00"/>
    <x v="9"/>
  </r>
  <r>
    <n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x v="18"/>
    <n v="0.56967078189300413"/>
    <s v="107.94 USD"/>
    <x v="5"/>
    <s v="translations"/>
    <x v="696"/>
    <d v="2015-11-20T06:00:00"/>
    <x v="0"/>
  </r>
  <r>
    <n v="768"/>
    <s v="Ramirez-Calderon"/>
    <s v="Fundamental zero tolerance alliance"/>
    <x v="73"/>
    <n v="11088"/>
    <x v="1"/>
    <n v="150"/>
    <s v="US"/>
    <s v="USD"/>
    <n v="1386741600"/>
    <n v="1388037600"/>
    <b v="0"/>
    <b v="0"/>
    <x v="3"/>
    <n v="2.31"/>
    <s v="73.92 USD"/>
    <x v="3"/>
    <s v="plays"/>
    <x v="626"/>
    <d v="2013-12-26T06:00:00"/>
    <x v="2"/>
  </r>
  <r>
    <n v="769"/>
    <s v="Johnson-Morales"/>
    <s v="Devolved 24hour forecast"/>
    <x v="388"/>
    <n v="109106"/>
    <x v="0"/>
    <n v="3410"/>
    <s v="US"/>
    <s v="USD"/>
    <n v="1376542800"/>
    <n v="1378789200"/>
    <b v="0"/>
    <b v="0"/>
    <x v="11"/>
    <n v="0.86867834394904464"/>
    <s v="32.00 USD"/>
    <x v="6"/>
    <s v="video games"/>
    <x v="697"/>
    <d v="2013-09-10T05:00:00"/>
    <x v="2"/>
  </r>
  <r>
    <n v="770"/>
    <s v="Mathis-Rodriguez"/>
    <s v="User-centric attitude-oriented intranet"/>
    <x v="333"/>
    <n v="11642"/>
    <x v="1"/>
    <n v="216"/>
    <s v="IT"/>
    <s v="EUR"/>
    <n v="1397451600"/>
    <n v="1398056400"/>
    <b v="0"/>
    <b v="1"/>
    <x v="3"/>
    <n v="2.7074418604651163"/>
    <s v="53.90 EUR"/>
    <x v="3"/>
    <s v="plays"/>
    <x v="698"/>
    <d v="2014-04-21T05:00:00"/>
    <x v="1"/>
  </r>
  <r>
    <n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x v="3"/>
    <n v="0.49446428571428569"/>
    <s v="106.50 USD"/>
    <x v="3"/>
    <s v="plays"/>
    <x v="699"/>
    <d v="2019-02-22T06:00:00"/>
    <x v="3"/>
  </r>
  <r>
    <n v="772"/>
    <s v="Johnson-Pace"/>
    <s v="Persistent 3rdgeneration moratorium"/>
    <x v="389"/>
    <n v="169586"/>
    <x v="1"/>
    <n v="5139"/>
    <s v="US"/>
    <s v="USD"/>
    <n v="1549692000"/>
    <n v="1550037600"/>
    <b v="0"/>
    <b v="0"/>
    <x v="7"/>
    <n v="1.1335962566844919"/>
    <s v="33.00 USD"/>
    <x v="1"/>
    <s v="indie rock"/>
    <x v="700"/>
    <d v="2019-02-13T06:00:00"/>
    <x v="3"/>
  </r>
  <r>
    <n v="773"/>
    <s v="Meza, Kirby and Patel"/>
    <s v="Cross-platform empowering project"/>
    <x v="390"/>
    <n v="101185"/>
    <x v="1"/>
    <n v="2353"/>
    <s v="US"/>
    <s v="USD"/>
    <n v="1492059600"/>
    <n v="1492923600"/>
    <b v="0"/>
    <b v="0"/>
    <x v="3"/>
    <n v="1.9055555555555554"/>
    <s v="43.00 USD"/>
    <x v="3"/>
    <s v="plays"/>
    <x v="701"/>
    <d v="2017-04-23T05:00:00"/>
    <x v="5"/>
  </r>
  <r>
    <n v="774"/>
    <s v="Gonzalez-Snow"/>
    <s v="Polarized user-facing interface"/>
    <x v="92"/>
    <n v="6775"/>
    <x v="1"/>
    <n v="78"/>
    <s v="IT"/>
    <s v="EUR"/>
    <n v="1463979600"/>
    <n v="1467522000"/>
    <b v="0"/>
    <b v="0"/>
    <x v="2"/>
    <n v="1.355"/>
    <s v="86.86 EUR"/>
    <x v="2"/>
    <s v="web"/>
    <x v="702"/>
    <d v="2016-07-03T05:00:00"/>
    <x v="7"/>
  </r>
  <r>
    <n v="775"/>
    <s v="Murphy LLC"/>
    <s v="Customer-focused non-volatile framework"/>
    <x v="151"/>
    <n v="968"/>
    <x v="0"/>
    <n v="10"/>
    <s v="US"/>
    <s v="USD"/>
    <n v="1415253600"/>
    <n v="1416117600"/>
    <b v="0"/>
    <b v="0"/>
    <x v="1"/>
    <n v="0.10297872340425532"/>
    <s v="96.80 USD"/>
    <x v="1"/>
    <s v="rock"/>
    <x v="703"/>
    <d v="2014-11-16T06:00:00"/>
    <x v="1"/>
  </r>
  <r>
    <n v="776"/>
    <s v="Taylor-Rowe"/>
    <s v="Synchronized multimedia frame"/>
    <x v="391"/>
    <n v="72623"/>
    <x v="0"/>
    <n v="2201"/>
    <s v="US"/>
    <s v="USD"/>
    <n v="1562216400"/>
    <n v="1563771600"/>
    <b v="0"/>
    <b v="0"/>
    <x v="3"/>
    <n v="0.65544223826714798"/>
    <s v="33.00 USD"/>
    <x v="3"/>
    <s v="plays"/>
    <x v="704"/>
    <d v="2019-07-22T05:00:00"/>
    <x v="3"/>
  </r>
  <r>
    <n v="777"/>
    <s v="Henderson Ltd"/>
    <s v="Open-architected stable algorithm"/>
    <x v="202"/>
    <n v="45987"/>
    <x v="0"/>
    <n v="676"/>
    <s v="US"/>
    <s v="USD"/>
    <n v="1316754000"/>
    <n v="1319259600"/>
    <b v="0"/>
    <b v="0"/>
    <x v="3"/>
    <n v="0.49026652452025588"/>
    <s v="68.03 USD"/>
    <x v="3"/>
    <s v="plays"/>
    <x v="431"/>
    <d v="2011-10-22T05:00:00"/>
    <x v="8"/>
  </r>
  <r>
    <n v="778"/>
    <s v="Moss-Guzman"/>
    <s v="Cross-platform optimizing website"/>
    <x v="81"/>
    <n v="10243"/>
    <x v="1"/>
    <n v="174"/>
    <s v="CH"/>
    <s v="CHF"/>
    <n v="1313211600"/>
    <n v="1313643600"/>
    <b v="0"/>
    <b v="0"/>
    <x v="10"/>
    <n v="7.8792307692307695"/>
    <s v="58.87 CHF"/>
    <x v="4"/>
    <s v="animation"/>
    <x v="705"/>
    <d v="2011-08-18T05:00:00"/>
    <x v="8"/>
  </r>
  <r>
    <n v="779"/>
    <s v="Webb Group"/>
    <s v="Public-key actuating projection"/>
    <x v="392"/>
    <n v="87293"/>
    <x v="0"/>
    <n v="831"/>
    <s v="US"/>
    <s v="USD"/>
    <n v="1439528400"/>
    <n v="1440306000"/>
    <b v="0"/>
    <b v="1"/>
    <x v="3"/>
    <n v="0.80306347746090156"/>
    <s v="105.05 USD"/>
    <x v="3"/>
    <s v="plays"/>
    <x v="706"/>
    <d v="2015-08-23T05:00:00"/>
    <x v="0"/>
  </r>
  <r>
    <n v="780"/>
    <s v="Brooks-Rodriguez"/>
    <s v="Implemented intangible instruction set"/>
    <x v="135"/>
    <n v="5421"/>
    <x v="1"/>
    <n v="164"/>
    <s v="US"/>
    <s v="USD"/>
    <n v="1469163600"/>
    <n v="1470805200"/>
    <b v="0"/>
    <b v="1"/>
    <x v="6"/>
    <n v="1.0629411764705883"/>
    <s v="33.05 USD"/>
    <x v="4"/>
    <s v="drama"/>
    <x v="707"/>
    <d v="2016-08-10T05:00:00"/>
    <x v="7"/>
  </r>
  <r>
    <n v="781"/>
    <s v="Thomas Ltd"/>
    <s v="Cross-group interactive architecture"/>
    <x v="251"/>
    <n v="4414"/>
    <x v="3"/>
    <n v="56"/>
    <s v="CH"/>
    <s v="CHF"/>
    <n v="1288501200"/>
    <n v="1292911200"/>
    <b v="0"/>
    <b v="0"/>
    <x v="3"/>
    <n v="0.50735632183908042"/>
    <s v="78.82 CHF"/>
    <x v="3"/>
    <s v="plays"/>
    <x v="708"/>
    <d v="2010-12-21T06:00:00"/>
    <x v="6"/>
  </r>
  <r>
    <n v="782"/>
    <s v="Williams and Sons"/>
    <s v="Centralized asymmetric framework"/>
    <x v="135"/>
    <n v="10981"/>
    <x v="1"/>
    <n v="161"/>
    <s v="US"/>
    <s v="USD"/>
    <n v="1298959200"/>
    <n v="1301374800"/>
    <b v="0"/>
    <b v="1"/>
    <x v="10"/>
    <n v="2.153137254901961"/>
    <s v="68.20 USD"/>
    <x v="4"/>
    <s v="animation"/>
    <x v="709"/>
    <d v="2011-03-29T05:00:00"/>
    <x v="8"/>
  </r>
  <r>
    <n v="783"/>
    <s v="Vega, Chan and Carney"/>
    <s v="Down-sized systematic utilization"/>
    <x v="71"/>
    <n v="10451"/>
    <x v="1"/>
    <n v="138"/>
    <s v="US"/>
    <s v="USD"/>
    <n v="1387260000"/>
    <n v="1387864800"/>
    <b v="0"/>
    <b v="0"/>
    <x v="1"/>
    <n v="1.4122972972972974"/>
    <s v="75.73 USD"/>
    <x v="1"/>
    <s v="rock"/>
    <x v="710"/>
    <d v="2013-12-24T06:00:00"/>
    <x v="2"/>
  </r>
  <r>
    <n v="784"/>
    <s v="Byrd Group"/>
    <s v="Profound fault-tolerant model"/>
    <x v="393"/>
    <n v="102535"/>
    <x v="1"/>
    <n v="3308"/>
    <s v="US"/>
    <s v="USD"/>
    <n v="1457244000"/>
    <n v="1458190800"/>
    <b v="0"/>
    <b v="0"/>
    <x v="2"/>
    <n v="1.1533745781777278"/>
    <s v="31.00 USD"/>
    <x v="2"/>
    <s v="web"/>
    <x v="711"/>
    <d v="2016-03-17T05:00:00"/>
    <x v="7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x v="10"/>
    <n v="1.9311940298507462"/>
    <s v="101.88 AUD"/>
    <x v="4"/>
    <s v="animation"/>
    <x v="157"/>
    <d v="2019-05-31T05:00:00"/>
    <x v="3"/>
  </r>
  <r>
    <n v="786"/>
    <s v="Smith-Brown"/>
    <s v="Object-based content-based ability"/>
    <x v="42"/>
    <n v="10946"/>
    <x v="1"/>
    <n v="207"/>
    <s v="IT"/>
    <s v="EUR"/>
    <n v="1522126800"/>
    <n v="1522731600"/>
    <b v="0"/>
    <b v="1"/>
    <x v="17"/>
    <n v="7.2973333333333334"/>
    <s v="52.88 EUR"/>
    <x v="1"/>
    <s v="jazz"/>
    <x v="630"/>
    <d v="2018-04-03T05:00:00"/>
    <x v="9"/>
  </r>
  <r>
    <n v="787"/>
    <s v="Vance-Glover"/>
    <s v="Progressive coherent secured line"/>
    <x v="394"/>
    <n v="60994"/>
    <x v="0"/>
    <n v="859"/>
    <s v="CA"/>
    <s v="CAD"/>
    <n v="1305954000"/>
    <n v="1306731600"/>
    <b v="0"/>
    <b v="0"/>
    <x v="1"/>
    <n v="0.99663398692810456"/>
    <s v="71.01 CAD"/>
    <x v="1"/>
    <s v="rock"/>
    <x v="712"/>
    <d v="2011-05-30T05:00:00"/>
    <x v="8"/>
  </r>
  <r>
    <n v="788"/>
    <s v="Joyce PLC"/>
    <s v="Synchronized directional capability"/>
    <x v="136"/>
    <n v="3174"/>
    <x v="2"/>
    <n v="31"/>
    <s v="US"/>
    <s v="USD"/>
    <n v="1350709200"/>
    <n v="1352527200"/>
    <b v="0"/>
    <b v="0"/>
    <x v="10"/>
    <n v="0.88166666666666671"/>
    <s v="102.39 USD"/>
    <x v="4"/>
    <s v="animation"/>
    <x v="93"/>
    <d v="2012-11-10T06:00:00"/>
    <x v="4"/>
  </r>
  <r>
    <n v="789"/>
    <s v="Kennedy-Miller"/>
    <s v="Cross-platform composite migration"/>
    <x v="25"/>
    <n v="3351"/>
    <x v="0"/>
    <n v="45"/>
    <s v="US"/>
    <s v="USD"/>
    <n v="1401166800"/>
    <n v="1404363600"/>
    <b v="0"/>
    <b v="0"/>
    <x v="3"/>
    <n v="0.37233333333333335"/>
    <s v="74.47 USD"/>
    <x v="3"/>
    <s v="plays"/>
    <x v="713"/>
    <d v="2014-07-03T05:00:00"/>
    <x v="1"/>
  </r>
  <r>
    <n v="790"/>
    <s v="White-Obrien"/>
    <s v="Operative local pricing structure"/>
    <x v="395"/>
    <n v="56774"/>
    <x v="3"/>
    <n v="1113"/>
    <s v="US"/>
    <s v="USD"/>
    <n v="1266127200"/>
    <n v="1266645600"/>
    <b v="0"/>
    <b v="0"/>
    <x v="3"/>
    <n v="0.30540075309306081"/>
    <s v="51.01 USD"/>
    <x v="3"/>
    <s v="plays"/>
    <x v="714"/>
    <d v="2010-02-20T06:00:00"/>
    <x v="6"/>
  </r>
  <r>
    <n v="791"/>
    <s v="Stafford, Hess and Raymond"/>
    <s v="Optional web-enabled extranet"/>
    <x v="118"/>
    <n v="540"/>
    <x v="0"/>
    <n v="6"/>
    <s v="US"/>
    <s v="USD"/>
    <n v="1481436000"/>
    <n v="1482818400"/>
    <b v="0"/>
    <b v="0"/>
    <x v="0"/>
    <n v="0.25714285714285712"/>
    <s v="90.00 USD"/>
    <x v="0"/>
    <s v="food trucks"/>
    <x v="715"/>
    <d v="2016-12-27T06:00:00"/>
    <x v="7"/>
  </r>
  <r>
    <n v="792"/>
    <s v="Jordan, Schneider and Hall"/>
    <s v="Reduced 6thgeneration intranet"/>
    <x v="22"/>
    <n v="680"/>
    <x v="0"/>
    <n v="7"/>
    <s v="US"/>
    <s v="USD"/>
    <n v="1372222800"/>
    <n v="1374642000"/>
    <b v="0"/>
    <b v="1"/>
    <x v="3"/>
    <n v="0.34"/>
    <s v="97.14 USD"/>
    <x v="3"/>
    <s v="plays"/>
    <x v="716"/>
    <d v="2013-07-24T05:00:00"/>
    <x v="2"/>
  </r>
  <r>
    <n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x v="9"/>
    <n v="11.859090909090909"/>
    <s v="72.07 CHF"/>
    <x v="5"/>
    <s v="nonfiction"/>
    <x v="448"/>
    <d v="2013-06-29T05:00:00"/>
    <x v="2"/>
  </r>
  <r>
    <n v="794"/>
    <s v="Welch Inc"/>
    <s v="Optional optimal website"/>
    <x v="47"/>
    <n v="8276"/>
    <x v="1"/>
    <n v="110"/>
    <s v="US"/>
    <s v="USD"/>
    <n v="1513922400"/>
    <n v="1514959200"/>
    <b v="0"/>
    <b v="0"/>
    <x v="1"/>
    <n v="1.2539393939393939"/>
    <s v="75.24 USD"/>
    <x v="1"/>
    <s v="rock"/>
    <x v="717"/>
    <d v="2018-01-03T06:00:00"/>
    <x v="9"/>
  </r>
  <r>
    <n v="795"/>
    <s v="Vasquez Inc"/>
    <s v="Stand-alone asynchronous functionalities"/>
    <x v="143"/>
    <n v="1022"/>
    <x v="0"/>
    <n v="31"/>
    <s v="US"/>
    <s v="USD"/>
    <n v="1477976400"/>
    <n v="1478235600"/>
    <b v="0"/>
    <b v="0"/>
    <x v="6"/>
    <n v="0.14394366197183098"/>
    <s v="32.97 USD"/>
    <x v="4"/>
    <s v="drama"/>
    <x v="718"/>
    <d v="2016-11-04T05:00:00"/>
    <x v="7"/>
  </r>
  <r>
    <n v="796"/>
    <s v="Freeman-Ferguson"/>
    <s v="Profound full-range open system"/>
    <x v="75"/>
    <n v="4275"/>
    <x v="0"/>
    <n v="78"/>
    <s v="US"/>
    <s v="USD"/>
    <n v="1407474000"/>
    <n v="1408078800"/>
    <b v="0"/>
    <b v="1"/>
    <x v="20"/>
    <n v="0.54807692307692313"/>
    <s v="54.81 USD"/>
    <x v="6"/>
    <s v="mobile games"/>
    <x v="719"/>
    <d v="2014-08-15T05:00:00"/>
    <x v="1"/>
  </r>
  <r>
    <n v="797"/>
    <s v="Houston, Moore and Rogers"/>
    <s v="Optional tangible utilization"/>
    <x v="4"/>
    <n v="8332"/>
    <x v="1"/>
    <n v="185"/>
    <s v="US"/>
    <s v="USD"/>
    <n v="1546149600"/>
    <n v="1548136800"/>
    <b v="0"/>
    <b v="0"/>
    <x v="2"/>
    <n v="1.0963157894736841"/>
    <s v="45.04 USD"/>
    <x v="2"/>
    <s v="web"/>
    <x v="720"/>
    <d v="2019-01-22T06:00:00"/>
    <x v="3"/>
  </r>
  <r>
    <n v="798"/>
    <s v="Small-Fuentes"/>
    <s v="Seamless maximized product"/>
    <x v="74"/>
    <n v="6408"/>
    <x v="1"/>
    <n v="121"/>
    <s v="US"/>
    <s v="USD"/>
    <n v="1338440400"/>
    <n v="1340859600"/>
    <b v="0"/>
    <b v="1"/>
    <x v="3"/>
    <n v="1.8847058823529412"/>
    <s v="52.96 USD"/>
    <x v="3"/>
    <s v="plays"/>
    <x v="721"/>
    <d v="2012-06-28T05:00:00"/>
    <x v="4"/>
  </r>
  <r>
    <n v="799"/>
    <s v="Reid-Day"/>
    <s v="Devolved tertiary time-frame"/>
    <x v="396"/>
    <n v="73522"/>
    <x v="0"/>
    <n v="1225"/>
    <s v="GB"/>
    <s v="GBP"/>
    <n v="1454133600"/>
    <n v="1454479200"/>
    <b v="0"/>
    <b v="0"/>
    <x v="3"/>
    <n v="0.87008284023668636"/>
    <s v="60.02 GBP"/>
    <x v="3"/>
    <s v="plays"/>
    <x v="722"/>
    <d v="2016-02-03T06:00:00"/>
    <x v="7"/>
  </r>
  <r>
    <n v="800"/>
    <s v="Wallace LLC"/>
    <s v="Centralized regional function"/>
    <x v="0"/>
    <n v="1"/>
    <x v="0"/>
    <n v="1"/>
    <s v="CH"/>
    <s v="CHF"/>
    <n v="1434085200"/>
    <n v="1434430800"/>
    <b v="0"/>
    <b v="0"/>
    <x v="1"/>
    <n v="0.01"/>
    <s v="1.00 CHF"/>
    <x v="1"/>
    <s v="rock"/>
    <x v="139"/>
    <d v="2015-06-16T05:00:00"/>
    <x v="0"/>
  </r>
  <r>
    <n v="801"/>
    <s v="Olson-Bishop"/>
    <s v="User-friendly high-level initiative"/>
    <x v="173"/>
    <n v="4667"/>
    <x v="1"/>
    <n v="106"/>
    <s v="US"/>
    <s v="USD"/>
    <n v="1577772000"/>
    <n v="1579672800"/>
    <b v="0"/>
    <b v="1"/>
    <x v="14"/>
    <n v="2.0291304347826089"/>
    <s v="44.03 USD"/>
    <x v="7"/>
    <s v="photography books"/>
    <x v="723"/>
    <d v="2020-01-22T06:00:00"/>
    <x v="10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x v="14"/>
    <n v="1.9703225806451612"/>
    <s v="86.03 USD"/>
    <x v="7"/>
    <s v="photography books"/>
    <x v="704"/>
    <d v="2019-07-06T05:00:00"/>
    <x v="3"/>
  </r>
  <r>
    <n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x v="3"/>
    <n v="1.07"/>
    <s v="28.01 USD"/>
    <x v="3"/>
    <s v="plays"/>
    <x v="724"/>
    <d v="2019-03-02T06:00:00"/>
    <x v="3"/>
  </r>
  <r>
    <n v="804"/>
    <s v="English-Mccullough"/>
    <s v="Business-focused discrete software"/>
    <x v="97"/>
    <n v="6987"/>
    <x v="1"/>
    <n v="218"/>
    <s v="US"/>
    <s v="USD"/>
    <n v="1514872800"/>
    <n v="1516600800"/>
    <b v="0"/>
    <b v="0"/>
    <x v="1"/>
    <n v="2.6873076923076922"/>
    <s v="32.05 USD"/>
    <x v="1"/>
    <s v="rock"/>
    <x v="725"/>
    <d v="2018-01-22T06:00:00"/>
    <x v="9"/>
  </r>
  <r>
    <n v="805"/>
    <s v="Smith-Nguyen"/>
    <s v="Advanced intermediate Graphic Interface"/>
    <x v="62"/>
    <n v="4932"/>
    <x v="0"/>
    <n v="67"/>
    <s v="AU"/>
    <s v="AUD"/>
    <n v="1416031200"/>
    <n v="1420437600"/>
    <b v="0"/>
    <b v="0"/>
    <x v="4"/>
    <n v="0.50845360824742269"/>
    <s v="73.61 AUD"/>
    <x v="4"/>
    <s v="documentary"/>
    <x v="660"/>
    <d v="2015-01-05T06:00:00"/>
    <x v="0"/>
  </r>
  <r>
    <n v="806"/>
    <s v="Harmon-Madden"/>
    <s v="Adaptive holistic hub"/>
    <x v="31"/>
    <n v="8262"/>
    <x v="1"/>
    <n v="76"/>
    <s v="US"/>
    <s v="USD"/>
    <n v="1330927200"/>
    <n v="1332997200"/>
    <b v="0"/>
    <b v="1"/>
    <x v="6"/>
    <n v="11.802857142857142"/>
    <s v="108.71 USD"/>
    <x v="4"/>
    <s v="drama"/>
    <x v="726"/>
    <d v="2012-03-29T05:00:00"/>
    <x v="4"/>
  </r>
  <r>
    <n v="807"/>
    <s v="Walker-Taylor"/>
    <s v="Automated uniform concept"/>
    <x v="31"/>
    <n v="1848"/>
    <x v="1"/>
    <n v="43"/>
    <s v="US"/>
    <s v="USD"/>
    <n v="1571115600"/>
    <n v="1574920800"/>
    <b v="0"/>
    <b v="1"/>
    <x v="3"/>
    <n v="2.64"/>
    <s v="42.98 USD"/>
    <x v="3"/>
    <s v="plays"/>
    <x v="727"/>
    <d v="2019-11-28T06:00:00"/>
    <x v="3"/>
  </r>
  <r>
    <n v="808"/>
    <s v="Harris, Medina and Mitchell"/>
    <s v="Enhanced regional flexibility"/>
    <x v="5"/>
    <n v="1583"/>
    <x v="0"/>
    <n v="19"/>
    <s v="US"/>
    <s v="USD"/>
    <n v="1463461200"/>
    <n v="1464930000"/>
    <b v="0"/>
    <b v="0"/>
    <x v="0"/>
    <n v="0.30442307692307691"/>
    <s v="83.32 USD"/>
    <x v="0"/>
    <s v="food trucks"/>
    <x v="728"/>
    <d v="2016-06-03T05:00:00"/>
    <x v="7"/>
  </r>
  <r>
    <n v="809"/>
    <s v="Williams and Sons"/>
    <s v="Public-key bottom-line algorithm"/>
    <x v="397"/>
    <n v="88536"/>
    <x v="0"/>
    <n v="2108"/>
    <s v="CH"/>
    <s v="CHF"/>
    <n v="1344920400"/>
    <n v="1345006800"/>
    <b v="0"/>
    <b v="0"/>
    <x v="4"/>
    <n v="0.62880681818181816"/>
    <s v="42.00 CHF"/>
    <x v="4"/>
    <s v="documentary"/>
    <x v="729"/>
    <d v="2012-08-15T05:00:00"/>
    <x v="4"/>
  </r>
  <r>
    <n v="810"/>
    <s v="Ball-Fisher"/>
    <s v="Multi-layered intangible instruction set"/>
    <x v="330"/>
    <n v="12360"/>
    <x v="1"/>
    <n v="221"/>
    <s v="US"/>
    <s v="USD"/>
    <n v="1511848800"/>
    <n v="1512712800"/>
    <b v="0"/>
    <b v="1"/>
    <x v="3"/>
    <n v="1.9312499999999999"/>
    <s v="55.93 USD"/>
    <x v="3"/>
    <s v="plays"/>
    <x v="730"/>
    <d v="2017-12-08T06:00:00"/>
    <x v="5"/>
  </r>
  <r>
    <n v="811"/>
    <s v="Page, Holt and Mack"/>
    <s v="Fundamental methodical emulation"/>
    <x v="398"/>
    <n v="71320"/>
    <x v="0"/>
    <n v="679"/>
    <s v="US"/>
    <s v="USD"/>
    <n v="1452319200"/>
    <n v="1452492000"/>
    <b v="0"/>
    <b v="1"/>
    <x v="11"/>
    <n v="0.77102702702702708"/>
    <s v="105.04 USD"/>
    <x v="6"/>
    <s v="video games"/>
    <x v="731"/>
    <d v="2016-01-11T06:00:00"/>
    <x v="7"/>
  </r>
  <r>
    <n v="812"/>
    <s v="Landry Group"/>
    <s v="Expanded value-added hardware"/>
    <x v="221"/>
    <n v="134640"/>
    <x v="1"/>
    <n v="2805"/>
    <s v="CA"/>
    <s v="CAD"/>
    <n v="1523854800"/>
    <n v="1524286800"/>
    <b v="0"/>
    <b v="0"/>
    <x v="9"/>
    <n v="2.2552763819095478"/>
    <s v="48.00 CAD"/>
    <x v="5"/>
    <s v="nonfiction"/>
    <x v="78"/>
    <d v="2018-04-21T05:00:00"/>
    <x v="9"/>
  </r>
  <r>
    <n v="813"/>
    <s v="Buckley Group"/>
    <s v="Diverse high-level attitude"/>
    <x v="170"/>
    <n v="7661"/>
    <x v="1"/>
    <n v="68"/>
    <s v="US"/>
    <s v="USD"/>
    <n v="1346043600"/>
    <n v="1346907600"/>
    <b v="0"/>
    <b v="0"/>
    <x v="11"/>
    <n v="2.3940625"/>
    <s v="112.66 USD"/>
    <x v="6"/>
    <s v="video games"/>
    <x v="732"/>
    <d v="2012-09-06T05:00:00"/>
    <x v="4"/>
  </r>
  <r>
    <n v="814"/>
    <s v="Vincent PLC"/>
    <s v="Visionary 24hour analyzer"/>
    <x v="170"/>
    <n v="2950"/>
    <x v="0"/>
    <n v="36"/>
    <s v="DK"/>
    <s v="DKK"/>
    <n v="1464325200"/>
    <n v="1464498000"/>
    <b v="0"/>
    <b v="1"/>
    <x v="1"/>
    <n v="0.921875"/>
    <s v="81.94 DKK"/>
    <x v="1"/>
    <s v="rock"/>
    <x v="733"/>
    <d v="2016-05-29T05:00:00"/>
    <x v="7"/>
  </r>
  <r>
    <n v="815"/>
    <s v="Watson-Douglas"/>
    <s v="Centralized bandwidth-monitored leverage"/>
    <x v="25"/>
    <n v="11721"/>
    <x v="1"/>
    <n v="183"/>
    <s v="CA"/>
    <s v="CAD"/>
    <n v="1511935200"/>
    <n v="1514181600"/>
    <b v="0"/>
    <b v="0"/>
    <x v="1"/>
    <n v="1.3023333333333333"/>
    <s v="64.05 CAD"/>
    <x v="1"/>
    <s v="rock"/>
    <x v="734"/>
    <d v="2017-12-25T06:00:00"/>
    <x v="5"/>
  </r>
  <r>
    <n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x v="3"/>
    <n v="6.1521739130434785"/>
    <s v="106.39 USD"/>
    <x v="3"/>
    <s v="plays"/>
    <x v="406"/>
    <d v="2014-02-12T06:00:00"/>
    <x v="1"/>
  </r>
  <r>
    <n v="817"/>
    <s v="Alvarez-Bauer"/>
    <s v="Front-line intermediate moderator"/>
    <x v="399"/>
    <n v="189192"/>
    <x v="1"/>
    <n v="2489"/>
    <s v="IT"/>
    <s v="EUR"/>
    <n v="1556946000"/>
    <n v="1559365200"/>
    <b v="0"/>
    <b v="1"/>
    <x v="9"/>
    <n v="3.687953216374269"/>
    <s v="76.01 EUR"/>
    <x v="5"/>
    <s v="nonfiction"/>
    <x v="735"/>
    <d v="2019-06-01T05:00:00"/>
    <x v="3"/>
  </r>
  <r>
    <n v="818"/>
    <s v="Martinez LLC"/>
    <s v="Automated local secured line"/>
    <x v="31"/>
    <n v="7664"/>
    <x v="1"/>
    <n v="69"/>
    <s v="US"/>
    <s v="USD"/>
    <n v="1548050400"/>
    <n v="1549173600"/>
    <b v="0"/>
    <b v="1"/>
    <x v="3"/>
    <n v="10.948571428571428"/>
    <s v="111.07 USD"/>
    <x v="3"/>
    <s v="plays"/>
    <x v="736"/>
    <d v="2019-02-03T06:00:00"/>
    <x v="3"/>
  </r>
  <r>
    <n v="819"/>
    <s v="Buck-Khan"/>
    <s v="Integrated bandwidth-monitored alliance"/>
    <x v="200"/>
    <n v="4509"/>
    <x v="0"/>
    <n v="47"/>
    <s v="US"/>
    <s v="USD"/>
    <n v="1353736800"/>
    <n v="1355032800"/>
    <b v="1"/>
    <b v="0"/>
    <x v="11"/>
    <n v="0.50662921348314605"/>
    <s v="95.94 USD"/>
    <x v="6"/>
    <s v="video games"/>
    <x v="737"/>
    <d v="2012-12-09T06:00:00"/>
    <x v="4"/>
  </r>
  <r>
    <n v="820"/>
    <s v="Valdez, Williams and Meyer"/>
    <s v="Cross-group heuristic forecast"/>
    <x v="42"/>
    <n v="12009"/>
    <x v="1"/>
    <n v="279"/>
    <s v="GB"/>
    <s v="GBP"/>
    <n v="1532840400"/>
    <n v="1533963600"/>
    <b v="0"/>
    <b v="1"/>
    <x v="1"/>
    <n v="8.0060000000000002"/>
    <s v="43.04 GBP"/>
    <x v="1"/>
    <s v="rock"/>
    <x v="192"/>
    <d v="2018-08-11T05:00:00"/>
    <x v="9"/>
  </r>
  <r>
    <n v="821"/>
    <s v="Alvarez-Andrews"/>
    <s v="Extended impactful secured line"/>
    <x v="70"/>
    <n v="14273"/>
    <x v="1"/>
    <n v="210"/>
    <s v="US"/>
    <s v="USD"/>
    <n v="1488261600"/>
    <n v="1489381200"/>
    <b v="0"/>
    <b v="0"/>
    <x v="4"/>
    <n v="2.9128571428571428"/>
    <s v="67.97 USD"/>
    <x v="4"/>
    <s v="documentary"/>
    <x v="738"/>
    <d v="2017-03-13T05:00:00"/>
    <x v="5"/>
  </r>
  <r>
    <n v="822"/>
    <s v="Stewart and Sons"/>
    <s v="Distributed optimizing protocol"/>
    <x v="400"/>
    <n v="188982"/>
    <x v="1"/>
    <n v="2100"/>
    <s v="US"/>
    <s v="USD"/>
    <n v="1393567200"/>
    <n v="1395032400"/>
    <b v="0"/>
    <b v="0"/>
    <x v="1"/>
    <n v="3.4996666666666667"/>
    <s v="89.99 USD"/>
    <x v="1"/>
    <s v="rock"/>
    <x v="739"/>
    <d v="2014-03-17T05:00:00"/>
    <x v="1"/>
  </r>
  <r>
    <n v="823"/>
    <s v="Dyer Inc"/>
    <s v="Secured well-modulated system engine"/>
    <x v="178"/>
    <n v="14640"/>
    <x v="1"/>
    <n v="252"/>
    <s v="US"/>
    <s v="USD"/>
    <n v="1410325200"/>
    <n v="1412485200"/>
    <b v="1"/>
    <b v="1"/>
    <x v="1"/>
    <n v="3.5707317073170732"/>
    <s v="58.10 USD"/>
    <x v="1"/>
    <s v="rock"/>
    <x v="613"/>
    <d v="2014-10-05T05:00:00"/>
    <x v="1"/>
  </r>
  <r>
    <n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x v="9"/>
    <n v="1.2648941176470587"/>
    <s v="84.00 USD"/>
    <x v="5"/>
    <s v="nonfiction"/>
    <x v="740"/>
    <d v="2010-07-21T05:00:00"/>
    <x v="6"/>
  </r>
  <r>
    <n v="825"/>
    <s v="Solomon PLC"/>
    <s v="Open-architected 24/7 infrastructure"/>
    <x v="136"/>
    <n v="13950"/>
    <x v="1"/>
    <n v="157"/>
    <s v="GB"/>
    <s v="GBP"/>
    <n v="1500958800"/>
    <n v="1501995600"/>
    <b v="0"/>
    <b v="0"/>
    <x v="12"/>
    <n v="3.875"/>
    <s v="88.85 GBP"/>
    <x v="4"/>
    <s v="shorts"/>
    <x v="145"/>
    <d v="2017-08-06T05:00:00"/>
    <x v="5"/>
  </r>
  <r>
    <n v="826"/>
    <s v="Miller-Hubbard"/>
    <s v="Digitized 6thgeneration Local Area Network"/>
    <x v="54"/>
    <n v="12797"/>
    <x v="1"/>
    <n v="194"/>
    <s v="US"/>
    <s v="USD"/>
    <n v="1292220000"/>
    <n v="1294639200"/>
    <b v="0"/>
    <b v="1"/>
    <x v="3"/>
    <n v="4.5703571428571426"/>
    <s v="65.96 USD"/>
    <x v="3"/>
    <s v="plays"/>
    <x v="741"/>
    <d v="2011-01-10T06:00:00"/>
    <x v="8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x v="6"/>
    <n v="2.6669565217391304"/>
    <s v="74.80 AUD"/>
    <x v="4"/>
    <s v="drama"/>
    <x v="742"/>
    <d v="2011-05-15T05:00:00"/>
    <x v="8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x v="3"/>
    <n v="0.69"/>
    <s v="69.99 USD"/>
    <x v="3"/>
    <s v="plays"/>
    <x v="202"/>
    <d v="2018-09-22T05:00:00"/>
    <x v="9"/>
  </r>
  <r>
    <n v="829"/>
    <s v="Baker-Higgins"/>
    <s v="Vision-oriented scalable portal"/>
    <x v="103"/>
    <n v="4929"/>
    <x v="0"/>
    <n v="154"/>
    <s v="US"/>
    <s v="USD"/>
    <n v="1433826000"/>
    <n v="1435122000"/>
    <b v="0"/>
    <b v="0"/>
    <x v="3"/>
    <n v="0.51343749999999999"/>
    <s v="32.01 USD"/>
    <x v="3"/>
    <s v="plays"/>
    <x v="743"/>
    <d v="2015-06-24T05:00:00"/>
    <x v="0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x v="3"/>
    <n v="1.1710526315789473E-2"/>
    <s v="64.73 USD"/>
    <x v="3"/>
    <s v="plays"/>
    <x v="744"/>
    <d v="2018-03-03T06:00:00"/>
    <x v="9"/>
  </r>
  <r>
    <n v="831"/>
    <s v="Ward PLC"/>
    <s v="Front-line bottom-line Graphic Interface"/>
    <x v="402"/>
    <n v="105817"/>
    <x v="1"/>
    <n v="4233"/>
    <s v="US"/>
    <s v="USD"/>
    <n v="1332738000"/>
    <n v="1335675600"/>
    <b v="0"/>
    <b v="0"/>
    <x v="14"/>
    <n v="1.089773429454171"/>
    <s v="25.00 USD"/>
    <x v="7"/>
    <s v="photography books"/>
    <x v="745"/>
    <d v="2012-04-29T05:00:00"/>
    <x v="4"/>
  </r>
  <r>
    <n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x v="18"/>
    <n v="3.1517592592592591"/>
    <s v="104.98 DKK"/>
    <x v="5"/>
    <s v="translations"/>
    <x v="746"/>
    <d v="2015-11-25T06:00:00"/>
    <x v="0"/>
  </r>
  <r>
    <n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x v="18"/>
    <n v="1.5769117647058823"/>
    <s v="64.99 DKK"/>
    <x v="5"/>
    <s v="translations"/>
    <x v="747"/>
    <d v="2011-02-25T06:00:00"/>
    <x v="8"/>
  </r>
  <r>
    <n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x v="3"/>
    <n v="1.5380821917808218"/>
    <s v="94.35 USD"/>
    <x v="3"/>
    <s v="plays"/>
    <x v="362"/>
    <d v="2013-06-29T05:00:00"/>
    <x v="2"/>
  </r>
  <r>
    <n v="835"/>
    <s v="Hodges, Smith and Kelly"/>
    <s v="Future-proofed 24hour model"/>
    <x v="404"/>
    <n v="77355"/>
    <x v="0"/>
    <n v="1758"/>
    <s v="US"/>
    <s v="USD"/>
    <n v="1425103200"/>
    <n v="1425621600"/>
    <b v="0"/>
    <b v="0"/>
    <x v="2"/>
    <n v="0.89738979118329465"/>
    <s v="44.00 USD"/>
    <x v="2"/>
    <s v="web"/>
    <x v="748"/>
    <d v="2015-03-06T06:00:00"/>
    <x v="0"/>
  </r>
  <r>
    <n v="836"/>
    <s v="Macias Inc"/>
    <s v="Optimized didactic intranet"/>
    <x v="32"/>
    <n v="6086"/>
    <x v="0"/>
    <n v="94"/>
    <s v="US"/>
    <s v="USD"/>
    <n v="1265349600"/>
    <n v="1266300000"/>
    <b v="0"/>
    <b v="0"/>
    <x v="7"/>
    <n v="0.75135802469135804"/>
    <s v="64.74 USD"/>
    <x v="1"/>
    <s v="indie rock"/>
    <x v="749"/>
    <d v="2010-02-16T06:00:00"/>
    <x v="6"/>
  </r>
  <r>
    <n v="837"/>
    <s v="Cook-Ortiz"/>
    <s v="Right-sized dedicated standardization"/>
    <x v="405"/>
    <n v="150960"/>
    <x v="1"/>
    <n v="1797"/>
    <s v="US"/>
    <s v="USD"/>
    <n v="1301202000"/>
    <n v="1305867600"/>
    <b v="0"/>
    <b v="0"/>
    <x v="17"/>
    <n v="8.5288135593220336"/>
    <s v="84.01 USD"/>
    <x v="1"/>
    <s v="jazz"/>
    <x v="643"/>
    <d v="2011-05-20T05:00:00"/>
    <x v="8"/>
  </r>
  <r>
    <n v="838"/>
    <s v="Jordan-Fischer"/>
    <s v="Vision-oriented high-level extranet"/>
    <x v="330"/>
    <n v="8890"/>
    <x v="1"/>
    <n v="261"/>
    <s v="US"/>
    <s v="USD"/>
    <n v="1538024400"/>
    <n v="1538802000"/>
    <b v="0"/>
    <b v="0"/>
    <x v="3"/>
    <n v="1.3890625000000001"/>
    <s v="34.06 USD"/>
    <x v="3"/>
    <s v="plays"/>
    <x v="750"/>
    <d v="2018-10-06T05:00:00"/>
    <x v="9"/>
  </r>
  <r>
    <n v="839"/>
    <s v="Pierce-Ramirez"/>
    <s v="Organized scalable initiative"/>
    <x v="106"/>
    <n v="14644"/>
    <x v="1"/>
    <n v="157"/>
    <s v="US"/>
    <s v="USD"/>
    <n v="1395032400"/>
    <n v="1398920400"/>
    <b v="0"/>
    <b v="1"/>
    <x v="4"/>
    <n v="1.9018181818181819"/>
    <s v="93.27 USD"/>
    <x v="4"/>
    <s v="documentary"/>
    <x v="751"/>
    <d v="2014-05-01T05:00:00"/>
    <x v="1"/>
  </r>
  <r>
    <n v="840"/>
    <s v="Howell and Sons"/>
    <s v="Enhanced regional moderator"/>
    <x v="406"/>
    <n v="116583"/>
    <x v="1"/>
    <n v="3533"/>
    <s v="US"/>
    <s v="USD"/>
    <n v="1405486800"/>
    <n v="1405659600"/>
    <b v="0"/>
    <b v="1"/>
    <x v="3"/>
    <n v="1.0024333619948409"/>
    <s v="33.00 USD"/>
    <x v="3"/>
    <s v="plays"/>
    <x v="752"/>
    <d v="2014-07-18T05:00:00"/>
    <x v="1"/>
  </r>
  <r>
    <n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x v="2"/>
    <n v="1.4275824175824177"/>
    <s v="83.81 USD"/>
    <x v="2"/>
    <s v="web"/>
    <x v="753"/>
    <d v="2016-03-06T06:00:00"/>
    <x v="7"/>
  </r>
  <r>
    <n v="842"/>
    <s v="Lawson and Sons"/>
    <s v="Reverse-engineered multi-tasking product"/>
    <x v="42"/>
    <n v="8447"/>
    <x v="1"/>
    <n v="132"/>
    <s v="IT"/>
    <s v="EUR"/>
    <n v="1529038800"/>
    <n v="1529298000"/>
    <b v="0"/>
    <b v="0"/>
    <x v="8"/>
    <n v="5.6313333333333331"/>
    <s v="63.99 EUR"/>
    <x v="2"/>
    <s v="wearables"/>
    <x v="754"/>
    <d v="2018-06-18T05:00:00"/>
    <x v="9"/>
  </r>
  <r>
    <n v="843"/>
    <s v="Porter-Hicks"/>
    <s v="De-engineered next generation parallelism"/>
    <x v="35"/>
    <n v="2703"/>
    <x v="0"/>
    <n v="33"/>
    <s v="US"/>
    <s v="USD"/>
    <n v="1535259600"/>
    <n v="1535778000"/>
    <b v="0"/>
    <b v="0"/>
    <x v="14"/>
    <n v="0.30715909090909088"/>
    <s v="81.91 USD"/>
    <x v="7"/>
    <s v="photography books"/>
    <x v="755"/>
    <d v="2018-09-01T05:00:00"/>
    <x v="9"/>
  </r>
  <r>
    <n v="844"/>
    <s v="Rodriguez-Hansen"/>
    <s v="Intuitive cohesive groupware"/>
    <x v="35"/>
    <n v="8747"/>
    <x v="3"/>
    <n v="94"/>
    <s v="US"/>
    <s v="USD"/>
    <n v="1327212000"/>
    <n v="1327471200"/>
    <b v="0"/>
    <b v="0"/>
    <x v="4"/>
    <n v="0.99397727272727276"/>
    <s v="93.05 USD"/>
    <x v="4"/>
    <s v="documentary"/>
    <x v="756"/>
    <d v="2012-01-25T06:00:00"/>
    <x v="4"/>
  </r>
  <r>
    <n v="845"/>
    <s v="Williams LLC"/>
    <s v="Up-sized high-level access"/>
    <x v="407"/>
    <n v="138087"/>
    <x v="1"/>
    <n v="1354"/>
    <s v="GB"/>
    <s v="GBP"/>
    <n v="1526360400"/>
    <n v="1529557200"/>
    <b v="0"/>
    <b v="0"/>
    <x v="2"/>
    <n v="1.9754935622317598"/>
    <s v="101.98 GBP"/>
    <x v="2"/>
    <s v="web"/>
    <x v="757"/>
    <d v="2018-06-21T05:00:00"/>
    <x v="9"/>
  </r>
  <r>
    <n v="846"/>
    <s v="Cooper, Stanley and Bryant"/>
    <s v="Phased empowering success"/>
    <x v="67"/>
    <n v="5085"/>
    <x v="1"/>
    <n v="48"/>
    <s v="US"/>
    <s v="USD"/>
    <n v="1532149200"/>
    <n v="1535259600"/>
    <b v="1"/>
    <b v="1"/>
    <x v="2"/>
    <n v="5.085"/>
    <s v="105.94 USD"/>
    <x v="2"/>
    <s v="web"/>
    <x v="758"/>
    <d v="2018-08-26T05:00:00"/>
    <x v="9"/>
  </r>
  <r>
    <n v="847"/>
    <s v="Miller, Glenn and Adams"/>
    <s v="Distributed actuating project"/>
    <x v="53"/>
    <n v="11174"/>
    <x v="1"/>
    <n v="110"/>
    <s v="US"/>
    <s v="USD"/>
    <n v="1515304800"/>
    <n v="1515564000"/>
    <b v="0"/>
    <b v="0"/>
    <x v="0"/>
    <n v="2.3774468085106384"/>
    <s v="101.58 USD"/>
    <x v="0"/>
    <s v="food trucks"/>
    <x v="759"/>
    <d v="2018-01-10T06:00:00"/>
    <x v="9"/>
  </r>
  <r>
    <n v="848"/>
    <s v="Cole, Salazar and Moreno"/>
    <s v="Robust motivating orchestration"/>
    <x v="170"/>
    <n v="10831"/>
    <x v="1"/>
    <n v="172"/>
    <s v="US"/>
    <s v="USD"/>
    <n v="1276318800"/>
    <n v="1277096400"/>
    <b v="0"/>
    <b v="0"/>
    <x v="6"/>
    <n v="3.3846875000000001"/>
    <s v="62.97 USD"/>
    <x v="4"/>
    <s v="drama"/>
    <x v="760"/>
    <d v="2010-06-21T05:00:00"/>
    <x v="6"/>
  </r>
  <r>
    <n v="849"/>
    <s v="Jones-Ryan"/>
    <s v="Vision-oriented uniform instruction set"/>
    <x v="313"/>
    <n v="8917"/>
    <x v="1"/>
    <n v="307"/>
    <s v="US"/>
    <s v="USD"/>
    <n v="1328767200"/>
    <n v="1329026400"/>
    <b v="0"/>
    <b v="1"/>
    <x v="7"/>
    <n v="1.3308955223880596"/>
    <s v="29.05 USD"/>
    <x v="1"/>
    <s v="indie rock"/>
    <x v="761"/>
    <d v="2012-02-12T06:00:00"/>
    <x v="4"/>
  </r>
  <r>
    <n v="850"/>
    <s v="Hood, Perez and Meadows"/>
    <s v="Cross-group upward-trending hierarchy"/>
    <x v="0"/>
    <n v="1"/>
    <x v="0"/>
    <n v="1"/>
    <s v="US"/>
    <s v="USD"/>
    <n v="1321682400"/>
    <n v="1322978400"/>
    <b v="1"/>
    <b v="0"/>
    <x v="1"/>
    <n v="0.01"/>
    <s v="1.00 USD"/>
    <x v="1"/>
    <s v="rock"/>
    <x v="762"/>
    <d v="2011-12-04T06:00:00"/>
    <x v="8"/>
  </r>
  <r>
    <n v="851"/>
    <s v="Bright and Sons"/>
    <s v="Object-based needs-based info-mediaries"/>
    <x v="46"/>
    <n v="12468"/>
    <x v="1"/>
    <n v="160"/>
    <s v="US"/>
    <s v="USD"/>
    <n v="1335934800"/>
    <n v="1338786000"/>
    <b v="0"/>
    <b v="0"/>
    <x v="5"/>
    <n v="2.0779999999999998"/>
    <s v="77.93 USD"/>
    <x v="1"/>
    <s v="electric music"/>
    <x v="444"/>
    <d v="2012-06-04T05:00:00"/>
    <x v="4"/>
  </r>
  <r>
    <n v="852"/>
    <s v="Brady Ltd"/>
    <s v="Open-source reciprocal standardization"/>
    <x v="70"/>
    <n v="2505"/>
    <x v="0"/>
    <n v="31"/>
    <s v="US"/>
    <s v="USD"/>
    <n v="1310792400"/>
    <n v="1311656400"/>
    <b v="0"/>
    <b v="1"/>
    <x v="11"/>
    <n v="0.51122448979591839"/>
    <s v="80.81 USD"/>
    <x v="6"/>
    <s v="video games"/>
    <x v="763"/>
    <d v="2011-07-26T05:00:00"/>
    <x v="8"/>
  </r>
  <r>
    <n v="853"/>
    <s v="Collier LLC"/>
    <s v="Secured well-modulated projection"/>
    <x v="408"/>
    <n v="111502"/>
    <x v="1"/>
    <n v="1467"/>
    <s v="CA"/>
    <s v="CAD"/>
    <n v="1308546000"/>
    <n v="1308978000"/>
    <b v="0"/>
    <b v="1"/>
    <x v="7"/>
    <n v="6.5205847953216374"/>
    <s v="76.01 CAD"/>
    <x v="1"/>
    <s v="indie rock"/>
    <x v="764"/>
    <d v="2011-06-25T05:00:00"/>
    <x v="8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x v="13"/>
    <n v="1.1363099415204678"/>
    <s v="72.99 CAD"/>
    <x v="5"/>
    <s v="fiction"/>
    <x v="765"/>
    <d v="2019-12-15T06:00:00"/>
    <x v="3"/>
  </r>
  <r>
    <n v="855"/>
    <s v="Moses-Terry"/>
    <s v="Horizontal clear-thinking framework"/>
    <x v="410"/>
    <n v="23956"/>
    <x v="1"/>
    <n v="452"/>
    <s v="AU"/>
    <s v="AUD"/>
    <n v="1308373200"/>
    <n v="1311051600"/>
    <b v="0"/>
    <b v="0"/>
    <x v="3"/>
    <n v="1.0237606837606839"/>
    <s v="53.00 AUD"/>
    <x v="3"/>
    <s v="plays"/>
    <x v="766"/>
    <d v="2011-07-19T05:00:00"/>
    <x v="8"/>
  </r>
  <r>
    <n v="856"/>
    <s v="Williams and Sons"/>
    <s v="Profound composite core"/>
    <x v="166"/>
    <n v="8558"/>
    <x v="1"/>
    <n v="158"/>
    <s v="US"/>
    <s v="USD"/>
    <n v="1335243600"/>
    <n v="1336712400"/>
    <b v="0"/>
    <b v="0"/>
    <x v="0"/>
    <n v="3.5658333333333334"/>
    <s v="54.16 USD"/>
    <x v="0"/>
    <s v="food trucks"/>
    <x v="767"/>
    <d v="2012-05-11T05:00:00"/>
    <x v="4"/>
  </r>
  <r>
    <n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x v="12"/>
    <n v="1.3986792452830188"/>
    <s v="32.95 CHF"/>
    <x v="4"/>
    <s v="shorts"/>
    <x v="768"/>
    <d v="2012-02-28T06:00:00"/>
    <x v="4"/>
  </r>
  <r>
    <n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x v="0"/>
    <n v="0.69450000000000001"/>
    <s v="79.37 USD"/>
    <x v="0"/>
    <s v="food trucks"/>
    <x v="769"/>
    <d v="2018-04-28T05:00:00"/>
    <x v="9"/>
  </r>
  <r>
    <n v="859"/>
    <s v="Martinez Ltd"/>
    <s v="Multi-layered upward-trending groupware"/>
    <x v="190"/>
    <n v="2594"/>
    <x v="0"/>
    <n v="63"/>
    <s v="US"/>
    <s v="USD"/>
    <n v="1362117600"/>
    <n v="1363669200"/>
    <b v="0"/>
    <b v="1"/>
    <x v="3"/>
    <n v="0.35534246575342465"/>
    <s v="41.17 USD"/>
    <x v="3"/>
    <s v="plays"/>
    <x v="770"/>
    <d v="2013-03-19T05:00:00"/>
    <x v="2"/>
  </r>
  <r>
    <n v="860"/>
    <s v="Lee PLC"/>
    <s v="Re-contextualized leadingedge firmware"/>
    <x v="22"/>
    <n v="5033"/>
    <x v="1"/>
    <n v="65"/>
    <s v="US"/>
    <s v="USD"/>
    <n v="1550556000"/>
    <n v="1551420000"/>
    <b v="0"/>
    <b v="1"/>
    <x v="8"/>
    <n v="2.5165000000000002"/>
    <s v="77.43 USD"/>
    <x v="2"/>
    <s v="wearables"/>
    <x v="771"/>
    <d v="2019-03-01T06:00:00"/>
    <x v="3"/>
  </r>
  <r>
    <n v="861"/>
    <s v="Young, Ramsey and Powell"/>
    <s v="Devolved disintermediate analyzer"/>
    <x v="35"/>
    <n v="9317"/>
    <x v="1"/>
    <n v="163"/>
    <s v="US"/>
    <s v="USD"/>
    <n v="1269147600"/>
    <n v="1269838800"/>
    <b v="0"/>
    <b v="0"/>
    <x v="3"/>
    <n v="1.0587500000000001"/>
    <s v="57.16 USD"/>
    <x v="3"/>
    <s v="plays"/>
    <x v="772"/>
    <d v="2010-03-29T05:00:00"/>
    <x v="6"/>
  </r>
  <r>
    <n v="862"/>
    <s v="Lewis and Sons"/>
    <s v="Profound disintermediate open system"/>
    <x v="26"/>
    <n v="6560"/>
    <x v="1"/>
    <n v="85"/>
    <s v="US"/>
    <s v="USD"/>
    <n v="1312174800"/>
    <n v="1312520400"/>
    <b v="0"/>
    <b v="0"/>
    <x v="3"/>
    <n v="1.8742857142857143"/>
    <s v="77.18 USD"/>
    <x v="3"/>
    <s v="plays"/>
    <x v="773"/>
    <d v="2011-08-05T05:00:00"/>
    <x v="8"/>
  </r>
  <r>
    <n v="863"/>
    <s v="Davis-Johnson"/>
    <s v="Automated reciprocal protocol"/>
    <x v="1"/>
    <n v="5415"/>
    <x v="1"/>
    <n v="217"/>
    <s v="US"/>
    <s v="USD"/>
    <n v="1434517200"/>
    <n v="1436504400"/>
    <b v="0"/>
    <b v="1"/>
    <x v="19"/>
    <n v="3.8678571428571429"/>
    <s v="24.95 USD"/>
    <x v="4"/>
    <s v="television"/>
    <x v="774"/>
    <d v="2015-07-10T05:00:00"/>
    <x v="0"/>
  </r>
  <r>
    <n v="864"/>
    <s v="Stevenson-Thompson"/>
    <s v="Automated static workforce"/>
    <x v="3"/>
    <n v="14577"/>
    <x v="1"/>
    <n v="150"/>
    <s v="US"/>
    <s v="USD"/>
    <n v="1471582800"/>
    <n v="1472014800"/>
    <b v="0"/>
    <b v="0"/>
    <x v="12"/>
    <n v="3.4707142857142856"/>
    <s v="97.18 USD"/>
    <x v="4"/>
    <s v="shorts"/>
    <x v="775"/>
    <d v="2016-08-24T05:00:00"/>
    <x v="7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x v="3"/>
    <n v="1.8582098765432098"/>
    <s v="46.00 USD"/>
    <x v="3"/>
    <s v="plays"/>
    <x v="776"/>
    <d v="2014-09-24T05:00:00"/>
    <x v="1"/>
  </r>
  <r>
    <n v="866"/>
    <s v="Jackson-Brown"/>
    <s v="Versatile 5thgeneration matrices"/>
    <x v="412"/>
    <n v="79045"/>
    <x v="3"/>
    <n v="898"/>
    <s v="US"/>
    <s v="USD"/>
    <n v="1304830800"/>
    <n v="1304917200"/>
    <b v="0"/>
    <b v="0"/>
    <x v="14"/>
    <n v="0.43241247264770238"/>
    <s v="88.02 USD"/>
    <x v="7"/>
    <s v="photography books"/>
    <x v="777"/>
    <d v="2011-05-09T05:00:00"/>
    <x v="8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x v="0"/>
    <n v="1.6243749999999999"/>
    <s v="25.99 USD"/>
    <x v="0"/>
    <s v="food trucks"/>
    <x v="778"/>
    <d v="2018-10-15T05:00:00"/>
    <x v="9"/>
  </r>
  <r>
    <n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x v="3"/>
    <n v="1.8484285714285715"/>
    <s v="102.69 USD"/>
    <x v="3"/>
    <s v="plays"/>
    <x v="779"/>
    <d v="2013-10-23T05:00:00"/>
    <x v="2"/>
  </r>
  <r>
    <n v="869"/>
    <s v="Brown-Williams"/>
    <s v="Multi-channeled responsive product"/>
    <x v="413"/>
    <n v="38376"/>
    <x v="0"/>
    <n v="526"/>
    <s v="US"/>
    <s v="USD"/>
    <n v="1277096400"/>
    <n v="1278306000"/>
    <b v="0"/>
    <b v="0"/>
    <x v="6"/>
    <n v="0.23703520691785052"/>
    <s v="72.96 USD"/>
    <x v="4"/>
    <s v="drama"/>
    <x v="780"/>
    <d v="2010-07-05T05:00:00"/>
    <x v="6"/>
  </r>
  <r>
    <n v="870"/>
    <s v="Hansen-Austin"/>
    <s v="Adaptive demand-driven encryption"/>
    <x v="106"/>
    <n v="6920"/>
    <x v="0"/>
    <n v="121"/>
    <s v="US"/>
    <s v="USD"/>
    <n v="1440392400"/>
    <n v="1442552400"/>
    <b v="0"/>
    <b v="0"/>
    <x v="3"/>
    <n v="0.89870129870129867"/>
    <s v="57.19 USD"/>
    <x v="3"/>
    <s v="plays"/>
    <x v="335"/>
    <d v="2015-09-18T05:00:00"/>
    <x v="0"/>
  </r>
  <r>
    <n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x v="3"/>
    <n v="2.7260419580419581"/>
    <s v="84.01 USD"/>
    <x v="3"/>
    <s v="plays"/>
    <x v="535"/>
    <d v="2017-11-19T06:00:00"/>
    <x v="5"/>
  </r>
  <r>
    <n v="872"/>
    <s v="Davis LLC"/>
    <s v="Compatible logistical paradigm"/>
    <x v="53"/>
    <n v="7992"/>
    <x v="1"/>
    <n v="81"/>
    <s v="AU"/>
    <s v="AUD"/>
    <n v="1535950800"/>
    <n v="1536382800"/>
    <b v="0"/>
    <b v="0"/>
    <x v="22"/>
    <n v="1.7004255319148935"/>
    <s v="98.67 AUD"/>
    <x v="4"/>
    <s v="science fiction"/>
    <x v="270"/>
    <d v="2018-09-08T05:00:00"/>
    <x v="9"/>
  </r>
  <r>
    <n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x v="14"/>
    <n v="1.8828503562945369"/>
    <s v="42.01 USD"/>
    <x v="7"/>
    <s v="photography books"/>
    <x v="781"/>
    <d v="2014-01-13T06:00:00"/>
    <x v="1"/>
  </r>
  <r>
    <n v="874"/>
    <s v="Chung-Nguyen"/>
    <s v="Managed discrete parallelism"/>
    <x v="415"/>
    <n v="139468"/>
    <x v="1"/>
    <n v="4358"/>
    <s v="US"/>
    <s v="USD"/>
    <n v="1271998800"/>
    <n v="1275282000"/>
    <b v="0"/>
    <b v="1"/>
    <x v="14"/>
    <n v="3.4693532338308457"/>
    <s v="32.00 USD"/>
    <x v="7"/>
    <s v="photography books"/>
    <x v="782"/>
    <d v="2010-05-31T05:00:00"/>
    <x v="6"/>
  </r>
  <r>
    <n v="875"/>
    <s v="Mueller-Harmon"/>
    <s v="Implemented tangible approach"/>
    <x v="58"/>
    <n v="5465"/>
    <x v="0"/>
    <n v="67"/>
    <s v="US"/>
    <s v="USD"/>
    <n v="1294898400"/>
    <n v="1294984800"/>
    <b v="0"/>
    <b v="0"/>
    <x v="1"/>
    <n v="0.6917721518987342"/>
    <s v="81.57 USD"/>
    <x v="1"/>
    <s v="rock"/>
    <x v="783"/>
    <d v="2011-01-14T06:00:00"/>
    <x v="8"/>
  </r>
  <r>
    <n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x v="14"/>
    <n v="0.25433734939759034"/>
    <s v="37.04 CAD"/>
    <x v="7"/>
    <s v="photography books"/>
    <x v="784"/>
    <d v="2019-07-02T05:00:00"/>
    <x v="3"/>
  </r>
  <r>
    <n v="877"/>
    <s v="Estrada Group"/>
    <s v="Multi-lateral uniform collaboration"/>
    <x v="416"/>
    <n v="126628"/>
    <x v="0"/>
    <n v="1229"/>
    <s v="US"/>
    <s v="USD"/>
    <n v="1469509200"/>
    <n v="1469595600"/>
    <b v="0"/>
    <b v="0"/>
    <x v="0"/>
    <n v="0.77400977995110021"/>
    <s v="103.03 USD"/>
    <x v="0"/>
    <s v="food trucks"/>
    <x v="785"/>
    <d v="2016-07-27T05:00:00"/>
    <x v="7"/>
  </r>
  <r>
    <n v="878"/>
    <s v="Lutz Group"/>
    <s v="Enterprise-wide foreground paradigm"/>
    <x v="50"/>
    <n v="1012"/>
    <x v="0"/>
    <n v="12"/>
    <s v="IT"/>
    <s v="EUR"/>
    <n v="1579068000"/>
    <n v="1581141600"/>
    <b v="0"/>
    <b v="0"/>
    <x v="16"/>
    <n v="0.37481481481481482"/>
    <s v="84.33 EUR"/>
    <x v="1"/>
    <s v="metal"/>
    <x v="786"/>
    <d v="2020-02-08T06:00:00"/>
    <x v="10"/>
  </r>
  <r>
    <n v="879"/>
    <s v="Ortiz Inc"/>
    <s v="Stand-alone incremental parallelism"/>
    <x v="67"/>
    <n v="5438"/>
    <x v="1"/>
    <n v="53"/>
    <s v="US"/>
    <s v="USD"/>
    <n v="1487743200"/>
    <n v="1488520800"/>
    <b v="0"/>
    <b v="0"/>
    <x v="9"/>
    <n v="5.4379999999999997"/>
    <s v="102.60 USD"/>
    <x v="5"/>
    <s v="nonfiction"/>
    <x v="787"/>
    <d v="2017-03-03T06:00:00"/>
    <x v="5"/>
  </r>
  <r>
    <n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x v="5"/>
    <n v="2.2852189349112426"/>
    <s v="79.99 USD"/>
    <x v="1"/>
    <s v="electric music"/>
    <x v="788"/>
    <d v="2019-07-23T05:00:00"/>
    <x v="3"/>
  </r>
  <r>
    <n v="881"/>
    <s v="Charles Inc"/>
    <s v="Implemented object-oriented synergy"/>
    <x v="417"/>
    <n v="31665"/>
    <x v="0"/>
    <n v="452"/>
    <s v="US"/>
    <s v="USD"/>
    <n v="1436418000"/>
    <n v="1438923600"/>
    <b v="0"/>
    <b v="1"/>
    <x v="3"/>
    <n v="0.38948339483394834"/>
    <s v="70.06 USD"/>
    <x v="3"/>
    <s v="plays"/>
    <x v="330"/>
    <d v="2015-08-07T05:00:00"/>
    <x v="0"/>
  </r>
  <r>
    <n v="882"/>
    <s v="White-Rosario"/>
    <s v="Balanced demand-driven definition"/>
    <x v="126"/>
    <n v="2960"/>
    <x v="1"/>
    <n v="80"/>
    <s v="US"/>
    <s v="USD"/>
    <n v="1421820000"/>
    <n v="1422165600"/>
    <b v="0"/>
    <b v="0"/>
    <x v="3"/>
    <n v="3.7"/>
    <s v="37.00 USD"/>
    <x v="3"/>
    <s v="plays"/>
    <x v="789"/>
    <d v="2015-01-25T06:00:00"/>
    <x v="0"/>
  </r>
  <r>
    <n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x v="12"/>
    <n v="2.3791176470588233"/>
    <s v="41.91 USD"/>
    <x v="4"/>
    <s v="shorts"/>
    <x v="790"/>
    <d v="2010-06-30T05:00:00"/>
    <x v="6"/>
  </r>
  <r>
    <n v="884"/>
    <s v="Strickland Group"/>
    <s v="Horizontal secondary interface"/>
    <x v="418"/>
    <n v="109374"/>
    <x v="0"/>
    <n v="1886"/>
    <s v="US"/>
    <s v="USD"/>
    <n v="1399179600"/>
    <n v="1399352400"/>
    <b v="0"/>
    <b v="1"/>
    <x v="3"/>
    <n v="0.64036299765807958"/>
    <s v="57.99 USD"/>
    <x v="3"/>
    <s v="plays"/>
    <x v="791"/>
    <d v="2014-05-06T05:00:00"/>
    <x v="1"/>
  </r>
  <r>
    <n v="885"/>
    <s v="Lynch Ltd"/>
    <s v="Virtual analyzing collaboration"/>
    <x v="37"/>
    <n v="2129"/>
    <x v="1"/>
    <n v="52"/>
    <s v="US"/>
    <s v="USD"/>
    <n v="1275800400"/>
    <n v="1279083600"/>
    <b v="0"/>
    <b v="0"/>
    <x v="3"/>
    <n v="1.1827777777777777"/>
    <s v="40.94 USD"/>
    <x v="3"/>
    <s v="plays"/>
    <x v="792"/>
    <d v="2010-07-14T05:00:00"/>
    <x v="6"/>
  </r>
  <r>
    <n v="886"/>
    <s v="Sanders LLC"/>
    <s v="Multi-tiered explicit focus group"/>
    <x v="419"/>
    <n v="127745"/>
    <x v="0"/>
    <n v="1825"/>
    <s v="US"/>
    <s v="USD"/>
    <n v="1282798800"/>
    <n v="1284354000"/>
    <b v="0"/>
    <b v="0"/>
    <x v="7"/>
    <n v="0.84824037184594958"/>
    <s v="70.00 USD"/>
    <x v="1"/>
    <s v="indie rock"/>
    <x v="793"/>
    <d v="2010-09-13T05:00:00"/>
    <x v="6"/>
  </r>
  <r>
    <n v="887"/>
    <s v="Cooper LLC"/>
    <s v="Multi-layered systematic knowledgebase"/>
    <x v="75"/>
    <n v="2289"/>
    <x v="0"/>
    <n v="31"/>
    <s v="US"/>
    <s v="USD"/>
    <n v="1437109200"/>
    <n v="1441170000"/>
    <b v="0"/>
    <b v="1"/>
    <x v="3"/>
    <n v="0.29346153846153844"/>
    <s v="73.84 USD"/>
    <x v="3"/>
    <s v="plays"/>
    <x v="794"/>
    <d v="2015-09-02T05:00:00"/>
    <x v="0"/>
  </r>
  <r>
    <n v="888"/>
    <s v="Palmer Ltd"/>
    <s v="Reverse-engineered uniform knowledge user"/>
    <x v="306"/>
    <n v="12174"/>
    <x v="1"/>
    <n v="290"/>
    <s v="US"/>
    <s v="USD"/>
    <n v="1491886800"/>
    <n v="1493528400"/>
    <b v="0"/>
    <b v="0"/>
    <x v="3"/>
    <n v="2.0989655172413793"/>
    <s v="41.98 USD"/>
    <x v="3"/>
    <s v="plays"/>
    <x v="795"/>
    <d v="2017-04-30T05:00:00"/>
    <x v="5"/>
  </r>
  <r>
    <n v="889"/>
    <s v="Santos Group"/>
    <s v="Secured dynamic capacity"/>
    <x v="36"/>
    <n v="9508"/>
    <x v="1"/>
    <n v="122"/>
    <s v="US"/>
    <s v="USD"/>
    <n v="1394600400"/>
    <n v="1395205200"/>
    <b v="0"/>
    <b v="1"/>
    <x v="5"/>
    <n v="1.697857142857143"/>
    <s v="77.93 USD"/>
    <x v="1"/>
    <s v="electric music"/>
    <x v="796"/>
    <d v="2014-03-19T05:00:00"/>
    <x v="1"/>
  </r>
  <r>
    <n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x v="7"/>
    <n v="1.1595907738095239"/>
    <s v="106.02 USD"/>
    <x v="1"/>
    <s v="indie rock"/>
    <x v="797"/>
    <d v="2019-06-25T05:00:00"/>
    <x v="3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x v="4"/>
    <n v="2.5859999999999999"/>
    <s v="47.02 CAD"/>
    <x v="4"/>
    <s v="documentary"/>
    <x v="798"/>
    <d v="2012-01-16T06:00:00"/>
    <x v="4"/>
  </r>
  <r>
    <n v="892"/>
    <s v="Anderson, Parks and Estrada"/>
    <s v="Realigned discrete structure"/>
    <x v="46"/>
    <n v="13835"/>
    <x v="1"/>
    <n v="182"/>
    <s v="US"/>
    <s v="USD"/>
    <n v="1274418000"/>
    <n v="1277960400"/>
    <b v="0"/>
    <b v="0"/>
    <x v="18"/>
    <n v="2.3058333333333332"/>
    <s v="76.02 USD"/>
    <x v="5"/>
    <s v="translations"/>
    <x v="799"/>
    <d v="2010-07-01T05:00:00"/>
    <x v="6"/>
  </r>
  <r>
    <n v="893"/>
    <s v="Collins-Martinez"/>
    <s v="Progressive grid-enabled website"/>
    <x v="141"/>
    <n v="10770"/>
    <x v="1"/>
    <n v="199"/>
    <s v="IT"/>
    <s v="EUR"/>
    <n v="1434344400"/>
    <n v="1434690000"/>
    <b v="0"/>
    <b v="1"/>
    <x v="4"/>
    <n v="1.2821428571428573"/>
    <s v="54.12 EUR"/>
    <x v="4"/>
    <s v="documentary"/>
    <x v="800"/>
    <d v="2015-06-19T05:00:00"/>
    <x v="0"/>
  </r>
  <r>
    <n v="894"/>
    <s v="Barrett Inc"/>
    <s v="Organic cohesive neural-net"/>
    <x v="12"/>
    <n v="3208"/>
    <x v="1"/>
    <n v="56"/>
    <s v="GB"/>
    <s v="GBP"/>
    <n v="1373518800"/>
    <n v="1376110800"/>
    <b v="0"/>
    <b v="1"/>
    <x v="19"/>
    <n v="1.8870588235294117"/>
    <s v="57.29 GBP"/>
    <x v="4"/>
    <s v="television"/>
    <x v="801"/>
    <d v="2013-08-10T05:00:00"/>
    <x v="2"/>
  </r>
  <r>
    <n v="895"/>
    <s v="Adams-Rollins"/>
    <s v="Integrated demand-driven info-mediaries"/>
    <x v="421"/>
    <n v="11108"/>
    <x v="0"/>
    <n v="107"/>
    <s v="US"/>
    <s v="USD"/>
    <n v="1517637600"/>
    <n v="1518415200"/>
    <b v="0"/>
    <b v="0"/>
    <x v="3"/>
    <n v="6.9511889862327911E-2"/>
    <s v="103.81 USD"/>
    <x v="3"/>
    <s v="plays"/>
    <x v="802"/>
    <d v="2018-02-12T06:00:00"/>
    <x v="9"/>
  </r>
  <r>
    <n v="896"/>
    <s v="Wright-Bryant"/>
    <s v="Reverse-engineered client-server extranet"/>
    <x v="174"/>
    <n v="153338"/>
    <x v="1"/>
    <n v="1460"/>
    <s v="AU"/>
    <s v="AUD"/>
    <n v="1310619600"/>
    <n v="1310878800"/>
    <b v="0"/>
    <b v="1"/>
    <x v="0"/>
    <n v="7.7443434343434348"/>
    <s v="105.03 AUD"/>
    <x v="0"/>
    <s v="food trucks"/>
    <x v="803"/>
    <d v="2011-07-17T05:00:00"/>
    <x v="8"/>
  </r>
  <r>
    <n v="897"/>
    <s v="Berry-Cannon"/>
    <s v="Organized discrete encoding"/>
    <x v="35"/>
    <n v="2437"/>
    <x v="0"/>
    <n v="27"/>
    <s v="US"/>
    <s v="USD"/>
    <n v="1556427600"/>
    <n v="1556600400"/>
    <b v="0"/>
    <b v="0"/>
    <x v="3"/>
    <n v="0.27693181818181817"/>
    <s v="90.26 USD"/>
    <x v="3"/>
    <s v="plays"/>
    <x v="212"/>
    <d v="2019-04-30T05:00:00"/>
    <x v="3"/>
  </r>
  <r>
    <n v="898"/>
    <s v="Davis-Gonzalez"/>
    <s v="Balanced regional flexibility"/>
    <x v="422"/>
    <n v="93991"/>
    <x v="0"/>
    <n v="1221"/>
    <s v="US"/>
    <s v="USD"/>
    <n v="1576476000"/>
    <n v="1576994400"/>
    <b v="0"/>
    <b v="0"/>
    <x v="4"/>
    <n v="0.52479620323841425"/>
    <s v="76.98 USD"/>
    <x v="4"/>
    <s v="documentary"/>
    <x v="804"/>
    <d v="2019-12-22T06:00:00"/>
    <x v="3"/>
  </r>
  <r>
    <n v="899"/>
    <s v="Best-Young"/>
    <s v="Implemented multimedia time-frame"/>
    <x v="33"/>
    <n v="12620"/>
    <x v="1"/>
    <n v="123"/>
    <s v="CH"/>
    <s v="CHF"/>
    <n v="1381122000"/>
    <n v="1382677200"/>
    <b v="0"/>
    <b v="0"/>
    <x v="17"/>
    <n v="4.0709677419354842"/>
    <s v="102.60 CHF"/>
    <x v="1"/>
    <s v="jazz"/>
    <x v="805"/>
    <d v="2013-10-25T05:00:00"/>
    <x v="2"/>
  </r>
  <r>
    <n v="900"/>
    <s v="Powers, Smith and Deleon"/>
    <s v="Enhanced uniform service-desk"/>
    <x v="0"/>
    <n v="2"/>
    <x v="0"/>
    <n v="1"/>
    <s v="US"/>
    <s v="USD"/>
    <n v="1411102800"/>
    <n v="1411189200"/>
    <b v="0"/>
    <b v="1"/>
    <x v="2"/>
    <n v="0.02"/>
    <s v="2.00 USD"/>
    <x v="2"/>
    <s v="web"/>
    <x v="806"/>
    <d v="2014-09-20T05:00:00"/>
    <x v="1"/>
  </r>
  <r>
    <n v="901"/>
    <s v="Hogan Group"/>
    <s v="Versatile bottom-line definition"/>
    <x v="36"/>
    <n v="8746"/>
    <x v="1"/>
    <n v="159"/>
    <s v="US"/>
    <s v="USD"/>
    <n v="1531803600"/>
    <n v="1534654800"/>
    <b v="0"/>
    <b v="1"/>
    <x v="1"/>
    <n v="1.5617857142857143"/>
    <s v="55.01 USD"/>
    <x v="1"/>
    <s v="rock"/>
    <x v="807"/>
    <d v="2018-08-19T05:00:00"/>
    <x v="9"/>
  </r>
  <r>
    <n v="902"/>
    <s v="Wang, Silva and Byrd"/>
    <s v="Integrated bifurcated software"/>
    <x v="1"/>
    <n v="3534"/>
    <x v="1"/>
    <n v="110"/>
    <s v="US"/>
    <s v="USD"/>
    <n v="1454133600"/>
    <n v="1457762400"/>
    <b v="0"/>
    <b v="0"/>
    <x v="2"/>
    <n v="2.5242857142857145"/>
    <s v="32.13 USD"/>
    <x v="2"/>
    <s v="web"/>
    <x v="722"/>
    <d v="2016-03-12T06:00:00"/>
    <x v="7"/>
  </r>
  <r>
    <n v="903"/>
    <s v="Parker-Morris"/>
    <s v="Assimilated next generation instruction set"/>
    <x v="423"/>
    <n v="709"/>
    <x v="2"/>
    <n v="14"/>
    <s v="US"/>
    <s v="USD"/>
    <n v="1336194000"/>
    <n v="1337490000"/>
    <b v="0"/>
    <b v="1"/>
    <x v="9"/>
    <n v="1.729268292682927E-2"/>
    <s v="50.64 USD"/>
    <x v="5"/>
    <s v="nonfiction"/>
    <x v="477"/>
    <d v="2012-05-20T05:00:00"/>
    <x v="4"/>
  </r>
  <r>
    <n v="904"/>
    <s v="Rodriguez, Johnson and Jackson"/>
    <s v="Digitized foreground array"/>
    <x v="191"/>
    <n v="795"/>
    <x v="0"/>
    <n v="16"/>
    <s v="US"/>
    <s v="USD"/>
    <n v="1349326800"/>
    <n v="1349672400"/>
    <b v="0"/>
    <b v="0"/>
    <x v="15"/>
    <n v="0.12230769230769231"/>
    <s v="49.69 USD"/>
    <x v="5"/>
    <s v="radio &amp; podcasts"/>
    <x v="259"/>
    <d v="2012-10-08T05:00:00"/>
    <x v="4"/>
  </r>
  <r>
    <n v="905"/>
    <s v="Haynes PLC"/>
    <s v="Re-engineered clear-thinking project"/>
    <x v="58"/>
    <n v="12955"/>
    <x v="1"/>
    <n v="236"/>
    <s v="US"/>
    <s v="USD"/>
    <n v="1379566800"/>
    <n v="1379826000"/>
    <b v="0"/>
    <b v="0"/>
    <x v="3"/>
    <n v="1.6398734177215191"/>
    <s v="54.89 USD"/>
    <x v="3"/>
    <s v="plays"/>
    <x v="9"/>
    <d v="2013-09-22T05:00:00"/>
    <x v="2"/>
  </r>
  <r>
    <n v="906"/>
    <s v="Hayes Group"/>
    <s v="Implemented even-keeled standardization"/>
    <x v="20"/>
    <n v="8964"/>
    <x v="1"/>
    <n v="191"/>
    <s v="US"/>
    <s v="USD"/>
    <n v="1494651600"/>
    <n v="1497762000"/>
    <b v="1"/>
    <b v="1"/>
    <x v="4"/>
    <n v="1.6298181818181818"/>
    <s v="46.93 USD"/>
    <x v="4"/>
    <s v="documentary"/>
    <x v="808"/>
    <d v="2017-06-18T05:00:00"/>
    <x v="5"/>
  </r>
  <r>
    <n v="907"/>
    <s v="White, Pena and Calhoun"/>
    <s v="Quality-focused asymmetric adapter"/>
    <x v="14"/>
    <n v="1843"/>
    <x v="0"/>
    <n v="41"/>
    <s v="US"/>
    <s v="USD"/>
    <n v="1303880400"/>
    <n v="1304485200"/>
    <b v="0"/>
    <b v="0"/>
    <x v="3"/>
    <n v="0.20252747252747252"/>
    <s v="44.95 USD"/>
    <x v="3"/>
    <s v="plays"/>
    <x v="809"/>
    <d v="2011-05-04T05:00:00"/>
    <x v="8"/>
  </r>
  <r>
    <n v="908"/>
    <s v="Bryant-Pope"/>
    <s v="Networked intangible help-desk"/>
    <x v="424"/>
    <n v="121950"/>
    <x v="1"/>
    <n v="3934"/>
    <s v="US"/>
    <s v="USD"/>
    <n v="1335934800"/>
    <n v="1336885200"/>
    <b v="0"/>
    <b v="0"/>
    <x v="11"/>
    <n v="3.1924083769633507"/>
    <s v="31.00 USD"/>
    <x v="6"/>
    <s v="video games"/>
    <x v="444"/>
    <d v="2012-05-13T05:00:00"/>
    <x v="4"/>
  </r>
  <r>
    <n v="909"/>
    <s v="Gates, Li and Thompson"/>
    <s v="Synchronized attitude-oriented frame"/>
    <x v="37"/>
    <n v="8621"/>
    <x v="1"/>
    <n v="80"/>
    <s v="CA"/>
    <s v="CAD"/>
    <n v="1528088400"/>
    <n v="1530421200"/>
    <b v="0"/>
    <b v="1"/>
    <x v="3"/>
    <n v="4.7894444444444444"/>
    <s v="107.76 CAD"/>
    <x v="3"/>
    <s v="plays"/>
    <x v="384"/>
    <d v="2018-07-01T05:00:00"/>
    <x v="9"/>
  </r>
  <r>
    <n v="910"/>
    <s v="King-Morris"/>
    <s v="Proactive incremental architecture"/>
    <x v="425"/>
    <n v="30215"/>
    <x v="3"/>
    <n v="296"/>
    <s v="US"/>
    <s v="USD"/>
    <n v="1421906400"/>
    <n v="1421992800"/>
    <b v="0"/>
    <b v="0"/>
    <x v="3"/>
    <n v="0.19556634304207121"/>
    <s v="102.08 USD"/>
    <x v="3"/>
    <s v="plays"/>
    <x v="810"/>
    <d v="2015-01-23T06:00:00"/>
    <x v="0"/>
  </r>
  <r>
    <n v="911"/>
    <s v="Carter, Cole and Curtis"/>
    <s v="Cloned responsive standardization"/>
    <x v="306"/>
    <n v="11539"/>
    <x v="1"/>
    <n v="462"/>
    <s v="US"/>
    <s v="USD"/>
    <n v="1568005200"/>
    <n v="1568178000"/>
    <b v="1"/>
    <b v="0"/>
    <x v="2"/>
    <n v="1.9894827586206896"/>
    <s v="24.98 USD"/>
    <x v="2"/>
    <s v="web"/>
    <x v="811"/>
    <d v="2019-09-11T05:00:00"/>
    <x v="3"/>
  </r>
  <r>
    <n v="912"/>
    <s v="Sanchez-Parsons"/>
    <s v="Reduced bifurcated pricing structure"/>
    <x v="37"/>
    <n v="14310"/>
    <x v="1"/>
    <n v="179"/>
    <s v="US"/>
    <s v="USD"/>
    <n v="1346821200"/>
    <n v="1347944400"/>
    <b v="1"/>
    <b v="0"/>
    <x v="6"/>
    <n v="7.95"/>
    <s v="79.94 USD"/>
    <x v="4"/>
    <s v="drama"/>
    <x v="812"/>
    <d v="2012-09-18T05:00:00"/>
    <x v="4"/>
  </r>
  <r>
    <n v="913"/>
    <s v="Rivera-Pearson"/>
    <s v="Re-engineered asymmetric challenge"/>
    <x v="426"/>
    <n v="35536"/>
    <x v="0"/>
    <n v="523"/>
    <s v="AU"/>
    <s v="AUD"/>
    <n v="1557637200"/>
    <n v="1558760400"/>
    <b v="0"/>
    <b v="0"/>
    <x v="6"/>
    <n v="0.50621082621082625"/>
    <s v="67.95 AUD"/>
    <x v="4"/>
    <s v="drama"/>
    <x v="813"/>
    <d v="2019-05-25T05:00:00"/>
    <x v="3"/>
  </r>
  <r>
    <n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x v="3"/>
    <n v="0.57437499999999997"/>
    <s v="26.07 GBP"/>
    <x v="3"/>
    <s v="plays"/>
    <x v="814"/>
    <d v="2013-08-16T05:00:00"/>
    <x v="2"/>
  </r>
  <r>
    <n v="915"/>
    <s v="Riggs Group"/>
    <s v="Configurable upward-trending solution"/>
    <x v="427"/>
    <n v="195936"/>
    <x v="1"/>
    <n v="1866"/>
    <s v="GB"/>
    <s v="GBP"/>
    <n v="1503982800"/>
    <n v="1504760400"/>
    <b v="0"/>
    <b v="0"/>
    <x v="19"/>
    <n v="1.5562827640984909"/>
    <s v="105.00 GBP"/>
    <x v="4"/>
    <s v="television"/>
    <x v="80"/>
    <d v="2017-09-07T05:00:00"/>
    <x v="5"/>
  </r>
  <r>
    <n v="916"/>
    <s v="Clements Ltd"/>
    <s v="Persistent bandwidth-monitored framework"/>
    <x v="41"/>
    <n v="1343"/>
    <x v="0"/>
    <n v="52"/>
    <s v="US"/>
    <s v="USD"/>
    <n v="1418882400"/>
    <n v="1419660000"/>
    <b v="0"/>
    <b v="0"/>
    <x v="14"/>
    <n v="0.36297297297297298"/>
    <s v="25.83 USD"/>
    <x v="7"/>
    <s v="photography books"/>
    <x v="815"/>
    <d v="2014-12-27T06:00:00"/>
    <x v="1"/>
  </r>
  <r>
    <n v="917"/>
    <s v="Cooper Inc"/>
    <s v="Polarized discrete product"/>
    <x v="136"/>
    <n v="2097"/>
    <x v="2"/>
    <n v="27"/>
    <s v="GB"/>
    <s v="GBP"/>
    <n v="1309237200"/>
    <n v="1311310800"/>
    <b v="0"/>
    <b v="1"/>
    <x v="12"/>
    <n v="0.58250000000000002"/>
    <s v="77.67 GBP"/>
    <x v="4"/>
    <s v="shorts"/>
    <x v="816"/>
    <d v="2011-07-22T05:00:00"/>
    <x v="8"/>
  </r>
  <r>
    <n v="918"/>
    <s v="Jones-Gonzalez"/>
    <s v="Seamless dynamic website"/>
    <x v="167"/>
    <n v="9021"/>
    <x v="1"/>
    <n v="156"/>
    <s v="CH"/>
    <s v="CHF"/>
    <n v="1343365200"/>
    <n v="1344315600"/>
    <b v="0"/>
    <b v="0"/>
    <x v="15"/>
    <n v="2.3739473684210526"/>
    <s v="57.83 CHF"/>
    <x v="5"/>
    <s v="radio &amp; podcasts"/>
    <x v="474"/>
    <d v="2012-08-07T05:00:00"/>
    <x v="4"/>
  </r>
  <r>
    <n v="919"/>
    <s v="Fox Ltd"/>
    <s v="Extended multimedia firmware"/>
    <x v="428"/>
    <n v="20915"/>
    <x v="0"/>
    <n v="225"/>
    <s v="AU"/>
    <s v="AUD"/>
    <n v="1507957200"/>
    <n v="1510725600"/>
    <b v="0"/>
    <b v="1"/>
    <x v="3"/>
    <n v="0.58750000000000002"/>
    <s v="92.96 AUD"/>
    <x v="3"/>
    <s v="plays"/>
    <x v="817"/>
    <d v="2017-11-15T06:00:00"/>
    <x v="5"/>
  </r>
  <r>
    <n v="920"/>
    <s v="Green, Murphy and Webb"/>
    <s v="Versatile directional project"/>
    <x v="98"/>
    <n v="9676"/>
    <x v="1"/>
    <n v="255"/>
    <s v="US"/>
    <s v="USD"/>
    <n v="1549519200"/>
    <n v="1551247200"/>
    <b v="1"/>
    <b v="0"/>
    <x v="10"/>
    <n v="1.8256603773584905"/>
    <s v="37.95 USD"/>
    <x v="4"/>
    <s v="animation"/>
    <x v="818"/>
    <d v="2019-02-27T06:00:00"/>
    <x v="3"/>
  </r>
  <r>
    <n v="921"/>
    <s v="Stevenson PLC"/>
    <s v="Profound directional knowledge user"/>
    <x v="429"/>
    <n v="1210"/>
    <x v="0"/>
    <n v="38"/>
    <s v="US"/>
    <s v="USD"/>
    <n v="1329026400"/>
    <n v="1330236000"/>
    <b v="0"/>
    <b v="0"/>
    <x v="2"/>
    <n v="7.5436408977556111E-3"/>
    <s v="31.84 USD"/>
    <x v="2"/>
    <s v="web"/>
    <x v="819"/>
    <d v="2012-02-26T06:00:00"/>
    <x v="4"/>
  </r>
  <r>
    <n v="922"/>
    <s v="Soto-Anthony"/>
    <s v="Ameliorated logistical capability"/>
    <x v="430"/>
    <n v="90440"/>
    <x v="1"/>
    <n v="2261"/>
    <s v="US"/>
    <s v="USD"/>
    <n v="1544335200"/>
    <n v="1545112800"/>
    <b v="0"/>
    <b v="1"/>
    <x v="21"/>
    <n v="1.7595330739299611"/>
    <s v="40.00 USD"/>
    <x v="1"/>
    <s v="world music"/>
    <x v="609"/>
    <d v="2018-12-18T06:00:00"/>
    <x v="9"/>
  </r>
  <r>
    <n v="923"/>
    <s v="Wise and Sons"/>
    <s v="Sharable discrete definition"/>
    <x v="12"/>
    <n v="4044"/>
    <x v="1"/>
    <n v="40"/>
    <s v="US"/>
    <s v="USD"/>
    <n v="1279083600"/>
    <n v="1279170000"/>
    <b v="0"/>
    <b v="0"/>
    <x v="3"/>
    <n v="2.3788235294117648"/>
    <s v="101.10 USD"/>
    <x v="3"/>
    <s v="plays"/>
    <x v="547"/>
    <d v="2010-07-15T05:00:00"/>
    <x v="6"/>
  </r>
  <r>
    <n v="924"/>
    <s v="Butler-Barr"/>
    <s v="User-friendly next generation core"/>
    <x v="431"/>
    <n v="192292"/>
    <x v="1"/>
    <n v="2289"/>
    <s v="IT"/>
    <s v="EUR"/>
    <n v="1572498000"/>
    <n v="1573452000"/>
    <b v="0"/>
    <b v="0"/>
    <x v="3"/>
    <n v="4.8805076142131982"/>
    <s v="84.01 EUR"/>
    <x v="3"/>
    <s v="plays"/>
    <x v="820"/>
    <d v="2019-11-11T06:00:00"/>
    <x v="3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x v="3"/>
    <n v="2.2406666666666668"/>
    <s v="103.42 USD"/>
    <x v="3"/>
    <s v="plays"/>
    <x v="821"/>
    <d v="2017-10-04T05:00:00"/>
    <x v="5"/>
  </r>
  <r>
    <n v="926"/>
    <s v="Brown-Oliver"/>
    <s v="Synchronized cohesive encoding"/>
    <x v="251"/>
    <n v="1577"/>
    <x v="0"/>
    <n v="15"/>
    <s v="US"/>
    <s v="USD"/>
    <n v="1463029200"/>
    <n v="1463374800"/>
    <b v="0"/>
    <b v="0"/>
    <x v="0"/>
    <n v="0.18126436781609195"/>
    <s v="105.13 USD"/>
    <x v="0"/>
    <s v="food trucks"/>
    <x v="151"/>
    <d v="2016-05-16T05:00:00"/>
    <x v="7"/>
  </r>
  <r>
    <n v="927"/>
    <s v="Davis-Gardner"/>
    <s v="Synergistic dynamic utilization"/>
    <x v="44"/>
    <n v="3301"/>
    <x v="0"/>
    <n v="37"/>
    <s v="US"/>
    <s v="USD"/>
    <n v="1342069200"/>
    <n v="1344574800"/>
    <b v="0"/>
    <b v="0"/>
    <x v="3"/>
    <n v="0.45847222222222223"/>
    <s v="89.22 USD"/>
    <x v="3"/>
    <s v="plays"/>
    <x v="822"/>
    <d v="2012-08-10T05:00:00"/>
    <x v="4"/>
  </r>
  <r>
    <n v="928"/>
    <s v="Dawson Group"/>
    <s v="Triple-buffered bi-directional model"/>
    <x v="225"/>
    <n v="196386"/>
    <x v="1"/>
    <n v="3777"/>
    <s v="IT"/>
    <s v="EUR"/>
    <n v="1388296800"/>
    <n v="1389074400"/>
    <b v="0"/>
    <b v="0"/>
    <x v="2"/>
    <n v="1.1731541218637993"/>
    <s v="52.00 EUR"/>
    <x v="2"/>
    <s v="web"/>
    <x v="823"/>
    <d v="2014-01-07T06:00:00"/>
    <x v="1"/>
  </r>
  <r>
    <n v="929"/>
    <s v="Turner-Terrell"/>
    <s v="Polarized tertiary function"/>
    <x v="20"/>
    <n v="11952"/>
    <x v="1"/>
    <n v="184"/>
    <s v="GB"/>
    <s v="GBP"/>
    <n v="1493787600"/>
    <n v="1494997200"/>
    <b v="0"/>
    <b v="0"/>
    <x v="3"/>
    <n v="2.173090909090909"/>
    <s v="64.96 GBP"/>
    <x v="3"/>
    <s v="plays"/>
    <x v="824"/>
    <d v="2017-05-17T05:00:00"/>
    <x v="5"/>
  </r>
  <r>
    <n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x v="3"/>
    <n v="1.1228571428571428"/>
    <s v="46.24 USD"/>
    <x v="3"/>
    <s v="plays"/>
    <x v="825"/>
    <d v="2015-03-04T06:00:00"/>
    <x v="0"/>
  </r>
  <r>
    <n v="931"/>
    <s v="Lowery, Hayden and Cruz"/>
    <s v="Digitized 24/7 budgetary management"/>
    <x v="58"/>
    <n v="5729"/>
    <x v="0"/>
    <n v="112"/>
    <s v="US"/>
    <s v="USD"/>
    <n v="1403931600"/>
    <n v="1404104400"/>
    <b v="0"/>
    <b v="1"/>
    <x v="3"/>
    <n v="0.72518987341772156"/>
    <s v="51.15 USD"/>
    <x v="3"/>
    <s v="plays"/>
    <x v="826"/>
    <d v="2014-06-30T05:00:00"/>
    <x v="1"/>
  </r>
  <r>
    <n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x v="1"/>
    <n v="2.1230434782608696"/>
    <s v="33.91 USD"/>
    <x v="1"/>
    <s v="rock"/>
    <x v="827"/>
    <d v="2014-03-14T05:00:00"/>
    <x v="1"/>
  </r>
  <r>
    <n v="933"/>
    <s v="Espinoza Group"/>
    <s v="Implemented tangible support"/>
    <x v="432"/>
    <n v="175015"/>
    <x v="1"/>
    <n v="1902"/>
    <s v="US"/>
    <s v="USD"/>
    <n v="1365397200"/>
    <n v="1366520400"/>
    <b v="0"/>
    <b v="0"/>
    <x v="3"/>
    <n v="2.3974657534246577"/>
    <s v="92.02 USD"/>
    <x v="3"/>
    <s v="plays"/>
    <x v="828"/>
    <d v="2013-04-21T05:00:00"/>
    <x v="2"/>
  </r>
  <r>
    <n v="934"/>
    <s v="Davis, Crawford and Lopez"/>
    <s v="Reactive radical framework"/>
    <x v="8"/>
    <n v="11280"/>
    <x v="1"/>
    <n v="105"/>
    <s v="US"/>
    <s v="USD"/>
    <n v="1456120800"/>
    <n v="1456639200"/>
    <b v="0"/>
    <b v="0"/>
    <x v="3"/>
    <n v="1.8193548387096774"/>
    <s v="107.43 USD"/>
    <x v="3"/>
    <s v="plays"/>
    <x v="829"/>
    <d v="2016-02-28T06:00:00"/>
    <x v="7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x v="3"/>
    <n v="1.6413114754098361"/>
    <s v="75.85 USD"/>
    <x v="3"/>
    <s v="plays"/>
    <x v="830"/>
    <d v="2015-07-31T05:00:00"/>
    <x v="0"/>
  </r>
  <r>
    <n v="936"/>
    <s v="Brown Ltd"/>
    <s v="Enhanced composite contingency"/>
    <x v="100"/>
    <n v="1690"/>
    <x v="0"/>
    <n v="21"/>
    <s v="US"/>
    <s v="USD"/>
    <n v="1563771600"/>
    <n v="1564030800"/>
    <b v="1"/>
    <b v="0"/>
    <x v="3"/>
    <n v="1.6375968992248063E-2"/>
    <s v="80.48 USD"/>
    <x v="3"/>
    <s v="plays"/>
    <x v="831"/>
    <d v="2019-07-25T05:00:00"/>
    <x v="3"/>
  </r>
  <r>
    <n v="937"/>
    <s v="Tapia, Sandoval and Hurley"/>
    <s v="Cloned fresh-thinking model"/>
    <x v="409"/>
    <n v="84891"/>
    <x v="3"/>
    <n v="976"/>
    <s v="US"/>
    <s v="USD"/>
    <n v="1448517600"/>
    <n v="1449295200"/>
    <b v="0"/>
    <b v="0"/>
    <x v="4"/>
    <n v="0.49643859649122807"/>
    <s v="86.98 USD"/>
    <x v="4"/>
    <s v="documentary"/>
    <x v="832"/>
    <d v="2015-12-05T06:00:00"/>
    <x v="0"/>
  </r>
  <r>
    <n v="938"/>
    <s v="Allen Inc"/>
    <s v="Total dedicated benchmark"/>
    <x v="243"/>
    <n v="10093"/>
    <x v="1"/>
    <n v="96"/>
    <s v="US"/>
    <s v="USD"/>
    <n v="1528779600"/>
    <n v="1531890000"/>
    <b v="0"/>
    <b v="1"/>
    <x v="13"/>
    <n v="1.0970652173913042"/>
    <s v="105.14 USD"/>
    <x v="5"/>
    <s v="fiction"/>
    <x v="833"/>
    <d v="2018-07-18T05:00:00"/>
    <x v="9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x v="11"/>
    <n v="0.49217948717948717"/>
    <s v="57.30 USD"/>
    <x v="6"/>
    <s v="video games"/>
    <x v="834"/>
    <d v="2011-05-24T05:00:00"/>
    <x v="8"/>
  </r>
  <r>
    <n v="940"/>
    <s v="Wiggins Ltd"/>
    <s v="Upgradable analyzing core"/>
    <x v="34"/>
    <n v="6161"/>
    <x v="2"/>
    <n v="66"/>
    <s v="CA"/>
    <s v="CAD"/>
    <n v="1354341600"/>
    <n v="1356242400"/>
    <b v="0"/>
    <b v="0"/>
    <x v="2"/>
    <n v="0.62232323232323228"/>
    <s v="93.35 CAD"/>
    <x v="2"/>
    <s v="web"/>
    <x v="835"/>
    <d v="2012-12-23T06:00:00"/>
    <x v="4"/>
  </r>
  <r>
    <n v="941"/>
    <s v="Luna-Horne"/>
    <s v="Profound exuding pricing structure"/>
    <x v="433"/>
    <n v="5615"/>
    <x v="0"/>
    <n v="78"/>
    <s v="US"/>
    <s v="USD"/>
    <n v="1294552800"/>
    <n v="1297576800"/>
    <b v="1"/>
    <b v="0"/>
    <x v="3"/>
    <n v="0.1305813953488372"/>
    <s v="71.99 USD"/>
    <x v="3"/>
    <s v="plays"/>
    <x v="836"/>
    <d v="2011-02-13T06:00:00"/>
    <x v="8"/>
  </r>
  <r>
    <n v="942"/>
    <s v="Allen Inc"/>
    <s v="Horizontal optimizing model"/>
    <x v="103"/>
    <n v="6205"/>
    <x v="0"/>
    <n v="67"/>
    <s v="AU"/>
    <s v="AUD"/>
    <n v="1295935200"/>
    <n v="1296194400"/>
    <b v="0"/>
    <b v="0"/>
    <x v="3"/>
    <n v="0.64635416666666667"/>
    <s v="92.61 AUD"/>
    <x v="3"/>
    <s v="plays"/>
    <x v="837"/>
    <d v="2011-01-28T06:00:00"/>
    <x v="8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x v="0"/>
    <n v="1.5958666666666668"/>
    <s v="104.99 USD"/>
    <x v="0"/>
    <s v="food trucks"/>
    <x v="219"/>
    <d v="2014-10-29T05:00:00"/>
    <x v="1"/>
  </r>
  <r>
    <n v="944"/>
    <s v="Walter Inc"/>
    <s v="Streamlined 5thgeneration intranet"/>
    <x v="83"/>
    <n v="8142"/>
    <x v="0"/>
    <n v="263"/>
    <s v="AU"/>
    <s v="AUD"/>
    <n v="1486706400"/>
    <n v="1488348000"/>
    <b v="0"/>
    <b v="0"/>
    <x v="14"/>
    <n v="0.81420000000000003"/>
    <s v="30.96 AUD"/>
    <x v="7"/>
    <s v="photography books"/>
    <x v="365"/>
    <d v="2017-03-01T06:00:00"/>
    <x v="5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x v="14"/>
    <n v="0.32444767441860467"/>
    <s v="33.00 USD"/>
    <x v="7"/>
    <s v="photography books"/>
    <x v="838"/>
    <d v="2012-04-20T05:00:00"/>
    <x v="4"/>
  </r>
  <r>
    <n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x v="3"/>
    <n v="9.9141184124918666E-2"/>
    <s v="84.19 USD"/>
    <x v="3"/>
    <s v="plays"/>
    <x v="839"/>
    <d v="2011-06-18T05:00:00"/>
    <x v="8"/>
  </r>
  <r>
    <n v="947"/>
    <s v="Smith-Powell"/>
    <s v="Upgradable clear-thinking hardware"/>
    <x v="136"/>
    <n v="961"/>
    <x v="0"/>
    <n v="13"/>
    <s v="US"/>
    <s v="USD"/>
    <n v="1411707600"/>
    <n v="1412312400"/>
    <b v="0"/>
    <b v="0"/>
    <x v="3"/>
    <n v="0.26694444444444443"/>
    <s v="73.92 USD"/>
    <x v="3"/>
    <s v="plays"/>
    <x v="840"/>
    <d v="2014-10-03T05:00:00"/>
    <x v="1"/>
  </r>
  <r>
    <n v="948"/>
    <s v="Smith-Hill"/>
    <s v="Integrated holistic paradigm"/>
    <x v="151"/>
    <n v="5918"/>
    <x v="3"/>
    <n v="160"/>
    <s v="US"/>
    <s v="USD"/>
    <n v="1418364000"/>
    <n v="1419228000"/>
    <b v="1"/>
    <b v="1"/>
    <x v="4"/>
    <n v="0.62957446808510642"/>
    <s v="36.99 USD"/>
    <x v="4"/>
    <s v="documentary"/>
    <x v="841"/>
    <d v="2014-12-22T06:00:00"/>
    <x v="1"/>
  </r>
  <r>
    <n v="949"/>
    <s v="Wright LLC"/>
    <s v="Seamless clear-thinking conglomeration"/>
    <x v="291"/>
    <n v="9520"/>
    <x v="1"/>
    <n v="203"/>
    <s v="US"/>
    <s v="USD"/>
    <n v="1429333200"/>
    <n v="1430974800"/>
    <b v="0"/>
    <b v="0"/>
    <x v="2"/>
    <n v="1.6135593220338984"/>
    <s v="46.90 USD"/>
    <x v="2"/>
    <s v="web"/>
    <x v="842"/>
    <d v="2015-05-07T05:00:00"/>
    <x v="0"/>
  </r>
  <r>
    <n v="950"/>
    <s v="Williams, Orozco and Gomez"/>
    <s v="Persistent content-based methodology"/>
    <x v="0"/>
    <n v="5"/>
    <x v="0"/>
    <n v="1"/>
    <s v="US"/>
    <s v="USD"/>
    <n v="1555390800"/>
    <n v="1555822800"/>
    <b v="0"/>
    <b v="1"/>
    <x v="3"/>
    <n v="0.05"/>
    <s v="5.00 USD"/>
    <x v="3"/>
    <s v="plays"/>
    <x v="843"/>
    <d v="2019-04-21T05:00:00"/>
    <x v="3"/>
  </r>
  <r>
    <n v="951"/>
    <s v="Peterson Ltd"/>
    <s v="Re-engineered 24hour matrix"/>
    <x v="435"/>
    <n v="159056"/>
    <x v="1"/>
    <n v="1559"/>
    <s v="US"/>
    <s v="USD"/>
    <n v="1482732000"/>
    <n v="1482818400"/>
    <b v="0"/>
    <b v="1"/>
    <x v="1"/>
    <n v="10.969379310344827"/>
    <s v="102.02 USD"/>
    <x v="1"/>
    <s v="rock"/>
    <x v="844"/>
    <d v="2016-12-27T06:00:00"/>
    <x v="7"/>
  </r>
  <r>
    <n v="952"/>
    <s v="Cummings-Hayes"/>
    <s v="Virtual multi-tasking core"/>
    <x v="436"/>
    <n v="101987"/>
    <x v="3"/>
    <n v="2266"/>
    <s v="US"/>
    <s v="USD"/>
    <n v="1470718800"/>
    <n v="1471928400"/>
    <b v="0"/>
    <b v="0"/>
    <x v="4"/>
    <n v="0.70094158075601376"/>
    <s v="45.01 USD"/>
    <x v="4"/>
    <s v="documentary"/>
    <x v="845"/>
    <d v="2016-08-23T05:00:00"/>
    <x v="7"/>
  </r>
  <r>
    <n v="953"/>
    <s v="Boyle Ltd"/>
    <s v="Streamlined fault-tolerant conglomeration"/>
    <x v="88"/>
    <n v="1980"/>
    <x v="0"/>
    <n v="21"/>
    <s v="US"/>
    <s v="USD"/>
    <n v="1450591200"/>
    <n v="1453701600"/>
    <b v="0"/>
    <b v="1"/>
    <x v="22"/>
    <n v="0.6"/>
    <s v="94.29 USD"/>
    <x v="4"/>
    <s v="science fiction"/>
    <x v="846"/>
    <d v="2016-01-25T06:00:00"/>
    <x v="7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x v="2"/>
    <n v="3.6709859154929578"/>
    <s v="101.02 AUD"/>
    <x v="2"/>
    <s v="web"/>
    <x v="110"/>
    <d v="2012-10-16T05:00:00"/>
    <x v="4"/>
  </r>
  <r>
    <n v="955"/>
    <s v="Moss-Obrien"/>
    <s v="Function-based next generation emulation"/>
    <x v="31"/>
    <n v="7763"/>
    <x v="1"/>
    <n v="80"/>
    <s v="US"/>
    <s v="USD"/>
    <n v="1353823200"/>
    <n v="1353996000"/>
    <b v="0"/>
    <b v="0"/>
    <x v="3"/>
    <n v="11.09"/>
    <s v="97.04 USD"/>
    <x v="3"/>
    <s v="plays"/>
    <x v="847"/>
    <d v="2012-11-27T06:00:00"/>
    <x v="4"/>
  </r>
  <r>
    <n v="956"/>
    <s v="Wood Inc"/>
    <s v="Re-engineered composite focus group"/>
    <x v="437"/>
    <n v="35698"/>
    <x v="0"/>
    <n v="830"/>
    <s v="US"/>
    <s v="USD"/>
    <n v="1450764000"/>
    <n v="1451109600"/>
    <b v="0"/>
    <b v="0"/>
    <x v="22"/>
    <n v="0.19028784648187633"/>
    <s v="43.01 USD"/>
    <x v="4"/>
    <s v="science fiction"/>
    <x v="848"/>
    <d v="2015-12-26T06:00:00"/>
    <x v="0"/>
  </r>
  <r>
    <n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x v="3"/>
    <n v="1.2687755102040816"/>
    <s v="94.92 USD"/>
    <x v="3"/>
    <s v="plays"/>
    <x v="849"/>
    <d v="2012-02-19T06:00:00"/>
    <x v="4"/>
  </r>
  <r>
    <n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x v="10"/>
    <n v="7.3463636363636367"/>
    <s v="72.15 USD"/>
    <x v="4"/>
    <s v="animation"/>
    <x v="780"/>
    <d v="2010-07-13T05:00:00"/>
    <x v="6"/>
  </r>
  <r>
    <n v="959"/>
    <s v="Black-Graham"/>
    <s v="Operative hybrid utilization"/>
    <x v="438"/>
    <n v="6631"/>
    <x v="0"/>
    <n v="130"/>
    <s v="US"/>
    <s v="USD"/>
    <n v="1277701200"/>
    <n v="1280120400"/>
    <b v="0"/>
    <b v="0"/>
    <x v="18"/>
    <n v="4.5731034482758622E-2"/>
    <s v="51.01 USD"/>
    <x v="5"/>
    <s v="translations"/>
    <x v="140"/>
    <d v="2010-07-26T05:00:00"/>
    <x v="6"/>
  </r>
  <r>
    <n v="960"/>
    <s v="Robbins Group"/>
    <s v="Function-based interactive matrix"/>
    <x v="20"/>
    <n v="4678"/>
    <x v="0"/>
    <n v="55"/>
    <s v="US"/>
    <s v="USD"/>
    <n v="1454911200"/>
    <n v="1458104400"/>
    <b v="0"/>
    <b v="0"/>
    <x v="2"/>
    <n v="0.85054545454545449"/>
    <s v="85.05 USD"/>
    <x v="2"/>
    <s v="web"/>
    <x v="850"/>
    <d v="2016-03-16T05:00:00"/>
    <x v="7"/>
  </r>
  <r>
    <n v="961"/>
    <s v="Mason, Case and May"/>
    <s v="Optimized content-based collaboration"/>
    <x v="57"/>
    <n v="6800"/>
    <x v="1"/>
    <n v="155"/>
    <s v="US"/>
    <s v="USD"/>
    <n v="1297922400"/>
    <n v="1298268000"/>
    <b v="0"/>
    <b v="0"/>
    <x v="18"/>
    <n v="1.1929824561403508"/>
    <s v="43.87 USD"/>
    <x v="5"/>
    <s v="translations"/>
    <x v="851"/>
    <d v="2011-02-21T06:00:00"/>
    <x v="8"/>
  </r>
  <r>
    <n v="962"/>
    <s v="Harris, Russell and Mitchell"/>
    <s v="User-centric cohesive policy"/>
    <x v="136"/>
    <n v="10657"/>
    <x v="1"/>
    <n v="266"/>
    <s v="US"/>
    <s v="USD"/>
    <n v="1384408800"/>
    <n v="1386223200"/>
    <b v="0"/>
    <b v="0"/>
    <x v="0"/>
    <n v="2.9602777777777778"/>
    <s v="40.06 USD"/>
    <x v="0"/>
    <s v="food trucks"/>
    <x v="852"/>
    <d v="2013-12-05T06:00:00"/>
    <x v="2"/>
  </r>
  <r>
    <n v="963"/>
    <s v="Rodriguez-Robinson"/>
    <s v="Ergonomic methodical hub"/>
    <x v="291"/>
    <n v="4997"/>
    <x v="0"/>
    <n v="114"/>
    <s v="IT"/>
    <s v="EUR"/>
    <n v="1299304800"/>
    <n v="1299823200"/>
    <b v="0"/>
    <b v="1"/>
    <x v="14"/>
    <n v="0.84694915254237291"/>
    <s v="43.83 EUR"/>
    <x v="7"/>
    <s v="photography books"/>
    <x v="853"/>
    <d v="2011-03-11T06:00:00"/>
    <x v="8"/>
  </r>
  <r>
    <n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x v="3"/>
    <n v="3.5578378378378379"/>
    <s v="84.93 USD"/>
    <x v="3"/>
    <s v="plays"/>
    <x v="854"/>
    <d v="2015-05-16T05:00:00"/>
    <x v="0"/>
  </r>
  <r>
    <n v="965"/>
    <s v="Nunez-King"/>
    <s v="Phased clear-thinking policy"/>
    <x v="196"/>
    <n v="8501"/>
    <x v="1"/>
    <n v="207"/>
    <s v="GB"/>
    <s v="GBP"/>
    <n v="1264399200"/>
    <n v="1267855200"/>
    <b v="0"/>
    <b v="0"/>
    <x v="1"/>
    <n v="3.8640909090909092"/>
    <s v="41.07 GBP"/>
    <x v="1"/>
    <s v="rock"/>
    <x v="67"/>
    <d v="2010-03-06T06:00:00"/>
    <x v="6"/>
  </r>
  <r>
    <n v="966"/>
    <s v="Davis and Sons"/>
    <s v="Seamless solution-oriented capacity"/>
    <x v="12"/>
    <n v="13468"/>
    <x v="1"/>
    <n v="245"/>
    <s v="US"/>
    <s v="USD"/>
    <n v="1497502800"/>
    <n v="1497675600"/>
    <b v="0"/>
    <b v="0"/>
    <x v="3"/>
    <n v="7.9223529411764702"/>
    <s v="54.97 USD"/>
    <x v="3"/>
    <s v="plays"/>
    <x v="855"/>
    <d v="2017-06-17T05:00:00"/>
    <x v="5"/>
  </r>
  <r>
    <n v="967"/>
    <s v="Howard-Douglas"/>
    <s v="Organized human-resource attitude"/>
    <x v="439"/>
    <n v="121138"/>
    <x v="1"/>
    <n v="1573"/>
    <s v="US"/>
    <s v="USD"/>
    <n v="1333688400"/>
    <n v="1336885200"/>
    <b v="0"/>
    <b v="0"/>
    <x v="21"/>
    <n v="1.3703393665158372"/>
    <s v="77.01 USD"/>
    <x v="1"/>
    <s v="world music"/>
    <x v="107"/>
    <d v="2012-05-13T05:00:00"/>
    <x v="4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x v="0"/>
    <n v="3.3820833333333336"/>
    <s v="71.20 USD"/>
    <x v="0"/>
    <s v="food trucks"/>
    <x v="344"/>
    <d v="2011-01-16T06:00:00"/>
    <x v="8"/>
  </r>
  <r>
    <n v="969"/>
    <s v="Lopez-King"/>
    <s v="Multi-lateral radical solution"/>
    <x v="58"/>
    <n v="8550"/>
    <x v="1"/>
    <n v="93"/>
    <s v="US"/>
    <s v="USD"/>
    <n v="1576994400"/>
    <n v="1577599200"/>
    <b v="0"/>
    <b v="0"/>
    <x v="3"/>
    <n v="1.0822784810126582"/>
    <s v="91.94 USD"/>
    <x v="3"/>
    <s v="plays"/>
    <x v="856"/>
    <d v="2019-12-29T06:00:00"/>
    <x v="3"/>
  </r>
  <r>
    <n v="970"/>
    <s v="Glover-Nelson"/>
    <s v="Inverse context-sensitive info-mediaries"/>
    <x v="309"/>
    <n v="57659"/>
    <x v="0"/>
    <n v="594"/>
    <s v="US"/>
    <s v="USD"/>
    <n v="1304917200"/>
    <n v="1305003600"/>
    <b v="0"/>
    <b v="0"/>
    <x v="3"/>
    <n v="0.60757639620653314"/>
    <s v="97.07 USD"/>
    <x v="3"/>
    <s v="plays"/>
    <x v="857"/>
    <d v="2011-05-10T05:00:00"/>
    <x v="8"/>
  </r>
  <r>
    <n v="971"/>
    <s v="Garner and Sons"/>
    <s v="Versatile neutral workforce"/>
    <x v="135"/>
    <n v="1414"/>
    <x v="0"/>
    <n v="24"/>
    <s v="US"/>
    <s v="USD"/>
    <n v="1381208400"/>
    <n v="1381726800"/>
    <b v="0"/>
    <b v="0"/>
    <x v="19"/>
    <n v="0.27725490196078434"/>
    <s v="58.92 USD"/>
    <x v="4"/>
    <s v="television"/>
    <x v="858"/>
    <d v="2013-10-14T05:00:00"/>
    <x v="2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x v="2"/>
    <n v="2.283934426229508"/>
    <s v="58.02 USD"/>
    <x v="2"/>
    <s v="web"/>
    <x v="859"/>
    <d v="2014-06-11T05:00:00"/>
    <x v="1"/>
  </r>
  <r>
    <n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x v="3"/>
    <n v="0.21615194054500414"/>
    <s v="103.87 USD"/>
    <x v="3"/>
    <s v="plays"/>
    <x v="860"/>
    <d v="2010-12-12T06:00:00"/>
    <x v="6"/>
  </r>
  <r>
    <n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x v="7"/>
    <n v="3.73875"/>
    <s v="93.47 USD"/>
    <x v="1"/>
    <s v="indie rock"/>
    <x v="170"/>
    <d v="2013-05-19T05:00:00"/>
    <x v="2"/>
  </r>
  <r>
    <n v="975"/>
    <s v="Ayala Group"/>
    <s v="Right-sized maximized migration"/>
    <x v="91"/>
    <n v="8366"/>
    <x v="1"/>
    <n v="135"/>
    <s v="US"/>
    <s v="USD"/>
    <n v="1448776800"/>
    <n v="1452146400"/>
    <b v="0"/>
    <b v="1"/>
    <x v="3"/>
    <n v="1.5492592592592593"/>
    <s v="61.97 USD"/>
    <x v="3"/>
    <s v="plays"/>
    <x v="861"/>
    <d v="2016-01-07T06:00:00"/>
    <x v="7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x v="3"/>
    <n v="3.2214999999999998"/>
    <s v="92.04 USD"/>
    <x v="3"/>
    <s v="plays"/>
    <x v="862"/>
    <d v="2011-02-03T06:00:00"/>
    <x v="8"/>
  </r>
  <r>
    <n v="977"/>
    <s v="Johnson Group"/>
    <s v="Vision-oriented interactive solution"/>
    <x v="260"/>
    <n v="5177"/>
    <x v="0"/>
    <n v="67"/>
    <s v="US"/>
    <s v="USD"/>
    <n v="1517983200"/>
    <n v="1520748000"/>
    <b v="0"/>
    <b v="0"/>
    <x v="0"/>
    <n v="0.73957142857142855"/>
    <s v="77.27 USD"/>
    <x v="0"/>
    <s v="food trucks"/>
    <x v="863"/>
    <d v="2018-03-11T06:00:00"/>
    <x v="9"/>
  </r>
  <r>
    <n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x v="11"/>
    <n v="8.641"/>
    <s v="93.92 USD"/>
    <x v="6"/>
    <s v="video games"/>
    <x v="864"/>
    <d v="2016-12-04T06:00:00"/>
    <x v="7"/>
  </r>
  <r>
    <n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x v="3"/>
    <n v="1.432624584717608"/>
    <s v="84.97 GBP"/>
    <x v="3"/>
    <s v="plays"/>
    <x v="527"/>
    <d v="2015-03-21T05:00:00"/>
    <x v="0"/>
  </r>
  <r>
    <n v="980"/>
    <s v="Huff-Johnson"/>
    <s v="Universal fault-tolerant orchestration"/>
    <x v="442"/>
    <n v="78630"/>
    <x v="0"/>
    <n v="742"/>
    <s v="US"/>
    <s v="USD"/>
    <n v="1446181200"/>
    <n v="1446616800"/>
    <b v="1"/>
    <b v="0"/>
    <x v="9"/>
    <n v="0.40281762295081969"/>
    <s v="105.97 USD"/>
    <x v="5"/>
    <s v="nonfiction"/>
    <x v="865"/>
    <d v="2015-11-04T06:00:00"/>
    <x v="0"/>
  </r>
  <r>
    <n v="981"/>
    <s v="Diaz-Little"/>
    <s v="Grass-roots executive synergy"/>
    <x v="313"/>
    <n v="11941"/>
    <x v="1"/>
    <n v="323"/>
    <s v="US"/>
    <s v="USD"/>
    <n v="1514181600"/>
    <n v="1517032800"/>
    <b v="0"/>
    <b v="0"/>
    <x v="2"/>
    <n v="1.7822388059701493"/>
    <s v="36.97 USD"/>
    <x v="2"/>
    <s v="web"/>
    <x v="866"/>
    <d v="2018-01-27T06:00:00"/>
    <x v="9"/>
  </r>
  <r>
    <n v="982"/>
    <s v="Freeman-French"/>
    <s v="Multi-layered optimal application"/>
    <x v="44"/>
    <n v="6115"/>
    <x v="0"/>
    <n v="75"/>
    <s v="US"/>
    <s v="USD"/>
    <n v="1311051600"/>
    <n v="1311224400"/>
    <b v="0"/>
    <b v="1"/>
    <x v="4"/>
    <n v="0.84930555555555554"/>
    <s v="81.53 USD"/>
    <x v="4"/>
    <s v="documentary"/>
    <x v="867"/>
    <d v="2011-07-21T05:00:00"/>
    <x v="8"/>
  </r>
  <r>
    <n v="983"/>
    <s v="Beck-Weber"/>
    <s v="Business-focused full-range core"/>
    <x v="443"/>
    <n v="188404"/>
    <x v="1"/>
    <n v="2326"/>
    <s v="US"/>
    <s v="USD"/>
    <n v="1564894800"/>
    <n v="1566190800"/>
    <b v="0"/>
    <b v="0"/>
    <x v="4"/>
    <n v="1.4593648334624323"/>
    <s v="81.00 USD"/>
    <x v="4"/>
    <s v="documentary"/>
    <x v="868"/>
    <d v="2019-08-19T05:00:00"/>
    <x v="3"/>
  </r>
  <r>
    <n v="984"/>
    <s v="Lewis-Jacobson"/>
    <s v="Exclusive system-worthy Graphic Interface"/>
    <x v="191"/>
    <n v="9910"/>
    <x v="1"/>
    <n v="381"/>
    <s v="US"/>
    <s v="USD"/>
    <n v="1567918800"/>
    <n v="1570165200"/>
    <b v="0"/>
    <b v="0"/>
    <x v="3"/>
    <n v="1.5246153846153847"/>
    <s v="26.01 USD"/>
    <x v="3"/>
    <s v="plays"/>
    <x v="105"/>
    <d v="2019-10-04T05:00:00"/>
    <x v="3"/>
  </r>
  <r>
    <n v="985"/>
    <s v="Logan-Curtis"/>
    <s v="Enhanced optimal ability"/>
    <x v="305"/>
    <n v="114523"/>
    <x v="0"/>
    <n v="4405"/>
    <s v="US"/>
    <s v="USD"/>
    <n v="1386309600"/>
    <n v="1388556000"/>
    <b v="0"/>
    <b v="1"/>
    <x v="1"/>
    <n v="0.67129542790152408"/>
    <s v="26.00 USD"/>
    <x v="1"/>
    <s v="rock"/>
    <x v="481"/>
    <d v="2014-01-01T06:00:00"/>
    <x v="1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x v="1"/>
    <n v="0.40307692307692305"/>
    <s v="34.17 USD"/>
    <x v="1"/>
    <s v="rock"/>
    <x v="253"/>
    <d v="2011-04-19T05:00:00"/>
    <x v="8"/>
  </r>
  <r>
    <n v="987"/>
    <s v="Wilson Group"/>
    <s v="Ameliorated foreground focus group"/>
    <x v="8"/>
    <n v="13441"/>
    <x v="1"/>
    <n v="480"/>
    <s v="US"/>
    <s v="USD"/>
    <n v="1493269200"/>
    <n v="1494478800"/>
    <b v="0"/>
    <b v="0"/>
    <x v="4"/>
    <n v="2.1679032258064517"/>
    <s v="28.00 USD"/>
    <x v="4"/>
    <s v="documentary"/>
    <x v="869"/>
    <d v="2017-05-11T05:00:00"/>
    <x v="5"/>
  </r>
  <r>
    <n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x v="15"/>
    <n v="0.52117021276595743"/>
    <s v="76.55 USD"/>
    <x v="5"/>
    <s v="radio &amp; podcasts"/>
    <x v="864"/>
    <d v="2016-12-03T06:00:00"/>
    <x v="7"/>
  </r>
  <r>
    <n v="989"/>
    <s v="Hernandez Inc"/>
    <s v="Versatile dedicated migration"/>
    <x v="166"/>
    <n v="11990"/>
    <x v="1"/>
    <n v="226"/>
    <s v="US"/>
    <s v="USD"/>
    <n v="1555390800"/>
    <n v="1555822800"/>
    <b v="0"/>
    <b v="0"/>
    <x v="18"/>
    <n v="4.9958333333333336"/>
    <s v="53.05 USD"/>
    <x v="5"/>
    <s v="translations"/>
    <x v="843"/>
    <d v="2019-04-21T05:00:00"/>
    <x v="3"/>
  </r>
  <r>
    <n v="990"/>
    <s v="Ortiz-Roberts"/>
    <s v="Devolved foreground customer loyalty"/>
    <x v="75"/>
    <n v="6839"/>
    <x v="0"/>
    <n v="64"/>
    <s v="US"/>
    <s v="USD"/>
    <n v="1456984800"/>
    <n v="1458882000"/>
    <b v="0"/>
    <b v="1"/>
    <x v="6"/>
    <n v="0.87679487179487181"/>
    <s v="106.86 USD"/>
    <x v="4"/>
    <s v="drama"/>
    <x v="289"/>
    <d v="2016-03-25T05:00:00"/>
    <x v="7"/>
  </r>
  <r>
    <n v="991"/>
    <s v="Ramirez LLC"/>
    <s v="Reduced reciprocal focus group"/>
    <x v="122"/>
    <n v="11091"/>
    <x v="1"/>
    <n v="241"/>
    <s v="US"/>
    <s v="USD"/>
    <n v="1411621200"/>
    <n v="1411966800"/>
    <b v="0"/>
    <b v="1"/>
    <x v="1"/>
    <n v="1.131734693877551"/>
    <s v="46.02 USD"/>
    <x v="1"/>
    <s v="rock"/>
    <x v="870"/>
    <d v="2014-09-29T05:00:00"/>
    <x v="1"/>
  </r>
  <r>
    <n v="992"/>
    <s v="Morrow Inc"/>
    <s v="Networked global migration"/>
    <x v="33"/>
    <n v="13223"/>
    <x v="1"/>
    <n v="132"/>
    <s v="US"/>
    <s v="USD"/>
    <n v="1525669200"/>
    <n v="1526878800"/>
    <b v="0"/>
    <b v="1"/>
    <x v="6"/>
    <n v="4.2654838709677421"/>
    <s v="100.17 USD"/>
    <x v="4"/>
    <s v="drama"/>
    <x v="871"/>
    <d v="2018-05-21T05:00:00"/>
    <x v="9"/>
  </r>
  <r>
    <n v="993"/>
    <s v="Erickson-Rogers"/>
    <s v="De-engineered even-keeled definition"/>
    <x v="122"/>
    <n v="7608"/>
    <x v="3"/>
    <n v="75"/>
    <s v="IT"/>
    <s v="EUR"/>
    <n v="1450936800"/>
    <n v="1452405600"/>
    <b v="0"/>
    <b v="1"/>
    <x v="14"/>
    <n v="0.77632653061224488"/>
    <s v="101.44 EUR"/>
    <x v="7"/>
    <s v="photography books"/>
    <x v="872"/>
    <d v="2016-01-10T06:00:00"/>
    <x v="7"/>
  </r>
  <r>
    <n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x v="18"/>
    <n v="0.52496810772501767"/>
    <s v="87.97 USD"/>
    <x v="5"/>
    <s v="translations"/>
    <x v="873"/>
    <d v="2014-10-23T05:00:00"/>
    <x v="1"/>
  </r>
  <r>
    <n v="995"/>
    <s v="Manning-Hamilton"/>
    <s v="Vision-oriented scalable definition"/>
    <x v="238"/>
    <n v="153216"/>
    <x v="1"/>
    <n v="2043"/>
    <s v="US"/>
    <s v="USD"/>
    <n v="1541307600"/>
    <n v="1543816800"/>
    <b v="0"/>
    <b v="1"/>
    <x v="0"/>
    <n v="1.5746762589928058"/>
    <s v="75.00 USD"/>
    <x v="0"/>
    <s v="food trucks"/>
    <x v="874"/>
    <d v="2018-12-03T06:00:00"/>
    <x v="9"/>
  </r>
  <r>
    <n v="996"/>
    <s v="Butler LLC"/>
    <s v="Future-proofed upward-trending migration"/>
    <x v="47"/>
    <n v="4814"/>
    <x v="0"/>
    <n v="112"/>
    <s v="US"/>
    <s v="USD"/>
    <n v="1357106400"/>
    <n v="1359698400"/>
    <b v="0"/>
    <b v="0"/>
    <x v="3"/>
    <n v="0.72939393939393937"/>
    <s v="42.98 USD"/>
    <x v="3"/>
    <s v="plays"/>
    <x v="875"/>
    <d v="2013-02-01T06:00:00"/>
    <x v="2"/>
  </r>
  <r>
    <n v="997"/>
    <s v="Ball LLC"/>
    <s v="Right-sized full-range throughput"/>
    <x v="4"/>
    <n v="4603"/>
    <x v="3"/>
    <n v="139"/>
    <s v="IT"/>
    <s v="EUR"/>
    <n v="1390197600"/>
    <n v="1390629600"/>
    <b v="0"/>
    <b v="0"/>
    <x v="3"/>
    <n v="0.60565789473684206"/>
    <s v="33.12 EUR"/>
    <x v="3"/>
    <s v="plays"/>
    <x v="876"/>
    <d v="2014-01-25T06:00:00"/>
    <x v="1"/>
  </r>
  <r>
    <n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x v="7"/>
    <n v="0.5679129129129129"/>
    <s v="101.13 USD"/>
    <x v="1"/>
    <s v="indie rock"/>
    <x v="877"/>
    <d v="2010-02-25T06:00:00"/>
    <x v="6"/>
  </r>
  <r>
    <n v="999"/>
    <s v="Hernandez, Norton and Kelley"/>
    <s v="Expanded eco-centric policy"/>
    <x v="446"/>
    <n v="62819"/>
    <x v="3"/>
    <n v="1122"/>
    <s v="US"/>
    <s v="USD"/>
    <n v="1467176400"/>
    <n v="1467781200"/>
    <b v="0"/>
    <b v="0"/>
    <x v="0"/>
    <n v="0.56542754275427543"/>
    <s v="55.99 USD"/>
    <x v="0"/>
    <s v="food trucks"/>
    <x v="878"/>
    <d v="2016-07-06T05:00: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n v="0"/>
    <s v="CA"/>
    <x v="0"/>
    <s v="CAD"/>
    <n v="1448690400"/>
    <n v="1450159200"/>
    <x v="0"/>
    <x v="0"/>
    <b v="0"/>
    <b v="0"/>
    <s v="food/food trucks"/>
    <x v="0"/>
    <s v="food trucks"/>
    <x v="0"/>
    <n v="0"/>
  </r>
  <r>
    <n v="1"/>
    <s v="Odom Inc"/>
    <s v="Managed bottom-line architecture"/>
    <n v="1400"/>
    <n v="14560"/>
    <n v="10.4"/>
    <x v="1"/>
    <n v="158"/>
    <s v="US"/>
    <x v="1"/>
    <s v="USD"/>
    <n v="1408424400"/>
    <n v="1408597200"/>
    <x v="1"/>
    <x v="1"/>
    <b v="0"/>
    <b v="1"/>
    <s v="music/rock"/>
    <x v="1"/>
    <s v="rock"/>
    <x v="1"/>
    <s v="92.15 USD"/>
  </r>
  <r>
    <n v="2"/>
    <s v="Melton, Robinson and Fritz"/>
    <s v="Function-based leadingedge pricing structure"/>
    <n v="108400"/>
    <n v="142523"/>
    <n v="1.3147878228782288"/>
    <x v="1"/>
    <n v="1425"/>
    <s v="AU"/>
    <x v="2"/>
    <s v="AUD"/>
    <n v="1384668000"/>
    <n v="1384840800"/>
    <x v="2"/>
    <x v="2"/>
    <b v="0"/>
    <b v="0"/>
    <s v="technology/web"/>
    <x v="2"/>
    <s v="web"/>
    <x v="2"/>
    <s v="100.02 AUD"/>
  </r>
  <r>
    <n v="3"/>
    <s v="Mcdonald, Gonzalez and Ross"/>
    <s v="Vision-oriented fresh-thinking conglomeration"/>
    <n v="4200"/>
    <n v="2477"/>
    <n v="0.58976190476190471"/>
    <x v="0"/>
    <n v="24"/>
    <s v="US"/>
    <x v="3"/>
    <s v="USD"/>
    <n v="1565499600"/>
    <n v="1568955600"/>
    <x v="3"/>
    <x v="3"/>
    <b v="0"/>
    <b v="0"/>
    <s v="music/rock"/>
    <x v="1"/>
    <s v="rock"/>
    <x v="3"/>
    <s v="103.21 USD"/>
  </r>
  <r>
    <n v="4"/>
    <s v="Larson-Little"/>
    <s v="Proactive foreground core"/>
    <n v="7600"/>
    <n v="5265"/>
    <n v="0.69276315789473686"/>
    <x v="0"/>
    <n v="53"/>
    <s v="US"/>
    <x v="4"/>
    <s v="USD"/>
    <n v="1547964000"/>
    <n v="1548309600"/>
    <x v="4"/>
    <x v="4"/>
    <b v="0"/>
    <b v="0"/>
    <s v="theater/plays"/>
    <x v="3"/>
    <s v="plays"/>
    <x v="3"/>
    <s v="99.34 USD"/>
  </r>
  <r>
    <n v="5"/>
    <s v="Harris Group"/>
    <s v="Open-source optimizing database"/>
    <n v="7600"/>
    <n v="13195"/>
    <n v="1.7361842105263159"/>
    <x v="1"/>
    <n v="174"/>
    <s v="DK"/>
    <x v="5"/>
    <s v="DKK"/>
    <n v="1346130000"/>
    <n v="1347080400"/>
    <x v="5"/>
    <x v="5"/>
    <b v="0"/>
    <b v="0"/>
    <s v="theater/plays"/>
    <x v="3"/>
    <s v="plays"/>
    <x v="4"/>
    <s v="75.83 DKK"/>
  </r>
  <r>
    <n v="6"/>
    <s v="Ortiz, Coleman and Mitchell"/>
    <s v="Operative upward-trending algorithm"/>
    <n v="5200"/>
    <n v="1090"/>
    <n v="0.20961538461538462"/>
    <x v="0"/>
    <n v="18"/>
    <s v="GB"/>
    <x v="6"/>
    <s v="GBP"/>
    <n v="1505278800"/>
    <n v="1505365200"/>
    <x v="6"/>
    <x v="6"/>
    <b v="0"/>
    <b v="0"/>
    <s v="film &amp; video/documentary"/>
    <x v="4"/>
    <s v="documentary"/>
    <x v="5"/>
    <s v="60.56 GBP"/>
  </r>
  <r>
    <n v="7"/>
    <s v="Carter-Guzman"/>
    <s v="Centralized cohesive challenge"/>
    <n v="4500"/>
    <n v="14741"/>
    <n v="3.2757777777777779"/>
    <x v="1"/>
    <n v="227"/>
    <s v="DK"/>
    <x v="7"/>
    <s v="DKK"/>
    <n v="1439442000"/>
    <n v="1439614800"/>
    <x v="7"/>
    <x v="7"/>
    <b v="0"/>
    <b v="0"/>
    <s v="theater/plays"/>
    <x v="3"/>
    <s v="plays"/>
    <x v="0"/>
    <s v="64.94 DKK"/>
  </r>
  <r>
    <n v="8"/>
    <s v="Nunez-Richards"/>
    <s v="Exclusive attitude-oriented intranet"/>
    <n v="110100"/>
    <n v="21946"/>
    <n v="0.19932788374205268"/>
    <x v="2"/>
    <n v="708"/>
    <s v="DK"/>
    <x v="8"/>
    <s v="DKK"/>
    <n v="1281330000"/>
    <n v="1281502800"/>
    <x v="8"/>
    <x v="8"/>
    <b v="0"/>
    <b v="0"/>
    <s v="theater/plays"/>
    <x v="3"/>
    <s v="plays"/>
    <x v="6"/>
    <s v="31.00 DKK"/>
  </r>
  <r>
    <n v="9"/>
    <s v="Rangel, Holt and Jones"/>
    <s v="Open-source fresh-thinking model"/>
    <n v="6200"/>
    <n v="3208"/>
    <n v="0.51741935483870971"/>
    <x v="0"/>
    <n v="44"/>
    <s v="US"/>
    <x v="9"/>
    <s v="USD"/>
    <n v="1379566800"/>
    <n v="1383804000"/>
    <x v="9"/>
    <x v="9"/>
    <b v="0"/>
    <b v="0"/>
    <s v="music/electric music"/>
    <x v="1"/>
    <s v="electric music"/>
    <x v="2"/>
    <s v="72.91 USD"/>
  </r>
  <r>
    <n v="10"/>
    <s v="Green Ltd"/>
    <s v="Monitored empowering installation"/>
    <n v="5200"/>
    <n v="13838"/>
    <n v="2.6611538461538462"/>
    <x v="1"/>
    <n v="220"/>
    <s v="US"/>
    <x v="10"/>
    <s v="USD"/>
    <n v="1281762000"/>
    <n v="1285909200"/>
    <x v="10"/>
    <x v="10"/>
    <b v="0"/>
    <b v="0"/>
    <s v="film &amp; video/drama"/>
    <x v="4"/>
    <s v="drama"/>
    <x v="6"/>
    <s v="62.90 USD"/>
  </r>
  <r>
    <n v="11"/>
    <s v="Perez, Johnson and Gardner"/>
    <s v="Grass-roots zero administration system engine"/>
    <n v="6300"/>
    <n v="3030"/>
    <n v="0.48095238095238096"/>
    <x v="0"/>
    <n v="27"/>
    <s v="US"/>
    <x v="11"/>
    <s v="USD"/>
    <n v="1285045200"/>
    <n v="1285563600"/>
    <x v="11"/>
    <x v="11"/>
    <b v="0"/>
    <b v="1"/>
    <s v="theater/plays"/>
    <x v="3"/>
    <s v="plays"/>
    <x v="6"/>
    <s v="112.22 USD"/>
  </r>
  <r>
    <n v="12"/>
    <s v="Kim Ltd"/>
    <s v="Assimilated hybrid intranet"/>
    <n v="6300"/>
    <n v="5629"/>
    <n v="0.89349206349206345"/>
    <x v="0"/>
    <n v="55"/>
    <s v="US"/>
    <x v="12"/>
    <s v="USD"/>
    <n v="1571720400"/>
    <n v="1572411600"/>
    <x v="12"/>
    <x v="12"/>
    <b v="0"/>
    <b v="0"/>
    <s v="film &amp; video/drama"/>
    <x v="4"/>
    <s v="drama"/>
    <x v="3"/>
    <s v="102.35 USD"/>
  </r>
  <r>
    <n v="13"/>
    <s v="Walker, Taylor and Coleman"/>
    <s v="Multi-tiered directional open architecture"/>
    <n v="4200"/>
    <n v="10295"/>
    <n v="2.4511904761904764"/>
    <x v="1"/>
    <n v="98"/>
    <s v="US"/>
    <x v="13"/>
    <s v="USD"/>
    <n v="1465621200"/>
    <n v="1466658000"/>
    <x v="13"/>
    <x v="13"/>
    <b v="0"/>
    <b v="0"/>
    <s v="music/indie rock"/>
    <x v="1"/>
    <s v="indie rock"/>
    <x v="7"/>
    <s v="105.05 USD"/>
  </r>
  <r>
    <n v="14"/>
    <s v="Rodriguez, Rose and Stewart"/>
    <s v="Cloned directional synergy"/>
    <n v="28200"/>
    <n v="18829"/>
    <n v="0.66769503546099296"/>
    <x v="0"/>
    <n v="200"/>
    <s v="US"/>
    <x v="14"/>
    <s v="USD"/>
    <n v="1331013600"/>
    <n v="1333342800"/>
    <x v="14"/>
    <x v="14"/>
    <b v="0"/>
    <b v="0"/>
    <s v="music/indie rock"/>
    <x v="1"/>
    <s v="indie rock"/>
    <x v="4"/>
    <s v="94.15 USD"/>
  </r>
  <r>
    <n v="15"/>
    <s v="Wright, Hunt and Rowe"/>
    <s v="Extended eco-centric pricing structure"/>
    <n v="81200"/>
    <n v="38414"/>
    <n v="0.47307881773399013"/>
    <x v="0"/>
    <n v="452"/>
    <s v="US"/>
    <x v="15"/>
    <s v="USD"/>
    <n v="1575957600"/>
    <n v="1576303200"/>
    <x v="15"/>
    <x v="15"/>
    <b v="0"/>
    <b v="0"/>
    <s v="technology/wearables"/>
    <x v="2"/>
    <s v="wearables"/>
    <x v="3"/>
    <s v="84.99 USD"/>
  </r>
  <r>
    <n v="16"/>
    <s v="Hines Inc"/>
    <s v="Cross-platform systemic adapter"/>
    <n v="1700"/>
    <n v="11041"/>
    <n v="6.4947058823529416"/>
    <x v="1"/>
    <n v="100"/>
    <s v="US"/>
    <x v="16"/>
    <s v="USD"/>
    <n v="1390370400"/>
    <n v="1392271200"/>
    <x v="16"/>
    <x v="16"/>
    <b v="0"/>
    <b v="0"/>
    <s v="publishing/nonfiction"/>
    <x v="5"/>
    <s v="nonfiction"/>
    <x v="1"/>
    <s v="110.41 USD"/>
  </r>
  <r>
    <n v="17"/>
    <s v="Cochran-Nguyen"/>
    <s v="Seamless 4thgeneration methodology"/>
    <n v="84600"/>
    <n v="134845"/>
    <n v="1.5939125295508274"/>
    <x v="1"/>
    <n v="1249"/>
    <s v="US"/>
    <x v="17"/>
    <s v="USD"/>
    <n v="1294812000"/>
    <n v="1294898400"/>
    <x v="17"/>
    <x v="17"/>
    <b v="0"/>
    <b v="0"/>
    <s v="film &amp; video/animation"/>
    <x v="4"/>
    <s v="animation"/>
    <x v="8"/>
    <s v="107.96 USD"/>
  </r>
  <r>
    <n v="18"/>
    <s v="Johnson-Gould"/>
    <s v="Exclusive needs-based adapter"/>
    <n v="9100"/>
    <n v="6089"/>
    <n v="0.66912087912087914"/>
    <x v="3"/>
    <n v="135"/>
    <s v="US"/>
    <x v="18"/>
    <s v="USD"/>
    <n v="1536382800"/>
    <n v="1537074000"/>
    <x v="18"/>
    <x v="18"/>
    <b v="0"/>
    <b v="0"/>
    <s v="theater/plays"/>
    <x v="3"/>
    <s v="plays"/>
    <x v="9"/>
    <s v="45.10 USD"/>
  </r>
  <r>
    <n v="19"/>
    <s v="Perez-Hess"/>
    <s v="Down-sized cohesive archive"/>
    <n v="62500"/>
    <n v="30331"/>
    <n v="0.48529600000000001"/>
    <x v="0"/>
    <n v="674"/>
    <s v="US"/>
    <x v="19"/>
    <s v="USD"/>
    <n v="1551679200"/>
    <n v="1553490000"/>
    <x v="19"/>
    <x v="19"/>
    <b v="0"/>
    <b v="1"/>
    <s v="theater/plays"/>
    <x v="3"/>
    <s v="plays"/>
    <x v="3"/>
    <s v="45.00 USD"/>
  </r>
  <r>
    <n v="20"/>
    <s v="Reeves, Thompson and Richardson"/>
    <s v="Proactive composite alliance"/>
    <n v="131800"/>
    <n v="147936"/>
    <n v="1.1224279210925645"/>
    <x v="1"/>
    <n v="1396"/>
    <s v="US"/>
    <x v="20"/>
    <s v="USD"/>
    <n v="1406523600"/>
    <n v="1406523600"/>
    <x v="20"/>
    <x v="20"/>
    <b v="0"/>
    <b v="0"/>
    <s v="film &amp; video/drama"/>
    <x v="4"/>
    <s v="drama"/>
    <x v="1"/>
    <s v="105.97 USD"/>
  </r>
  <r>
    <n v="21"/>
    <s v="Simmons-Reynolds"/>
    <s v="Re-engineered intangible definition"/>
    <n v="94000"/>
    <n v="38533"/>
    <n v="0.40992553191489361"/>
    <x v="0"/>
    <n v="558"/>
    <s v="US"/>
    <x v="21"/>
    <s v="USD"/>
    <n v="1313384400"/>
    <n v="1316322000"/>
    <x v="21"/>
    <x v="21"/>
    <b v="0"/>
    <b v="0"/>
    <s v="theater/plays"/>
    <x v="3"/>
    <s v="plays"/>
    <x v="8"/>
    <s v="69.06 USD"/>
  </r>
  <r>
    <n v="22"/>
    <s v="Collier Inc"/>
    <s v="Enhanced dynamic definition"/>
    <n v="59100"/>
    <n v="75690"/>
    <n v="1.2807106598984772"/>
    <x v="1"/>
    <n v="890"/>
    <s v="US"/>
    <x v="22"/>
    <s v="USD"/>
    <n v="1522731600"/>
    <n v="1524027600"/>
    <x v="22"/>
    <x v="22"/>
    <b v="0"/>
    <b v="0"/>
    <s v="theater/plays"/>
    <x v="3"/>
    <s v="plays"/>
    <x v="9"/>
    <s v="85.04 USD"/>
  </r>
  <r>
    <n v="23"/>
    <s v="Gray-Jenkins"/>
    <s v="Devolved next generation adapter"/>
    <n v="4500"/>
    <n v="14942"/>
    <n v="3.3204444444444445"/>
    <x v="1"/>
    <n v="142"/>
    <s v="GB"/>
    <x v="23"/>
    <s v="GBP"/>
    <n v="1550124000"/>
    <n v="1554699600"/>
    <x v="23"/>
    <x v="23"/>
    <b v="0"/>
    <b v="0"/>
    <s v="film &amp; video/documentary"/>
    <x v="4"/>
    <s v="documentary"/>
    <x v="3"/>
    <s v="105.23 GBP"/>
  </r>
  <r>
    <n v="24"/>
    <s v="Scott, Wilson and Martin"/>
    <s v="Cross-platform intermediate frame"/>
    <n v="92400"/>
    <n v="104257"/>
    <n v="1.1283225108225108"/>
    <x v="1"/>
    <n v="2673"/>
    <s v="US"/>
    <x v="24"/>
    <s v="USD"/>
    <n v="1403326800"/>
    <n v="1403499600"/>
    <x v="24"/>
    <x v="24"/>
    <b v="0"/>
    <b v="0"/>
    <s v="technology/wearables"/>
    <x v="2"/>
    <s v="wearables"/>
    <x v="1"/>
    <s v="39.00 USD"/>
  </r>
  <r>
    <n v="25"/>
    <s v="Caldwell, Velazquez and Wilson"/>
    <s v="Monitored impactful analyzer"/>
    <n v="5500"/>
    <n v="11904"/>
    <n v="2.1643636363636363"/>
    <x v="1"/>
    <n v="163"/>
    <s v="US"/>
    <x v="25"/>
    <s v="USD"/>
    <n v="1305694800"/>
    <n v="1307422800"/>
    <x v="25"/>
    <x v="25"/>
    <b v="0"/>
    <b v="1"/>
    <s v="games/video games"/>
    <x v="6"/>
    <s v="video games"/>
    <x v="8"/>
    <s v="73.03 USD"/>
  </r>
  <r>
    <n v="26"/>
    <s v="Spencer-Bates"/>
    <s v="Optional responsive customer loyalty"/>
    <n v="107500"/>
    <n v="51814"/>
    <n v="0.4819906976744186"/>
    <x v="3"/>
    <n v="1480"/>
    <s v="US"/>
    <x v="26"/>
    <s v="USD"/>
    <n v="1533013200"/>
    <n v="1535346000"/>
    <x v="26"/>
    <x v="26"/>
    <b v="0"/>
    <b v="0"/>
    <s v="theater/plays"/>
    <x v="3"/>
    <s v="plays"/>
    <x v="9"/>
    <s v="35.01 USD"/>
  </r>
  <r>
    <n v="27"/>
    <s v="Best, Carr and Williams"/>
    <s v="Diverse transitional migration"/>
    <n v="2000"/>
    <n v="1599"/>
    <n v="0.79949999999999999"/>
    <x v="0"/>
    <n v="15"/>
    <s v="US"/>
    <x v="27"/>
    <s v="USD"/>
    <n v="1443848400"/>
    <n v="1444539600"/>
    <x v="27"/>
    <x v="27"/>
    <b v="0"/>
    <b v="0"/>
    <s v="music/rock"/>
    <x v="1"/>
    <s v="rock"/>
    <x v="0"/>
    <s v="106.60 USD"/>
  </r>
  <r>
    <n v="28"/>
    <s v="Campbell, Brown and Powell"/>
    <s v="Synchronized global task-force"/>
    <n v="130800"/>
    <n v="137635"/>
    <n v="1.0522553516819573"/>
    <x v="1"/>
    <n v="2220"/>
    <s v="US"/>
    <x v="28"/>
    <s v="USD"/>
    <n v="1265695200"/>
    <n v="1267682400"/>
    <x v="28"/>
    <x v="28"/>
    <b v="0"/>
    <b v="1"/>
    <s v="theater/plays"/>
    <x v="3"/>
    <s v="plays"/>
    <x v="6"/>
    <s v="62.00 USD"/>
  </r>
  <r>
    <n v="29"/>
    <s v="Johnson, Parker and Haynes"/>
    <s v="Focused 6thgeneration forecast"/>
    <n v="45900"/>
    <n v="150965"/>
    <n v="3.2889978213507627"/>
    <x v="1"/>
    <n v="1606"/>
    <s v="CH"/>
    <x v="29"/>
    <s v="CHF"/>
    <n v="1532062800"/>
    <n v="1535518800"/>
    <x v="29"/>
    <x v="29"/>
    <b v="0"/>
    <b v="0"/>
    <s v="film &amp; video/shorts"/>
    <x v="4"/>
    <s v="shorts"/>
    <x v="9"/>
    <s v="94.00 CHF"/>
  </r>
  <r>
    <n v="30"/>
    <s v="Clark-Cooke"/>
    <s v="Down-sized analyzing challenge"/>
    <n v="9000"/>
    <n v="14455"/>
    <n v="1.606111111111111"/>
    <x v="1"/>
    <n v="129"/>
    <s v="US"/>
    <x v="30"/>
    <s v="USD"/>
    <n v="1558674000"/>
    <n v="1559106000"/>
    <x v="30"/>
    <x v="30"/>
    <b v="0"/>
    <b v="0"/>
    <s v="film &amp; video/animation"/>
    <x v="4"/>
    <s v="animation"/>
    <x v="3"/>
    <s v="112.05 USD"/>
  </r>
  <r>
    <n v="31"/>
    <s v="Schroeder Ltd"/>
    <s v="Progressive needs-based focus group"/>
    <n v="3500"/>
    <n v="10850"/>
    <n v="3.1"/>
    <x v="1"/>
    <n v="226"/>
    <s v="GB"/>
    <x v="31"/>
    <s v="GBP"/>
    <n v="1451973600"/>
    <n v="1454392800"/>
    <x v="31"/>
    <x v="31"/>
    <b v="0"/>
    <b v="0"/>
    <s v="games/video games"/>
    <x v="6"/>
    <s v="video games"/>
    <x v="7"/>
    <s v="48.01 GBP"/>
  </r>
  <r>
    <n v="32"/>
    <s v="Jackson PLC"/>
    <s v="Ergonomic 6thgeneration success"/>
    <n v="101000"/>
    <n v="87676"/>
    <n v="0.86807920792079207"/>
    <x v="0"/>
    <n v="2307"/>
    <s v="IT"/>
    <x v="32"/>
    <s v="EUR"/>
    <n v="1515564000"/>
    <n v="1517896800"/>
    <x v="32"/>
    <x v="32"/>
    <b v="0"/>
    <b v="0"/>
    <s v="film &amp; video/documentary"/>
    <x v="4"/>
    <s v="documentary"/>
    <x v="9"/>
    <s v="38.00 EUR"/>
  </r>
  <r>
    <n v="33"/>
    <s v="Blair, Collins and Carter"/>
    <s v="Exclusive interactive approach"/>
    <n v="50200"/>
    <n v="189666"/>
    <n v="3.7782071713147412"/>
    <x v="1"/>
    <n v="5419"/>
    <s v="US"/>
    <x v="33"/>
    <s v="USD"/>
    <n v="1412485200"/>
    <n v="1415685600"/>
    <x v="33"/>
    <x v="33"/>
    <b v="0"/>
    <b v="0"/>
    <s v="theater/plays"/>
    <x v="3"/>
    <s v="plays"/>
    <x v="1"/>
    <s v="35.00 USD"/>
  </r>
  <r>
    <n v="34"/>
    <s v="Maldonado and Sons"/>
    <s v="Reverse-engineered asynchronous archive"/>
    <n v="9300"/>
    <n v="14025"/>
    <n v="1.5080645161290323"/>
    <x v="1"/>
    <n v="165"/>
    <s v="US"/>
    <x v="34"/>
    <s v="USD"/>
    <n v="1490245200"/>
    <n v="1490677200"/>
    <x v="34"/>
    <x v="34"/>
    <b v="0"/>
    <b v="0"/>
    <s v="film &amp; video/documentary"/>
    <x v="4"/>
    <s v="documentary"/>
    <x v="5"/>
    <s v="85.00 USD"/>
  </r>
  <r>
    <n v="35"/>
    <s v="Mitchell and Sons"/>
    <s v="Synergized intangible challenge"/>
    <n v="125500"/>
    <n v="188628"/>
    <n v="1.5030119521912351"/>
    <x v="1"/>
    <n v="1965"/>
    <s v="DK"/>
    <x v="35"/>
    <s v="DKK"/>
    <n v="1547877600"/>
    <n v="1551506400"/>
    <x v="35"/>
    <x v="35"/>
    <b v="0"/>
    <b v="1"/>
    <s v="film &amp; video/drama"/>
    <x v="4"/>
    <s v="drama"/>
    <x v="3"/>
    <s v="95.99 DKK"/>
  </r>
  <r>
    <n v="36"/>
    <s v="Jackson-Lewis"/>
    <s v="Monitored multi-state encryption"/>
    <n v="700"/>
    <n v="1101"/>
    <n v="1.572857142857143"/>
    <x v="1"/>
    <n v="16"/>
    <s v="US"/>
    <x v="36"/>
    <s v="USD"/>
    <n v="1298700000"/>
    <n v="1300856400"/>
    <x v="36"/>
    <x v="36"/>
    <b v="0"/>
    <b v="0"/>
    <s v="theater/plays"/>
    <x v="3"/>
    <s v="plays"/>
    <x v="8"/>
    <s v="68.81 USD"/>
  </r>
  <r>
    <n v="37"/>
    <s v="Black, Armstrong and Anderson"/>
    <s v="Profound attitude-oriented functionalities"/>
    <n v="8100"/>
    <n v="11339"/>
    <n v="1.3998765432098765"/>
    <x v="1"/>
    <n v="107"/>
    <s v="US"/>
    <x v="37"/>
    <s v="USD"/>
    <n v="1570338000"/>
    <n v="1573192800"/>
    <x v="37"/>
    <x v="37"/>
    <b v="0"/>
    <b v="1"/>
    <s v="publishing/fiction"/>
    <x v="5"/>
    <s v="fiction"/>
    <x v="3"/>
    <s v="105.97 USD"/>
  </r>
  <r>
    <n v="38"/>
    <s v="Maldonado-Gonzalez"/>
    <s v="Digitized client-driven database"/>
    <n v="3100"/>
    <n v="10085"/>
    <n v="3.2532258064516131"/>
    <x v="1"/>
    <n v="134"/>
    <s v="US"/>
    <x v="38"/>
    <s v="USD"/>
    <n v="1287378000"/>
    <n v="1287810000"/>
    <x v="38"/>
    <x v="38"/>
    <b v="0"/>
    <b v="0"/>
    <s v="photography/photography books"/>
    <x v="7"/>
    <s v="photography books"/>
    <x v="6"/>
    <s v="75.26 USD"/>
  </r>
  <r>
    <n v="39"/>
    <s v="Kim-Rice"/>
    <s v="Organized bi-directional function"/>
    <n v="9900"/>
    <n v="5027"/>
    <n v="0.50777777777777777"/>
    <x v="0"/>
    <n v="88"/>
    <s v="DK"/>
    <x v="39"/>
    <s v="DKK"/>
    <n v="1361772000"/>
    <n v="1362978000"/>
    <x v="39"/>
    <x v="39"/>
    <b v="0"/>
    <b v="0"/>
    <s v="theater/plays"/>
    <x v="3"/>
    <s v="plays"/>
    <x v="2"/>
    <s v="57.13 DKK"/>
  </r>
  <r>
    <n v="40"/>
    <s v="Garcia, Garcia and Lopez"/>
    <s v="Reduced stable middleware"/>
    <n v="8800"/>
    <n v="14878"/>
    <n v="1.6906818181818182"/>
    <x v="1"/>
    <n v="198"/>
    <s v="US"/>
    <x v="40"/>
    <s v="USD"/>
    <n v="1275714000"/>
    <n v="1277355600"/>
    <x v="40"/>
    <x v="40"/>
    <b v="0"/>
    <b v="1"/>
    <s v="technology/wearables"/>
    <x v="2"/>
    <s v="wearables"/>
    <x v="6"/>
    <s v="75.14 USD"/>
  </r>
  <r>
    <n v="41"/>
    <s v="Watts Group"/>
    <s v="Universal 5thgeneration neural-net"/>
    <n v="5600"/>
    <n v="11924"/>
    <n v="2.1292857142857144"/>
    <x v="1"/>
    <n v="111"/>
    <s v="IT"/>
    <x v="41"/>
    <s v="EUR"/>
    <n v="1346734800"/>
    <n v="1348981200"/>
    <x v="41"/>
    <x v="41"/>
    <b v="0"/>
    <b v="1"/>
    <s v="music/rock"/>
    <x v="1"/>
    <s v="rock"/>
    <x v="4"/>
    <s v="107.42 EUR"/>
  </r>
  <r>
    <n v="42"/>
    <s v="Werner-Bryant"/>
    <s v="Virtual uniform frame"/>
    <n v="1800"/>
    <n v="7991"/>
    <n v="4.4394444444444447"/>
    <x v="1"/>
    <n v="222"/>
    <s v="US"/>
    <x v="42"/>
    <s v="USD"/>
    <n v="1309755600"/>
    <n v="1310533200"/>
    <x v="42"/>
    <x v="42"/>
    <b v="0"/>
    <b v="0"/>
    <s v="food/food trucks"/>
    <x v="0"/>
    <s v="food trucks"/>
    <x v="8"/>
    <s v="36.00 USD"/>
  </r>
  <r>
    <n v="43"/>
    <s v="Schmitt-Mendoza"/>
    <s v="Profound explicit paradigm"/>
    <n v="90200"/>
    <n v="167717"/>
    <n v="1.859390243902439"/>
    <x v="1"/>
    <n v="6212"/>
    <s v="US"/>
    <x v="43"/>
    <s v="USD"/>
    <n v="1406178000"/>
    <n v="1407560400"/>
    <x v="43"/>
    <x v="43"/>
    <b v="0"/>
    <b v="0"/>
    <s v="publishing/radio &amp; podcasts"/>
    <x v="5"/>
    <s v="radio &amp; podcasts"/>
    <x v="1"/>
    <s v="27.00 USD"/>
  </r>
  <r>
    <n v="44"/>
    <s v="Reid-Mccullough"/>
    <s v="Visionary real-time groupware"/>
    <n v="1600"/>
    <n v="10541"/>
    <n v="6.5881249999999998"/>
    <x v="1"/>
    <n v="98"/>
    <s v="DK"/>
    <x v="44"/>
    <s v="DKK"/>
    <n v="1552798800"/>
    <n v="1552885200"/>
    <x v="44"/>
    <x v="44"/>
    <b v="0"/>
    <b v="0"/>
    <s v="publishing/fiction"/>
    <x v="5"/>
    <s v="fiction"/>
    <x v="3"/>
    <s v="107.56 DKK"/>
  </r>
  <r>
    <n v="45"/>
    <s v="Woods-Clark"/>
    <s v="Networked tertiary Graphical User Interface"/>
    <n v="9500"/>
    <n v="4530"/>
    <n v="0.4768421052631579"/>
    <x v="0"/>
    <n v="48"/>
    <s v="US"/>
    <x v="45"/>
    <s v="USD"/>
    <n v="1478062800"/>
    <n v="1479362400"/>
    <x v="45"/>
    <x v="45"/>
    <b v="0"/>
    <b v="1"/>
    <s v="theater/plays"/>
    <x v="3"/>
    <s v="plays"/>
    <x v="7"/>
    <s v="94.38 USD"/>
  </r>
  <r>
    <n v="46"/>
    <s v="Vaughn, Hunt and Caldwell"/>
    <s v="Virtual grid-enabled task-force"/>
    <n v="3700"/>
    <n v="4247"/>
    <n v="1.1478378378378378"/>
    <x v="1"/>
    <n v="92"/>
    <s v="US"/>
    <x v="46"/>
    <s v="USD"/>
    <n v="1278565200"/>
    <n v="1280552400"/>
    <x v="46"/>
    <x v="46"/>
    <b v="0"/>
    <b v="0"/>
    <s v="music/rock"/>
    <x v="1"/>
    <s v="rock"/>
    <x v="6"/>
    <s v="46.16 USD"/>
  </r>
  <r>
    <n v="47"/>
    <s v="Bennett and Sons"/>
    <s v="Function-based multi-state software"/>
    <n v="1500"/>
    <n v="7129"/>
    <n v="4.7526666666666664"/>
    <x v="1"/>
    <n v="149"/>
    <s v="US"/>
    <x v="47"/>
    <s v="USD"/>
    <n v="1396069200"/>
    <n v="1398661200"/>
    <x v="47"/>
    <x v="47"/>
    <b v="0"/>
    <b v="0"/>
    <s v="theater/plays"/>
    <x v="3"/>
    <s v="plays"/>
    <x v="1"/>
    <s v="47.85 USD"/>
  </r>
  <r>
    <n v="48"/>
    <s v="Lamb Inc"/>
    <s v="Optimized leadingedge concept"/>
    <n v="33300"/>
    <n v="128862"/>
    <n v="3.86972972972973"/>
    <x v="1"/>
    <n v="2431"/>
    <s v="US"/>
    <x v="48"/>
    <s v="USD"/>
    <n v="1435208400"/>
    <n v="1436245200"/>
    <x v="48"/>
    <x v="48"/>
    <b v="0"/>
    <b v="0"/>
    <s v="theater/plays"/>
    <x v="3"/>
    <s v="plays"/>
    <x v="0"/>
    <s v="53.01 USD"/>
  </r>
  <r>
    <n v="49"/>
    <s v="Casey-Kelly"/>
    <s v="Sharable holistic interface"/>
    <n v="7200"/>
    <n v="13653"/>
    <n v="1.89625"/>
    <x v="1"/>
    <n v="303"/>
    <s v="US"/>
    <x v="49"/>
    <s v="USD"/>
    <n v="1571547600"/>
    <n v="1575439200"/>
    <x v="49"/>
    <x v="49"/>
    <b v="0"/>
    <b v="0"/>
    <s v="music/rock"/>
    <x v="1"/>
    <s v="rock"/>
    <x v="3"/>
    <s v="45.06 USD"/>
  </r>
  <r>
    <n v="50"/>
    <s v="Jones, Taylor and Moore"/>
    <s v="Down-sized system-worthy secured line"/>
    <n v="100"/>
    <n v="2"/>
    <n v="0.02"/>
    <x v="0"/>
    <n v="1"/>
    <s v="IT"/>
    <x v="50"/>
    <s v="EUR"/>
    <n v="1375333200"/>
    <n v="1377752400"/>
    <x v="50"/>
    <x v="50"/>
    <b v="0"/>
    <b v="0"/>
    <s v="music/metal"/>
    <x v="1"/>
    <s v="metal"/>
    <x v="2"/>
    <s v="2.00 EUR"/>
  </r>
  <r>
    <n v="51"/>
    <s v="Bradshaw, Gill and Donovan"/>
    <s v="Inverse secondary infrastructure"/>
    <n v="158100"/>
    <n v="145243"/>
    <n v="0.91867805186590767"/>
    <x v="0"/>
    <n v="1467"/>
    <s v="GB"/>
    <x v="51"/>
    <s v="GBP"/>
    <n v="1332824400"/>
    <n v="1334206800"/>
    <x v="51"/>
    <x v="51"/>
    <b v="0"/>
    <b v="1"/>
    <s v="technology/wearables"/>
    <x v="2"/>
    <s v="wearables"/>
    <x v="4"/>
    <s v="99.01 GBP"/>
  </r>
  <r>
    <n v="52"/>
    <s v="Hernandez, Rodriguez and Clark"/>
    <s v="Organic foreground leverage"/>
    <n v="7200"/>
    <n v="2459"/>
    <n v="0.34152777777777776"/>
    <x v="0"/>
    <n v="75"/>
    <s v="US"/>
    <x v="52"/>
    <s v="USD"/>
    <n v="1284526800"/>
    <n v="1284872400"/>
    <x v="52"/>
    <x v="52"/>
    <b v="0"/>
    <b v="0"/>
    <s v="theater/plays"/>
    <x v="3"/>
    <s v="plays"/>
    <x v="6"/>
    <s v="32.79 USD"/>
  </r>
  <r>
    <n v="53"/>
    <s v="Smith-Jones"/>
    <s v="Reverse-engineered static concept"/>
    <n v="8800"/>
    <n v="12356"/>
    <n v="1.4040909090909091"/>
    <x v="1"/>
    <n v="209"/>
    <s v="US"/>
    <x v="53"/>
    <s v="USD"/>
    <n v="1400562000"/>
    <n v="1403931600"/>
    <x v="53"/>
    <x v="53"/>
    <b v="0"/>
    <b v="0"/>
    <s v="film &amp; video/drama"/>
    <x v="4"/>
    <s v="drama"/>
    <x v="1"/>
    <s v="59.12 USD"/>
  </r>
  <r>
    <n v="54"/>
    <s v="Roy PLC"/>
    <s v="Multi-channeled neutral customer loyalty"/>
    <n v="6000"/>
    <n v="5392"/>
    <n v="0.89866666666666661"/>
    <x v="0"/>
    <n v="120"/>
    <s v="US"/>
    <x v="54"/>
    <s v="USD"/>
    <n v="1520748000"/>
    <n v="1521262800"/>
    <x v="54"/>
    <x v="54"/>
    <b v="0"/>
    <b v="0"/>
    <s v="technology/wearables"/>
    <x v="2"/>
    <s v="wearables"/>
    <x v="9"/>
    <s v="44.93 USD"/>
  </r>
  <r>
    <n v="55"/>
    <s v="Wright, Brooks and Villarreal"/>
    <s v="Reverse-engineered bifurcated strategy"/>
    <n v="6600"/>
    <n v="11746"/>
    <n v="1.7796969696969698"/>
    <x v="1"/>
    <n v="131"/>
    <s v="US"/>
    <x v="55"/>
    <s v="USD"/>
    <n v="1532926800"/>
    <n v="1533358800"/>
    <x v="55"/>
    <x v="55"/>
    <b v="0"/>
    <b v="0"/>
    <s v="music/jazz"/>
    <x v="1"/>
    <s v="jazz"/>
    <x v="9"/>
    <s v="89.66 USD"/>
  </r>
  <r>
    <n v="56"/>
    <s v="Flores, Miller and Johnson"/>
    <s v="Horizontal context-sensitive knowledge user"/>
    <n v="8000"/>
    <n v="11493"/>
    <n v="1.436625"/>
    <x v="1"/>
    <n v="164"/>
    <s v="US"/>
    <x v="56"/>
    <s v="USD"/>
    <n v="1420869600"/>
    <n v="1421474400"/>
    <x v="56"/>
    <x v="56"/>
    <b v="0"/>
    <b v="0"/>
    <s v="technology/wearables"/>
    <x v="2"/>
    <s v="wearables"/>
    <x v="0"/>
    <s v="70.08 USD"/>
  </r>
  <r>
    <n v="57"/>
    <s v="Bridges, Freeman and Kim"/>
    <s v="Cross-group multi-state task-force"/>
    <n v="2900"/>
    <n v="6243"/>
    <n v="2.1527586206896552"/>
    <x v="1"/>
    <n v="201"/>
    <s v="US"/>
    <x v="57"/>
    <s v="USD"/>
    <n v="1504242000"/>
    <n v="1505278800"/>
    <x v="57"/>
    <x v="57"/>
    <b v="0"/>
    <b v="0"/>
    <s v="games/video games"/>
    <x v="6"/>
    <s v="video games"/>
    <x v="5"/>
    <s v="31.06 USD"/>
  </r>
  <r>
    <n v="58"/>
    <s v="Anderson-Perez"/>
    <s v="Expanded 3rdgeneration strategy"/>
    <n v="2700"/>
    <n v="6132"/>
    <n v="2.2711111111111113"/>
    <x v="1"/>
    <n v="211"/>
    <s v="US"/>
    <x v="58"/>
    <s v="USD"/>
    <n v="1442811600"/>
    <n v="1443934800"/>
    <x v="58"/>
    <x v="58"/>
    <b v="0"/>
    <b v="0"/>
    <s v="theater/plays"/>
    <x v="3"/>
    <s v="plays"/>
    <x v="0"/>
    <s v="29.06 USD"/>
  </r>
  <r>
    <n v="59"/>
    <s v="Wright, Fox and Marks"/>
    <s v="Assimilated real-time support"/>
    <n v="1400"/>
    <n v="3851"/>
    <n v="2.7507142857142859"/>
    <x v="1"/>
    <n v="128"/>
    <s v="US"/>
    <x v="59"/>
    <s v="USD"/>
    <n v="1497243600"/>
    <n v="1498539600"/>
    <x v="59"/>
    <x v="59"/>
    <b v="0"/>
    <b v="1"/>
    <s v="theater/plays"/>
    <x v="3"/>
    <s v="plays"/>
    <x v="5"/>
    <s v="30.09 USD"/>
  </r>
  <r>
    <n v="60"/>
    <s v="Crawford-Peters"/>
    <s v="User-centric regional database"/>
    <n v="94200"/>
    <n v="135997"/>
    <n v="1.4437048832271762"/>
    <x v="1"/>
    <n v="1600"/>
    <s v="CA"/>
    <x v="60"/>
    <s v="CAD"/>
    <n v="1342501200"/>
    <n v="1342760400"/>
    <x v="60"/>
    <x v="60"/>
    <b v="0"/>
    <b v="0"/>
    <s v="theater/plays"/>
    <x v="3"/>
    <s v="plays"/>
    <x v="4"/>
    <s v="85.00 CAD"/>
  </r>
  <r>
    <n v="61"/>
    <s v="Romero-Hoffman"/>
    <s v="Open-source zero administration complexity"/>
    <n v="199200"/>
    <n v="184750"/>
    <n v="0.92745983935742971"/>
    <x v="0"/>
    <n v="2253"/>
    <s v="CA"/>
    <x v="61"/>
    <s v="CAD"/>
    <n v="1298268000"/>
    <n v="1301720400"/>
    <x v="61"/>
    <x v="61"/>
    <b v="0"/>
    <b v="0"/>
    <s v="theater/plays"/>
    <x v="3"/>
    <s v="plays"/>
    <x v="8"/>
    <s v="82.00 CAD"/>
  </r>
  <r>
    <n v="62"/>
    <s v="Sparks-West"/>
    <s v="Organized incremental standardization"/>
    <n v="2000"/>
    <n v="14452"/>
    <n v="7.226"/>
    <x v="1"/>
    <n v="249"/>
    <s v="US"/>
    <x v="62"/>
    <s v="USD"/>
    <n v="1433480400"/>
    <n v="1433566800"/>
    <x v="62"/>
    <x v="62"/>
    <b v="0"/>
    <b v="0"/>
    <s v="technology/web"/>
    <x v="2"/>
    <s v="web"/>
    <x v="0"/>
    <s v="58.04 USD"/>
  </r>
  <r>
    <n v="63"/>
    <s v="Baker, Morgan and Brown"/>
    <s v="Assimilated didactic open system"/>
    <n v="4700"/>
    <n v="557"/>
    <n v="0.11851063829787234"/>
    <x v="0"/>
    <n v="5"/>
    <s v="US"/>
    <x v="63"/>
    <s v="USD"/>
    <n v="1493355600"/>
    <n v="1493874000"/>
    <x v="63"/>
    <x v="63"/>
    <b v="0"/>
    <b v="0"/>
    <s v="theater/plays"/>
    <x v="3"/>
    <s v="plays"/>
    <x v="5"/>
    <s v="111.40 USD"/>
  </r>
  <r>
    <n v="64"/>
    <s v="Mosley-Gilbert"/>
    <s v="Vision-oriented logistical intranet"/>
    <n v="2800"/>
    <n v="2734"/>
    <n v="0.97642857142857142"/>
    <x v="0"/>
    <n v="38"/>
    <s v="US"/>
    <x v="64"/>
    <s v="USD"/>
    <n v="1530507600"/>
    <n v="1531803600"/>
    <x v="64"/>
    <x v="64"/>
    <b v="0"/>
    <b v="1"/>
    <s v="technology/web"/>
    <x v="2"/>
    <s v="web"/>
    <x v="9"/>
    <s v="71.95 USD"/>
  </r>
  <r>
    <n v="65"/>
    <s v="Berry-Boyer"/>
    <s v="Mandatory incremental projection"/>
    <n v="6100"/>
    <n v="14405"/>
    <n v="2.3614754098360655"/>
    <x v="1"/>
    <n v="236"/>
    <s v="US"/>
    <x v="65"/>
    <s v="USD"/>
    <n v="1296108000"/>
    <n v="1296712800"/>
    <x v="65"/>
    <x v="65"/>
    <b v="0"/>
    <b v="0"/>
    <s v="theater/plays"/>
    <x v="3"/>
    <s v="plays"/>
    <x v="8"/>
    <s v="61.04 USD"/>
  </r>
  <r>
    <n v="66"/>
    <s v="Sanders-Allen"/>
    <s v="Grass-roots needs-based encryption"/>
    <n v="2900"/>
    <n v="1307"/>
    <n v="0.45068965517241377"/>
    <x v="0"/>
    <n v="12"/>
    <s v="US"/>
    <x v="66"/>
    <s v="USD"/>
    <n v="1428469200"/>
    <n v="1428901200"/>
    <x v="66"/>
    <x v="66"/>
    <b v="0"/>
    <b v="1"/>
    <s v="theater/plays"/>
    <x v="3"/>
    <s v="plays"/>
    <x v="0"/>
    <s v="108.92 USD"/>
  </r>
  <r>
    <n v="67"/>
    <s v="Lopez Inc"/>
    <s v="Team-oriented 6thgeneration middleware"/>
    <n v="72600"/>
    <n v="117892"/>
    <n v="1.6238567493112948"/>
    <x v="1"/>
    <n v="4065"/>
    <s v="GB"/>
    <x v="67"/>
    <s v="GBP"/>
    <n v="1264399200"/>
    <n v="1264831200"/>
    <x v="67"/>
    <x v="67"/>
    <b v="0"/>
    <b v="1"/>
    <s v="technology/wearables"/>
    <x v="2"/>
    <s v="wearables"/>
    <x v="6"/>
    <s v="29.00 GBP"/>
  </r>
  <r>
    <n v="68"/>
    <s v="Moreno-Turner"/>
    <s v="Inverse multi-tasking installation"/>
    <n v="5700"/>
    <n v="14508"/>
    <n v="2.5452631578947367"/>
    <x v="1"/>
    <n v="246"/>
    <s v="IT"/>
    <x v="68"/>
    <s v="EUR"/>
    <n v="1501131600"/>
    <n v="1505192400"/>
    <x v="68"/>
    <x v="68"/>
    <b v="0"/>
    <b v="1"/>
    <s v="theater/plays"/>
    <x v="3"/>
    <s v="plays"/>
    <x v="5"/>
    <s v="58.98 EUR"/>
  </r>
  <r>
    <n v="69"/>
    <s v="Jones-Watson"/>
    <s v="Switchable disintermediate moderator"/>
    <n v="7900"/>
    <n v="1901"/>
    <n v="0.24063291139240506"/>
    <x v="3"/>
    <n v="17"/>
    <s v="US"/>
    <x v="69"/>
    <s v="USD"/>
    <n v="1292738400"/>
    <n v="1295676000"/>
    <x v="69"/>
    <x v="69"/>
    <b v="0"/>
    <b v="0"/>
    <s v="theater/plays"/>
    <x v="3"/>
    <s v="plays"/>
    <x v="8"/>
    <s v="111.82 USD"/>
  </r>
  <r>
    <n v="70"/>
    <s v="Barker Inc"/>
    <s v="Re-engineered 24/7 task-force"/>
    <n v="128000"/>
    <n v="158389"/>
    <n v="1.2374140625000001"/>
    <x v="1"/>
    <n v="2475"/>
    <s v="IT"/>
    <x v="70"/>
    <s v="EUR"/>
    <n v="1288674000"/>
    <n v="1292911200"/>
    <x v="70"/>
    <x v="70"/>
    <b v="0"/>
    <b v="1"/>
    <s v="theater/plays"/>
    <x v="3"/>
    <s v="plays"/>
    <x v="6"/>
    <s v="64.00 EUR"/>
  </r>
  <r>
    <n v="71"/>
    <s v="Tate, Bass and House"/>
    <s v="Organic object-oriented budgetary management"/>
    <n v="6000"/>
    <n v="6484"/>
    <n v="1.0806666666666667"/>
    <x v="1"/>
    <n v="76"/>
    <s v="US"/>
    <x v="71"/>
    <s v="USD"/>
    <n v="1575093600"/>
    <n v="1575439200"/>
    <x v="71"/>
    <x v="49"/>
    <b v="0"/>
    <b v="0"/>
    <s v="theater/plays"/>
    <x v="3"/>
    <s v="plays"/>
    <x v="3"/>
    <s v="85.32 USD"/>
  </r>
  <r>
    <n v="72"/>
    <s v="Hampton, Lewis and Ray"/>
    <s v="Seamless coherent parallelism"/>
    <n v="600"/>
    <n v="4022"/>
    <n v="6.7033333333333331"/>
    <x v="1"/>
    <n v="54"/>
    <s v="US"/>
    <x v="72"/>
    <s v="USD"/>
    <n v="1435726800"/>
    <n v="1438837200"/>
    <x v="72"/>
    <x v="71"/>
    <b v="0"/>
    <b v="0"/>
    <s v="film &amp; video/animation"/>
    <x v="4"/>
    <s v="animation"/>
    <x v="0"/>
    <s v="74.48 USD"/>
  </r>
  <r>
    <n v="73"/>
    <s v="Collins-Goodman"/>
    <s v="Cross-platform even-keeled initiative"/>
    <n v="1400"/>
    <n v="9253"/>
    <n v="6.609285714285714"/>
    <x v="1"/>
    <n v="88"/>
    <s v="US"/>
    <x v="73"/>
    <s v="USD"/>
    <n v="1480226400"/>
    <n v="1480485600"/>
    <x v="73"/>
    <x v="72"/>
    <b v="0"/>
    <b v="0"/>
    <s v="music/jazz"/>
    <x v="1"/>
    <s v="jazz"/>
    <x v="7"/>
    <s v="105.15 USD"/>
  </r>
  <r>
    <n v="74"/>
    <s v="Davis-Michael"/>
    <s v="Progressive tertiary framework"/>
    <n v="3900"/>
    <n v="4776"/>
    <n v="1.2246153846153847"/>
    <x v="1"/>
    <n v="85"/>
    <s v="GB"/>
    <x v="74"/>
    <s v="GBP"/>
    <n v="1459054800"/>
    <n v="1459141200"/>
    <x v="74"/>
    <x v="73"/>
    <b v="0"/>
    <b v="0"/>
    <s v="music/metal"/>
    <x v="1"/>
    <s v="metal"/>
    <x v="7"/>
    <s v="56.19 GBP"/>
  </r>
  <r>
    <n v="75"/>
    <s v="White, Torres and Bishop"/>
    <s v="Multi-layered dynamic protocol"/>
    <n v="9700"/>
    <n v="14606"/>
    <n v="1.5057731958762886"/>
    <x v="1"/>
    <n v="170"/>
    <s v="US"/>
    <x v="75"/>
    <s v="USD"/>
    <n v="1531630800"/>
    <n v="1532322000"/>
    <x v="75"/>
    <x v="74"/>
    <b v="0"/>
    <b v="0"/>
    <s v="photography/photography books"/>
    <x v="7"/>
    <s v="photography books"/>
    <x v="9"/>
    <s v="85.92 USD"/>
  </r>
  <r>
    <n v="76"/>
    <s v="Martin, Conway and Larsen"/>
    <s v="Horizontal next generation function"/>
    <n v="122900"/>
    <n v="95993"/>
    <n v="0.78106590724165992"/>
    <x v="0"/>
    <n v="1684"/>
    <s v="US"/>
    <x v="76"/>
    <s v="USD"/>
    <n v="1421992800"/>
    <n v="1426222800"/>
    <x v="76"/>
    <x v="75"/>
    <b v="1"/>
    <b v="1"/>
    <s v="theater/plays"/>
    <x v="3"/>
    <s v="plays"/>
    <x v="0"/>
    <s v="57.00 USD"/>
  </r>
  <r>
    <n v="77"/>
    <s v="Acevedo-Huffman"/>
    <s v="Pre-emptive impactful model"/>
    <n v="9500"/>
    <n v="4460"/>
    <n v="0.46947368421052632"/>
    <x v="0"/>
    <n v="56"/>
    <s v="US"/>
    <x v="77"/>
    <s v="USD"/>
    <n v="1285563600"/>
    <n v="1286773200"/>
    <x v="77"/>
    <x v="76"/>
    <b v="0"/>
    <b v="1"/>
    <s v="film &amp; video/animation"/>
    <x v="4"/>
    <s v="animation"/>
    <x v="6"/>
    <s v="79.64 USD"/>
  </r>
  <r>
    <n v="78"/>
    <s v="Montgomery, Larson and Spencer"/>
    <s v="User-centric bifurcated knowledge user"/>
    <n v="4500"/>
    <n v="13536"/>
    <n v="3.008"/>
    <x v="1"/>
    <n v="330"/>
    <s v="US"/>
    <x v="78"/>
    <s v="USD"/>
    <n v="1523854800"/>
    <n v="1523941200"/>
    <x v="78"/>
    <x v="77"/>
    <b v="0"/>
    <b v="0"/>
    <s v="publishing/translations"/>
    <x v="5"/>
    <s v="translations"/>
    <x v="9"/>
    <s v="41.02 USD"/>
  </r>
  <r>
    <n v="79"/>
    <s v="Soto LLC"/>
    <s v="Triple-buffered reciprocal project"/>
    <n v="57800"/>
    <n v="40228"/>
    <n v="0.6959861591695502"/>
    <x v="0"/>
    <n v="838"/>
    <s v="US"/>
    <x v="79"/>
    <s v="USD"/>
    <n v="1529125200"/>
    <n v="1529557200"/>
    <x v="79"/>
    <x v="78"/>
    <b v="0"/>
    <b v="0"/>
    <s v="theater/plays"/>
    <x v="3"/>
    <s v="plays"/>
    <x v="9"/>
    <s v="48.00 USD"/>
  </r>
  <r>
    <n v="80"/>
    <s v="Sutton, Barrett and Tucker"/>
    <s v="Cross-platform needs-based approach"/>
    <n v="1100"/>
    <n v="7012"/>
    <n v="6.374545454545455"/>
    <x v="1"/>
    <n v="127"/>
    <s v="US"/>
    <x v="80"/>
    <s v="USD"/>
    <n v="1503982800"/>
    <n v="1506574800"/>
    <x v="80"/>
    <x v="79"/>
    <b v="0"/>
    <b v="0"/>
    <s v="games/video games"/>
    <x v="6"/>
    <s v="video games"/>
    <x v="5"/>
    <s v="55.21 USD"/>
  </r>
  <r>
    <n v="81"/>
    <s v="Gomez, Bailey and Flores"/>
    <s v="User-friendly static contingency"/>
    <n v="16800"/>
    <n v="37857"/>
    <n v="2.253392857142857"/>
    <x v="1"/>
    <n v="411"/>
    <s v="US"/>
    <x v="81"/>
    <s v="USD"/>
    <n v="1511416800"/>
    <n v="1513576800"/>
    <x v="81"/>
    <x v="80"/>
    <b v="0"/>
    <b v="0"/>
    <s v="music/rock"/>
    <x v="1"/>
    <s v="rock"/>
    <x v="5"/>
    <s v="92.11 USD"/>
  </r>
  <r>
    <n v="82"/>
    <s v="Porter-George"/>
    <s v="Reactive content-based framework"/>
    <n v="1000"/>
    <n v="14973"/>
    <n v="14.973000000000001"/>
    <x v="1"/>
    <n v="180"/>
    <s v="GB"/>
    <x v="82"/>
    <s v="GBP"/>
    <n v="1547704800"/>
    <n v="1548309600"/>
    <x v="82"/>
    <x v="4"/>
    <b v="0"/>
    <b v="1"/>
    <s v="games/video games"/>
    <x v="6"/>
    <s v="video games"/>
    <x v="3"/>
    <s v="83.18 GBP"/>
  </r>
  <r>
    <n v="83"/>
    <s v="Fitzgerald PLC"/>
    <s v="Realigned user-facing concept"/>
    <n v="106400"/>
    <n v="39996"/>
    <n v="0.37590225563909774"/>
    <x v="0"/>
    <n v="1000"/>
    <s v="US"/>
    <x v="83"/>
    <s v="USD"/>
    <n v="1469682000"/>
    <n v="1471582800"/>
    <x v="83"/>
    <x v="81"/>
    <b v="0"/>
    <b v="0"/>
    <s v="music/electric music"/>
    <x v="1"/>
    <s v="electric music"/>
    <x v="7"/>
    <s v="40.00 USD"/>
  </r>
  <r>
    <n v="84"/>
    <s v="Cisneros-Burton"/>
    <s v="Public-key zero tolerance orchestration"/>
    <n v="31400"/>
    <n v="41564"/>
    <n v="1.3236942675159236"/>
    <x v="1"/>
    <n v="374"/>
    <s v="US"/>
    <x v="84"/>
    <s v="USD"/>
    <n v="1343451600"/>
    <n v="1344315600"/>
    <x v="84"/>
    <x v="82"/>
    <b v="0"/>
    <b v="0"/>
    <s v="technology/wearables"/>
    <x v="2"/>
    <s v="wearables"/>
    <x v="4"/>
    <s v="111.13 USD"/>
  </r>
  <r>
    <n v="85"/>
    <s v="Hill, Lawson and Wilkinson"/>
    <s v="Multi-tiered eco-centric architecture"/>
    <n v="4900"/>
    <n v="6430"/>
    <n v="1.3122448979591836"/>
    <x v="1"/>
    <n v="71"/>
    <s v="AU"/>
    <x v="85"/>
    <s v="AUD"/>
    <n v="1315717200"/>
    <n v="1316408400"/>
    <x v="85"/>
    <x v="83"/>
    <b v="0"/>
    <b v="0"/>
    <s v="music/indie rock"/>
    <x v="1"/>
    <s v="indie rock"/>
    <x v="8"/>
    <s v="90.56 AUD"/>
  </r>
  <r>
    <n v="86"/>
    <s v="Davis-Smith"/>
    <s v="Organic motivating firmware"/>
    <n v="7400"/>
    <n v="12405"/>
    <n v="1.6763513513513513"/>
    <x v="1"/>
    <n v="203"/>
    <s v="US"/>
    <x v="86"/>
    <s v="USD"/>
    <n v="1430715600"/>
    <n v="1431838800"/>
    <x v="86"/>
    <x v="84"/>
    <b v="1"/>
    <b v="0"/>
    <s v="theater/plays"/>
    <x v="3"/>
    <s v="plays"/>
    <x v="0"/>
    <s v="61.11 USD"/>
  </r>
  <r>
    <n v="87"/>
    <s v="Farrell and Sons"/>
    <s v="Synergized 4thgeneration conglomeration"/>
    <n v="198500"/>
    <n v="123040"/>
    <n v="0.6198488664987406"/>
    <x v="0"/>
    <n v="1482"/>
    <s v="AU"/>
    <x v="87"/>
    <s v="AUD"/>
    <n v="1299564000"/>
    <n v="1300510800"/>
    <x v="87"/>
    <x v="85"/>
    <b v="0"/>
    <b v="1"/>
    <s v="music/rock"/>
    <x v="1"/>
    <s v="rock"/>
    <x v="8"/>
    <s v="83.02 AUD"/>
  </r>
  <r>
    <n v="88"/>
    <s v="Clark Group"/>
    <s v="Grass-roots fault-tolerant policy"/>
    <n v="4800"/>
    <n v="12516"/>
    <n v="2.6074999999999999"/>
    <x v="1"/>
    <n v="113"/>
    <s v="US"/>
    <x v="88"/>
    <s v="USD"/>
    <n v="1429160400"/>
    <n v="1431061200"/>
    <x v="88"/>
    <x v="86"/>
    <b v="0"/>
    <b v="0"/>
    <s v="publishing/translations"/>
    <x v="5"/>
    <s v="translations"/>
    <x v="0"/>
    <s v="110.76 USD"/>
  </r>
  <r>
    <n v="89"/>
    <s v="White, Singleton and Zimmerman"/>
    <s v="Monitored scalable knowledgebase"/>
    <n v="3400"/>
    <n v="8588"/>
    <n v="2.5258823529411765"/>
    <x v="1"/>
    <n v="96"/>
    <s v="US"/>
    <x v="89"/>
    <s v="USD"/>
    <n v="1271307600"/>
    <n v="1271480400"/>
    <x v="89"/>
    <x v="87"/>
    <b v="0"/>
    <b v="0"/>
    <s v="theater/plays"/>
    <x v="3"/>
    <s v="plays"/>
    <x v="6"/>
    <s v="89.46 USD"/>
  </r>
  <r>
    <n v="90"/>
    <s v="Kramer Group"/>
    <s v="Synergistic explicit parallelism"/>
    <n v="7800"/>
    <n v="6132"/>
    <n v="0.7861538461538462"/>
    <x v="0"/>
    <n v="106"/>
    <s v="US"/>
    <x v="90"/>
    <s v="USD"/>
    <n v="1456380000"/>
    <n v="1456380000"/>
    <x v="90"/>
    <x v="88"/>
    <b v="0"/>
    <b v="1"/>
    <s v="theater/plays"/>
    <x v="3"/>
    <s v="plays"/>
    <x v="7"/>
    <s v="57.85 USD"/>
  </r>
  <r>
    <n v="91"/>
    <s v="Frazier, Patrick and Smith"/>
    <s v="Enhanced systemic analyzer"/>
    <n v="154300"/>
    <n v="74688"/>
    <n v="0.48404406999351912"/>
    <x v="0"/>
    <n v="679"/>
    <s v="IT"/>
    <x v="91"/>
    <s v="EUR"/>
    <n v="1470459600"/>
    <n v="1472878800"/>
    <x v="91"/>
    <x v="89"/>
    <b v="0"/>
    <b v="0"/>
    <s v="publishing/translations"/>
    <x v="5"/>
    <s v="translations"/>
    <x v="7"/>
    <s v="110.00 EUR"/>
  </r>
  <r>
    <n v="92"/>
    <s v="Santos, Bell and Lloyd"/>
    <s v="Object-based analyzing knowledge user"/>
    <n v="20000"/>
    <n v="51775"/>
    <n v="2.5887500000000001"/>
    <x v="1"/>
    <n v="498"/>
    <s v="CH"/>
    <x v="92"/>
    <s v="CHF"/>
    <n v="1277269200"/>
    <n v="1277355600"/>
    <x v="92"/>
    <x v="40"/>
    <b v="0"/>
    <b v="1"/>
    <s v="games/video games"/>
    <x v="6"/>
    <s v="video games"/>
    <x v="6"/>
    <s v="103.97 CHF"/>
  </r>
  <r>
    <n v="93"/>
    <s v="Hall and Sons"/>
    <s v="Pre-emptive radical architecture"/>
    <n v="108800"/>
    <n v="65877"/>
    <n v="0.60548713235294116"/>
    <x v="3"/>
    <n v="610"/>
    <s v="US"/>
    <x v="93"/>
    <s v="USD"/>
    <n v="1350709200"/>
    <n v="1351054800"/>
    <x v="93"/>
    <x v="90"/>
    <b v="0"/>
    <b v="1"/>
    <s v="theater/plays"/>
    <x v="3"/>
    <s v="plays"/>
    <x v="4"/>
    <s v="108.00 USD"/>
  </r>
  <r>
    <n v="94"/>
    <s v="Hanson Inc"/>
    <s v="Grass-roots web-enabled contingency"/>
    <n v="2900"/>
    <n v="8807"/>
    <n v="3.036896551724138"/>
    <x v="1"/>
    <n v="180"/>
    <s v="GB"/>
    <x v="94"/>
    <s v="GBP"/>
    <n v="1554613200"/>
    <n v="1555563600"/>
    <x v="94"/>
    <x v="91"/>
    <b v="0"/>
    <b v="0"/>
    <s v="technology/web"/>
    <x v="2"/>
    <s v="web"/>
    <x v="3"/>
    <s v="48.93 GBP"/>
  </r>
  <r>
    <n v="95"/>
    <s v="Sanchez LLC"/>
    <s v="Stand-alone system-worthy standardization"/>
    <n v="900"/>
    <n v="1017"/>
    <n v="1.1299999999999999"/>
    <x v="1"/>
    <n v="27"/>
    <s v="US"/>
    <x v="95"/>
    <s v="USD"/>
    <n v="1571029200"/>
    <n v="1571634000"/>
    <x v="95"/>
    <x v="92"/>
    <b v="0"/>
    <b v="0"/>
    <s v="film &amp; video/documentary"/>
    <x v="4"/>
    <s v="documentary"/>
    <x v="3"/>
    <s v="37.67 USD"/>
  </r>
  <r>
    <n v="96"/>
    <s v="Howard Ltd"/>
    <s v="Down-sized systematic policy"/>
    <n v="69700"/>
    <n v="151513"/>
    <n v="2.1737876614060259"/>
    <x v="1"/>
    <n v="2331"/>
    <s v="US"/>
    <x v="96"/>
    <s v="USD"/>
    <n v="1299736800"/>
    <n v="1300856400"/>
    <x v="96"/>
    <x v="36"/>
    <b v="0"/>
    <b v="0"/>
    <s v="theater/plays"/>
    <x v="3"/>
    <s v="plays"/>
    <x v="8"/>
    <s v="65.00 USD"/>
  </r>
  <r>
    <n v="97"/>
    <s v="Stewart LLC"/>
    <s v="Cloned bi-directional architecture"/>
    <n v="1300"/>
    <n v="12047"/>
    <n v="9.2669230769230762"/>
    <x v="1"/>
    <n v="113"/>
    <s v="US"/>
    <x v="97"/>
    <s v="USD"/>
    <n v="1435208400"/>
    <n v="1439874000"/>
    <x v="48"/>
    <x v="93"/>
    <b v="0"/>
    <b v="0"/>
    <s v="food/food trucks"/>
    <x v="0"/>
    <s v="food trucks"/>
    <x v="0"/>
    <s v="106.61 USD"/>
  </r>
  <r>
    <n v="98"/>
    <s v="Arias, Allen and Miller"/>
    <s v="Seamless transitional portal"/>
    <n v="97800"/>
    <n v="32951"/>
    <n v="0.33692229038854804"/>
    <x v="0"/>
    <n v="1220"/>
    <s v="AU"/>
    <x v="98"/>
    <s v="AUD"/>
    <n v="1437973200"/>
    <n v="1438318800"/>
    <x v="97"/>
    <x v="94"/>
    <b v="0"/>
    <b v="0"/>
    <s v="games/video games"/>
    <x v="6"/>
    <s v="video games"/>
    <x v="0"/>
    <s v="27.01 AUD"/>
  </r>
  <r>
    <n v="99"/>
    <s v="Baker-Morris"/>
    <s v="Fully-configurable motivating approach"/>
    <n v="7600"/>
    <n v="14951"/>
    <n v="1.9672368421052631"/>
    <x v="1"/>
    <n v="164"/>
    <s v="US"/>
    <x v="99"/>
    <s v="USD"/>
    <n v="1416895200"/>
    <n v="1419400800"/>
    <x v="98"/>
    <x v="95"/>
    <b v="0"/>
    <b v="0"/>
    <s v="theater/plays"/>
    <x v="3"/>
    <s v="plays"/>
    <x v="1"/>
    <s v="91.16 USD"/>
  </r>
  <r>
    <n v="100"/>
    <s v="Tucker, Fox and Green"/>
    <s v="Upgradable fault-tolerant approach"/>
    <n v="100"/>
    <n v="1"/>
    <n v="0.01"/>
    <x v="0"/>
    <n v="1"/>
    <s v="US"/>
    <x v="100"/>
    <s v="USD"/>
    <n v="1319000400"/>
    <n v="1320555600"/>
    <x v="99"/>
    <x v="96"/>
    <b v="0"/>
    <b v="0"/>
    <s v="theater/plays"/>
    <x v="3"/>
    <s v="plays"/>
    <x v="8"/>
    <s v="1.00 USD"/>
  </r>
  <r>
    <n v="101"/>
    <s v="Douglas LLC"/>
    <s v="Reduced heuristic moratorium"/>
    <n v="900"/>
    <n v="9193"/>
    <n v="10.214444444444444"/>
    <x v="1"/>
    <n v="164"/>
    <s v="US"/>
    <x v="101"/>
    <s v="USD"/>
    <n v="1424498400"/>
    <n v="1425103200"/>
    <x v="100"/>
    <x v="97"/>
    <b v="0"/>
    <b v="1"/>
    <s v="music/electric music"/>
    <x v="1"/>
    <s v="electric music"/>
    <x v="0"/>
    <s v="56.05 USD"/>
  </r>
  <r>
    <n v="102"/>
    <s v="Garcia Inc"/>
    <s v="Front-line web-enabled model"/>
    <n v="3700"/>
    <n v="10422"/>
    <n v="2.8167567567567566"/>
    <x v="1"/>
    <n v="336"/>
    <s v="US"/>
    <x v="102"/>
    <s v="USD"/>
    <n v="1526274000"/>
    <n v="1526878800"/>
    <x v="101"/>
    <x v="98"/>
    <b v="0"/>
    <b v="1"/>
    <s v="technology/wearables"/>
    <x v="2"/>
    <s v="wearables"/>
    <x v="9"/>
    <s v="31.02 USD"/>
  </r>
  <r>
    <n v="103"/>
    <s v="Frye, Hunt and Powell"/>
    <s v="Polarized incremental emulation"/>
    <n v="10000"/>
    <n v="2461"/>
    <n v="0.24610000000000001"/>
    <x v="0"/>
    <n v="37"/>
    <s v="IT"/>
    <x v="103"/>
    <s v="EUR"/>
    <n v="1287896400"/>
    <n v="1288674000"/>
    <x v="102"/>
    <x v="99"/>
    <b v="0"/>
    <b v="0"/>
    <s v="music/electric music"/>
    <x v="1"/>
    <s v="electric music"/>
    <x v="6"/>
    <s v="66.51 EUR"/>
  </r>
  <r>
    <n v="104"/>
    <s v="Smith, Wells and Nguyen"/>
    <s v="Self-enabling grid-enabled initiative"/>
    <n v="119200"/>
    <n v="170623"/>
    <n v="1.4314010067114094"/>
    <x v="1"/>
    <n v="1917"/>
    <s v="US"/>
    <x v="104"/>
    <s v="USD"/>
    <n v="1495515600"/>
    <n v="1495602000"/>
    <x v="103"/>
    <x v="100"/>
    <b v="0"/>
    <b v="0"/>
    <s v="music/indie rock"/>
    <x v="1"/>
    <s v="indie rock"/>
    <x v="5"/>
    <s v="89.01 USD"/>
  </r>
  <r>
    <n v="105"/>
    <s v="Charles-Johnson"/>
    <s v="Total fresh-thinking system engine"/>
    <n v="6800"/>
    <n v="9829"/>
    <n v="1.4454411764705883"/>
    <x v="1"/>
    <n v="95"/>
    <s v="US"/>
    <x v="105"/>
    <s v="USD"/>
    <n v="1364878800"/>
    <n v="1366434000"/>
    <x v="104"/>
    <x v="101"/>
    <b v="0"/>
    <b v="0"/>
    <s v="technology/web"/>
    <x v="2"/>
    <s v="web"/>
    <x v="2"/>
    <s v="103.46 USD"/>
  </r>
  <r>
    <n v="106"/>
    <s v="Brandt, Carter and Wood"/>
    <s v="Ameliorated clear-thinking circuit"/>
    <n v="3900"/>
    <n v="14006"/>
    <n v="3.5912820512820511"/>
    <x v="1"/>
    <n v="147"/>
    <s v="US"/>
    <x v="106"/>
    <s v="USD"/>
    <n v="1567918800"/>
    <n v="1568350800"/>
    <x v="105"/>
    <x v="102"/>
    <b v="0"/>
    <b v="0"/>
    <s v="theater/plays"/>
    <x v="3"/>
    <s v="plays"/>
    <x v="3"/>
    <s v="95.28 USD"/>
  </r>
  <r>
    <n v="107"/>
    <s v="Tucker, Schmidt and Reid"/>
    <s v="Multi-layered encompassing installation"/>
    <n v="3500"/>
    <n v="6527"/>
    <n v="1.8648571428571428"/>
    <x v="1"/>
    <n v="86"/>
    <s v="US"/>
    <x v="107"/>
    <s v="USD"/>
    <n v="1524459600"/>
    <n v="1525928400"/>
    <x v="106"/>
    <x v="103"/>
    <b v="0"/>
    <b v="1"/>
    <s v="theater/plays"/>
    <x v="3"/>
    <s v="plays"/>
    <x v="9"/>
    <s v="75.90 USD"/>
  </r>
  <r>
    <n v="108"/>
    <s v="Decker Inc"/>
    <s v="Universal encompassing implementation"/>
    <n v="1500"/>
    <n v="8929"/>
    <n v="5.9526666666666666"/>
    <x v="1"/>
    <n v="83"/>
    <s v="US"/>
    <x v="108"/>
    <s v="USD"/>
    <n v="1333688400"/>
    <n v="1336885200"/>
    <x v="107"/>
    <x v="104"/>
    <b v="0"/>
    <b v="0"/>
    <s v="film &amp; video/documentary"/>
    <x v="4"/>
    <s v="documentary"/>
    <x v="4"/>
    <s v="107.58 USD"/>
  </r>
  <r>
    <n v="109"/>
    <s v="Romero and Sons"/>
    <s v="Object-based client-server application"/>
    <n v="5200"/>
    <n v="3079"/>
    <n v="0.5921153846153846"/>
    <x v="0"/>
    <n v="60"/>
    <s v="US"/>
    <x v="109"/>
    <s v="USD"/>
    <n v="1389506400"/>
    <n v="1389679200"/>
    <x v="108"/>
    <x v="105"/>
    <b v="0"/>
    <b v="0"/>
    <s v="film &amp; video/television"/>
    <x v="4"/>
    <s v="television"/>
    <x v="1"/>
    <s v="51.32 USD"/>
  </r>
  <r>
    <n v="110"/>
    <s v="Castillo-Carey"/>
    <s v="Cross-platform solution-oriented process improvement"/>
    <n v="142400"/>
    <n v="21307"/>
    <n v="0.14962780898876404"/>
    <x v="0"/>
    <n v="296"/>
    <s v="US"/>
    <x v="110"/>
    <s v="USD"/>
    <n v="1536642000"/>
    <n v="1538283600"/>
    <x v="109"/>
    <x v="106"/>
    <b v="0"/>
    <b v="0"/>
    <s v="food/food trucks"/>
    <x v="0"/>
    <s v="food trucks"/>
    <x v="9"/>
    <s v="71.98 USD"/>
  </r>
  <r>
    <n v="111"/>
    <s v="Hart-Briggs"/>
    <s v="Re-engineered user-facing approach"/>
    <n v="61400"/>
    <n v="73653"/>
    <n v="1.1995602605863191"/>
    <x v="1"/>
    <n v="676"/>
    <s v="US"/>
    <x v="111"/>
    <s v="USD"/>
    <n v="1348290000"/>
    <n v="1348808400"/>
    <x v="110"/>
    <x v="107"/>
    <b v="0"/>
    <b v="0"/>
    <s v="publishing/radio &amp; podcasts"/>
    <x v="5"/>
    <s v="radio &amp; podcasts"/>
    <x v="4"/>
    <s v="108.95 USD"/>
  </r>
  <r>
    <n v="112"/>
    <s v="Jones-Meyer"/>
    <s v="Re-engineered client-driven hub"/>
    <n v="4700"/>
    <n v="12635"/>
    <n v="2.6882978723404256"/>
    <x v="1"/>
    <n v="361"/>
    <s v="AU"/>
    <x v="112"/>
    <s v="AUD"/>
    <n v="1408856400"/>
    <n v="1410152400"/>
    <x v="111"/>
    <x v="108"/>
    <b v="0"/>
    <b v="0"/>
    <s v="technology/web"/>
    <x v="2"/>
    <s v="web"/>
    <x v="1"/>
    <s v="35.00 AUD"/>
  </r>
  <r>
    <n v="113"/>
    <s v="Wright, Hartman and Yu"/>
    <s v="User-friendly tertiary array"/>
    <n v="3300"/>
    <n v="12437"/>
    <n v="3.7687878787878786"/>
    <x v="1"/>
    <n v="131"/>
    <s v="US"/>
    <x v="113"/>
    <s v="USD"/>
    <n v="1505192400"/>
    <n v="1505797200"/>
    <x v="112"/>
    <x v="109"/>
    <b v="0"/>
    <b v="0"/>
    <s v="food/food trucks"/>
    <x v="0"/>
    <s v="food trucks"/>
    <x v="5"/>
    <s v="94.94 USD"/>
  </r>
  <r>
    <n v="114"/>
    <s v="Harper-Davis"/>
    <s v="Robust heuristic encoding"/>
    <n v="1900"/>
    <n v="13816"/>
    <n v="7.2715789473684209"/>
    <x v="1"/>
    <n v="126"/>
    <s v="US"/>
    <x v="114"/>
    <s v="USD"/>
    <n v="1554786000"/>
    <n v="1554872400"/>
    <x v="113"/>
    <x v="110"/>
    <b v="0"/>
    <b v="1"/>
    <s v="technology/wearables"/>
    <x v="2"/>
    <s v="wearables"/>
    <x v="3"/>
    <s v="109.65 USD"/>
  </r>
  <r>
    <n v="115"/>
    <s v="Barrett PLC"/>
    <s v="Team-oriented clear-thinking capacity"/>
    <n v="166700"/>
    <n v="145382"/>
    <n v="0.87211757648470301"/>
    <x v="0"/>
    <n v="3304"/>
    <s v="IT"/>
    <x v="115"/>
    <s v="EUR"/>
    <n v="1510898400"/>
    <n v="1513922400"/>
    <x v="114"/>
    <x v="111"/>
    <b v="0"/>
    <b v="0"/>
    <s v="publishing/fiction"/>
    <x v="5"/>
    <s v="fiction"/>
    <x v="5"/>
    <s v="44.00 EUR"/>
  </r>
  <r>
    <n v="116"/>
    <s v="David-Clark"/>
    <s v="De-engineered motivating standardization"/>
    <n v="7200"/>
    <n v="6336"/>
    <n v="0.88"/>
    <x v="0"/>
    <n v="73"/>
    <s v="US"/>
    <x v="116"/>
    <s v="USD"/>
    <n v="1442552400"/>
    <n v="1442638800"/>
    <x v="115"/>
    <x v="112"/>
    <b v="0"/>
    <b v="0"/>
    <s v="theater/plays"/>
    <x v="3"/>
    <s v="plays"/>
    <x v="0"/>
    <s v="86.79 USD"/>
  </r>
  <r>
    <n v="117"/>
    <s v="Chaney-Dennis"/>
    <s v="Business-focused 24hour groupware"/>
    <n v="4900"/>
    <n v="8523"/>
    <n v="1.7393877551020409"/>
    <x v="1"/>
    <n v="275"/>
    <s v="US"/>
    <x v="117"/>
    <s v="USD"/>
    <n v="1316667600"/>
    <n v="1317186000"/>
    <x v="116"/>
    <x v="113"/>
    <b v="0"/>
    <b v="0"/>
    <s v="film &amp; video/television"/>
    <x v="4"/>
    <s v="television"/>
    <x v="8"/>
    <s v="30.99 USD"/>
  </r>
  <r>
    <n v="118"/>
    <s v="Robinson, Lopez and Christensen"/>
    <s v="Organic next generation protocol"/>
    <n v="5400"/>
    <n v="6351"/>
    <n v="1.1761111111111111"/>
    <x v="1"/>
    <n v="67"/>
    <s v="US"/>
    <x v="118"/>
    <s v="USD"/>
    <n v="1390716000"/>
    <n v="1391234400"/>
    <x v="117"/>
    <x v="114"/>
    <b v="0"/>
    <b v="0"/>
    <s v="photography/photography books"/>
    <x v="7"/>
    <s v="photography books"/>
    <x v="1"/>
    <s v="94.79 USD"/>
  </r>
  <r>
    <n v="119"/>
    <s v="Clark and Sons"/>
    <s v="Reverse-engineered full-range Internet solution"/>
    <n v="5000"/>
    <n v="10748"/>
    <n v="2.1496"/>
    <x v="1"/>
    <n v="154"/>
    <s v="US"/>
    <x v="119"/>
    <s v="USD"/>
    <n v="1402894800"/>
    <n v="1404363600"/>
    <x v="118"/>
    <x v="115"/>
    <b v="0"/>
    <b v="1"/>
    <s v="film &amp; video/documentary"/>
    <x v="4"/>
    <s v="documentary"/>
    <x v="1"/>
    <s v="69.79 USD"/>
  </r>
  <r>
    <n v="120"/>
    <s v="Vega Group"/>
    <s v="Synchronized regional synergy"/>
    <n v="75100"/>
    <n v="112272"/>
    <n v="1.4949667110519307"/>
    <x v="1"/>
    <n v="1782"/>
    <s v="US"/>
    <x v="120"/>
    <s v="USD"/>
    <n v="1429246800"/>
    <n v="1429592400"/>
    <x v="119"/>
    <x v="116"/>
    <b v="0"/>
    <b v="1"/>
    <s v="games/mobile games"/>
    <x v="6"/>
    <s v="mobile games"/>
    <x v="0"/>
    <s v="63.00 USD"/>
  </r>
  <r>
    <n v="121"/>
    <s v="Brown-Brown"/>
    <s v="Multi-lateral homogeneous success"/>
    <n v="45300"/>
    <n v="99361"/>
    <n v="2.1933995584988963"/>
    <x v="1"/>
    <n v="903"/>
    <s v="US"/>
    <x v="121"/>
    <s v="USD"/>
    <n v="1412485200"/>
    <n v="1413608400"/>
    <x v="33"/>
    <x v="117"/>
    <b v="0"/>
    <b v="0"/>
    <s v="games/video games"/>
    <x v="6"/>
    <s v="video games"/>
    <x v="1"/>
    <s v="110.03 USD"/>
  </r>
  <r>
    <n v="122"/>
    <s v="Taylor PLC"/>
    <s v="Seamless zero-defect solution"/>
    <n v="136800"/>
    <n v="88055"/>
    <n v="0.64367690058479532"/>
    <x v="0"/>
    <n v="3387"/>
    <s v="US"/>
    <x v="122"/>
    <s v="USD"/>
    <n v="1417068000"/>
    <n v="1419400800"/>
    <x v="120"/>
    <x v="95"/>
    <b v="0"/>
    <b v="0"/>
    <s v="publishing/fiction"/>
    <x v="5"/>
    <s v="fiction"/>
    <x v="1"/>
    <s v="26.00 USD"/>
  </r>
  <r>
    <n v="123"/>
    <s v="Edwards-Lewis"/>
    <s v="Enhanced scalable concept"/>
    <n v="177700"/>
    <n v="33092"/>
    <n v="0.18622397298818233"/>
    <x v="0"/>
    <n v="662"/>
    <s v="CA"/>
    <x v="123"/>
    <s v="CAD"/>
    <n v="1448344800"/>
    <n v="1448604000"/>
    <x v="121"/>
    <x v="118"/>
    <b v="1"/>
    <b v="0"/>
    <s v="theater/plays"/>
    <x v="3"/>
    <s v="plays"/>
    <x v="0"/>
    <s v="49.99 CAD"/>
  </r>
  <r>
    <n v="124"/>
    <s v="Stanton, Neal and Rodriguez"/>
    <s v="Polarized uniform software"/>
    <n v="2600"/>
    <n v="9562"/>
    <n v="3.6776923076923076"/>
    <x v="1"/>
    <n v="94"/>
    <s v="IT"/>
    <x v="124"/>
    <s v="EUR"/>
    <n v="1557723600"/>
    <n v="1562302800"/>
    <x v="122"/>
    <x v="119"/>
    <b v="0"/>
    <b v="0"/>
    <s v="photography/photography books"/>
    <x v="7"/>
    <s v="photography books"/>
    <x v="3"/>
    <s v="101.72 EUR"/>
  </r>
  <r>
    <n v="125"/>
    <s v="Pratt LLC"/>
    <s v="Stand-alone web-enabled moderator"/>
    <n v="5300"/>
    <n v="8475"/>
    <n v="1.5990566037735849"/>
    <x v="1"/>
    <n v="180"/>
    <s v="US"/>
    <x v="125"/>
    <s v="USD"/>
    <n v="1537333200"/>
    <n v="1537678800"/>
    <x v="123"/>
    <x v="120"/>
    <b v="0"/>
    <b v="0"/>
    <s v="theater/plays"/>
    <x v="3"/>
    <s v="plays"/>
    <x v="9"/>
    <s v="47.08 USD"/>
  </r>
  <r>
    <n v="126"/>
    <s v="Gross PLC"/>
    <s v="Proactive methodical benchmark"/>
    <n v="180200"/>
    <n v="69617"/>
    <n v="0.38633185349611543"/>
    <x v="0"/>
    <n v="774"/>
    <s v="US"/>
    <x v="126"/>
    <s v="USD"/>
    <n v="1471150800"/>
    <n v="1473570000"/>
    <x v="124"/>
    <x v="121"/>
    <b v="0"/>
    <b v="1"/>
    <s v="theater/plays"/>
    <x v="3"/>
    <s v="plays"/>
    <x v="7"/>
    <s v="89.94 USD"/>
  </r>
  <r>
    <n v="127"/>
    <s v="Martinez, Gomez and Dalton"/>
    <s v="Team-oriented 6thgeneration matrix"/>
    <n v="103200"/>
    <n v="53067"/>
    <n v="0.51421511627906979"/>
    <x v="0"/>
    <n v="672"/>
    <s v="CA"/>
    <x v="127"/>
    <s v="CAD"/>
    <n v="1273640400"/>
    <n v="1273899600"/>
    <x v="125"/>
    <x v="122"/>
    <b v="0"/>
    <b v="0"/>
    <s v="theater/plays"/>
    <x v="3"/>
    <s v="plays"/>
    <x v="6"/>
    <s v="78.97 CAD"/>
  </r>
  <r>
    <n v="128"/>
    <s v="Allen-Curtis"/>
    <s v="Phased human-resource core"/>
    <n v="70600"/>
    <n v="42596"/>
    <n v="0.60334277620396604"/>
    <x v="3"/>
    <n v="532"/>
    <s v="US"/>
    <x v="128"/>
    <s v="USD"/>
    <n v="1282885200"/>
    <n v="1284008400"/>
    <x v="126"/>
    <x v="123"/>
    <b v="0"/>
    <b v="0"/>
    <s v="music/rock"/>
    <x v="1"/>
    <s v="rock"/>
    <x v="6"/>
    <s v="80.07 USD"/>
  </r>
  <r>
    <n v="129"/>
    <s v="Morgan-Martinez"/>
    <s v="Mandatory tertiary implementation"/>
    <n v="148500"/>
    <n v="4756"/>
    <n v="3.2026936026936029E-2"/>
    <x v="3"/>
    <n v="55"/>
    <s v="AU"/>
    <x v="129"/>
    <s v="AUD"/>
    <n v="1422943200"/>
    <n v="1425103200"/>
    <x v="127"/>
    <x v="97"/>
    <b v="0"/>
    <b v="0"/>
    <s v="food/food trucks"/>
    <x v="0"/>
    <s v="food trucks"/>
    <x v="0"/>
    <s v="86.47 AUD"/>
  </r>
  <r>
    <n v="130"/>
    <s v="Luna, Anderson and Fox"/>
    <s v="Secured directional encryption"/>
    <n v="9600"/>
    <n v="14925"/>
    <n v="1.5546875"/>
    <x v="1"/>
    <n v="533"/>
    <s v="DK"/>
    <x v="130"/>
    <s v="DKK"/>
    <n v="1319605200"/>
    <n v="1320991200"/>
    <x v="128"/>
    <x v="124"/>
    <b v="0"/>
    <b v="0"/>
    <s v="film &amp; video/drama"/>
    <x v="4"/>
    <s v="drama"/>
    <x v="8"/>
    <s v="28.00 DKK"/>
  </r>
  <r>
    <n v="131"/>
    <s v="Fleming, Zhang and Henderson"/>
    <s v="Distributed 5thgeneration implementation"/>
    <n v="164700"/>
    <n v="166116"/>
    <n v="1.0085974499089254"/>
    <x v="1"/>
    <n v="2443"/>
    <s v="GB"/>
    <x v="131"/>
    <s v="GBP"/>
    <n v="1385704800"/>
    <n v="1386828000"/>
    <x v="129"/>
    <x v="125"/>
    <b v="0"/>
    <b v="0"/>
    <s v="technology/web"/>
    <x v="2"/>
    <s v="web"/>
    <x v="2"/>
    <s v="68.00 GBP"/>
  </r>
  <r>
    <n v="132"/>
    <s v="Flowers and Sons"/>
    <s v="Virtual static core"/>
    <n v="3300"/>
    <n v="3834"/>
    <n v="1.1618181818181819"/>
    <x v="1"/>
    <n v="89"/>
    <s v="US"/>
    <x v="132"/>
    <s v="USD"/>
    <n v="1515736800"/>
    <n v="1517119200"/>
    <x v="130"/>
    <x v="126"/>
    <b v="0"/>
    <b v="1"/>
    <s v="theater/plays"/>
    <x v="3"/>
    <s v="plays"/>
    <x v="9"/>
    <s v="43.08 USD"/>
  </r>
  <r>
    <n v="133"/>
    <s v="Gates PLC"/>
    <s v="Secured content-based product"/>
    <n v="4500"/>
    <n v="13985"/>
    <n v="3.1077777777777778"/>
    <x v="1"/>
    <n v="159"/>
    <s v="US"/>
    <x v="133"/>
    <s v="USD"/>
    <n v="1313125200"/>
    <n v="1315026000"/>
    <x v="131"/>
    <x v="127"/>
    <b v="0"/>
    <b v="0"/>
    <s v="music/world music"/>
    <x v="1"/>
    <s v="world music"/>
    <x v="8"/>
    <s v="87.96 USD"/>
  </r>
  <r>
    <n v="134"/>
    <s v="Caldwell LLC"/>
    <s v="Secured executive concept"/>
    <n v="99500"/>
    <n v="89288"/>
    <n v="0.89736683417085428"/>
    <x v="0"/>
    <n v="940"/>
    <s v="CH"/>
    <x v="134"/>
    <s v="CHF"/>
    <n v="1308459600"/>
    <n v="1312693200"/>
    <x v="132"/>
    <x v="128"/>
    <b v="0"/>
    <b v="1"/>
    <s v="film &amp; video/documentary"/>
    <x v="4"/>
    <s v="documentary"/>
    <x v="8"/>
    <s v="94.99 CHF"/>
  </r>
  <r>
    <n v="135"/>
    <s v="Le, Burton and Evans"/>
    <s v="Balanced zero-defect software"/>
    <n v="7700"/>
    <n v="5488"/>
    <n v="0.71272727272727276"/>
    <x v="0"/>
    <n v="117"/>
    <s v="US"/>
    <x v="135"/>
    <s v="USD"/>
    <n v="1362636000"/>
    <n v="1363064400"/>
    <x v="133"/>
    <x v="129"/>
    <b v="0"/>
    <b v="1"/>
    <s v="theater/plays"/>
    <x v="3"/>
    <s v="plays"/>
    <x v="2"/>
    <s v="46.91 USD"/>
  </r>
  <r>
    <n v="136"/>
    <s v="Briggs PLC"/>
    <s v="Distributed context-sensitive flexibility"/>
    <n v="82800"/>
    <n v="2721"/>
    <n v="3.2862318840579711E-2"/>
    <x v="3"/>
    <n v="58"/>
    <s v="US"/>
    <x v="136"/>
    <s v="USD"/>
    <n v="1402117200"/>
    <n v="1403154000"/>
    <x v="134"/>
    <x v="130"/>
    <b v="0"/>
    <b v="1"/>
    <s v="film &amp; video/drama"/>
    <x v="4"/>
    <s v="drama"/>
    <x v="1"/>
    <s v="46.91 USD"/>
  </r>
  <r>
    <n v="137"/>
    <s v="Hudson-Nguyen"/>
    <s v="Down-sized disintermediate support"/>
    <n v="1800"/>
    <n v="4712"/>
    <n v="2.617777777777778"/>
    <x v="1"/>
    <n v="50"/>
    <s v="US"/>
    <x v="137"/>
    <s v="USD"/>
    <n v="1286341200"/>
    <n v="1286859600"/>
    <x v="135"/>
    <x v="131"/>
    <b v="0"/>
    <b v="0"/>
    <s v="publishing/nonfiction"/>
    <x v="5"/>
    <s v="nonfiction"/>
    <x v="6"/>
    <s v="94.24 USD"/>
  </r>
  <r>
    <n v="138"/>
    <s v="Hogan Ltd"/>
    <s v="Stand-alone mission-critical moratorium"/>
    <n v="9600"/>
    <n v="9216"/>
    <n v="0.96"/>
    <x v="0"/>
    <n v="115"/>
    <s v="US"/>
    <x v="138"/>
    <s v="USD"/>
    <n v="1348808400"/>
    <n v="1349326800"/>
    <x v="136"/>
    <x v="132"/>
    <b v="0"/>
    <b v="0"/>
    <s v="games/mobile games"/>
    <x v="6"/>
    <s v="mobile games"/>
    <x v="4"/>
    <s v="80.14 USD"/>
  </r>
  <r>
    <n v="139"/>
    <s v="Hamilton, Wright and Chavez"/>
    <s v="Down-sized empowering protocol"/>
    <n v="92100"/>
    <n v="19246"/>
    <n v="0.20896851248642778"/>
    <x v="0"/>
    <n v="326"/>
    <s v="US"/>
    <x v="139"/>
    <s v="USD"/>
    <n v="1429592400"/>
    <n v="1430974800"/>
    <x v="137"/>
    <x v="133"/>
    <b v="0"/>
    <b v="1"/>
    <s v="technology/wearables"/>
    <x v="2"/>
    <s v="wearables"/>
    <x v="0"/>
    <s v="59.04 USD"/>
  </r>
  <r>
    <n v="140"/>
    <s v="Bautista-Cross"/>
    <s v="Fully-configurable coherent Internet solution"/>
    <n v="5500"/>
    <n v="12274"/>
    <n v="2.2316363636363636"/>
    <x v="1"/>
    <n v="186"/>
    <s v="US"/>
    <x v="140"/>
    <s v="USD"/>
    <n v="1519538400"/>
    <n v="1519970400"/>
    <x v="138"/>
    <x v="134"/>
    <b v="0"/>
    <b v="0"/>
    <s v="film &amp; video/documentary"/>
    <x v="4"/>
    <s v="documentary"/>
    <x v="9"/>
    <s v="65.99 USD"/>
  </r>
  <r>
    <n v="141"/>
    <s v="Jackson LLC"/>
    <s v="Distributed motivating algorithm"/>
    <n v="64300"/>
    <n v="65323"/>
    <n v="1.0159097978227061"/>
    <x v="1"/>
    <n v="1071"/>
    <s v="US"/>
    <x v="141"/>
    <s v="USD"/>
    <n v="1434085200"/>
    <n v="1434603600"/>
    <x v="139"/>
    <x v="135"/>
    <b v="0"/>
    <b v="0"/>
    <s v="technology/web"/>
    <x v="2"/>
    <s v="web"/>
    <x v="0"/>
    <s v="60.99 USD"/>
  </r>
  <r>
    <n v="142"/>
    <s v="Figueroa Ltd"/>
    <s v="Expanded solution-oriented benchmark"/>
    <n v="5000"/>
    <n v="11502"/>
    <n v="2.3003999999999998"/>
    <x v="1"/>
    <n v="117"/>
    <s v="US"/>
    <x v="142"/>
    <s v="USD"/>
    <n v="1333688400"/>
    <n v="1337230800"/>
    <x v="107"/>
    <x v="136"/>
    <b v="0"/>
    <b v="0"/>
    <s v="technology/web"/>
    <x v="2"/>
    <s v="web"/>
    <x v="4"/>
    <s v="98.31 USD"/>
  </r>
  <r>
    <n v="143"/>
    <s v="Avila-Jones"/>
    <s v="Implemented discrete secured line"/>
    <n v="5400"/>
    <n v="7322"/>
    <n v="1.355925925925926"/>
    <x v="1"/>
    <n v="70"/>
    <s v="US"/>
    <x v="143"/>
    <s v="USD"/>
    <n v="1277701200"/>
    <n v="1279429200"/>
    <x v="140"/>
    <x v="137"/>
    <b v="0"/>
    <b v="0"/>
    <s v="music/indie rock"/>
    <x v="1"/>
    <s v="indie rock"/>
    <x v="6"/>
    <s v="104.60 USD"/>
  </r>
  <r>
    <n v="144"/>
    <s v="Martin, Lopez and Hunter"/>
    <s v="Multi-lateral actuating installation"/>
    <n v="9000"/>
    <n v="11619"/>
    <n v="1.2909999999999999"/>
    <x v="1"/>
    <n v="135"/>
    <s v="US"/>
    <x v="144"/>
    <s v="USD"/>
    <n v="1560747600"/>
    <n v="1561438800"/>
    <x v="141"/>
    <x v="138"/>
    <b v="0"/>
    <b v="0"/>
    <s v="theater/plays"/>
    <x v="3"/>
    <s v="plays"/>
    <x v="3"/>
    <s v="86.07 USD"/>
  </r>
  <r>
    <n v="145"/>
    <s v="Fields-Moore"/>
    <s v="Secured reciprocal array"/>
    <n v="25000"/>
    <n v="59128"/>
    <n v="2.3651200000000001"/>
    <x v="1"/>
    <n v="768"/>
    <s v="CH"/>
    <x v="145"/>
    <s v="CHF"/>
    <n v="1410066000"/>
    <n v="1410498000"/>
    <x v="142"/>
    <x v="139"/>
    <b v="0"/>
    <b v="0"/>
    <s v="technology/wearables"/>
    <x v="2"/>
    <s v="wearables"/>
    <x v="1"/>
    <s v="76.99 CHF"/>
  </r>
  <r>
    <n v="146"/>
    <s v="Harris-Golden"/>
    <s v="Optional bandwidth-monitored middleware"/>
    <n v="8800"/>
    <n v="1518"/>
    <n v="0.17249999999999999"/>
    <x v="3"/>
    <n v="51"/>
    <s v="US"/>
    <x v="146"/>
    <s v="USD"/>
    <n v="1320732000"/>
    <n v="1322460000"/>
    <x v="143"/>
    <x v="140"/>
    <b v="0"/>
    <b v="0"/>
    <s v="theater/plays"/>
    <x v="3"/>
    <s v="plays"/>
    <x v="8"/>
    <s v="29.76 USD"/>
  </r>
  <r>
    <n v="147"/>
    <s v="Moss, Norman and Dunlap"/>
    <s v="Upgradable upward-trending workforce"/>
    <n v="8300"/>
    <n v="9337"/>
    <n v="1.1249397590361445"/>
    <x v="1"/>
    <n v="199"/>
    <s v="US"/>
    <x v="147"/>
    <s v="USD"/>
    <n v="1465794000"/>
    <n v="1466312400"/>
    <x v="144"/>
    <x v="141"/>
    <b v="0"/>
    <b v="1"/>
    <s v="theater/plays"/>
    <x v="3"/>
    <s v="plays"/>
    <x v="7"/>
    <s v="46.92 USD"/>
  </r>
  <r>
    <n v="148"/>
    <s v="White, Larson and Wright"/>
    <s v="Upgradable hybrid capability"/>
    <n v="9300"/>
    <n v="11255"/>
    <n v="1.2102150537634409"/>
    <x v="1"/>
    <n v="107"/>
    <s v="US"/>
    <x v="148"/>
    <s v="USD"/>
    <n v="1500958800"/>
    <n v="1501736400"/>
    <x v="145"/>
    <x v="142"/>
    <b v="0"/>
    <b v="0"/>
    <s v="technology/wearables"/>
    <x v="2"/>
    <s v="wearables"/>
    <x v="5"/>
    <s v="105.19 USD"/>
  </r>
  <r>
    <n v="149"/>
    <s v="Payne, Oliver and Burch"/>
    <s v="Managed fresh-thinking flexibility"/>
    <n v="6200"/>
    <n v="13632"/>
    <n v="2.1987096774193549"/>
    <x v="1"/>
    <n v="195"/>
    <s v="US"/>
    <x v="149"/>
    <s v="USD"/>
    <n v="1357020000"/>
    <n v="1361512800"/>
    <x v="146"/>
    <x v="143"/>
    <b v="0"/>
    <b v="0"/>
    <s v="music/indie rock"/>
    <x v="1"/>
    <s v="indie rock"/>
    <x v="2"/>
    <s v="69.91 USD"/>
  </r>
  <r>
    <n v="150"/>
    <s v="Brown, Palmer and Pace"/>
    <s v="Networked stable workforce"/>
    <n v="100"/>
    <n v="1"/>
    <n v="0.01"/>
    <x v="0"/>
    <n v="1"/>
    <s v="US"/>
    <x v="100"/>
    <s v="USD"/>
    <n v="1544940000"/>
    <n v="1545026400"/>
    <x v="147"/>
    <x v="144"/>
    <b v="0"/>
    <b v="0"/>
    <s v="music/rock"/>
    <x v="1"/>
    <s v="rock"/>
    <x v="9"/>
    <s v="1.00 USD"/>
  </r>
  <r>
    <n v="151"/>
    <s v="Parker LLC"/>
    <s v="Customizable intermediate extranet"/>
    <n v="137200"/>
    <n v="88037"/>
    <n v="0.64166909620991253"/>
    <x v="0"/>
    <n v="1467"/>
    <s v="US"/>
    <x v="150"/>
    <s v="USD"/>
    <n v="1402290000"/>
    <n v="1406696400"/>
    <x v="148"/>
    <x v="145"/>
    <b v="0"/>
    <b v="0"/>
    <s v="music/electric music"/>
    <x v="1"/>
    <s v="electric music"/>
    <x v="1"/>
    <s v="60.01 USD"/>
  </r>
  <r>
    <n v="152"/>
    <s v="Bowen, Mcdonald and Hall"/>
    <s v="User-centric fault-tolerant task-force"/>
    <n v="41500"/>
    <n v="175573"/>
    <n v="4.2306746987951804"/>
    <x v="1"/>
    <n v="3376"/>
    <s v="US"/>
    <x v="151"/>
    <s v="USD"/>
    <n v="1487311200"/>
    <n v="1487916000"/>
    <x v="149"/>
    <x v="146"/>
    <b v="0"/>
    <b v="0"/>
    <s v="music/indie rock"/>
    <x v="1"/>
    <s v="indie rock"/>
    <x v="5"/>
    <s v="52.01 USD"/>
  </r>
  <r>
    <n v="153"/>
    <s v="Whitehead, Bell and Hughes"/>
    <s v="Multi-tiered radical definition"/>
    <n v="189400"/>
    <n v="176112"/>
    <n v="0.92984160506863778"/>
    <x v="0"/>
    <n v="5681"/>
    <s v="US"/>
    <x v="152"/>
    <s v="USD"/>
    <n v="1350622800"/>
    <n v="1351141200"/>
    <x v="150"/>
    <x v="147"/>
    <b v="0"/>
    <b v="0"/>
    <s v="theater/plays"/>
    <x v="3"/>
    <s v="plays"/>
    <x v="4"/>
    <s v="31.00 USD"/>
  </r>
  <r>
    <n v="154"/>
    <s v="Rodriguez-Brown"/>
    <s v="Devolved foreground benchmark"/>
    <n v="171300"/>
    <n v="100650"/>
    <n v="0.58756567425569173"/>
    <x v="0"/>
    <n v="1059"/>
    <s v="US"/>
    <x v="153"/>
    <s v="USD"/>
    <n v="1463029200"/>
    <n v="1465016400"/>
    <x v="151"/>
    <x v="148"/>
    <b v="0"/>
    <b v="1"/>
    <s v="music/indie rock"/>
    <x v="1"/>
    <s v="indie rock"/>
    <x v="7"/>
    <s v="95.04 USD"/>
  </r>
  <r>
    <n v="155"/>
    <s v="Hall-Schaefer"/>
    <s v="Distributed eco-centric methodology"/>
    <n v="139500"/>
    <n v="90706"/>
    <n v="0.65022222222222226"/>
    <x v="0"/>
    <n v="1194"/>
    <s v="US"/>
    <x v="154"/>
    <s v="USD"/>
    <n v="1269493200"/>
    <n v="1270789200"/>
    <x v="152"/>
    <x v="149"/>
    <b v="0"/>
    <b v="0"/>
    <s v="theater/plays"/>
    <x v="3"/>
    <s v="plays"/>
    <x v="6"/>
    <s v="75.97 USD"/>
  </r>
  <r>
    <n v="156"/>
    <s v="Meza-Rogers"/>
    <s v="Streamlined encompassing encryption"/>
    <n v="36400"/>
    <n v="26914"/>
    <n v="0.73939560439560437"/>
    <x v="3"/>
    <n v="379"/>
    <s v="AU"/>
    <x v="155"/>
    <s v="AUD"/>
    <n v="1570251600"/>
    <n v="1572325200"/>
    <x v="153"/>
    <x v="150"/>
    <b v="0"/>
    <b v="0"/>
    <s v="music/rock"/>
    <x v="1"/>
    <s v="rock"/>
    <x v="3"/>
    <s v="71.01 AUD"/>
  </r>
  <r>
    <n v="157"/>
    <s v="Curtis-Curtis"/>
    <s v="User-friendly reciprocal initiative"/>
    <n v="4200"/>
    <n v="2212"/>
    <n v="0.52666666666666662"/>
    <x v="0"/>
    <n v="30"/>
    <s v="AU"/>
    <x v="156"/>
    <s v="AUD"/>
    <n v="1388383200"/>
    <n v="1389420000"/>
    <x v="154"/>
    <x v="151"/>
    <b v="0"/>
    <b v="0"/>
    <s v="photography/photography books"/>
    <x v="7"/>
    <s v="photography books"/>
    <x v="1"/>
    <s v="73.73 AUD"/>
  </r>
  <r>
    <n v="158"/>
    <s v="Carlson Inc"/>
    <s v="Ergonomic fresh-thinking installation"/>
    <n v="2100"/>
    <n v="4640"/>
    <n v="2.2095238095238097"/>
    <x v="1"/>
    <n v="41"/>
    <s v="US"/>
    <x v="157"/>
    <s v="USD"/>
    <n v="1449554400"/>
    <n v="1449640800"/>
    <x v="155"/>
    <x v="152"/>
    <b v="0"/>
    <b v="0"/>
    <s v="music/rock"/>
    <x v="1"/>
    <s v="rock"/>
    <x v="0"/>
    <s v="113.17 USD"/>
  </r>
  <r>
    <n v="159"/>
    <s v="Clarke, Anderson and Lee"/>
    <s v="Robust explicit hardware"/>
    <n v="191200"/>
    <n v="191222"/>
    <n v="1.0001150627615063"/>
    <x v="1"/>
    <n v="1821"/>
    <s v="US"/>
    <x v="158"/>
    <s v="USD"/>
    <n v="1553662800"/>
    <n v="1555218000"/>
    <x v="156"/>
    <x v="153"/>
    <b v="0"/>
    <b v="1"/>
    <s v="theater/plays"/>
    <x v="3"/>
    <s v="plays"/>
    <x v="3"/>
    <s v="105.01 USD"/>
  </r>
  <r>
    <n v="160"/>
    <s v="Evans Group"/>
    <s v="Stand-alone actuating support"/>
    <n v="8000"/>
    <n v="12985"/>
    <n v="1.6231249999999999"/>
    <x v="1"/>
    <n v="164"/>
    <s v="US"/>
    <x v="159"/>
    <s v="USD"/>
    <n v="1556341200"/>
    <n v="1557723600"/>
    <x v="157"/>
    <x v="154"/>
    <b v="0"/>
    <b v="0"/>
    <s v="technology/wearables"/>
    <x v="2"/>
    <s v="wearables"/>
    <x v="3"/>
    <s v="79.18 USD"/>
  </r>
  <r>
    <n v="161"/>
    <s v="Bruce Group"/>
    <s v="Cross-platform methodical process improvement"/>
    <n v="5500"/>
    <n v="4300"/>
    <n v="0.78181818181818186"/>
    <x v="0"/>
    <n v="75"/>
    <s v="US"/>
    <x v="160"/>
    <s v="USD"/>
    <n v="1442984400"/>
    <n v="1443502800"/>
    <x v="158"/>
    <x v="155"/>
    <b v="0"/>
    <b v="1"/>
    <s v="technology/web"/>
    <x v="2"/>
    <s v="web"/>
    <x v="0"/>
    <s v="57.33 USD"/>
  </r>
  <r>
    <n v="162"/>
    <s v="Keith, Alvarez and Potter"/>
    <s v="Extended bottom-line open architecture"/>
    <n v="6100"/>
    <n v="9134"/>
    <n v="1.4973770491803278"/>
    <x v="1"/>
    <n v="157"/>
    <s v="CH"/>
    <x v="161"/>
    <s v="CHF"/>
    <n v="1544248800"/>
    <n v="1546840800"/>
    <x v="159"/>
    <x v="156"/>
    <b v="0"/>
    <b v="0"/>
    <s v="music/rock"/>
    <x v="1"/>
    <s v="rock"/>
    <x v="3"/>
    <s v="58.18 CHF"/>
  </r>
  <r>
    <n v="163"/>
    <s v="Burton-Watkins"/>
    <s v="Extended reciprocal circuit"/>
    <n v="3500"/>
    <n v="8864"/>
    <n v="2.5325714285714285"/>
    <x v="1"/>
    <n v="246"/>
    <s v="US"/>
    <x v="162"/>
    <s v="USD"/>
    <n v="1508475600"/>
    <n v="1512712800"/>
    <x v="160"/>
    <x v="157"/>
    <b v="0"/>
    <b v="1"/>
    <s v="photography/photography books"/>
    <x v="7"/>
    <s v="photography books"/>
    <x v="5"/>
    <s v="36.03 USD"/>
  </r>
  <r>
    <n v="164"/>
    <s v="Lopez and Sons"/>
    <s v="Polarized human-resource protocol"/>
    <n v="150500"/>
    <n v="150755"/>
    <n v="1.0016943521594683"/>
    <x v="1"/>
    <n v="1396"/>
    <s v="US"/>
    <x v="163"/>
    <s v="USD"/>
    <n v="1507438800"/>
    <n v="1507525200"/>
    <x v="161"/>
    <x v="158"/>
    <b v="0"/>
    <b v="0"/>
    <s v="theater/plays"/>
    <x v="3"/>
    <s v="plays"/>
    <x v="5"/>
    <s v="107.99 USD"/>
  </r>
  <r>
    <n v="165"/>
    <s v="Cordova Ltd"/>
    <s v="Synergized radical product"/>
    <n v="90400"/>
    <n v="110279"/>
    <n v="1.2199004424778761"/>
    <x v="1"/>
    <n v="2506"/>
    <s v="US"/>
    <x v="164"/>
    <s v="USD"/>
    <n v="1501563600"/>
    <n v="1504328400"/>
    <x v="162"/>
    <x v="159"/>
    <b v="0"/>
    <b v="0"/>
    <s v="technology/web"/>
    <x v="2"/>
    <s v="web"/>
    <x v="5"/>
    <s v="44.01 USD"/>
  </r>
  <r>
    <n v="166"/>
    <s v="Brown-Vang"/>
    <s v="Robust heuristic artificial intelligence"/>
    <n v="9800"/>
    <n v="13439"/>
    <n v="1.3713265306122449"/>
    <x v="1"/>
    <n v="244"/>
    <s v="US"/>
    <x v="165"/>
    <s v="USD"/>
    <n v="1292997600"/>
    <n v="1293343200"/>
    <x v="163"/>
    <x v="160"/>
    <b v="0"/>
    <b v="0"/>
    <s v="photography/photography books"/>
    <x v="7"/>
    <s v="photography books"/>
    <x v="6"/>
    <s v="55.08 USD"/>
  </r>
  <r>
    <n v="167"/>
    <s v="Cruz-Ward"/>
    <s v="Robust content-based emulation"/>
    <n v="2600"/>
    <n v="10804"/>
    <n v="4.155384615384615"/>
    <x v="1"/>
    <n v="146"/>
    <s v="AU"/>
    <x v="166"/>
    <s v="AUD"/>
    <n v="1370840400"/>
    <n v="1371704400"/>
    <x v="164"/>
    <x v="161"/>
    <b v="0"/>
    <b v="0"/>
    <s v="theater/plays"/>
    <x v="3"/>
    <s v="plays"/>
    <x v="2"/>
    <s v="74.00 AUD"/>
  </r>
  <r>
    <n v="168"/>
    <s v="Hernandez Group"/>
    <s v="Ergonomic uniform open system"/>
    <n v="128100"/>
    <n v="40107"/>
    <n v="0.3130913348946136"/>
    <x v="0"/>
    <n v="955"/>
    <s v="DK"/>
    <x v="167"/>
    <s v="DKK"/>
    <n v="1550815200"/>
    <n v="1552798800"/>
    <x v="165"/>
    <x v="162"/>
    <b v="0"/>
    <b v="1"/>
    <s v="music/indie rock"/>
    <x v="1"/>
    <s v="indie rock"/>
    <x v="3"/>
    <s v="42.00 DKK"/>
  </r>
  <r>
    <n v="169"/>
    <s v="Tran, Steele and Wilson"/>
    <s v="Profit-focused modular product"/>
    <n v="23300"/>
    <n v="98811"/>
    <n v="4.240815450643777"/>
    <x v="1"/>
    <n v="1267"/>
    <s v="US"/>
    <x v="168"/>
    <s v="USD"/>
    <n v="1339909200"/>
    <n v="1342328400"/>
    <x v="166"/>
    <x v="163"/>
    <b v="0"/>
    <b v="1"/>
    <s v="film &amp; video/shorts"/>
    <x v="4"/>
    <s v="shorts"/>
    <x v="4"/>
    <s v="77.99 USD"/>
  </r>
  <r>
    <n v="170"/>
    <s v="Summers, Gallegos and Stein"/>
    <s v="Mandatory mobile product"/>
    <n v="188100"/>
    <n v="5528"/>
    <n v="2.9388623072833599E-2"/>
    <x v="0"/>
    <n v="67"/>
    <s v="US"/>
    <x v="169"/>
    <s v="USD"/>
    <n v="1501736400"/>
    <n v="1502341200"/>
    <x v="167"/>
    <x v="164"/>
    <b v="0"/>
    <b v="0"/>
    <s v="music/indie rock"/>
    <x v="1"/>
    <s v="indie rock"/>
    <x v="5"/>
    <s v="82.51 USD"/>
  </r>
  <r>
    <n v="171"/>
    <s v="Blair Group"/>
    <s v="Public-key 3rdgeneration budgetary management"/>
    <n v="4900"/>
    <n v="521"/>
    <n v="0.1063265306122449"/>
    <x v="0"/>
    <n v="5"/>
    <s v="US"/>
    <x v="170"/>
    <s v="USD"/>
    <n v="1395291600"/>
    <n v="1397192400"/>
    <x v="168"/>
    <x v="165"/>
    <b v="0"/>
    <b v="0"/>
    <s v="publishing/translations"/>
    <x v="5"/>
    <s v="translations"/>
    <x v="1"/>
    <s v="104.20 USD"/>
  </r>
  <r>
    <n v="172"/>
    <s v="Nixon Inc"/>
    <s v="Centralized national firmware"/>
    <n v="800"/>
    <n v="663"/>
    <n v="0.82874999999999999"/>
    <x v="0"/>
    <n v="26"/>
    <s v="US"/>
    <x v="171"/>
    <s v="USD"/>
    <n v="1405746000"/>
    <n v="1407042000"/>
    <x v="169"/>
    <x v="166"/>
    <b v="0"/>
    <b v="1"/>
    <s v="film &amp; video/documentary"/>
    <x v="4"/>
    <s v="documentary"/>
    <x v="1"/>
    <s v="25.50 USD"/>
  </r>
  <r>
    <n v="173"/>
    <s v="White LLC"/>
    <s v="Cross-group 4thgeneration middleware"/>
    <n v="96700"/>
    <n v="157635"/>
    <n v="1.6301447776628748"/>
    <x v="1"/>
    <n v="1561"/>
    <s v="US"/>
    <x v="172"/>
    <s v="USD"/>
    <n v="1368853200"/>
    <n v="1369371600"/>
    <x v="170"/>
    <x v="167"/>
    <b v="0"/>
    <b v="0"/>
    <s v="theater/plays"/>
    <x v="3"/>
    <s v="plays"/>
    <x v="2"/>
    <s v="100.98 USD"/>
  </r>
  <r>
    <n v="174"/>
    <s v="Santos, Black and Donovan"/>
    <s v="Pre-emptive scalable access"/>
    <n v="600"/>
    <n v="5368"/>
    <n v="8.9466666666666672"/>
    <x v="1"/>
    <n v="48"/>
    <s v="US"/>
    <x v="173"/>
    <s v="USD"/>
    <n v="1444021200"/>
    <n v="1444107600"/>
    <x v="171"/>
    <x v="168"/>
    <b v="0"/>
    <b v="1"/>
    <s v="technology/wearables"/>
    <x v="2"/>
    <s v="wearables"/>
    <x v="0"/>
    <s v="111.83 USD"/>
  </r>
  <r>
    <n v="175"/>
    <s v="Jones, Contreras and Burnett"/>
    <s v="Sharable intangible migration"/>
    <n v="181200"/>
    <n v="47459"/>
    <n v="0.26191501103752757"/>
    <x v="0"/>
    <n v="1130"/>
    <s v="US"/>
    <x v="174"/>
    <s v="USD"/>
    <n v="1472619600"/>
    <n v="1474261200"/>
    <x v="172"/>
    <x v="169"/>
    <b v="0"/>
    <b v="0"/>
    <s v="theater/plays"/>
    <x v="3"/>
    <s v="plays"/>
    <x v="7"/>
    <s v="42.00 USD"/>
  </r>
  <r>
    <n v="176"/>
    <s v="Stone-Orozco"/>
    <s v="Proactive scalable Graphical User Interface"/>
    <n v="115000"/>
    <n v="86060"/>
    <n v="0.74834782608695649"/>
    <x v="0"/>
    <n v="782"/>
    <s v="US"/>
    <x v="175"/>
    <s v="USD"/>
    <n v="1472878800"/>
    <n v="1473656400"/>
    <x v="173"/>
    <x v="170"/>
    <b v="0"/>
    <b v="0"/>
    <s v="theater/plays"/>
    <x v="3"/>
    <s v="plays"/>
    <x v="7"/>
    <s v="110.05 USD"/>
  </r>
  <r>
    <n v="177"/>
    <s v="Lee, Gibson and Morgan"/>
    <s v="Digitized solution-oriented product"/>
    <n v="38800"/>
    <n v="161593"/>
    <n v="4.1647680412371137"/>
    <x v="1"/>
    <n v="2739"/>
    <s v="US"/>
    <x v="176"/>
    <s v="USD"/>
    <n v="1289800800"/>
    <n v="1291960800"/>
    <x v="174"/>
    <x v="171"/>
    <b v="0"/>
    <b v="0"/>
    <s v="theater/plays"/>
    <x v="3"/>
    <s v="plays"/>
    <x v="6"/>
    <s v="59.00 USD"/>
  </r>
  <r>
    <n v="178"/>
    <s v="Alexander-Williams"/>
    <s v="Triple-buffered cohesive structure"/>
    <n v="7200"/>
    <n v="6927"/>
    <n v="0.96208333333333329"/>
    <x v="0"/>
    <n v="210"/>
    <s v="US"/>
    <x v="177"/>
    <s v="USD"/>
    <n v="1505970000"/>
    <n v="1506747600"/>
    <x v="175"/>
    <x v="172"/>
    <b v="0"/>
    <b v="0"/>
    <s v="food/food trucks"/>
    <x v="0"/>
    <s v="food trucks"/>
    <x v="5"/>
    <s v="32.99 USD"/>
  </r>
  <r>
    <n v="179"/>
    <s v="Marks Ltd"/>
    <s v="Realigned human-resource orchestration"/>
    <n v="44500"/>
    <n v="159185"/>
    <n v="3.5771910112359548"/>
    <x v="1"/>
    <n v="3537"/>
    <s v="CA"/>
    <x v="178"/>
    <s v="CAD"/>
    <n v="1363496400"/>
    <n v="1363582800"/>
    <x v="176"/>
    <x v="173"/>
    <b v="0"/>
    <b v="1"/>
    <s v="theater/plays"/>
    <x v="3"/>
    <s v="plays"/>
    <x v="2"/>
    <s v="45.01 CAD"/>
  </r>
  <r>
    <n v="180"/>
    <s v="Olsen, Edwards and Reid"/>
    <s v="Optional clear-thinking software"/>
    <n v="56000"/>
    <n v="172736"/>
    <n v="3.0845714285714285"/>
    <x v="1"/>
    <n v="2107"/>
    <s v="AU"/>
    <x v="179"/>
    <s v="AUD"/>
    <n v="1269234000"/>
    <n v="1269666000"/>
    <x v="177"/>
    <x v="174"/>
    <b v="0"/>
    <b v="0"/>
    <s v="technology/wearables"/>
    <x v="2"/>
    <s v="wearables"/>
    <x v="6"/>
    <s v="81.98 AUD"/>
  </r>
  <r>
    <n v="181"/>
    <s v="Daniels, Rose and Tyler"/>
    <s v="Centralized global approach"/>
    <n v="8600"/>
    <n v="5315"/>
    <n v="0.61802325581395345"/>
    <x v="0"/>
    <n v="136"/>
    <s v="US"/>
    <x v="180"/>
    <s v="USD"/>
    <n v="1507093200"/>
    <n v="1508648400"/>
    <x v="178"/>
    <x v="175"/>
    <b v="0"/>
    <b v="0"/>
    <s v="technology/web"/>
    <x v="2"/>
    <s v="web"/>
    <x v="5"/>
    <s v="39.08 USD"/>
  </r>
  <r>
    <n v="182"/>
    <s v="Adams Group"/>
    <s v="Reverse-engineered bandwidth-monitored contingency"/>
    <n v="27100"/>
    <n v="195750"/>
    <n v="7.2232472324723247"/>
    <x v="1"/>
    <n v="3318"/>
    <s v="DK"/>
    <x v="181"/>
    <s v="DKK"/>
    <n v="1560574800"/>
    <n v="1561957200"/>
    <x v="179"/>
    <x v="176"/>
    <b v="0"/>
    <b v="0"/>
    <s v="theater/plays"/>
    <x v="3"/>
    <s v="plays"/>
    <x v="3"/>
    <s v="59.00 DKK"/>
  </r>
  <r>
    <n v="183"/>
    <s v="Rogers, Huerta and Medina"/>
    <s v="Pre-emptive bandwidth-monitored instruction set"/>
    <n v="5100"/>
    <n v="3525"/>
    <n v="0.69117647058823528"/>
    <x v="0"/>
    <n v="86"/>
    <s v="CA"/>
    <x v="182"/>
    <s v="CAD"/>
    <n v="1284008400"/>
    <n v="1285131600"/>
    <x v="180"/>
    <x v="177"/>
    <b v="0"/>
    <b v="0"/>
    <s v="music/rock"/>
    <x v="1"/>
    <s v="rock"/>
    <x v="6"/>
    <s v="40.99 CAD"/>
  </r>
  <r>
    <n v="184"/>
    <s v="Howard, Carter and Griffith"/>
    <s v="Adaptive asynchronous emulation"/>
    <n v="3600"/>
    <n v="10550"/>
    <n v="2.9305555555555554"/>
    <x v="1"/>
    <n v="340"/>
    <s v="US"/>
    <x v="183"/>
    <s v="USD"/>
    <n v="1556859600"/>
    <n v="1556946000"/>
    <x v="181"/>
    <x v="178"/>
    <b v="0"/>
    <b v="0"/>
    <s v="theater/plays"/>
    <x v="3"/>
    <s v="plays"/>
    <x v="3"/>
    <s v="31.03 USD"/>
  </r>
  <r>
    <n v="185"/>
    <s v="Bailey PLC"/>
    <s v="Innovative actuating conglomeration"/>
    <n v="1000"/>
    <n v="718"/>
    <n v="0.71799999999999997"/>
    <x v="0"/>
    <n v="19"/>
    <s v="US"/>
    <x v="184"/>
    <s v="USD"/>
    <n v="1526187600"/>
    <n v="1527138000"/>
    <x v="182"/>
    <x v="179"/>
    <b v="0"/>
    <b v="0"/>
    <s v="film &amp; video/television"/>
    <x v="4"/>
    <s v="television"/>
    <x v="9"/>
    <s v="37.79 USD"/>
  </r>
  <r>
    <n v="186"/>
    <s v="Parker Group"/>
    <s v="Grass-roots foreground policy"/>
    <n v="88800"/>
    <n v="28358"/>
    <n v="0.31934684684684683"/>
    <x v="0"/>
    <n v="886"/>
    <s v="US"/>
    <x v="185"/>
    <s v="USD"/>
    <n v="1400821200"/>
    <n v="1402117200"/>
    <x v="183"/>
    <x v="180"/>
    <b v="0"/>
    <b v="0"/>
    <s v="theater/plays"/>
    <x v="3"/>
    <s v="plays"/>
    <x v="1"/>
    <s v="32.01 USD"/>
  </r>
  <r>
    <n v="187"/>
    <s v="Fox Group"/>
    <s v="Horizontal transitional paradigm"/>
    <n v="60200"/>
    <n v="138384"/>
    <n v="2.2987375415282392"/>
    <x v="1"/>
    <n v="1442"/>
    <s v="CA"/>
    <x v="186"/>
    <s v="CAD"/>
    <n v="1361599200"/>
    <n v="1364014800"/>
    <x v="184"/>
    <x v="181"/>
    <b v="0"/>
    <b v="1"/>
    <s v="film &amp; video/shorts"/>
    <x v="4"/>
    <s v="shorts"/>
    <x v="2"/>
    <s v="95.97 CAD"/>
  </r>
  <r>
    <n v="188"/>
    <s v="Walker, Jones and Rodriguez"/>
    <s v="Networked didactic info-mediaries"/>
    <n v="8200"/>
    <n v="2625"/>
    <n v="0.3201219512195122"/>
    <x v="0"/>
    <n v="35"/>
    <s v="IT"/>
    <x v="187"/>
    <s v="EUR"/>
    <n v="1417500000"/>
    <n v="1417586400"/>
    <x v="185"/>
    <x v="182"/>
    <b v="0"/>
    <b v="0"/>
    <s v="theater/plays"/>
    <x v="3"/>
    <s v="plays"/>
    <x v="1"/>
    <s v="75.00 EUR"/>
  </r>
  <r>
    <n v="189"/>
    <s v="Anthony-Shaw"/>
    <s v="Switchable contextually-based access"/>
    <n v="191300"/>
    <n v="45004"/>
    <n v="0.23525352848928385"/>
    <x v="3"/>
    <n v="441"/>
    <s v="US"/>
    <x v="188"/>
    <s v="USD"/>
    <n v="1457071200"/>
    <n v="1457071200"/>
    <x v="186"/>
    <x v="183"/>
    <b v="0"/>
    <b v="0"/>
    <s v="theater/plays"/>
    <x v="3"/>
    <s v="plays"/>
    <x v="7"/>
    <s v="102.05 USD"/>
  </r>
  <r>
    <n v="190"/>
    <s v="Cook LLC"/>
    <s v="Up-sized dynamic throughput"/>
    <n v="3700"/>
    <n v="2538"/>
    <n v="0.68594594594594593"/>
    <x v="0"/>
    <n v="24"/>
    <s v="US"/>
    <x v="189"/>
    <s v="USD"/>
    <n v="1370322000"/>
    <n v="1370408400"/>
    <x v="187"/>
    <x v="184"/>
    <b v="0"/>
    <b v="1"/>
    <s v="theater/plays"/>
    <x v="3"/>
    <s v="plays"/>
    <x v="2"/>
    <s v="105.75 USD"/>
  </r>
  <r>
    <n v="191"/>
    <s v="Sutton PLC"/>
    <s v="Mandatory reciprocal superstructure"/>
    <n v="8400"/>
    <n v="3188"/>
    <n v="0.37952380952380954"/>
    <x v="0"/>
    <n v="86"/>
    <s v="IT"/>
    <x v="190"/>
    <s v="EUR"/>
    <n v="1552366800"/>
    <n v="1552626000"/>
    <x v="188"/>
    <x v="185"/>
    <b v="0"/>
    <b v="0"/>
    <s v="theater/plays"/>
    <x v="3"/>
    <s v="plays"/>
    <x v="3"/>
    <s v="37.07 EUR"/>
  </r>
  <r>
    <n v="192"/>
    <s v="Long, Morgan and Mitchell"/>
    <s v="Upgradable 4thgeneration productivity"/>
    <n v="42600"/>
    <n v="8517"/>
    <n v="0.19992957746478873"/>
    <x v="0"/>
    <n v="243"/>
    <s v="US"/>
    <x v="191"/>
    <s v="USD"/>
    <n v="1403845200"/>
    <n v="1404190800"/>
    <x v="189"/>
    <x v="186"/>
    <b v="0"/>
    <b v="0"/>
    <s v="music/rock"/>
    <x v="1"/>
    <s v="rock"/>
    <x v="1"/>
    <s v="35.05 USD"/>
  </r>
  <r>
    <n v="193"/>
    <s v="Calhoun, Rogers and Long"/>
    <s v="Progressive discrete hub"/>
    <n v="6600"/>
    <n v="3012"/>
    <n v="0.45636363636363636"/>
    <x v="0"/>
    <n v="65"/>
    <s v="US"/>
    <x v="192"/>
    <s v="USD"/>
    <n v="1523163600"/>
    <n v="1523509200"/>
    <x v="190"/>
    <x v="187"/>
    <b v="1"/>
    <b v="0"/>
    <s v="music/indie rock"/>
    <x v="1"/>
    <s v="indie rock"/>
    <x v="9"/>
    <s v="46.34 USD"/>
  </r>
  <r>
    <n v="194"/>
    <s v="Sandoval Group"/>
    <s v="Assimilated multi-tasking archive"/>
    <n v="7100"/>
    <n v="8716"/>
    <n v="1.227605633802817"/>
    <x v="1"/>
    <n v="126"/>
    <s v="US"/>
    <x v="193"/>
    <s v="USD"/>
    <n v="1442206800"/>
    <n v="1443589200"/>
    <x v="191"/>
    <x v="188"/>
    <b v="0"/>
    <b v="0"/>
    <s v="music/metal"/>
    <x v="1"/>
    <s v="metal"/>
    <x v="0"/>
    <s v="69.17 USD"/>
  </r>
  <r>
    <n v="195"/>
    <s v="Smith and Sons"/>
    <s v="Upgradable high-level solution"/>
    <n v="15800"/>
    <n v="57157"/>
    <n v="3.61753164556962"/>
    <x v="1"/>
    <n v="524"/>
    <s v="US"/>
    <x v="194"/>
    <s v="USD"/>
    <n v="1532840400"/>
    <n v="1533445200"/>
    <x v="192"/>
    <x v="189"/>
    <b v="0"/>
    <b v="0"/>
    <s v="music/electric music"/>
    <x v="1"/>
    <s v="electric music"/>
    <x v="9"/>
    <s v="109.08 USD"/>
  </r>
  <r>
    <n v="196"/>
    <s v="King Inc"/>
    <s v="Organic bandwidth-monitored frame"/>
    <n v="8200"/>
    <n v="5178"/>
    <n v="0.63146341463414635"/>
    <x v="0"/>
    <n v="100"/>
    <s v="DK"/>
    <x v="195"/>
    <s v="DKK"/>
    <n v="1472878800"/>
    <n v="1474520400"/>
    <x v="173"/>
    <x v="190"/>
    <b v="0"/>
    <b v="0"/>
    <s v="technology/wearables"/>
    <x v="2"/>
    <s v="wearables"/>
    <x v="7"/>
    <s v="51.78 DKK"/>
  </r>
  <r>
    <n v="197"/>
    <s v="Perry and Sons"/>
    <s v="Business-focused logistical framework"/>
    <n v="54700"/>
    <n v="163118"/>
    <n v="2.9820475319926874"/>
    <x v="1"/>
    <n v="1989"/>
    <s v="US"/>
    <x v="196"/>
    <s v="USD"/>
    <n v="1498194000"/>
    <n v="1499403600"/>
    <x v="193"/>
    <x v="191"/>
    <b v="0"/>
    <b v="0"/>
    <s v="film &amp; video/drama"/>
    <x v="4"/>
    <s v="drama"/>
    <x v="5"/>
    <s v="82.01 USD"/>
  </r>
  <r>
    <n v="198"/>
    <s v="Palmer Inc"/>
    <s v="Universal multi-state capability"/>
    <n v="63200"/>
    <n v="6041"/>
    <n v="9.5585443037974685E-2"/>
    <x v="0"/>
    <n v="168"/>
    <s v="US"/>
    <x v="197"/>
    <s v="USD"/>
    <n v="1281070800"/>
    <n v="1283576400"/>
    <x v="194"/>
    <x v="192"/>
    <b v="0"/>
    <b v="0"/>
    <s v="music/electric music"/>
    <x v="1"/>
    <s v="electric music"/>
    <x v="6"/>
    <s v="35.96 USD"/>
  </r>
  <r>
    <n v="199"/>
    <s v="Hull, Baker and Martinez"/>
    <s v="Digitized reciprocal infrastructure"/>
    <n v="1800"/>
    <n v="968"/>
    <n v="0.5377777777777778"/>
    <x v="0"/>
    <n v="13"/>
    <s v="US"/>
    <x v="198"/>
    <s v="USD"/>
    <n v="1436245200"/>
    <n v="1436590800"/>
    <x v="195"/>
    <x v="193"/>
    <b v="0"/>
    <b v="0"/>
    <s v="music/rock"/>
    <x v="1"/>
    <s v="rock"/>
    <x v="0"/>
    <s v="74.46 USD"/>
  </r>
  <r>
    <n v="200"/>
    <s v="Becker, Rice and White"/>
    <s v="Reduced dedicated capability"/>
    <n v="100"/>
    <n v="2"/>
    <n v="0.02"/>
    <x v="0"/>
    <n v="1"/>
    <s v="CA"/>
    <x v="50"/>
    <s v="CAD"/>
    <n v="1269493200"/>
    <n v="1270443600"/>
    <x v="152"/>
    <x v="194"/>
    <b v="0"/>
    <b v="0"/>
    <s v="theater/plays"/>
    <x v="3"/>
    <s v="plays"/>
    <x v="6"/>
    <s v="2.00 CAD"/>
  </r>
  <r>
    <n v="201"/>
    <s v="Osborne, Perkins and Knox"/>
    <s v="Cross-platform bi-directional workforce"/>
    <n v="2100"/>
    <n v="14305"/>
    <n v="6.8119047619047617"/>
    <x v="1"/>
    <n v="157"/>
    <s v="US"/>
    <x v="199"/>
    <s v="USD"/>
    <n v="1406264400"/>
    <n v="1407819600"/>
    <x v="196"/>
    <x v="195"/>
    <b v="0"/>
    <b v="0"/>
    <s v="technology/web"/>
    <x v="2"/>
    <s v="web"/>
    <x v="1"/>
    <s v="91.11 USD"/>
  </r>
  <r>
    <n v="202"/>
    <s v="Mcknight-Freeman"/>
    <s v="Upgradable scalable methodology"/>
    <n v="8300"/>
    <n v="6543"/>
    <n v="0.78831325301204824"/>
    <x v="3"/>
    <n v="82"/>
    <s v="US"/>
    <x v="200"/>
    <s v="USD"/>
    <n v="1317531600"/>
    <n v="1317877200"/>
    <x v="197"/>
    <x v="196"/>
    <b v="0"/>
    <b v="0"/>
    <s v="food/food trucks"/>
    <x v="0"/>
    <s v="food trucks"/>
    <x v="8"/>
    <s v="79.79 USD"/>
  </r>
  <r>
    <n v="203"/>
    <s v="Hayden, Shannon and Stein"/>
    <s v="Customer-focused client-server service-desk"/>
    <n v="143900"/>
    <n v="193413"/>
    <n v="1.3440792216817234"/>
    <x v="1"/>
    <n v="4498"/>
    <s v="AU"/>
    <x v="201"/>
    <s v="AUD"/>
    <n v="1484632800"/>
    <n v="1484805600"/>
    <x v="198"/>
    <x v="197"/>
    <b v="0"/>
    <b v="0"/>
    <s v="theater/plays"/>
    <x v="3"/>
    <s v="plays"/>
    <x v="5"/>
    <s v="43.00 AUD"/>
  </r>
  <r>
    <n v="204"/>
    <s v="Daniel-Luna"/>
    <s v="Mandatory multimedia leverage"/>
    <n v="75000"/>
    <n v="2529"/>
    <n v="3.372E-2"/>
    <x v="0"/>
    <n v="40"/>
    <s v="US"/>
    <x v="202"/>
    <s v="USD"/>
    <n v="1301806800"/>
    <n v="1302670800"/>
    <x v="199"/>
    <x v="198"/>
    <b v="0"/>
    <b v="0"/>
    <s v="music/jazz"/>
    <x v="1"/>
    <s v="jazz"/>
    <x v="8"/>
    <s v="63.23 USD"/>
  </r>
  <r>
    <n v="205"/>
    <s v="Weaver-Marquez"/>
    <s v="Focused analyzing circuit"/>
    <n v="1300"/>
    <n v="5614"/>
    <n v="4.3184615384615386"/>
    <x v="1"/>
    <n v="80"/>
    <s v="US"/>
    <x v="203"/>
    <s v="USD"/>
    <n v="1539752400"/>
    <n v="1540789200"/>
    <x v="200"/>
    <x v="199"/>
    <b v="1"/>
    <b v="0"/>
    <s v="theater/plays"/>
    <x v="3"/>
    <s v="plays"/>
    <x v="9"/>
    <s v="70.18 USD"/>
  </r>
  <r>
    <n v="206"/>
    <s v="Austin, Baker and Kelley"/>
    <s v="Fundamental grid-enabled strategy"/>
    <n v="9000"/>
    <n v="3496"/>
    <n v="0.38844444444444443"/>
    <x v="3"/>
    <n v="57"/>
    <s v="US"/>
    <x v="204"/>
    <s v="USD"/>
    <n v="1267250400"/>
    <n v="1268028000"/>
    <x v="201"/>
    <x v="200"/>
    <b v="0"/>
    <b v="0"/>
    <s v="publishing/fiction"/>
    <x v="5"/>
    <s v="fiction"/>
    <x v="6"/>
    <s v="61.33 USD"/>
  </r>
  <r>
    <n v="207"/>
    <s v="Carney-Anderson"/>
    <s v="Digitized 5thgeneration knowledgebase"/>
    <n v="1000"/>
    <n v="4257"/>
    <n v="4.2569999999999997"/>
    <x v="1"/>
    <n v="43"/>
    <s v="US"/>
    <x v="205"/>
    <s v="USD"/>
    <n v="1535432400"/>
    <n v="1537160400"/>
    <x v="202"/>
    <x v="201"/>
    <b v="0"/>
    <b v="1"/>
    <s v="music/rock"/>
    <x v="1"/>
    <s v="rock"/>
    <x v="9"/>
    <s v="99.00 USD"/>
  </r>
  <r>
    <n v="208"/>
    <s v="Jackson Inc"/>
    <s v="Mandatory multi-tasking encryption"/>
    <n v="196900"/>
    <n v="199110"/>
    <n v="1.0112239715591671"/>
    <x v="1"/>
    <n v="2053"/>
    <s v="US"/>
    <x v="206"/>
    <s v="USD"/>
    <n v="1510207200"/>
    <n v="1512280800"/>
    <x v="203"/>
    <x v="202"/>
    <b v="0"/>
    <b v="0"/>
    <s v="film &amp; video/documentary"/>
    <x v="4"/>
    <s v="documentary"/>
    <x v="5"/>
    <s v="96.98 USD"/>
  </r>
  <r>
    <n v="209"/>
    <s v="Warren Ltd"/>
    <s v="Distributed system-worthy application"/>
    <n v="194500"/>
    <n v="41212"/>
    <n v="0.21188688946015424"/>
    <x v="2"/>
    <n v="808"/>
    <s v="AU"/>
    <x v="207"/>
    <s v="AUD"/>
    <n v="1462510800"/>
    <n v="1463115600"/>
    <x v="204"/>
    <x v="203"/>
    <b v="0"/>
    <b v="0"/>
    <s v="film &amp; video/documentary"/>
    <x v="4"/>
    <s v="documentary"/>
    <x v="7"/>
    <s v="51.00 AUD"/>
  </r>
  <r>
    <n v="210"/>
    <s v="Schultz Inc"/>
    <s v="Synergistic tertiary time-frame"/>
    <n v="9400"/>
    <n v="6338"/>
    <n v="0.67425531914893622"/>
    <x v="0"/>
    <n v="226"/>
    <s v="DK"/>
    <x v="208"/>
    <s v="DKK"/>
    <n v="1488520800"/>
    <n v="1490850000"/>
    <x v="205"/>
    <x v="204"/>
    <b v="0"/>
    <b v="0"/>
    <s v="film &amp; video/science fiction"/>
    <x v="4"/>
    <s v="science fiction"/>
    <x v="5"/>
    <s v="28.04 DKK"/>
  </r>
  <r>
    <n v="211"/>
    <s v="Thompson LLC"/>
    <s v="Customer-focused impactful benchmark"/>
    <n v="104400"/>
    <n v="99100"/>
    <n v="0.9492337164750958"/>
    <x v="0"/>
    <n v="1625"/>
    <s v="US"/>
    <x v="209"/>
    <s v="USD"/>
    <n v="1377579600"/>
    <n v="1379653200"/>
    <x v="206"/>
    <x v="205"/>
    <b v="0"/>
    <b v="0"/>
    <s v="theater/plays"/>
    <x v="3"/>
    <s v="plays"/>
    <x v="2"/>
    <s v="60.98 USD"/>
  </r>
  <r>
    <n v="212"/>
    <s v="Johnson Inc"/>
    <s v="Profound next generation infrastructure"/>
    <n v="8100"/>
    <n v="12300"/>
    <n v="1.5185185185185186"/>
    <x v="1"/>
    <n v="168"/>
    <s v="US"/>
    <x v="210"/>
    <s v="USD"/>
    <n v="1576389600"/>
    <n v="1580364000"/>
    <x v="207"/>
    <x v="206"/>
    <b v="0"/>
    <b v="0"/>
    <s v="theater/plays"/>
    <x v="3"/>
    <s v="plays"/>
    <x v="10"/>
    <s v="73.21 USD"/>
  </r>
  <r>
    <n v="213"/>
    <s v="Morgan-Warren"/>
    <s v="Face-to-face encompassing info-mediaries"/>
    <n v="87900"/>
    <n v="171549"/>
    <n v="1.9516382252559727"/>
    <x v="1"/>
    <n v="4289"/>
    <s v="US"/>
    <x v="211"/>
    <s v="USD"/>
    <n v="1289019600"/>
    <n v="1289714400"/>
    <x v="208"/>
    <x v="207"/>
    <b v="0"/>
    <b v="1"/>
    <s v="music/indie rock"/>
    <x v="1"/>
    <s v="indie rock"/>
    <x v="6"/>
    <s v="40.00 USD"/>
  </r>
  <r>
    <n v="214"/>
    <s v="Sullivan Group"/>
    <s v="Open-source fresh-thinking policy"/>
    <n v="1400"/>
    <n v="14324"/>
    <n v="10.231428571428571"/>
    <x v="1"/>
    <n v="165"/>
    <s v="US"/>
    <x v="212"/>
    <s v="USD"/>
    <n v="1282194000"/>
    <n v="1282712400"/>
    <x v="209"/>
    <x v="208"/>
    <b v="0"/>
    <b v="0"/>
    <s v="music/rock"/>
    <x v="1"/>
    <s v="rock"/>
    <x v="6"/>
    <s v="86.81 USD"/>
  </r>
  <r>
    <n v="215"/>
    <s v="Vargas, Banks and Palmer"/>
    <s v="Extended 24/7 implementation"/>
    <n v="156800"/>
    <n v="6024"/>
    <n v="3.8418367346938778E-2"/>
    <x v="0"/>
    <n v="143"/>
    <s v="US"/>
    <x v="213"/>
    <s v="USD"/>
    <n v="1550037600"/>
    <n v="1550210400"/>
    <x v="210"/>
    <x v="209"/>
    <b v="0"/>
    <b v="0"/>
    <s v="theater/plays"/>
    <x v="3"/>
    <s v="plays"/>
    <x v="3"/>
    <s v="42.13 USD"/>
  </r>
  <r>
    <n v="216"/>
    <s v="Johnson, Dixon and Zimmerman"/>
    <s v="Organic dynamic algorithm"/>
    <n v="121700"/>
    <n v="188721"/>
    <n v="1.5507066557107643"/>
    <x v="1"/>
    <n v="1815"/>
    <s v="US"/>
    <x v="214"/>
    <s v="USD"/>
    <n v="1321941600"/>
    <n v="1322114400"/>
    <x v="211"/>
    <x v="210"/>
    <b v="0"/>
    <b v="0"/>
    <s v="theater/plays"/>
    <x v="3"/>
    <s v="plays"/>
    <x v="8"/>
    <s v="103.98 USD"/>
  </r>
  <r>
    <n v="217"/>
    <s v="Moore, Dudley and Navarro"/>
    <s v="Organic multi-tasking focus group"/>
    <n v="129400"/>
    <n v="57911"/>
    <n v="0.44753477588871715"/>
    <x v="0"/>
    <n v="934"/>
    <s v="US"/>
    <x v="215"/>
    <s v="USD"/>
    <n v="1556427600"/>
    <n v="1557205200"/>
    <x v="212"/>
    <x v="211"/>
    <b v="0"/>
    <b v="0"/>
    <s v="film &amp; video/science fiction"/>
    <x v="4"/>
    <s v="science fiction"/>
    <x v="3"/>
    <s v="62.00 USD"/>
  </r>
  <r>
    <n v="218"/>
    <s v="Price-Rodriguez"/>
    <s v="Adaptive logistical initiative"/>
    <n v="5700"/>
    <n v="12309"/>
    <n v="2.1594736842105262"/>
    <x v="1"/>
    <n v="397"/>
    <s v="GB"/>
    <x v="216"/>
    <s v="GBP"/>
    <n v="1320991200"/>
    <n v="1323928800"/>
    <x v="213"/>
    <x v="212"/>
    <b v="0"/>
    <b v="1"/>
    <s v="film &amp; video/shorts"/>
    <x v="4"/>
    <s v="shorts"/>
    <x v="8"/>
    <s v="31.01 GBP"/>
  </r>
  <r>
    <n v="219"/>
    <s v="Huang-Henderson"/>
    <s v="Stand-alone mobile customer loyalty"/>
    <n v="41700"/>
    <n v="138497"/>
    <n v="3.3212709832134291"/>
    <x v="1"/>
    <n v="1539"/>
    <s v="US"/>
    <x v="217"/>
    <s v="USD"/>
    <n v="1345093200"/>
    <n v="1346130000"/>
    <x v="214"/>
    <x v="213"/>
    <b v="0"/>
    <b v="0"/>
    <s v="film &amp; video/animation"/>
    <x v="4"/>
    <s v="animation"/>
    <x v="4"/>
    <s v="89.99 USD"/>
  </r>
  <r>
    <n v="220"/>
    <s v="Owens-Le"/>
    <s v="Focused composite approach"/>
    <n v="7900"/>
    <n v="667"/>
    <n v="8.4430379746835441E-2"/>
    <x v="0"/>
    <n v="17"/>
    <s v="US"/>
    <x v="218"/>
    <s v="USD"/>
    <n v="1309496400"/>
    <n v="1311051600"/>
    <x v="215"/>
    <x v="214"/>
    <b v="1"/>
    <b v="0"/>
    <s v="theater/plays"/>
    <x v="3"/>
    <s v="plays"/>
    <x v="8"/>
    <s v="39.24 USD"/>
  </r>
  <r>
    <n v="221"/>
    <s v="Huff LLC"/>
    <s v="Face-to-face clear-thinking Local Area Network"/>
    <n v="121500"/>
    <n v="119830"/>
    <n v="0.9862551440329218"/>
    <x v="0"/>
    <n v="2179"/>
    <s v="US"/>
    <x v="219"/>
    <s v="USD"/>
    <n v="1340254800"/>
    <n v="1340427600"/>
    <x v="216"/>
    <x v="215"/>
    <b v="1"/>
    <b v="0"/>
    <s v="food/food trucks"/>
    <x v="0"/>
    <s v="food trucks"/>
    <x v="4"/>
    <s v="54.99 USD"/>
  </r>
  <r>
    <n v="222"/>
    <s v="Johnson LLC"/>
    <s v="Cross-group cohesive circuit"/>
    <n v="4800"/>
    <n v="6623"/>
    <n v="1.3797916666666667"/>
    <x v="1"/>
    <n v="138"/>
    <s v="US"/>
    <x v="220"/>
    <s v="USD"/>
    <n v="1412226000"/>
    <n v="1412312400"/>
    <x v="217"/>
    <x v="216"/>
    <b v="0"/>
    <b v="0"/>
    <s v="photography/photography books"/>
    <x v="7"/>
    <s v="photography books"/>
    <x v="1"/>
    <s v="47.99 USD"/>
  </r>
  <r>
    <n v="223"/>
    <s v="Chavez, Garcia and Cantu"/>
    <s v="Synergistic explicit capability"/>
    <n v="87300"/>
    <n v="81897"/>
    <n v="0.93810996563573879"/>
    <x v="0"/>
    <n v="931"/>
    <s v="US"/>
    <x v="221"/>
    <s v="USD"/>
    <n v="1458104400"/>
    <n v="1459314000"/>
    <x v="218"/>
    <x v="217"/>
    <b v="0"/>
    <b v="0"/>
    <s v="theater/plays"/>
    <x v="3"/>
    <s v="plays"/>
    <x v="7"/>
    <s v="87.97 USD"/>
  </r>
  <r>
    <n v="224"/>
    <s v="Lester-Moore"/>
    <s v="Diverse analyzing definition"/>
    <n v="46300"/>
    <n v="186885"/>
    <n v="4.0363930885529156"/>
    <x v="1"/>
    <n v="3594"/>
    <s v="US"/>
    <x v="222"/>
    <s v="USD"/>
    <n v="1411534800"/>
    <n v="1415426400"/>
    <x v="219"/>
    <x v="218"/>
    <b v="0"/>
    <b v="0"/>
    <s v="film &amp; video/science fiction"/>
    <x v="4"/>
    <s v="science fiction"/>
    <x v="1"/>
    <s v="52.00 USD"/>
  </r>
  <r>
    <n v="225"/>
    <s v="Fox-Quinn"/>
    <s v="Enterprise-wide reciprocal success"/>
    <n v="67800"/>
    <n v="176398"/>
    <n v="2.6017404129793511"/>
    <x v="1"/>
    <n v="5880"/>
    <s v="US"/>
    <x v="223"/>
    <s v="USD"/>
    <n v="1399093200"/>
    <n v="1399093200"/>
    <x v="220"/>
    <x v="219"/>
    <b v="1"/>
    <b v="0"/>
    <s v="music/rock"/>
    <x v="1"/>
    <s v="rock"/>
    <x v="1"/>
    <s v="30.00 USD"/>
  </r>
  <r>
    <n v="226"/>
    <s v="Garcia Inc"/>
    <s v="Progressive neutral middleware"/>
    <n v="3000"/>
    <n v="10999"/>
    <n v="3.6663333333333332"/>
    <x v="1"/>
    <n v="112"/>
    <s v="US"/>
    <x v="224"/>
    <s v="USD"/>
    <n v="1270702800"/>
    <n v="1273899600"/>
    <x v="221"/>
    <x v="122"/>
    <b v="0"/>
    <b v="0"/>
    <s v="photography/photography books"/>
    <x v="7"/>
    <s v="photography books"/>
    <x v="6"/>
    <s v="98.21 USD"/>
  </r>
  <r>
    <n v="227"/>
    <s v="Johnson-Lee"/>
    <s v="Intuitive exuding process improvement"/>
    <n v="60900"/>
    <n v="102751"/>
    <n v="1.687208538587849"/>
    <x v="1"/>
    <n v="943"/>
    <s v="US"/>
    <x v="225"/>
    <s v="USD"/>
    <n v="1431666000"/>
    <n v="1432184400"/>
    <x v="222"/>
    <x v="220"/>
    <b v="0"/>
    <b v="0"/>
    <s v="games/mobile games"/>
    <x v="6"/>
    <s v="mobile games"/>
    <x v="0"/>
    <s v="108.96 USD"/>
  </r>
  <r>
    <n v="228"/>
    <s v="Pineda Group"/>
    <s v="Exclusive real-time protocol"/>
    <n v="137900"/>
    <n v="165352"/>
    <n v="1.1990717911530093"/>
    <x v="1"/>
    <n v="2468"/>
    <s v="US"/>
    <x v="226"/>
    <s v="USD"/>
    <n v="1472619600"/>
    <n v="1474779600"/>
    <x v="172"/>
    <x v="221"/>
    <b v="0"/>
    <b v="0"/>
    <s v="film &amp; video/animation"/>
    <x v="4"/>
    <s v="animation"/>
    <x v="7"/>
    <s v="67.00 USD"/>
  </r>
  <r>
    <n v="229"/>
    <s v="Hoffman-Howard"/>
    <s v="Extended encompassing application"/>
    <n v="85600"/>
    <n v="165798"/>
    <n v="1.936892523364486"/>
    <x v="1"/>
    <n v="2551"/>
    <s v="US"/>
    <x v="227"/>
    <s v="USD"/>
    <n v="1496293200"/>
    <n v="1500440400"/>
    <x v="223"/>
    <x v="222"/>
    <b v="0"/>
    <b v="1"/>
    <s v="games/mobile games"/>
    <x v="6"/>
    <s v="mobile games"/>
    <x v="5"/>
    <s v="64.99 USD"/>
  </r>
  <r>
    <n v="230"/>
    <s v="Miranda, Hall and Mcgrath"/>
    <s v="Progressive value-added ability"/>
    <n v="2400"/>
    <n v="10084"/>
    <n v="4.2016666666666671"/>
    <x v="1"/>
    <n v="101"/>
    <s v="US"/>
    <x v="228"/>
    <s v="USD"/>
    <n v="1575612000"/>
    <n v="1575612000"/>
    <x v="224"/>
    <x v="223"/>
    <b v="0"/>
    <b v="0"/>
    <s v="games/video games"/>
    <x v="6"/>
    <s v="video games"/>
    <x v="3"/>
    <s v="99.84 USD"/>
  </r>
  <r>
    <n v="231"/>
    <s v="Williams, Carter and Gonzalez"/>
    <s v="Cross-platform uniform hardware"/>
    <n v="7200"/>
    <n v="5523"/>
    <n v="0.76708333333333334"/>
    <x v="3"/>
    <n v="67"/>
    <s v="US"/>
    <x v="229"/>
    <s v="USD"/>
    <n v="1369112400"/>
    <n v="1374123600"/>
    <x v="225"/>
    <x v="224"/>
    <b v="0"/>
    <b v="0"/>
    <s v="theater/plays"/>
    <x v="3"/>
    <s v="plays"/>
    <x v="2"/>
    <s v="82.43 USD"/>
  </r>
  <r>
    <n v="232"/>
    <s v="Davis-Rodriguez"/>
    <s v="Progressive secondary portal"/>
    <n v="3400"/>
    <n v="5823"/>
    <n v="1.7126470588235294"/>
    <x v="1"/>
    <n v="92"/>
    <s v="US"/>
    <x v="230"/>
    <s v="USD"/>
    <n v="1469422800"/>
    <n v="1469509200"/>
    <x v="226"/>
    <x v="225"/>
    <b v="0"/>
    <b v="0"/>
    <s v="theater/plays"/>
    <x v="3"/>
    <s v="plays"/>
    <x v="7"/>
    <s v="63.29 USD"/>
  </r>
  <r>
    <n v="233"/>
    <s v="Reid, Rivera and Perry"/>
    <s v="Multi-lateral national adapter"/>
    <n v="3800"/>
    <n v="6000"/>
    <n v="1.5789473684210527"/>
    <x v="1"/>
    <n v="62"/>
    <s v="US"/>
    <x v="231"/>
    <s v="USD"/>
    <n v="1307854800"/>
    <n v="1309237200"/>
    <x v="227"/>
    <x v="226"/>
    <b v="0"/>
    <b v="0"/>
    <s v="film &amp; video/animation"/>
    <x v="4"/>
    <s v="animation"/>
    <x v="8"/>
    <s v="96.77 USD"/>
  </r>
  <r>
    <n v="234"/>
    <s v="Mendoza-Parker"/>
    <s v="Enterprise-wide motivating matrices"/>
    <n v="7500"/>
    <n v="8181"/>
    <n v="1.0908"/>
    <x v="1"/>
    <n v="149"/>
    <s v="IT"/>
    <x v="232"/>
    <s v="EUR"/>
    <n v="1503378000"/>
    <n v="1503982800"/>
    <x v="228"/>
    <x v="227"/>
    <b v="0"/>
    <b v="1"/>
    <s v="games/video games"/>
    <x v="6"/>
    <s v="video games"/>
    <x v="5"/>
    <s v="54.91 EUR"/>
  </r>
  <r>
    <n v="235"/>
    <s v="Lee, Ali and Guzman"/>
    <s v="Polarized upward-trending Local Area Network"/>
    <n v="8600"/>
    <n v="3589"/>
    <n v="0.41732558139534881"/>
    <x v="0"/>
    <n v="92"/>
    <s v="US"/>
    <x v="233"/>
    <s v="USD"/>
    <n v="1486965600"/>
    <n v="1487397600"/>
    <x v="229"/>
    <x v="228"/>
    <b v="0"/>
    <b v="0"/>
    <s v="film &amp; video/animation"/>
    <x v="4"/>
    <s v="animation"/>
    <x v="5"/>
    <s v="39.01 USD"/>
  </r>
  <r>
    <n v="236"/>
    <s v="Gallegos-Cobb"/>
    <s v="Object-based directional function"/>
    <n v="39500"/>
    <n v="4323"/>
    <n v="0.10944303797468355"/>
    <x v="0"/>
    <n v="57"/>
    <s v="AU"/>
    <x v="234"/>
    <s v="AUD"/>
    <n v="1561438800"/>
    <n v="1562043600"/>
    <x v="230"/>
    <x v="229"/>
    <b v="0"/>
    <b v="1"/>
    <s v="music/rock"/>
    <x v="1"/>
    <s v="rock"/>
    <x v="3"/>
    <s v="75.84 AUD"/>
  </r>
  <r>
    <n v="237"/>
    <s v="Ellison PLC"/>
    <s v="Re-contextualized tangible open architecture"/>
    <n v="9300"/>
    <n v="14822"/>
    <n v="1.593763440860215"/>
    <x v="1"/>
    <n v="329"/>
    <s v="US"/>
    <x v="235"/>
    <s v="USD"/>
    <n v="1398402000"/>
    <n v="1398574800"/>
    <x v="231"/>
    <x v="230"/>
    <b v="0"/>
    <b v="0"/>
    <s v="film &amp; video/animation"/>
    <x v="4"/>
    <s v="animation"/>
    <x v="1"/>
    <s v="45.05 USD"/>
  </r>
  <r>
    <n v="238"/>
    <s v="Bolton, Sanchez and Carrillo"/>
    <s v="Distributed systemic adapter"/>
    <n v="2400"/>
    <n v="10138"/>
    <n v="4.2241666666666671"/>
    <x v="1"/>
    <n v="97"/>
    <s v="DK"/>
    <x v="236"/>
    <s v="DKK"/>
    <n v="1513231200"/>
    <n v="1515391200"/>
    <x v="232"/>
    <x v="231"/>
    <b v="0"/>
    <b v="1"/>
    <s v="theater/plays"/>
    <x v="3"/>
    <s v="plays"/>
    <x v="9"/>
    <s v="104.52 DKK"/>
  </r>
  <r>
    <n v="239"/>
    <s v="Mason-Sanders"/>
    <s v="Networked web-enabled instruction set"/>
    <n v="3200"/>
    <n v="3127"/>
    <n v="0.97718749999999999"/>
    <x v="0"/>
    <n v="41"/>
    <s v="US"/>
    <x v="237"/>
    <s v="USD"/>
    <n v="1440824400"/>
    <n v="1441170000"/>
    <x v="233"/>
    <x v="232"/>
    <b v="0"/>
    <b v="0"/>
    <s v="technology/wearables"/>
    <x v="2"/>
    <s v="wearables"/>
    <x v="0"/>
    <s v="76.27 USD"/>
  </r>
  <r>
    <n v="240"/>
    <s v="Pitts-Reed"/>
    <s v="Vision-oriented dynamic service-desk"/>
    <n v="29400"/>
    <n v="123124"/>
    <n v="4.1878911564625847"/>
    <x v="1"/>
    <n v="1784"/>
    <s v="US"/>
    <x v="238"/>
    <s v="USD"/>
    <n v="1281070800"/>
    <n v="1281157200"/>
    <x v="194"/>
    <x v="233"/>
    <b v="0"/>
    <b v="0"/>
    <s v="theater/plays"/>
    <x v="3"/>
    <s v="plays"/>
    <x v="6"/>
    <s v="69.02 USD"/>
  </r>
  <r>
    <n v="241"/>
    <s v="Gonzalez-Martinez"/>
    <s v="Vision-oriented actuating open system"/>
    <n v="168500"/>
    <n v="171729"/>
    <n v="1.0191632047477746"/>
    <x v="1"/>
    <n v="1684"/>
    <s v="AU"/>
    <x v="239"/>
    <s v="AUD"/>
    <n v="1397365200"/>
    <n v="1398229200"/>
    <x v="234"/>
    <x v="234"/>
    <b v="0"/>
    <b v="1"/>
    <s v="publishing/nonfiction"/>
    <x v="5"/>
    <s v="nonfiction"/>
    <x v="1"/>
    <s v="101.98 AUD"/>
  </r>
  <r>
    <n v="242"/>
    <s v="Hill, Martin and Garcia"/>
    <s v="Sharable scalable core"/>
    <n v="8400"/>
    <n v="10729"/>
    <n v="1.2772619047619047"/>
    <x v="1"/>
    <n v="250"/>
    <s v="US"/>
    <x v="240"/>
    <s v="USD"/>
    <n v="1494392400"/>
    <n v="1495256400"/>
    <x v="235"/>
    <x v="235"/>
    <b v="0"/>
    <b v="1"/>
    <s v="music/rock"/>
    <x v="1"/>
    <s v="rock"/>
    <x v="5"/>
    <s v="42.92 USD"/>
  </r>
  <r>
    <n v="243"/>
    <s v="Garcia PLC"/>
    <s v="Customer-focused attitude-oriented function"/>
    <n v="2300"/>
    <n v="10240"/>
    <n v="4.4521739130434783"/>
    <x v="1"/>
    <n v="238"/>
    <s v="US"/>
    <x v="241"/>
    <s v="USD"/>
    <n v="1520143200"/>
    <n v="1520402400"/>
    <x v="236"/>
    <x v="236"/>
    <b v="0"/>
    <b v="0"/>
    <s v="theater/plays"/>
    <x v="3"/>
    <s v="plays"/>
    <x v="9"/>
    <s v="43.03 USD"/>
  </r>
  <r>
    <n v="244"/>
    <s v="Herring-Bailey"/>
    <s v="Reverse-engineered system-worthy extranet"/>
    <n v="700"/>
    <n v="3988"/>
    <n v="5.6971428571428575"/>
    <x v="1"/>
    <n v="53"/>
    <s v="US"/>
    <x v="242"/>
    <s v="USD"/>
    <n v="1405314000"/>
    <n v="1409806800"/>
    <x v="237"/>
    <x v="237"/>
    <b v="0"/>
    <b v="0"/>
    <s v="theater/plays"/>
    <x v="3"/>
    <s v="plays"/>
    <x v="1"/>
    <s v="75.25 USD"/>
  </r>
  <r>
    <n v="245"/>
    <s v="Russell-Gardner"/>
    <s v="Re-engineered systematic monitoring"/>
    <n v="2900"/>
    <n v="14771"/>
    <n v="5.0934482758620687"/>
    <x v="1"/>
    <n v="214"/>
    <s v="US"/>
    <x v="243"/>
    <s v="USD"/>
    <n v="1396846800"/>
    <n v="1396933200"/>
    <x v="238"/>
    <x v="238"/>
    <b v="0"/>
    <b v="0"/>
    <s v="theater/plays"/>
    <x v="3"/>
    <s v="plays"/>
    <x v="1"/>
    <s v="69.02 USD"/>
  </r>
  <r>
    <n v="246"/>
    <s v="Walters-Carter"/>
    <s v="Seamless value-added standardization"/>
    <n v="4500"/>
    <n v="14649"/>
    <n v="3.2553333333333332"/>
    <x v="1"/>
    <n v="222"/>
    <s v="US"/>
    <x v="244"/>
    <s v="USD"/>
    <n v="1375678800"/>
    <n v="1376024400"/>
    <x v="239"/>
    <x v="239"/>
    <b v="0"/>
    <b v="0"/>
    <s v="technology/web"/>
    <x v="2"/>
    <s v="web"/>
    <x v="2"/>
    <s v="65.99 USD"/>
  </r>
  <r>
    <n v="247"/>
    <s v="Johnson, Patterson and Montoya"/>
    <s v="Triple-buffered fresh-thinking frame"/>
    <n v="19800"/>
    <n v="184658"/>
    <n v="9.3261616161616168"/>
    <x v="1"/>
    <n v="1884"/>
    <s v="US"/>
    <x v="245"/>
    <s v="USD"/>
    <n v="1482386400"/>
    <n v="1483682400"/>
    <x v="240"/>
    <x v="240"/>
    <b v="0"/>
    <b v="1"/>
    <s v="publishing/fiction"/>
    <x v="5"/>
    <s v="fiction"/>
    <x v="5"/>
    <s v="98.01 USD"/>
  </r>
  <r>
    <n v="248"/>
    <s v="Roberts and Sons"/>
    <s v="Streamlined holistic knowledgebase"/>
    <n v="6200"/>
    <n v="13103"/>
    <n v="2.1133870967741935"/>
    <x v="1"/>
    <n v="218"/>
    <s v="AU"/>
    <x v="246"/>
    <s v="AUD"/>
    <n v="1420005600"/>
    <n v="1420437600"/>
    <x v="241"/>
    <x v="241"/>
    <b v="0"/>
    <b v="0"/>
    <s v="games/mobile games"/>
    <x v="6"/>
    <s v="mobile games"/>
    <x v="0"/>
    <s v="60.11 AUD"/>
  </r>
  <r>
    <n v="249"/>
    <s v="Avila-Nelson"/>
    <s v="Up-sized intermediate website"/>
    <n v="61500"/>
    <n v="168095"/>
    <n v="2.7332520325203253"/>
    <x v="1"/>
    <n v="6465"/>
    <s v="US"/>
    <x v="247"/>
    <s v="USD"/>
    <n v="1420178400"/>
    <n v="1420783200"/>
    <x v="242"/>
    <x v="242"/>
    <b v="0"/>
    <b v="0"/>
    <s v="publishing/translations"/>
    <x v="5"/>
    <s v="translations"/>
    <x v="0"/>
    <s v="26.00 USD"/>
  </r>
  <r>
    <n v="250"/>
    <s v="Robbins and Sons"/>
    <s v="Future-proofed directional synergy"/>
    <n v="100"/>
    <n v="3"/>
    <n v="0.03"/>
    <x v="0"/>
    <n v="1"/>
    <s v="US"/>
    <x v="248"/>
    <s v="USD"/>
    <n v="1264399200"/>
    <n v="1267423200"/>
    <x v="67"/>
    <x v="243"/>
    <b v="0"/>
    <b v="0"/>
    <s v="music/rock"/>
    <x v="1"/>
    <s v="rock"/>
    <x v="6"/>
    <s v="3.00 USD"/>
  </r>
  <r>
    <n v="251"/>
    <s v="Singleton Ltd"/>
    <s v="Enhanced user-facing function"/>
    <n v="7100"/>
    <n v="3840"/>
    <n v="0.54084507042253516"/>
    <x v="0"/>
    <n v="101"/>
    <s v="US"/>
    <x v="249"/>
    <s v="USD"/>
    <n v="1355032800"/>
    <n v="1355205600"/>
    <x v="243"/>
    <x v="244"/>
    <b v="0"/>
    <b v="0"/>
    <s v="theater/plays"/>
    <x v="3"/>
    <s v="plays"/>
    <x v="4"/>
    <s v="38.02 USD"/>
  </r>
  <r>
    <n v="252"/>
    <s v="Perez PLC"/>
    <s v="Operative bandwidth-monitored interface"/>
    <n v="1000"/>
    <n v="6263"/>
    <n v="6.2629999999999999"/>
    <x v="1"/>
    <n v="59"/>
    <s v="US"/>
    <x v="250"/>
    <s v="USD"/>
    <n v="1382677200"/>
    <n v="1383109200"/>
    <x v="244"/>
    <x v="245"/>
    <b v="0"/>
    <b v="0"/>
    <s v="theater/plays"/>
    <x v="3"/>
    <s v="plays"/>
    <x v="2"/>
    <s v="106.15 USD"/>
  </r>
  <r>
    <n v="253"/>
    <s v="Rogers, Jacobs and Jackson"/>
    <s v="Upgradable multi-state instruction set"/>
    <n v="121500"/>
    <n v="108161"/>
    <n v="0.8902139917695473"/>
    <x v="0"/>
    <n v="1335"/>
    <s v="CA"/>
    <x v="251"/>
    <s v="CAD"/>
    <n v="1302238800"/>
    <n v="1303275600"/>
    <x v="245"/>
    <x v="246"/>
    <b v="0"/>
    <b v="0"/>
    <s v="film &amp; video/drama"/>
    <x v="4"/>
    <s v="drama"/>
    <x v="8"/>
    <s v="81.02 CAD"/>
  </r>
  <r>
    <n v="254"/>
    <s v="Barry Group"/>
    <s v="De-engineered static Local Area Network"/>
    <n v="4600"/>
    <n v="8505"/>
    <n v="1.8489130434782608"/>
    <x v="1"/>
    <n v="88"/>
    <s v="US"/>
    <x v="252"/>
    <s v="USD"/>
    <n v="1487656800"/>
    <n v="1487829600"/>
    <x v="246"/>
    <x v="247"/>
    <b v="0"/>
    <b v="0"/>
    <s v="publishing/nonfiction"/>
    <x v="5"/>
    <s v="nonfiction"/>
    <x v="5"/>
    <s v="96.65 USD"/>
  </r>
  <r>
    <n v="255"/>
    <s v="Rosales, Branch and Harmon"/>
    <s v="Upgradable grid-enabled superstructure"/>
    <n v="80500"/>
    <n v="96735"/>
    <n v="1.2016770186335404"/>
    <x v="1"/>
    <n v="1697"/>
    <s v="US"/>
    <x v="253"/>
    <s v="USD"/>
    <n v="1297836000"/>
    <n v="1298268000"/>
    <x v="247"/>
    <x v="248"/>
    <b v="0"/>
    <b v="1"/>
    <s v="music/rock"/>
    <x v="1"/>
    <s v="rock"/>
    <x v="8"/>
    <s v="57.00 USD"/>
  </r>
  <r>
    <n v="256"/>
    <s v="Smith-Reid"/>
    <s v="Optimized actuating toolset"/>
    <n v="4100"/>
    <n v="959"/>
    <n v="0.23390243902439026"/>
    <x v="0"/>
    <n v="15"/>
    <s v="GB"/>
    <x v="254"/>
    <s v="GBP"/>
    <n v="1453615200"/>
    <n v="1456812000"/>
    <x v="248"/>
    <x v="249"/>
    <b v="0"/>
    <b v="0"/>
    <s v="music/rock"/>
    <x v="1"/>
    <s v="rock"/>
    <x v="7"/>
    <s v="63.93 GBP"/>
  </r>
  <r>
    <n v="257"/>
    <s v="Williams Inc"/>
    <s v="Decentralized exuding strategy"/>
    <n v="5700"/>
    <n v="8322"/>
    <n v="1.46"/>
    <x v="1"/>
    <n v="92"/>
    <s v="US"/>
    <x v="255"/>
    <s v="USD"/>
    <n v="1362463200"/>
    <n v="1363669200"/>
    <x v="249"/>
    <x v="250"/>
    <b v="0"/>
    <b v="0"/>
    <s v="theater/plays"/>
    <x v="3"/>
    <s v="plays"/>
    <x v="2"/>
    <s v="90.46 USD"/>
  </r>
  <r>
    <n v="258"/>
    <s v="Duncan, Mcdonald and Miller"/>
    <s v="Assimilated coherent hardware"/>
    <n v="5000"/>
    <n v="13424"/>
    <n v="2.6848000000000001"/>
    <x v="1"/>
    <n v="186"/>
    <s v="US"/>
    <x v="256"/>
    <s v="USD"/>
    <n v="1481176800"/>
    <n v="1482904800"/>
    <x v="250"/>
    <x v="251"/>
    <b v="0"/>
    <b v="1"/>
    <s v="theater/plays"/>
    <x v="3"/>
    <s v="plays"/>
    <x v="7"/>
    <s v="72.17 USD"/>
  </r>
  <r>
    <n v="259"/>
    <s v="Watkins Ltd"/>
    <s v="Multi-channeled responsive implementation"/>
    <n v="1800"/>
    <n v="10755"/>
    <n v="5.9749999999999996"/>
    <x v="1"/>
    <n v="138"/>
    <s v="US"/>
    <x v="257"/>
    <s v="USD"/>
    <n v="1354946400"/>
    <n v="1356588000"/>
    <x v="251"/>
    <x v="252"/>
    <b v="1"/>
    <b v="0"/>
    <s v="photography/photography books"/>
    <x v="7"/>
    <s v="photography books"/>
    <x v="4"/>
    <s v="77.93 USD"/>
  </r>
  <r>
    <n v="260"/>
    <s v="Allen-Jones"/>
    <s v="Centralized modular initiative"/>
    <n v="6300"/>
    <n v="9935"/>
    <n v="1.5769841269841269"/>
    <x v="1"/>
    <n v="261"/>
    <s v="US"/>
    <x v="258"/>
    <s v="USD"/>
    <n v="1348808400"/>
    <n v="1349845200"/>
    <x v="136"/>
    <x v="253"/>
    <b v="0"/>
    <b v="0"/>
    <s v="music/rock"/>
    <x v="1"/>
    <s v="rock"/>
    <x v="4"/>
    <s v="38.07 USD"/>
  </r>
  <r>
    <n v="261"/>
    <s v="Mason-Smith"/>
    <s v="Reverse-engineered cohesive migration"/>
    <n v="84300"/>
    <n v="26303"/>
    <n v="0.31201660735468567"/>
    <x v="0"/>
    <n v="454"/>
    <s v="US"/>
    <x v="259"/>
    <s v="USD"/>
    <n v="1282712400"/>
    <n v="1283058000"/>
    <x v="252"/>
    <x v="254"/>
    <b v="0"/>
    <b v="1"/>
    <s v="music/rock"/>
    <x v="1"/>
    <s v="rock"/>
    <x v="6"/>
    <s v="57.94 USD"/>
  </r>
  <r>
    <n v="262"/>
    <s v="Lloyd, Kennedy and Davis"/>
    <s v="Compatible multimedia hub"/>
    <n v="1700"/>
    <n v="5328"/>
    <n v="3.1341176470588237"/>
    <x v="1"/>
    <n v="107"/>
    <s v="US"/>
    <x v="260"/>
    <s v="USD"/>
    <n v="1301979600"/>
    <n v="1304226000"/>
    <x v="253"/>
    <x v="255"/>
    <b v="0"/>
    <b v="1"/>
    <s v="music/indie rock"/>
    <x v="1"/>
    <s v="indie rock"/>
    <x v="8"/>
    <s v="49.79 USD"/>
  </r>
  <r>
    <n v="263"/>
    <s v="Walker Ltd"/>
    <s v="Organic eco-centric success"/>
    <n v="2900"/>
    <n v="10756"/>
    <n v="3.7089655172413791"/>
    <x v="1"/>
    <n v="199"/>
    <s v="US"/>
    <x v="261"/>
    <s v="USD"/>
    <n v="1263016800"/>
    <n v="1263016800"/>
    <x v="254"/>
    <x v="256"/>
    <b v="0"/>
    <b v="0"/>
    <s v="photography/photography books"/>
    <x v="7"/>
    <s v="photography books"/>
    <x v="6"/>
    <s v="54.05 USD"/>
  </r>
  <r>
    <n v="264"/>
    <s v="Gordon PLC"/>
    <s v="Virtual reciprocal policy"/>
    <n v="45600"/>
    <n v="165375"/>
    <n v="3.6266447368421053"/>
    <x v="1"/>
    <n v="5512"/>
    <s v="US"/>
    <x v="262"/>
    <s v="USD"/>
    <n v="1360648800"/>
    <n v="1362031200"/>
    <x v="255"/>
    <x v="257"/>
    <b v="0"/>
    <b v="0"/>
    <s v="theater/plays"/>
    <x v="3"/>
    <s v="plays"/>
    <x v="2"/>
    <s v="30.00 USD"/>
  </r>
  <r>
    <n v="265"/>
    <s v="Lee and Sons"/>
    <s v="Persevering interactive emulation"/>
    <n v="4900"/>
    <n v="6031"/>
    <n v="1.2308163265306122"/>
    <x v="1"/>
    <n v="86"/>
    <s v="US"/>
    <x v="263"/>
    <s v="USD"/>
    <n v="1451800800"/>
    <n v="1455602400"/>
    <x v="256"/>
    <x v="258"/>
    <b v="0"/>
    <b v="0"/>
    <s v="theater/plays"/>
    <x v="3"/>
    <s v="plays"/>
    <x v="7"/>
    <s v="70.13 USD"/>
  </r>
  <r>
    <n v="266"/>
    <s v="Cole LLC"/>
    <s v="Proactive responsive emulation"/>
    <n v="111900"/>
    <n v="85902"/>
    <n v="0.76766756032171579"/>
    <x v="0"/>
    <n v="3182"/>
    <s v="IT"/>
    <x v="264"/>
    <s v="EUR"/>
    <n v="1415340000"/>
    <n v="1418191200"/>
    <x v="257"/>
    <x v="259"/>
    <b v="0"/>
    <b v="1"/>
    <s v="music/jazz"/>
    <x v="1"/>
    <s v="jazz"/>
    <x v="1"/>
    <s v="27.00 EUR"/>
  </r>
  <r>
    <n v="267"/>
    <s v="Acosta PLC"/>
    <s v="Extended eco-centric function"/>
    <n v="61600"/>
    <n v="143910"/>
    <n v="2.3362012987012988"/>
    <x v="1"/>
    <n v="2768"/>
    <s v="AU"/>
    <x v="265"/>
    <s v="AUD"/>
    <n v="1351054800"/>
    <n v="1352440800"/>
    <x v="258"/>
    <x v="260"/>
    <b v="0"/>
    <b v="0"/>
    <s v="theater/plays"/>
    <x v="3"/>
    <s v="plays"/>
    <x v="4"/>
    <s v="51.99 AUD"/>
  </r>
  <r>
    <n v="268"/>
    <s v="Brown-Mckee"/>
    <s v="Networked optimal productivity"/>
    <n v="1500"/>
    <n v="2708"/>
    <n v="1.8053333333333332"/>
    <x v="1"/>
    <n v="48"/>
    <s v="US"/>
    <x v="266"/>
    <s v="USD"/>
    <n v="1349326800"/>
    <n v="1353304800"/>
    <x v="259"/>
    <x v="261"/>
    <b v="0"/>
    <b v="0"/>
    <s v="film &amp; video/documentary"/>
    <x v="4"/>
    <s v="documentary"/>
    <x v="4"/>
    <s v="56.42 USD"/>
  </r>
  <r>
    <n v="269"/>
    <s v="Miles and Sons"/>
    <s v="Persistent attitude-oriented approach"/>
    <n v="3500"/>
    <n v="8842"/>
    <n v="2.5262857142857142"/>
    <x v="1"/>
    <n v="87"/>
    <s v="US"/>
    <x v="267"/>
    <s v="USD"/>
    <n v="1548914400"/>
    <n v="1550728800"/>
    <x v="260"/>
    <x v="262"/>
    <b v="0"/>
    <b v="0"/>
    <s v="film &amp; video/television"/>
    <x v="4"/>
    <s v="television"/>
    <x v="3"/>
    <s v="101.63 USD"/>
  </r>
  <r>
    <n v="270"/>
    <s v="Sawyer, Horton and Williams"/>
    <s v="Triple-buffered 4thgeneration toolset"/>
    <n v="173900"/>
    <n v="47260"/>
    <n v="0.27176538240368026"/>
    <x v="3"/>
    <n v="1890"/>
    <s v="US"/>
    <x v="268"/>
    <s v="USD"/>
    <n v="1291269600"/>
    <n v="1291442400"/>
    <x v="261"/>
    <x v="263"/>
    <b v="0"/>
    <b v="0"/>
    <s v="games/video games"/>
    <x v="6"/>
    <s v="video games"/>
    <x v="6"/>
    <s v="25.01 USD"/>
  </r>
  <r>
    <n v="271"/>
    <s v="Foley-Cox"/>
    <s v="Progressive zero administration leverage"/>
    <n v="153700"/>
    <n v="1953"/>
    <n v="1.2706571242680547E-2"/>
    <x v="2"/>
    <n v="61"/>
    <s v="US"/>
    <x v="269"/>
    <s v="USD"/>
    <n v="1449468000"/>
    <n v="1452146400"/>
    <x v="262"/>
    <x v="264"/>
    <b v="0"/>
    <b v="0"/>
    <s v="photography/photography books"/>
    <x v="7"/>
    <s v="photography books"/>
    <x v="7"/>
    <s v="32.02 USD"/>
  </r>
  <r>
    <n v="272"/>
    <s v="Horton, Morrison and Clark"/>
    <s v="Networked radical neural-net"/>
    <n v="51100"/>
    <n v="155349"/>
    <n v="3.0400978473581213"/>
    <x v="1"/>
    <n v="1894"/>
    <s v="US"/>
    <x v="270"/>
    <s v="USD"/>
    <n v="1562734800"/>
    <n v="1564894800"/>
    <x v="263"/>
    <x v="265"/>
    <b v="0"/>
    <b v="1"/>
    <s v="theater/plays"/>
    <x v="3"/>
    <s v="plays"/>
    <x v="3"/>
    <s v="82.02 USD"/>
  </r>
  <r>
    <n v="273"/>
    <s v="Thomas and Sons"/>
    <s v="Re-engineered heuristic forecast"/>
    <n v="7800"/>
    <n v="10704"/>
    <n v="1.3723076923076922"/>
    <x v="1"/>
    <n v="282"/>
    <s v="CA"/>
    <x v="271"/>
    <s v="CAD"/>
    <n v="1505624400"/>
    <n v="1505883600"/>
    <x v="264"/>
    <x v="266"/>
    <b v="0"/>
    <b v="0"/>
    <s v="theater/plays"/>
    <x v="3"/>
    <s v="plays"/>
    <x v="5"/>
    <s v="37.96 CAD"/>
  </r>
  <r>
    <n v="274"/>
    <s v="Morgan-Jenkins"/>
    <s v="Fully-configurable background algorithm"/>
    <n v="2400"/>
    <n v="773"/>
    <n v="0.32208333333333333"/>
    <x v="0"/>
    <n v="15"/>
    <s v="US"/>
    <x v="272"/>
    <s v="USD"/>
    <n v="1509948000"/>
    <n v="1510380000"/>
    <x v="265"/>
    <x v="267"/>
    <b v="0"/>
    <b v="0"/>
    <s v="theater/plays"/>
    <x v="3"/>
    <s v="plays"/>
    <x v="5"/>
    <s v="51.53 USD"/>
  </r>
  <r>
    <n v="275"/>
    <s v="Ward, Sanchez and Kemp"/>
    <s v="Stand-alone discrete Graphical User Interface"/>
    <n v="3900"/>
    <n v="9419"/>
    <n v="2.4151282051282053"/>
    <x v="1"/>
    <n v="116"/>
    <s v="US"/>
    <x v="273"/>
    <s v="USD"/>
    <n v="1554526800"/>
    <n v="1555218000"/>
    <x v="266"/>
    <x v="153"/>
    <b v="0"/>
    <b v="0"/>
    <s v="publishing/translations"/>
    <x v="5"/>
    <s v="translations"/>
    <x v="3"/>
    <s v="81.20 USD"/>
  </r>
  <r>
    <n v="276"/>
    <s v="Fields Ltd"/>
    <s v="Front-line foreground project"/>
    <n v="5500"/>
    <n v="5324"/>
    <n v="0.96799999999999997"/>
    <x v="0"/>
    <n v="133"/>
    <s v="US"/>
    <x v="274"/>
    <s v="USD"/>
    <n v="1334811600"/>
    <n v="1335243600"/>
    <x v="267"/>
    <x v="268"/>
    <b v="0"/>
    <b v="1"/>
    <s v="games/video games"/>
    <x v="6"/>
    <s v="video games"/>
    <x v="4"/>
    <s v="40.03 USD"/>
  </r>
  <r>
    <n v="277"/>
    <s v="Ramos-Mitchell"/>
    <s v="Persevering system-worthy info-mediaries"/>
    <n v="700"/>
    <n v="7465"/>
    <n v="10.664285714285715"/>
    <x v="1"/>
    <n v="83"/>
    <s v="US"/>
    <x v="275"/>
    <s v="USD"/>
    <n v="1279515600"/>
    <n v="1279688400"/>
    <x v="268"/>
    <x v="269"/>
    <b v="0"/>
    <b v="0"/>
    <s v="theater/plays"/>
    <x v="3"/>
    <s v="plays"/>
    <x v="6"/>
    <s v="89.94 USD"/>
  </r>
  <r>
    <n v="278"/>
    <s v="Higgins, Davis and Salazar"/>
    <s v="Distributed multi-tasking strategy"/>
    <n v="2700"/>
    <n v="8799"/>
    <n v="3.2588888888888889"/>
    <x v="1"/>
    <n v="91"/>
    <s v="US"/>
    <x v="276"/>
    <s v="USD"/>
    <n v="1353909600"/>
    <n v="1356069600"/>
    <x v="269"/>
    <x v="270"/>
    <b v="0"/>
    <b v="0"/>
    <s v="technology/web"/>
    <x v="2"/>
    <s v="web"/>
    <x v="4"/>
    <s v="96.69 USD"/>
  </r>
  <r>
    <n v="279"/>
    <s v="Smith-Jenkins"/>
    <s v="Vision-oriented methodical application"/>
    <n v="8000"/>
    <n v="13656"/>
    <n v="1.7070000000000001"/>
    <x v="1"/>
    <n v="546"/>
    <s v="US"/>
    <x v="277"/>
    <s v="USD"/>
    <n v="1535950800"/>
    <n v="1536210000"/>
    <x v="270"/>
    <x v="271"/>
    <b v="0"/>
    <b v="0"/>
    <s v="theater/plays"/>
    <x v="3"/>
    <s v="plays"/>
    <x v="9"/>
    <s v="25.01 USD"/>
  </r>
  <r>
    <n v="280"/>
    <s v="Braun PLC"/>
    <s v="Function-based high-level infrastructure"/>
    <n v="2500"/>
    <n v="14536"/>
    <n v="5.8144"/>
    <x v="1"/>
    <n v="393"/>
    <s v="US"/>
    <x v="278"/>
    <s v="USD"/>
    <n v="1511244000"/>
    <n v="1511762400"/>
    <x v="271"/>
    <x v="272"/>
    <b v="0"/>
    <b v="0"/>
    <s v="film &amp; video/animation"/>
    <x v="4"/>
    <s v="animation"/>
    <x v="5"/>
    <s v="36.99 USD"/>
  </r>
  <r>
    <n v="281"/>
    <s v="Drake PLC"/>
    <s v="Profound object-oriented paradigm"/>
    <n v="164500"/>
    <n v="150552"/>
    <n v="0.91520972644376897"/>
    <x v="0"/>
    <n v="2062"/>
    <s v="US"/>
    <x v="279"/>
    <s v="USD"/>
    <n v="1331445600"/>
    <n v="1333256400"/>
    <x v="272"/>
    <x v="273"/>
    <b v="0"/>
    <b v="1"/>
    <s v="theater/plays"/>
    <x v="3"/>
    <s v="plays"/>
    <x v="4"/>
    <s v="73.01 USD"/>
  </r>
  <r>
    <n v="282"/>
    <s v="Ross, Kelly and Brown"/>
    <s v="Virtual contextually-based circuit"/>
    <n v="8400"/>
    <n v="9076"/>
    <n v="1.0804761904761904"/>
    <x v="1"/>
    <n v="133"/>
    <s v="US"/>
    <x v="280"/>
    <s v="USD"/>
    <n v="1480226400"/>
    <n v="1480744800"/>
    <x v="73"/>
    <x v="274"/>
    <b v="0"/>
    <b v="1"/>
    <s v="film &amp; video/television"/>
    <x v="4"/>
    <s v="television"/>
    <x v="7"/>
    <s v="68.24 USD"/>
  </r>
  <r>
    <n v="283"/>
    <s v="Lucas-Mullins"/>
    <s v="Business-focused dynamic instruction set"/>
    <n v="8100"/>
    <n v="1517"/>
    <n v="0.18728395061728395"/>
    <x v="0"/>
    <n v="29"/>
    <s v="DK"/>
    <x v="281"/>
    <s v="DKK"/>
    <n v="1464584400"/>
    <n v="1465016400"/>
    <x v="273"/>
    <x v="148"/>
    <b v="0"/>
    <b v="0"/>
    <s v="music/rock"/>
    <x v="1"/>
    <s v="rock"/>
    <x v="7"/>
    <s v="52.31 DKK"/>
  </r>
  <r>
    <n v="284"/>
    <s v="Tran LLC"/>
    <s v="Ameliorated fresh-thinking protocol"/>
    <n v="9800"/>
    <n v="8153"/>
    <n v="0.83193877551020412"/>
    <x v="0"/>
    <n v="132"/>
    <s v="US"/>
    <x v="282"/>
    <s v="USD"/>
    <n v="1335848400"/>
    <n v="1336280400"/>
    <x v="274"/>
    <x v="275"/>
    <b v="0"/>
    <b v="0"/>
    <s v="technology/web"/>
    <x v="2"/>
    <s v="web"/>
    <x v="4"/>
    <s v="61.77 USD"/>
  </r>
  <r>
    <n v="285"/>
    <s v="Dawson, Brady and Gilbert"/>
    <s v="Front-line optimizing emulation"/>
    <n v="900"/>
    <n v="6357"/>
    <n v="7.0633333333333335"/>
    <x v="1"/>
    <n v="254"/>
    <s v="US"/>
    <x v="283"/>
    <s v="USD"/>
    <n v="1473483600"/>
    <n v="1476766800"/>
    <x v="275"/>
    <x v="276"/>
    <b v="0"/>
    <b v="0"/>
    <s v="theater/plays"/>
    <x v="3"/>
    <s v="plays"/>
    <x v="7"/>
    <s v="25.03 USD"/>
  </r>
  <r>
    <n v="286"/>
    <s v="Obrien-Aguirre"/>
    <s v="Devolved uniform complexity"/>
    <n v="112100"/>
    <n v="19557"/>
    <n v="0.17446030330062445"/>
    <x v="3"/>
    <n v="184"/>
    <s v="US"/>
    <x v="284"/>
    <s v="USD"/>
    <n v="1479880800"/>
    <n v="1480485600"/>
    <x v="276"/>
    <x v="72"/>
    <b v="0"/>
    <b v="0"/>
    <s v="theater/plays"/>
    <x v="3"/>
    <s v="plays"/>
    <x v="7"/>
    <s v="106.29 USD"/>
  </r>
  <r>
    <n v="287"/>
    <s v="Ferguson PLC"/>
    <s v="Public-key intangible superstructure"/>
    <n v="6300"/>
    <n v="13213"/>
    <n v="2.0973015873015872"/>
    <x v="1"/>
    <n v="176"/>
    <s v="US"/>
    <x v="285"/>
    <s v="USD"/>
    <n v="1430197200"/>
    <n v="1430197200"/>
    <x v="277"/>
    <x v="277"/>
    <b v="0"/>
    <b v="0"/>
    <s v="music/electric music"/>
    <x v="1"/>
    <s v="electric music"/>
    <x v="0"/>
    <s v="75.07 USD"/>
  </r>
  <r>
    <n v="288"/>
    <s v="Garcia Ltd"/>
    <s v="Secured global success"/>
    <n v="5600"/>
    <n v="5476"/>
    <n v="0.97785714285714287"/>
    <x v="0"/>
    <n v="137"/>
    <s v="DK"/>
    <x v="286"/>
    <s v="DKK"/>
    <n v="1331701200"/>
    <n v="1331787600"/>
    <x v="278"/>
    <x v="278"/>
    <b v="0"/>
    <b v="1"/>
    <s v="music/metal"/>
    <x v="1"/>
    <s v="metal"/>
    <x v="4"/>
    <s v="39.97 DKK"/>
  </r>
  <r>
    <n v="289"/>
    <s v="Smith, Love and Smith"/>
    <s v="Grass-roots mission-critical capability"/>
    <n v="800"/>
    <n v="13474"/>
    <n v="16.842500000000001"/>
    <x v="1"/>
    <n v="337"/>
    <s v="CA"/>
    <x v="287"/>
    <s v="CAD"/>
    <n v="1438578000"/>
    <n v="1438837200"/>
    <x v="279"/>
    <x v="71"/>
    <b v="0"/>
    <b v="0"/>
    <s v="theater/plays"/>
    <x v="3"/>
    <s v="plays"/>
    <x v="0"/>
    <s v="39.98 CAD"/>
  </r>
  <r>
    <n v="290"/>
    <s v="Wilson, Hall and Osborne"/>
    <s v="Advanced global data-warehouse"/>
    <n v="168600"/>
    <n v="91722"/>
    <n v="0.54402135231316728"/>
    <x v="0"/>
    <n v="908"/>
    <s v="US"/>
    <x v="288"/>
    <s v="USD"/>
    <n v="1368162000"/>
    <n v="1370926800"/>
    <x v="280"/>
    <x v="279"/>
    <b v="0"/>
    <b v="1"/>
    <s v="film &amp; video/documentary"/>
    <x v="4"/>
    <s v="documentary"/>
    <x v="2"/>
    <s v="101.02 USD"/>
  </r>
  <r>
    <n v="291"/>
    <s v="Bell, Grimes and Kerr"/>
    <s v="Self-enabling uniform complexity"/>
    <n v="1800"/>
    <n v="8219"/>
    <n v="4.5661111111111108"/>
    <x v="1"/>
    <n v="107"/>
    <s v="US"/>
    <x v="289"/>
    <s v="USD"/>
    <n v="1318654800"/>
    <n v="1319000400"/>
    <x v="281"/>
    <x v="280"/>
    <b v="1"/>
    <b v="0"/>
    <s v="technology/web"/>
    <x v="2"/>
    <s v="web"/>
    <x v="8"/>
    <s v="76.81 USD"/>
  </r>
  <r>
    <n v="292"/>
    <s v="Ho-Harris"/>
    <s v="Versatile cohesive encoding"/>
    <n v="7300"/>
    <n v="717"/>
    <n v="9.8219178082191785E-2"/>
    <x v="0"/>
    <n v="10"/>
    <s v="US"/>
    <x v="290"/>
    <s v="USD"/>
    <n v="1331874000"/>
    <n v="1333429200"/>
    <x v="282"/>
    <x v="281"/>
    <b v="0"/>
    <b v="0"/>
    <s v="food/food trucks"/>
    <x v="0"/>
    <s v="food trucks"/>
    <x v="4"/>
    <s v="71.70 USD"/>
  </r>
  <r>
    <n v="293"/>
    <s v="Ross Group"/>
    <s v="Organized executive solution"/>
    <n v="6500"/>
    <n v="1065"/>
    <n v="0.16384615384615384"/>
    <x v="3"/>
    <n v="32"/>
    <s v="IT"/>
    <x v="291"/>
    <s v="EUR"/>
    <n v="1286254800"/>
    <n v="1287032400"/>
    <x v="283"/>
    <x v="282"/>
    <b v="0"/>
    <b v="0"/>
    <s v="theater/plays"/>
    <x v="3"/>
    <s v="plays"/>
    <x v="6"/>
    <s v="33.28 EUR"/>
  </r>
  <r>
    <n v="294"/>
    <s v="Turner-Davis"/>
    <s v="Automated local emulation"/>
    <n v="600"/>
    <n v="8038"/>
    <n v="13.396666666666667"/>
    <x v="1"/>
    <n v="183"/>
    <s v="US"/>
    <x v="292"/>
    <s v="USD"/>
    <n v="1540530000"/>
    <n v="1541570400"/>
    <x v="284"/>
    <x v="283"/>
    <b v="0"/>
    <b v="0"/>
    <s v="theater/plays"/>
    <x v="3"/>
    <s v="plays"/>
    <x v="9"/>
    <s v="43.92 USD"/>
  </r>
  <r>
    <n v="295"/>
    <s v="Smith, Jackson and Herrera"/>
    <s v="Enterprise-wide intermediate middleware"/>
    <n v="192900"/>
    <n v="68769"/>
    <n v="0.35650077760497667"/>
    <x v="0"/>
    <n v="1910"/>
    <s v="CH"/>
    <x v="293"/>
    <s v="CHF"/>
    <n v="1381813200"/>
    <n v="1383976800"/>
    <x v="285"/>
    <x v="284"/>
    <b v="0"/>
    <b v="0"/>
    <s v="theater/plays"/>
    <x v="3"/>
    <s v="plays"/>
    <x v="2"/>
    <s v="36.00 CHF"/>
  </r>
  <r>
    <n v="296"/>
    <s v="Smith-Hess"/>
    <s v="Grass-roots real-time Local Area Network"/>
    <n v="6100"/>
    <n v="3352"/>
    <n v="0.54950819672131146"/>
    <x v="0"/>
    <n v="38"/>
    <s v="AU"/>
    <x v="294"/>
    <s v="AUD"/>
    <n v="1548655200"/>
    <n v="1550556000"/>
    <x v="286"/>
    <x v="285"/>
    <b v="0"/>
    <b v="0"/>
    <s v="theater/plays"/>
    <x v="3"/>
    <s v="plays"/>
    <x v="3"/>
    <s v="88.21 AUD"/>
  </r>
  <r>
    <n v="297"/>
    <s v="Brown, Herring and Bass"/>
    <s v="Organized client-driven capacity"/>
    <n v="7200"/>
    <n v="6785"/>
    <n v="0.94236111111111109"/>
    <x v="0"/>
    <n v="104"/>
    <s v="AU"/>
    <x v="295"/>
    <s v="AUD"/>
    <n v="1389679200"/>
    <n v="1390456800"/>
    <x v="287"/>
    <x v="286"/>
    <b v="0"/>
    <b v="1"/>
    <s v="theater/plays"/>
    <x v="3"/>
    <s v="plays"/>
    <x v="1"/>
    <s v="65.24 AUD"/>
  </r>
  <r>
    <n v="298"/>
    <s v="Chase, Garcia and Johnson"/>
    <s v="Adaptive intangible database"/>
    <n v="3500"/>
    <n v="5037"/>
    <n v="1.4391428571428571"/>
    <x v="1"/>
    <n v="72"/>
    <s v="US"/>
    <x v="296"/>
    <s v="USD"/>
    <n v="1456466400"/>
    <n v="1458018000"/>
    <x v="288"/>
    <x v="287"/>
    <b v="0"/>
    <b v="1"/>
    <s v="music/rock"/>
    <x v="1"/>
    <s v="rock"/>
    <x v="7"/>
    <s v="69.96 USD"/>
  </r>
  <r>
    <n v="299"/>
    <s v="Ramsey and Sons"/>
    <s v="Grass-roots contextually-based algorithm"/>
    <n v="3800"/>
    <n v="1954"/>
    <n v="0.51421052631578945"/>
    <x v="0"/>
    <n v="49"/>
    <s v="US"/>
    <x v="297"/>
    <s v="USD"/>
    <n v="1456984800"/>
    <n v="1461819600"/>
    <x v="289"/>
    <x v="288"/>
    <b v="0"/>
    <b v="0"/>
    <s v="food/food trucks"/>
    <x v="0"/>
    <s v="food trucks"/>
    <x v="7"/>
    <s v="39.88 USD"/>
  </r>
  <r>
    <n v="300"/>
    <s v="Cooke PLC"/>
    <s v="Focused executive core"/>
    <n v="100"/>
    <n v="5"/>
    <n v="0.05"/>
    <x v="0"/>
    <n v="1"/>
    <s v="DK"/>
    <x v="298"/>
    <s v="DKK"/>
    <n v="1504069200"/>
    <n v="1504155600"/>
    <x v="290"/>
    <x v="289"/>
    <b v="0"/>
    <b v="1"/>
    <s v="publishing/nonfiction"/>
    <x v="5"/>
    <s v="nonfiction"/>
    <x v="5"/>
    <s v="5.00 DKK"/>
  </r>
  <r>
    <n v="301"/>
    <s v="Wong-Walker"/>
    <s v="Multi-channeled disintermediate policy"/>
    <n v="900"/>
    <n v="12102"/>
    <n v="13.446666666666667"/>
    <x v="1"/>
    <n v="295"/>
    <s v="US"/>
    <x v="299"/>
    <s v="USD"/>
    <n v="1424930400"/>
    <n v="1426395600"/>
    <x v="291"/>
    <x v="290"/>
    <b v="0"/>
    <b v="0"/>
    <s v="film &amp; video/documentary"/>
    <x v="4"/>
    <s v="documentary"/>
    <x v="0"/>
    <s v="41.02 USD"/>
  </r>
  <r>
    <n v="302"/>
    <s v="Ferguson, Collins and Mata"/>
    <s v="Customizable bi-directional hardware"/>
    <n v="76100"/>
    <n v="24234"/>
    <n v="0.31844940867279897"/>
    <x v="0"/>
    <n v="245"/>
    <s v="US"/>
    <x v="300"/>
    <s v="USD"/>
    <n v="1535864400"/>
    <n v="1537074000"/>
    <x v="292"/>
    <x v="18"/>
    <b v="0"/>
    <b v="0"/>
    <s v="theater/plays"/>
    <x v="3"/>
    <s v="plays"/>
    <x v="9"/>
    <s v="98.91 USD"/>
  </r>
  <r>
    <n v="303"/>
    <s v="Guerrero, Flores and Jenkins"/>
    <s v="Networked optimal architecture"/>
    <n v="3400"/>
    <n v="2809"/>
    <n v="0.82617647058823529"/>
    <x v="0"/>
    <n v="32"/>
    <s v="US"/>
    <x v="301"/>
    <s v="USD"/>
    <n v="1452146400"/>
    <n v="1452578400"/>
    <x v="293"/>
    <x v="291"/>
    <b v="0"/>
    <b v="0"/>
    <s v="music/indie rock"/>
    <x v="1"/>
    <s v="indie rock"/>
    <x v="7"/>
    <s v="87.78 USD"/>
  </r>
  <r>
    <n v="304"/>
    <s v="Peterson PLC"/>
    <s v="User-friendly discrete benchmark"/>
    <n v="2100"/>
    <n v="11469"/>
    <n v="5.4614285714285717"/>
    <x v="1"/>
    <n v="142"/>
    <s v="US"/>
    <x v="302"/>
    <s v="USD"/>
    <n v="1470546000"/>
    <n v="1474088400"/>
    <x v="294"/>
    <x v="292"/>
    <b v="0"/>
    <b v="0"/>
    <s v="film &amp; video/documentary"/>
    <x v="4"/>
    <s v="documentary"/>
    <x v="7"/>
    <s v="80.77 USD"/>
  </r>
  <r>
    <n v="305"/>
    <s v="Townsend Ltd"/>
    <s v="Grass-roots actuating policy"/>
    <n v="2800"/>
    <n v="8014"/>
    <n v="2.8621428571428571"/>
    <x v="1"/>
    <n v="85"/>
    <s v="US"/>
    <x v="303"/>
    <s v="USD"/>
    <n v="1458363600"/>
    <n v="1461906000"/>
    <x v="295"/>
    <x v="293"/>
    <b v="0"/>
    <b v="0"/>
    <s v="theater/plays"/>
    <x v="3"/>
    <s v="plays"/>
    <x v="7"/>
    <s v="94.28 USD"/>
  </r>
  <r>
    <n v="306"/>
    <s v="Rush, Reed and Hall"/>
    <s v="Enterprise-wide 3rdgeneration knowledge user"/>
    <n v="6500"/>
    <n v="514"/>
    <n v="7.9076923076923072E-2"/>
    <x v="0"/>
    <n v="7"/>
    <s v="US"/>
    <x v="304"/>
    <s v="USD"/>
    <n v="1500008400"/>
    <n v="1500267600"/>
    <x v="296"/>
    <x v="294"/>
    <b v="0"/>
    <b v="1"/>
    <s v="theater/plays"/>
    <x v="3"/>
    <s v="plays"/>
    <x v="5"/>
    <s v="73.43 USD"/>
  </r>
  <r>
    <n v="307"/>
    <s v="Salazar-Dodson"/>
    <s v="Face-to-face zero tolerance moderator"/>
    <n v="32900"/>
    <n v="43473"/>
    <n v="1.3213677811550153"/>
    <x v="1"/>
    <n v="659"/>
    <s v="DK"/>
    <x v="305"/>
    <s v="DKK"/>
    <n v="1338958800"/>
    <n v="1340686800"/>
    <x v="297"/>
    <x v="295"/>
    <b v="0"/>
    <b v="1"/>
    <s v="publishing/fiction"/>
    <x v="5"/>
    <s v="fiction"/>
    <x v="4"/>
    <s v="65.97 DKK"/>
  </r>
  <r>
    <n v="308"/>
    <s v="Davis Ltd"/>
    <s v="Grass-roots optimizing projection"/>
    <n v="118200"/>
    <n v="87560"/>
    <n v="0.74077834179357027"/>
    <x v="0"/>
    <n v="803"/>
    <s v="US"/>
    <x v="306"/>
    <s v="USD"/>
    <n v="1303102800"/>
    <n v="1303189200"/>
    <x v="298"/>
    <x v="296"/>
    <b v="0"/>
    <b v="0"/>
    <s v="theater/plays"/>
    <x v="3"/>
    <s v="plays"/>
    <x v="8"/>
    <s v="109.04 USD"/>
  </r>
  <r>
    <n v="309"/>
    <s v="Harris-Perry"/>
    <s v="User-centric 6thgeneration attitude"/>
    <n v="4100"/>
    <n v="3087"/>
    <n v="0.75292682926829269"/>
    <x v="3"/>
    <n v="75"/>
    <s v="US"/>
    <x v="307"/>
    <s v="USD"/>
    <n v="1316581200"/>
    <n v="1318309200"/>
    <x v="299"/>
    <x v="297"/>
    <b v="0"/>
    <b v="1"/>
    <s v="music/indie rock"/>
    <x v="1"/>
    <s v="indie rock"/>
    <x v="8"/>
    <s v="41.16 USD"/>
  </r>
  <r>
    <n v="310"/>
    <s v="Velazquez, Hunt and Ortiz"/>
    <s v="Switchable zero tolerance website"/>
    <n v="7800"/>
    <n v="1586"/>
    <n v="0.20333333333333334"/>
    <x v="0"/>
    <n v="16"/>
    <s v="US"/>
    <x v="308"/>
    <s v="USD"/>
    <n v="1270789200"/>
    <n v="1272171600"/>
    <x v="300"/>
    <x v="298"/>
    <b v="0"/>
    <b v="0"/>
    <s v="games/video games"/>
    <x v="6"/>
    <s v="video games"/>
    <x v="6"/>
    <s v="99.13 USD"/>
  </r>
  <r>
    <n v="311"/>
    <s v="Flores PLC"/>
    <s v="Focused real-time help-desk"/>
    <n v="6300"/>
    <n v="12812"/>
    <n v="2.0336507936507937"/>
    <x v="1"/>
    <n v="121"/>
    <s v="US"/>
    <x v="309"/>
    <s v="USD"/>
    <n v="1297836000"/>
    <n v="1298872800"/>
    <x v="247"/>
    <x v="299"/>
    <b v="0"/>
    <b v="0"/>
    <s v="theater/plays"/>
    <x v="3"/>
    <s v="plays"/>
    <x v="8"/>
    <s v="105.88 USD"/>
  </r>
  <r>
    <n v="312"/>
    <s v="Martinez LLC"/>
    <s v="Robust impactful approach"/>
    <n v="59100"/>
    <n v="183345"/>
    <n v="3.1022842639593908"/>
    <x v="1"/>
    <n v="3742"/>
    <s v="US"/>
    <x v="310"/>
    <s v="USD"/>
    <n v="1382677200"/>
    <n v="1383282000"/>
    <x v="244"/>
    <x v="300"/>
    <b v="0"/>
    <b v="0"/>
    <s v="theater/plays"/>
    <x v="3"/>
    <s v="plays"/>
    <x v="2"/>
    <s v="49.00 USD"/>
  </r>
  <r>
    <n v="313"/>
    <s v="Miller-Irwin"/>
    <s v="Secured maximized policy"/>
    <n v="2200"/>
    <n v="8697"/>
    <n v="3.9531818181818181"/>
    <x v="1"/>
    <n v="223"/>
    <s v="US"/>
    <x v="311"/>
    <s v="USD"/>
    <n v="1330322400"/>
    <n v="1330495200"/>
    <x v="301"/>
    <x v="301"/>
    <b v="0"/>
    <b v="0"/>
    <s v="music/rock"/>
    <x v="1"/>
    <s v="rock"/>
    <x v="4"/>
    <s v="39.00 USD"/>
  </r>
  <r>
    <n v="314"/>
    <s v="Sanchez-Morgan"/>
    <s v="Realigned upward-trending strategy"/>
    <n v="1400"/>
    <n v="4126"/>
    <n v="2.9471428571428571"/>
    <x v="1"/>
    <n v="133"/>
    <s v="US"/>
    <x v="312"/>
    <s v="USD"/>
    <n v="1552366800"/>
    <n v="1552798800"/>
    <x v="188"/>
    <x v="162"/>
    <b v="0"/>
    <b v="1"/>
    <s v="film &amp; video/documentary"/>
    <x v="4"/>
    <s v="documentary"/>
    <x v="3"/>
    <s v="31.02 USD"/>
  </r>
  <r>
    <n v="315"/>
    <s v="Lopez, Adams and Johnson"/>
    <s v="Open-source interactive knowledge user"/>
    <n v="9500"/>
    <n v="3220"/>
    <n v="0.33894736842105261"/>
    <x v="0"/>
    <n v="31"/>
    <s v="US"/>
    <x v="313"/>
    <s v="USD"/>
    <n v="1400907600"/>
    <n v="1403413200"/>
    <x v="302"/>
    <x v="302"/>
    <b v="0"/>
    <b v="0"/>
    <s v="theater/plays"/>
    <x v="3"/>
    <s v="plays"/>
    <x v="1"/>
    <s v="103.87 USD"/>
  </r>
  <r>
    <n v="316"/>
    <s v="Martin-Marshall"/>
    <s v="Configurable demand-driven matrix"/>
    <n v="9600"/>
    <n v="6401"/>
    <n v="0.66677083333333331"/>
    <x v="0"/>
    <n v="108"/>
    <s v="IT"/>
    <x v="314"/>
    <s v="EUR"/>
    <n v="1574143200"/>
    <n v="1574229600"/>
    <x v="303"/>
    <x v="303"/>
    <b v="0"/>
    <b v="1"/>
    <s v="food/food trucks"/>
    <x v="0"/>
    <s v="food trucks"/>
    <x v="3"/>
    <s v="59.27 EUR"/>
  </r>
  <r>
    <n v="317"/>
    <s v="Summers PLC"/>
    <s v="Cross-group coherent hierarchy"/>
    <n v="6600"/>
    <n v="1269"/>
    <n v="0.19227272727272726"/>
    <x v="0"/>
    <n v="30"/>
    <s v="US"/>
    <x v="315"/>
    <s v="USD"/>
    <n v="1494738000"/>
    <n v="1495861200"/>
    <x v="304"/>
    <x v="304"/>
    <b v="0"/>
    <b v="0"/>
    <s v="theater/plays"/>
    <x v="3"/>
    <s v="plays"/>
    <x v="5"/>
    <s v="42.30 USD"/>
  </r>
  <r>
    <n v="318"/>
    <s v="Young, Hart and Ryan"/>
    <s v="Decentralized demand-driven open system"/>
    <n v="5700"/>
    <n v="903"/>
    <n v="0.15842105263157893"/>
    <x v="0"/>
    <n v="17"/>
    <s v="US"/>
    <x v="316"/>
    <s v="USD"/>
    <n v="1392357600"/>
    <n v="1392530400"/>
    <x v="305"/>
    <x v="305"/>
    <b v="0"/>
    <b v="0"/>
    <s v="music/rock"/>
    <x v="1"/>
    <s v="rock"/>
    <x v="1"/>
    <s v="53.12 USD"/>
  </r>
  <r>
    <n v="319"/>
    <s v="Mills Group"/>
    <s v="Advanced empowering matrix"/>
    <n v="8400"/>
    <n v="3251"/>
    <n v="0.38702380952380955"/>
    <x v="3"/>
    <n v="64"/>
    <s v="US"/>
    <x v="317"/>
    <s v="USD"/>
    <n v="1281589200"/>
    <n v="1283662800"/>
    <x v="306"/>
    <x v="306"/>
    <b v="0"/>
    <b v="0"/>
    <s v="technology/web"/>
    <x v="2"/>
    <s v="web"/>
    <x v="6"/>
    <s v="50.80 USD"/>
  </r>
  <r>
    <n v="320"/>
    <s v="Sandoval-Powell"/>
    <s v="Phased holistic implementation"/>
    <n v="84400"/>
    <n v="8092"/>
    <n v="9.5876777251184833E-2"/>
    <x v="0"/>
    <n v="80"/>
    <s v="US"/>
    <x v="318"/>
    <s v="USD"/>
    <n v="1305003600"/>
    <n v="1305781200"/>
    <x v="307"/>
    <x v="307"/>
    <b v="0"/>
    <b v="0"/>
    <s v="publishing/fiction"/>
    <x v="5"/>
    <s v="fiction"/>
    <x v="8"/>
    <s v="101.15 USD"/>
  </r>
  <r>
    <n v="321"/>
    <s v="Mills, Frazier and Perez"/>
    <s v="Proactive attitude-oriented knowledge user"/>
    <n v="170400"/>
    <n v="160422"/>
    <n v="0.94144366197183094"/>
    <x v="0"/>
    <n v="2468"/>
    <s v="US"/>
    <x v="319"/>
    <s v="USD"/>
    <n v="1301634000"/>
    <n v="1302325200"/>
    <x v="308"/>
    <x v="308"/>
    <b v="0"/>
    <b v="0"/>
    <s v="film &amp; video/shorts"/>
    <x v="4"/>
    <s v="shorts"/>
    <x v="8"/>
    <s v="65.00 USD"/>
  </r>
  <r>
    <n v="322"/>
    <s v="Hebert Group"/>
    <s v="Visionary asymmetric Graphical User Interface"/>
    <n v="117900"/>
    <n v="196377"/>
    <n v="1.6656234096692113"/>
    <x v="1"/>
    <n v="5168"/>
    <s v="US"/>
    <x v="320"/>
    <s v="USD"/>
    <n v="1290664800"/>
    <n v="1291788000"/>
    <x v="309"/>
    <x v="309"/>
    <b v="0"/>
    <b v="0"/>
    <s v="theater/plays"/>
    <x v="3"/>
    <s v="plays"/>
    <x v="6"/>
    <s v="38.00 USD"/>
  </r>
  <r>
    <n v="323"/>
    <s v="Cole, Smith and Wood"/>
    <s v="Integrated zero-defect help-desk"/>
    <n v="8900"/>
    <n v="2148"/>
    <n v="0.24134831460674158"/>
    <x v="0"/>
    <n v="26"/>
    <s v="GB"/>
    <x v="321"/>
    <s v="GBP"/>
    <n v="1395896400"/>
    <n v="1396069200"/>
    <x v="310"/>
    <x v="310"/>
    <b v="0"/>
    <b v="0"/>
    <s v="film &amp; video/documentary"/>
    <x v="4"/>
    <s v="documentary"/>
    <x v="1"/>
    <s v="82.62 GBP"/>
  </r>
  <r>
    <n v="324"/>
    <s v="Harris, Hall and Harris"/>
    <s v="Inverse analyzing matrices"/>
    <n v="7100"/>
    <n v="11648"/>
    <n v="1.6405633802816901"/>
    <x v="1"/>
    <n v="307"/>
    <s v="US"/>
    <x v="322"/>
    <s v="USD"/>
    <n v="1434862800"/>
    <n v="1435899600"/>
    <x v="311"/>
    <x v="311"/>
    <b v="0"/>
    <b v="1"/>
    <s v="theater/plays"/>
    <x v="3"/>
    <s v="plays"/>
    <x v="0"/>
    <s v="37.94 USD"/>
  </r>
  <r>
    <n v="325"/>
    <s v="Saunders Group"/>
    <s v="Programmable systemic implementation"/>
    <n v="6500"/>
    <n v="5897"/>
    <n v="0.90723076923076929"/>
    <x v="0"/>
    <n v="73"/>
    <s v="US"/>
    <x v="323"/>
    <s v="USD"/>
    <n v="1529125200"/>
    <n v="1531112400"/>
    <x v="79"/>
    <x v="312"/>
    <b v="0"/>
    <b v="1"/>
    <s v="theater/plays"/>
    <x v="3"/>
    <s v="plays"/>
    <x v="9"/>
    <s v="80.78 USD"/>
  </r>
  <r>
    <n v="326"/>
    <s v="Pham, Avila and Nash"/>
    <s v="Multi-channeled next generation architecture"/>
    <n v="7200"/>
    <n v="3326"/>
    <n v="0.46194444444444444"/>
    <x v="0"/>
    <n v="128"/>
    <s v="US"/>
    <x v="324"/>
    <s v="USD"/>
    <n v="1451109600"/>
    <n v="1451628000"/>
    <x v="312"/>
    <x v="313"/>
    <b v="0"/>
    <b v="0"/>
    <s v="film &amp; video/animation"/>
    <x v="4"/>
    <s v="animation"/>
    <x v="7"/>
    <s v="25.98 USD"/>
  </r>
  <r>
    <n v="327"/>
    <s v="Patterson, Salinas and Lucas"/>
    <s v="Digitized 3rdgeneration encoding"/>
    <n v="2600"/>
    <n v="1002"/>
    <n v="0.38538461538461538"/>
    <x v="0"/>
    <n v="33"/>
    <s v="US"/>
    <x v="325"/>
    <s v="USD"/>
    <n v="1566968400"/>
    <n v="1567314000"/>
    <x v="313"/>
    <x v="314"/>
    <b v="0"/>
    <b v="1"/>
    <s v="theater/plays"/>
    <x v="3"/>
    <s v="plays"/>
    <x v="3"/>
    <s v="30.36 USD"/>
  </r>
  <r>
    <n v="328"/>
    <s v="Young PLC"/>
    <s v="Innovative well-modulated functionalities"/>
    <n v="98700"/>
    <n v="131826"/>
    <n v="1.3356231003039514"/>
    <x v="1"/>
    <n v="2441"/>
    <s v="US"/>
    <x v="326"/>
    <s v="USD"/>
    <n v="1543557600"/>
    <n v="1544508000"/>
    <x v="314"/>
    <x v="315"/>
    <b v="0"/>
    <b v="0"/>
    <s v="music/rock"/>
    <x v="1"/>
    <s v="rock"/>
    <x v="9"/>
    <s v="54.00 USD"/>
  </r>
  <r>
    <n v="329"/>
    <s v="Willis and Sons"/>
    <s v="Fundamental incremental database"/>
    <n v="93800"/>
    <n v="21477"/>
    <n v="0.22896588486140726"/>
    <x v="2"/>
    <n v="211"/>
    <s v="US"/>
    <x v="327"/>
    <s v="USD"/>
    <n v="1481522400"/>
    <n v="1482472800"/>
    <x v="315"/>
    <x v="316"/>
    <b v="0"/>
    <b v="0"/>
    <s v="games/video games"/>
    <x v="6"/>
    <s v="video games"/>
    <x v="7"/>
    <s v="101.79 USD"/>
  </r>
  <r>
    <n v="330"/>
    <s v="Thompson-Bates"/>
    <s v="Expanded encompassing open architecture"/>
    <n v="33700"/>
    <n v="62330"/>
    <n v="1.8495548961424333"/>
    <x v="1"/>
    <n v="1385"/>
    <s v="GB"/>
    <x v="328"/>
    <s v="GBP"/>
    <n v="1512712800"/>
    <n v="1512799200"/>
    <x v="316"/>
    <x v="317"/>
    <b v="0"/>
    <b v="0"/>
    <s v="film &amp; video/documentary"/>
    <x v="4"/>
    <s v="documentary"/>
    <x v="5"/>
    <s v="45.00 GBP"/>
  </r>
  <r>
    <n v="331"/>
    <s v="Rose-Silva"/>
    <s v="Intuitive static portal"/>
    <n v="3300"/>
    <n v="14643"/>
    <n v="4.4372727272727275"/>
    <x v="1"/>
    <n v="190"/>
    <s v="US"/>
    <x v="329"/>
    <s v="USD"/>
    <n v="1324274400"/>
    <n v="1324360800"/>
    <x v="317"/>
    <x v="318"/>
    <b v="0"/>
    <b v="0"/>
    <s v="food/food trucks"/>
    <x v="0"/>
    <s v="food trucks"/>
    <x v="8"/>
    <s v="77.07 USD"/>
  </r>
  <r>
    <n v="332"/>
    <s v="Pacheco, Johnson and Torres"/>
    <s v="Optional bandwidth-monitored definition"/>
    <n v="20700"/>
    <n v="41396"/>
    <n v="1.999806763285024"/>
    <x v="1"/>
    <n v="470"/>
    <s v="US"/>
    <x v="330"/>
    <s v="USD"/>
    <n v="1364446800"/>
    <n v="1364533200"/>
    <x v="318"/>
    <x v="319"/>
    <b v="0"/>
    <b v="0"/>
    <s v="technology/wearables"/>
    <x v="2"/>
    <s v="wearables"/>
    <x v="2"/>
    <s v="88.08 USD"/>
  </r>
  <r>
    <n v="333"/>
    <s v="Carlson, Dixon and Jones"/>
    <s v="Persistent well-modulated synergy"/>
    <n v="9600"/>
    <n v="11900"/>
    <n v="1.2395833333333333"/>
    <x v="1"/>
    <n v="253"/>
    <s v="US"/>
    <x v="331"/>
    <s v="USD"/>
    <n v="1542693600"/>
    <n v="1545112800"/>
    <x v="319"/>
    <x v="320"/>
    <b v="0"/>
    <b v="0"/>
    <s v="theater/plays"/>
    <x v="3"/>
    <s v="plays"/>
    <x v="9"/>
    <s v="47.04 USD"/>
  </r>
  <r>
    <n v="334"/>
    <s v="Mcgee Group"/>
    <s v="Assimilated discrete algorithm"/>
    <n v="66200"/>
    <n v="123538"/>
    <n v="1.8661329305135952"/>
    <x v="1"/>
    <n v="1113"/>
    <s v="US"/>
    <x v="332"/>
    <s v="USD"/>
    <n v="1515564000"/>
    <n v="1516168800"/>
    <x v="32"/>
    <x v="321"/>
    <b v="0"/>
    <b v="0"/>
    <s v="music/rock"/>
    <x v="1"/>
    <s v="rock"/>
    <x v="9"/>
    <s v="111.00 USD"/>
  </r>
  <r>
    <n v="335"/>
    <s v="Jordan-Acosta"/>
    <s v="Operative uniform hub"/>
    <n v="173800"/>
    <n v="198628"/>
    <n v="1.1428538550057536"/>
    <x v="1"/>
    <n v="2283"/>
    <s v="US"/>
    <x v="333"/>
    <s v="USD"/>
    <n v="1573797600"/>
    <n v="1574920800"/>
    <x v="320"/>
    <x v="322"/>
    <b v="0"/>
    <b v="0"/>
    <s v="music/rock"/>
    <x v="1"/>
    <s v="rock"/>
    <x v="3"/>
    <s v="87.00 USD"/>
  </r>
  <r>
    <n v="336"/>
    <s v="Nunez Inc"/>
    <s v="Customizable intangible capability"/>
    <n v="70700"/>
    <n v="68602"/>
    <n v="0.97032531824611035"/>
    <x v="0"/>
    <n v="1072"/>
    <s v="US"/>
    <x v="334"/>
    <s v="USD"/>
    <n v="1292392800"/>
    <n v="1292479200"/>
    <x v="321"/>
    <x v="323"/>
    <b v="0"/>
    <b v="1"/>
    <s v="music/rock"/>
    <x v="1"/>
    <s v="rock"/>
    <x v="6"/>
    <s v="63.99 USD"/>
  </r>
  <r>
    <n v="337"/>
    <s v="Hayden Ltd"/>
    <s v="Innovative didactic analyzer"/>
    <n v="94500"/>
    <n v="116064"/>
    <n v="1.2281904761904763"/>
    <x v="1"/>
    <n v="1095"/>
    <s v="US"/>
    <x v="335"/>
    <s v="USD"/>
    <n v="1573452000"/>
    <n v="1573538400"/>
    <x v="322"/>
    <x v="324"/>
    <b v="0"/>
    <b v="0"/>
    <s v="theater/plays"/>
    <x v="3"/>
    <s v="plays"/>
    <x v="3"/>
    <s v="105.99 USD"/>
  </r>
  <r>
    <n v="338"/>
    <s v="Gonzalez-Burton"/>
    <s v="Decentralized intangible encoding"/>
    <n v="69800"/>
    <n v="125042"/>
    <n v="1.7914326647564469"/>
    <x v="1"/>
    <n v="1690"/>
    <s v="US"/>
    <x v="336"/>
    <s v="USD"/>
    <n v="1317790800"/>
    <n v="1320382800"/>
    <x v="323"/>
    <x v="325"/>
    <b v="0"/>
    <b v="0"/>
    <s v="theater/plays"/>
    <x v="3"/>
    <s v="plays"/>
    <x v="8"/>
    <s v="73.99 USD"/>
  </r>
  <r>
    <n v="339"/>
    <s v="Lewis, Taylor and Rivers"/>
    <s v="Front-line transitional algorithm"/>
    <n v="136300"/>
    <n v="108974"/>
    <n v="0.79951577402787966"/>
    <x v="3"/>
    <n v="1297"/>
    <s v="CA"/>
    <x v="337"/>
    <s v="CAD"/>
    <n v="1501650000"/>
    <n v="1502859600"/>
    <x v="324"/>
    <x v="326"/>
    <b v="0"/>
    <b v="0"/>
    <s v="theater/plays"/>
    <x v="3"/>
    <s v="plays"/>
    <x v="5"/>
    <s v="84.02 CAD"/>
  </r>
  <r>
    <n v="340"/>
    <s v="Butler, Henry and Espinoza"/>
    <s v="Switchable didactic matrices"/>
    <n v="37100"/>
    <n v="34964"/>
    <n v="0.94242587601078165"/>
    <x v="0"/>
    <n v="393"/>
    <s v="US"/>
    <x v="338"/>
    <s v="USD"/>
    <n v="1323669600"/>
    <n v="1323756000"/>
    <x v="325"/>
    <x v="327"/>
    <b v="0"/>
    <b v="0"/>
    <s v="photography/photography books"/>
    <x v="7"/>
    <s v="photography books"/>
    <x v="8"/>
    <s v="88.97 USD"/>
  </r>
  <r>
    <n v="341"/>
    <s v="Guzman Group"/>
    <s v="Ameliorated disintermediate utilization"/>
    <n v="114300"/>
    <n v="96777"/>
    <n v="0.84669291338582675"/>
    <x v="0"/>
    <n v="1257"/>
    <s v="US"/>
    <x v="339"/>
    <s v="USD"/>
    <n v="1440738000"/>
    <n v="1441342800"/>
    <x v="326"/>
    <x v="328"/>
    <b v="0"/>
    <b v="0"/>
    <s v="music/indie rock"/>
    <x v="1"/>
    <s v="indie rock"/>
    <x v="0"/>
    <s v="76.99 USD"/>
  </r>
  <r>
    <n v="342"/>
    <s v="Gibson-Hernandez"/>
    <s v="Visionary foreground middleware"/>
    <n v="47900"/>
    <n v="31864"/>
    <n v="0.66521920668058454"/>
    <x v="0"/>
    <n v="328"/>
    <s v="US"/>
    <x v="340"/>
    <s v="USD"/>
    <n v="1374296400"/>
    <n v="1375333200"/>
    <x v="327"/>
    <x v="329"/>
    <b v="0"/>
    <b v="0"/>
    <s v="theater/plays"/>
    <x v="3"/>
    <s v="plays"/>
    <x v="2"/>
    <s v="97.15 USD"/>
  </r>
  <r>
    <n v="343"/>
    <s v="Spencer-Weber"/>
    <s v="Optional zero-defect task-force"/>
    <n v="9000"/>
    <n v="4853"/>
    <n v="0.53922222222222227"/>
    <x v="0"/>
    <n v="147"/>
    <s v="US"/>
    <x v="341"/>
    <s v="USD"/>
    <n v="1384840800"/>
    <n v="1389420000"/>
    <x v="328"/>
    <x v="151"/>
    <b v="0"/>
    <b v="0"/>
    <s v="theater/plays"/>
    <x v="3"/>
    <s v="plays"/>
    <x v="1"/>
    <s v="33.01 USD"/>
  </r>
  <r>
    <n v="344"/>
    <s v="Berger, Johnson and Marshall"/>
    <s v="Devolved exuding emulation"/>
    <n v="197600"/>
    <n v="82959"/>
    <n v="0.41983299595141699"/>
    <x v="0"/>
    <n v="830"/>
    <s v="US"/>
    <x v="342"/>
    <s v="USD"/>
    <n v="1516600800"/>
    <n v="1520056800"/>
    <x v="329"/>
    <x v="330"/>
    <b v="0"/>
    <b v="0"/>
    <s v="games/video games"/>
    <x v="6"/>
    <s v="video games"/>
    <x v="9"/>
    <s v="99.95 USD"/>
  </r>
  <r>
    <n v="345"/>
    <s v="Taylor, Cisneros and Romero"/>
    <s v="Open-source neutral task-force"/>
    <n v="157600"/>
    <n v="23159"/>
    <n v="0.14694796954314721"/>
    <x v="0"/>
    <n v="331"/>
    <s v="GB"/>
    <x v="343"/>
    <s v="GBP"/>
    <n v="1436418000"/>
    <n v="1436504400"/>
    <x v="330"/>
    <x v="331"/>
    <b v="0"/>
    <b v="0"/>
    <s v="film &amp; video/drama"/>
    <x v="4"/>
    <s v="drama"/>
    <x v="0"/>
    <s v="69.97 GBP"/>
  </r>
  <r>
    <n v="346"/>
    <s v="Little-Marsh"/>
    <s v="Virtual attitude-oriented migration"/>
    <n v="8000"/>
    <n v="2758"/>
    <n v="0.34475"/>
    <x v="0"/>
    <n v="25"/>
    <s v="US"/>
    <x v="344"/>
    <s v="USD"/>
    <n v="1503550800"/>
    <n v="1508302800"/>
    <x v="331"/>
    <x v="332"/>
    <b v="0"/>
    <b v="1"/>
    <s v="music/indie rock"/>
    <x v="1"/>
    <s v="indie rock"/>
    <x v="5"/>
    <s v="110.32 USD"/>
  </r>
  <r>
    <n v="347"/>
    <s v="Petersen and Sons"/>
    <s v="Open-source full-range portal"/>
    <n v="900"/>
    <n v="12607"/>
    <n v="14.007777777777777"/>
    <x v="1"/>
    <n v="191"/>
    <s v="US"/>
    <x v="345"/>
    <s v="USD"/>
    <n v="1423634400"/>
    <n v="1425708000"/>
    <x v="332"/>
    <x v="333"/>
    <b v="0"/>
    <b v="0"/>
    <s v="technology/web"/>
    <x v="2"/>
    <s v="web"/>
    <x v="0"/>
    <s v="66.01 USD"/>
  </r>
  <r>
    <n v="348"/>
    <s v="Hensley Ltd"/>
    <s v="Versatile cohesive open system"/>
    <n v="199000"/>
    <n v="142823"/>
    <n v="0.71770351758793971"/>
    <x v="0"/>
    <n v="3483"/>
    <s v="US"/>
    <x v="346"/>
    <s v="USD"/>
    <n v="1487224800"/>
    <n v="1488348000"/>
    <x v="333"/>
    <x v="334"/>
    <b v="0"/>
    <b v="0"/>
    <s v="food/food trucks"/>
    <x v="0"/>
    <s v="food trucks"/>
    <x v="5"/>
    <s v="41.01 USD"/>
  </r>
  <r>
    <n v="349"/>
    <s v="Navarro and Sons"/>
    <s v="Multi-layered bottom-line frame"/>
    <n v="180800"/>
    <n v="95958"/>
    <n v="0.53074115044247783"/>
    <x v="0"/>
    <n v="923"/>
    <s v="US"/>
    <x v="347"/>
    <s v="USD"/>
    <n v="1500008400"/>
    <n v="1502600400"/>
    <x v="296"/>
    <x v="335"/>
    <b v="0"/>
    <b v="0"/>
    <s v="theater/plays"/>
    <x v="3"/>
    <s v="plays"/>
    <x v="5"/>
    <s v="103.96 USD"/>
  </r>
  <r>
    <n v="350"/>
    <s v="Shannon Ltd"/>
    <s v="Pre-emptive neutral capacity"/>
    <n v="100"/>
    <n v="5"/>
    <n v="0.05"/>
    <x v="0"/>
    <n v="1"/>
    <s v="US"/>
    <x v="298"/>
    <s v="USD"/>
    <n v="1432098000"/>
    <n v="1433653200"/>
    <x v="334"/>
    <x v="336"/>
    <b v="0"/>
    <b v="1"/>
    <s v="music/jazz"/>
    <x v="1"/>
    <s v="jazz"/>
    <x v="0"/>
    <s v="5.00 USD"/>
  </r>
  <r>
    <n v="351"/>
    <s v="Young LLC"/>
    <s v="Universal maximized methodology"/>
    <n v="74100"/>
    <n v="94631"/>
    <n v="1.2770715249662619"/>
    <x v="1"/>
    <n v="2013"/>
    <s v="US"/>
    <x v="348"/>
    <s v="USD"/>
    <n v="1440392400"/>
    <n v="1441602000"/>
    <x v="335"/>
    <x v="337"/>
    <b v="0"/>
    <b v="0"/>
    <s v="music/rock"/>
    <x v="1"/>
    <s v="rock"/>
    <x v="0"/>
    <s v="47.01 USD"/>
  </r>
  <r>
    <n v="352"/>
    <s v="Adams, Willis and Sanchez"/>
    <s v="Expanded hybrid hardware"/>
    <n v="2800"/>
    <n v="977"/>
    <n v="0.34892857142857142"/>
    <x v="0"/>
    <n v="33"/>
    <s v="CA"/>
    <x v="349"/>
    <s v="CAD"/>
    <n v="1446876000"/>
    <n v="1447567200"/>
    <x v="336"/>
    <x v="338"/>
    <b v="0"/>
    <b v="0"/>
    <s v="theater/plays"/>
    <x v="3"/>
    <s v="plays"/>
    <x v="0"/>
    <s v="29.61 CAD"/>
  </r>
  <r>
    <n v="353"/>
    <s v="Mills-Roy"/>
    <s v="Profit-focused multi-tasking access"/>
    <n v="33600"/>
    <n v="137961"/>
    <n v="4.105982142857143"/>
    <x v="1"/>
    <n v="1703"/>
    <s v="US"/>
    <x v="350"/>
    <s v="USD"/>
    <n v="1562302800"/>
    <n v="1562389200"/>
    <x v="337"/>
    <x v="339"/>
    <b v="0"/>
    <b v="0"/>
    <s v="theater/plays"/>
    <x v="3"/>
    <s v="plays"/>
    <x v="3"/>
    <s v="81.01 USD"/>
  </r>
  <r>
    <n v="354"/>
    <s v="Brown Group"/>
    <s v="Profit-focused transitional capability"/>
    <n v="6100"/>
    <n v="7548"/>
    <n v="1.2373770491803278"/>
    <x v="1"/>
    <n v="80"/>
    <s v="DK"/>
    <x v="351"/>
    <s v="DKK"/>
    <n v="1378184400"/>
    <n v="1378789200"/>
    <x v="338"/>
    <x v="340"/>
    <b v="0"/>
    <b v="0"/>
    <s v="film &amp; video/documentary"/>
    <x v="4"/>
    <s v="documentary"/>
    <x v="2"/>
    <s v="94.35 DKK"/>
  </r>
  <r>
    <n v="355"/>
    <s v="Burns-Burnett"/>
    <s v="Front-line scalable definition"/>
    <n v="3800"/>
    <n v="2241"/>
    <n v="0.58973684210526311"/>
    <x v="2"/>
    <n v="86"/>
    <s v="US"/>
    <x v="352"/>
    <s v="USD"/>
    <n v="1485064800"/>
    <n v="1488520800"/>
    <x v="339"/>
    <x v="341"/>
    <b v="0"/>
    <b v="0"/>
    <s v="technology/wearables"/>
    <x v="2"/>
    <s v="wearables"/>
    <x v="5"/>
    <s v="26.06 USD"/>
  </r>
  <r>
    <n v="356"/>
    <s v="Glass, Nunez and Mcdonald"/>
    <s v="Open-source systematic protocol"/>
    <n v="9300"/>
    <n v="3431"/>
    <n v="0.36892473118279567"/>
    <x v="0"/>
    <n v="40"/>
    <s v="IT"/>
    <x v="353"/>
    <s v="EUR"/>
    <n v="1326520800"/>
    <n v="1327298400"/>
    <x v="340"/>
    <x v="342"/>
    <b v="0"/>
    <b v="0"/>
    <s v="theater/plays"/>
    <x v="3"/>
    <s v="plays"/>
    <x v="4"/>
    <s v="85.78 EUR"/>
  </r>
  <r>
    <n v="357"/>
    <s v="Perez, Davis and Wilson"/>
    <s v="Implemented tangible algorithm"/>
    <n v="2300"/>
    <n v="4253"/>
    <n v="1.8491304347826087"/>
    <x v="1"/>
    <n v="41"/>
    <s v="US"/>
    <x v="354"/>
    <s v="USD"/>
    <n v="1441256400"/>
    <n v="1443416400"/>
    <x v="341"/>
    <x v="343"/>
    <b v="0"/>
    <b v="0"/>
    <s v="games/video games"/>
    <x v="6"/>
    <s v="video games"/>
    <x v="0"/>
    <s v="103.73 USD"/>
  </r>
  <r>
    <n v="358"/>
    <s v="Diaz-Garcia"/>
    <s v="Profit-focused 3rdgeneration circuit"/>
    <n v="9700"/>
    <n v="1146"/>
    <n v="0.11814432989690722"/>
    <x v="0"/>
    <n v="23"/>
    <s v="CA"/>
    <x v="355"/>
    <s v="CAD"/>
    <n v="1533877200"/>
    <n v="1534136400"/>
    <x v="342"/>
    <x v="344"/>
    <b v="1"/>
    <b v="0"/>
    <s v="photography/photography books"/>
    <x v="7"/>
    <s v="photography books"/>
    <x v="9"/>
    <s v="49.83 CAD"/>
  </r>
  <r>
    <n v="359"/>
    <s v="Salazar-Moon"/>
    <s v="Compatible needs-based architecture"/>
    <n v="4000"/>
    <n v="11948"/>
    <n v="2.9870000000000001"/>
    <x v="1"/>
    <n v="187"/>
    <s v="US"/>
    <x v="356"/>
    <s v="USD"/>
    <n v="1314421200"/>
    <n v="1315026000"/>
    <x v="343"/>
    <x v="127"/>
    <b v="0"/>
    <b v="0"/>
    <s v="film &amp; video/animation"/>
    <x v="4"/>
    <s v="animation"/>
    <x v="8"/>
    <s v="63.89 USD"/>
  </r>
  <r>
    <n v="360"/>
    <s v="Larsen-Chung"/>
    <s v="Right-sized zero tolerance migration"/>
    <n v="59700"/>
    <n v="135132"/>
    <n v="2.2635175879396985"/>
    <x v="1"/>
    <n v="2875"/>
    <s v="GB"/>
    <x v="357"/>
    <s v="GBP"/>
    <n v="1293861600"/>
    <n v="1295071200"/>
    <x v="344"/>
    <x v="345"/>
    <b v="0"/>
    <b v="1"/>
    <s v="theater/plays"/>
    <x v="3"/>
    <s v="plays"/>
    <x v="8"/>
    <s v="47.00 GBP"/>
  </r>
  <r>
    <n v="361"/>
    <s v="Anderson and Sons"/>
    <s v="Quality-focused reciprocal structure"/>
    <n v="5500"/>
    <n v="9546"/>
    <n v="1.7356363636363636"/>
    <x v="1"/>
    <n v="88"/>
    <s v="US"/>
    <x v="358"/>
    <s v="USD"/>
    <n v="1507352400"/>
    <n v="1509426000"/>
    <x v="345"/>
    <x v="346"/>
    <b v="0"/>
    <b v="0"/>
    <s v="theater/plays"/>
    <x v="3"/>
    <s v="plays"/>
    <x v="5"/>
    <s v="108.48 USD"/>
  </r>
  <r>
    <n v="362"/>
    <s v="Lawrence Group"/>
    <s v="Automated actuating conglomeration"/>
    <n v="3700"/>
    <n v="13755"/>
    <n v="3.7175675675675675"/>
    <x v="1"/>
    <n v="191"/>
    <s v="US"/>
    <x v="359"/>
    <s v="USD"/>
    <n v="1296108000"/>
    <n v="1299391200"/>
    <x v="65"/>
    <x v="347"/>
    <b v="0"/>
    <b v="0"/>
    <s v="music/rock"/>
    <x v="1"/>
    <s v="rock"/>
    <x v="8"/>
    <s v="72.02 USD"/>
  </r>
  <r>
    <n v="363"/>
    <s v="Gray-Davis"/>
    <s v="Re-contextualized local initiative"/>
    <n v="5200"/>
    <n v="8330"/>
    <n v="1.601923076923077"/>
    <x v="1"/>
    <n v="139"/>
    <s v="US"/>
    <x v="360"/>
    <s v="USD"/>
    <n v="1324965600"/>
    <n v="1325052000"/>
    <x v="346"/>
    <x v="348"/>
    <b v="0"/>
    <b v="0"/>
    <s v="music/rock"/>
    <x v="1"/>
    <s v="rock"/>
    <x v="8"/>
    <s v="59.93 USD"/>
  </r>
  <r>
    <n v="364"/>
    <s v="Ramirez-Myers"/>
    <s v="Switchable intangible definition"/>
    <n v="900"/>
    <n v="14547"/>
    <n v="16.163333333333334"/>
    <x v="1"/>
    <n v="186"/>
    <s v="US"/>
    <x v="361"/>
    <s v="USD"/>
    <n v="1520229600"/>
    <n v="1522818000"/>
    <x v="347"/>
    <x v="349"/>
    <b v="0"/>
    <b v="0"/>
    <s v="music/indie rock"/>
    <x v="1"/>
    <s v="indie rock"/>
    <x v="9"/>
    <s v="78.21 USD"/>
  </r>
  <r>
    <n v="365"/>
    <s v="Lucas, Hall and Bonilla"/>
    <s v="Networked bottom-line initiative"/>
    <n v="1600"/>
    <n v="11735"/>
    <n v="7.3343749999999996"/>
    <x v="1"/>
    <n v="112"/>
    <s v="AU"/>
    <x v="362"/>
    <s v="AUD"/>
    <n v="1482991200"/>
    <n v="1485324000"/>
    <x v="348"/>
    <x v="350"/>
    <b v="0"/>
    <b v="0"/>
    <s v="theater/plays"/>
    <x v="3"/>
    <s v="plays"/>
    <x v="5"/>
    <s v="104.78 AUD"/>
  </r>
  <r>
    <n v="366"/>
    <s v="Williams, Perez and Villegas"/>
    <s v="Robust directional system engine"/>
    <n v="1800"/>
    <n v="10658"/>
    <n v="5.9211111111111112"/>
    <x v="1"/>
    <n v="101"/>
    <s v="US"/>
    <x v="363"/>
    <s v="USD"/>
    <n v="1294034400"/>
    <n v="1294120800"/>
    <x v="349"/>
    <x v="351"/>
    <b v="0"/>
    <b v="1"/>
    <s v="theater/plays"/>
    <x v="3"/>
    <s v="plays"/>
    <x v="8"/>
    <s v="105.52 USD"/>
  </r>
  <r>
    <n v="367"/>
    <s v="Brooks, Jones and Ingram"/>
    <s v="Triple-buffered explicit methodology"/>
    <n v="9900"/>
    <n v="1870"/>
    <n v="0.18888888888888888"/>
    <x v="0"/>
    <n v="75"/>
    <s v="US"/>
    <x v="364"/>
    <s v="USD"/>
    <n v="1413608400"/>
    <n v="1415685600"/>
    <x v="350"/>
    <x v="33"/>
    <b v="0"/>
    <b v="1"/>
    <s v="theater/plays"/>
    <x v="3"/>
    <s v="plays"/>
    <x v="1"/>
    <s v="24.93 USD"/>
  </r>
  <r>
    <n v="368"/>
    <s v="Whitaker, Wallace and Daniels"/>
    <s v="Reactive directional capacity"/>
    <n v="5200"/>
    <n v="14394"/>
    <n v="2.7680769230769231"/>
    <x v="1"/>
    <n v="206"/>
    <s v="GB"/>
    <x v="365"/>
    <s v="GBP"/>
    <n v="1286946000"/>
    <n v="1288933200"/>
    <x v="351"/>
    <x v="352"/>
    <b v="0"/>
    <b v="1"/>
    <s v="film &amp; video/documentary"/>
    <x v="4"/>
    <s v="documentary"/>
    <x v="6"/>
    <s v="69.87 GBP"/>
  </r>
  <r>
    <n v="369"/>
    <s v="Smith-Gonzalez"/>
    <s v="Polarized needs-based approach"/>
    <n v="5400"/>
    <n v="14743"/>
    <n v="2.730185185185185"/>
    <x v="1"/>
    <n v="154"/>
    <s v="US"/>
    <x v="366"/>
    <s v="USD"/>
    <n v="1359871200"/>
    <n v="1363237200"/>
    <x v="352"/>
    <x v="353"/>
    <b v="0"/>
    <b v="1"/>
    <s v="film &amp; video/television"/>
    <x v="4"/>
    <s v="television"/>
    <x v="2"/>
    <s v="95.73 USD"/>
  </r>
  <r>
    <n v="370"/>
    <s v="Skinner PLC"/>
    <s v="Intuitive well-modulated middleware"/>
    <n v="112300"/>
    <n v="178965"/>
    <n v="1.593633125556545"/>
    <x v="1"/>
    <n v="5966"/>
    <s v="US"/>
    <x v="367"/>
    <s v="USD"/>
    <n v="1555304400"/>
    <n v="1555822800"/>
    <x v="353"/>
    <x v="354"/>
    <b v="0"/>
    <b v="0"/>
    <s v="theater/plays"/>
    <x v="3"/>
    <s v="plays"/>
    <x v="3"/>
    <s v="30.00 USD"/>
  </r>
  <r>
    <n v="371"/>
    <s v="Nolan, Smith and Sanchez"/>
    <s v="Multi-channeled logistical matrices"/>
    <n v="189200"/>
    <n v="128410"/>
    <n v="0.67869978858350954"/>
    <x v="0"/>
    <n v="2176"/>
    <s v="US"/>
    <x v="368"/>
    <s v="USD"/>
    <n v="1423375200"/>
    <n v="1427778000"/>
    <x v="354"/>
    <x v="355"/>
    <b v="0"/>
    <b v="0"/>
    <s v="theater/plays"/>
    <x v="3"/>
    <s v="plays"/>
    <x v="0"/>
    <s v="59.01 USD"/>
  </r>
  <r>
    <n v="372"/>
    <s v="Green-Carr"/>
    <s v="Pre-emptive bifurcated artificial intelligence"/>
    <n v="900"/>
    <n v="14324"/>
    <n v="15.915555555555555"/>
    <x v="1"/>
    <n v="169"/>
    <s v="US"/>
    <x v="369"/>
    <s v="USD"/>
    <n v="1420696800"/>
    <n v="1422424800"/>
    <x v="355"/>
    <x v="356"/>
    <b v="0"/>
    <b v="1"/>
    <s v="film &amp; video/documentary"/>
    <x v="4"/>
    <s v="documentary"/>
    <x v="0"/>
    <s v="84.76 USD"/>
  </r>
  <r>
    <n v="373"/>
    <s v="Brown-Parker"/>
    <s v="Down-sized coherent toolset"/>
    <n v="22500"/>
    <n v="164291"/>
    <n v="7.3018222222222224"/>
    <x v="1"/>
    <n v="2106"/>
    <s v="US"/>
    <x v="370"/>
    <s v="USD"/>
    <n v="1502946000"/>
    <n v="1503637200"/>
    <x v="356"/>
    <x v="357"/>
    <b v="0"/>
    <b v="0"/>
    <s v="theater/plays"/>
    <x v="3"/>
    <s v="plays"/>
    <x v="5"/>
    <s v="78.01 USD"/>
  </r>
  <r>
    <n v="374"/>
    <s v="Marshall Inc"/>
    <s v="Open-source multi-tasking data-warehouse"/>
    <n v="167400"/>
    <n v="22073"/>
    <n v="0.13185782556750297"/>
    <x v="0"/>
    <n v="441"/>
    <s v="US"/>
    <x v="371"/>
    <s v="USD"/>
    <n v="1547186400"/>
    <n v="1547618400"/>
    <x v="357"/>
    <x v="358"/>
    <b v="0"/>
    <b v="1"/>
    <s v="film &amp; video/documentary"/>
    <x v="4"/>
    <s v="documentary"/>
    <x v="3"/>
    <s v="50.05 USD"/>
  </r>
  <r>
    <n v="375"/>
    <s v="Leblanc-Pineda"/>
    <s v="Future-proofed upward-trending contingency"/>
    <n v="2700"/>
    <n v="1479"/>
    <n v="0.54777777777777781"/>
    <x v="0"/>
    <n v="25"/>
    <s v="US"/>
    <x v="372"/>
    <s v="USD"/>
    <n v="1444971600"/>
    <n v="1449900000"/>
    <x v="358"/>
    <x v="359"/>
    <b v="0"/>
    <b v="0"/>
    <s v="music/indie rock"/>
    <x v="1"/>
    <s v="indie rock"/>
    <x v="0"/>
    <s v="59.16 USD"/>
  </r>
  <r>
    <n v="376"/>
    <s v="Perry PLC"/>
    <s v="Mandatory uniform matrix"/>
    <n v="3400"/>
    <n v="12275"/>
    <n v="3.6102941176470589"/>
    <x v="1"/>
    <n v="131"/>
    <s v="US"/>
    <x v="373"/>
    <s v="USD"/>
    <n v="1404622800"/>
    <n v="1405141200"/>
    <x v="359"/>
    <x v="360"/>
    <b v="0"/>
    <b v="0"/>
    <s v="music/rock"/>
    <x v="1"/>
    <s v="rock"/>
    <x v="1"/>
    <s v="93.70 USD"/>
  </r>
  <r>
    <n v="377"/>
    <s v="Klein, Stark and Livingston"/>
    <s v="Phased methodical initiative"/>
    <n v="49700"/>
    <n v="5098"/>
    <n v="0.10257545271629778"/>
    <x v="0"/>
    <n v="127"/>
    <s v="US"/>
    <x v="374"/>
    <s v="USD"/>
    <n v="1571720400"/>
    <n v="1572933600"/>
    <x v="12"/>
    <x v="361"/>
    <b v="0"/>
    <b v="0"/>
    <s v="theater/plays"/>
    <x v="3"/>
    <s v="plays"/>
    <x v="3"/>
    <s v="40.14 USD"/>
  </r>
  <r>
    <n v="378"/>
    <s v="Fleming-Oliver"/>
    <s v="Managed stable function"/>
    <n v="178200"/>
    <n v="24882"/>
    <n v="0.13962962962962963"/>
    <x v="0"/>
    <n v="355"/>
    <s v="US"/>
    <x v="375"/>
    <s v="USD"/>
    <n v="1526878800"/>
    <n v="1530162000"/>
    <x v="360"/>
    <x v="362"/>
    <b v="0"/>
    <b v="0"/>
    <s v="film &amp; video/documentary"/>
    <x v="4"/>
    <s v="documentary"/>
    <x v="9"/>
    <s v="70.09 USD"/>
  </r>
  <r>
    <n v="379"/>
    <s v="Reilly, Aguirre and Johnson"/>
    <s v="Realigned clear-thinking migration"/>
    <n v="7200"/>
    <n v="2912"/>
    <n v="0.40444444444444444"/>
    <x v="0"/>
    <n v="44"/>
    <s v="GB"/>
    <x v="376"/>
    <s v="GBP"/>
    <n v="1319691600"/>
    <n v="1320904800"/>
    <x v="361"/>
    <x v="363"/>
    <b v="0"/>
    <b v="0"/>
    <s v="theater/plays"/>
    <x v="3"/>
    <s v="plays"/>
    <x v="8"/>
    <s v="66.18 GBP"/>
  </r>
  <r>
    <n v="380"/>
    <s v="Davidson, Wilcox and Lewis"/>
    <s v="Optional clear-thinking process improvement"/>
    <n v="2500"/>
    <n v="4008"/>
    <n v="1.6032"/>
    <x v="1"/>
    <n v="84"/>
    <s v="US"/>
    <x v="377"/>
    <s v="USD"/>
    <n v="1371963600"/>
    <n v="1372395600"/>
    <x v="362"/>
    <x v="364"/>
    <b v="0"/>
    <b v="0"/>
    <s v="theater/plays"/>
    <x v="3"/>
    <s v="plays"/>
    <x v="2"/>
    <s v="47.71 USD"/>
  </r>
  <r>
    <n v="381"/>
    <s v="Michael, Anderson and Vincent"/>
    <s v="Cross-group global moratorium"/>
    <n v="5300"/>
    <n v="9749"/>
    <n v="1.8394339622641509"/>
    <x v="1"/>
    <n v="155"/>
    <s v="US"/>
    <x v="378"/>
    <s v="USD"/>
    <n v="1433739600"/>
    <n v="1437714000"/>
    <x v="363"/>
    <x v="365"/>
    <b v="0"/>
    <b v="0"/>
    <s v="theater/plays"/>
    <x v="3"/>
    <s v="plays"/>
    <x v="0"/>
    <s v="62.90 USD"/>
  </r>
  <r>
    <n v="382"/>
    <s v="King Ltd"/>
    <s v="Visionary systemic process improvement"/>
    <n v="9100"/>
    <n v="5803"/>
    <n v="0.63769230769230767"/>
    <x v="0"/>
    <n v="67"/>
    <s v="US"/>
    <x v="379"/>
    <s v="USD"/>
    <n v="1508130000"/>
    <n v="1509771600"/>
    <x v="364"/>
    <x v="366"/>
    <b v="0"/>
    <b v="0"/>
    <s v="photography/photography books"/>
    <x v="7"/>
    <s v="photography books"/>
    <x v="5"/>
    <s v="86.61 USD"/>
  </r>
  <r>
    <n v="383"/>
    <s v="Baker Ltd"/>
    <s v="Progressive intangible flexibility"/>
    <n v="6300"/>
    <n v="14199"/>
    <n v="2.2538095238095237"/>
    <x v="1"/>
    <n v="189"/>
    <s v="US"/>
    <x v="380"/>
    <s v="USD"/>
    <n v="1550037600"/>
    <n v="1550556000"/>
    <x v="210"/>
    <x v="285"/>
    <b v="0"/>
    <b v="1"/>
    <s v="food/food trucks"/>
    <x v="0"/>
    <s v="food trucks"/>
    <x v="3"/>
    <s v="75.13 USD"/>
  </r>
  <r>
    <n v="384"/>
    <s v="Baker, Collins and Smith"/>
    <s v="Reactive real-time software"/>
    <n v="114400"/>
    <n v="196779"/>
    <n v="1.7200961538461539"/>
    <x v="1"/>
    <n v="4799"/>
    <s v="US"/>
    <x v="381"/>
    <s v="USD"/>
    <n v="1486706400"/>
    <n v="1489039200"/>
    <x v="365"/>
    <x v="367"/>
    <b v="1"/>
    <b v="1"/>
    <s v="film &amp; video/documentary"/>
    <x v="4"/>
    <s v="documentary"/>
    <x v="5"/>
    <s v="41.00 USD"/>
  </r>
  <r>
    <n v="385"/>
    <s v="Warren-Harrison"/>
    <s v="Programmable incremental knowledge user"/>
    <n v="38900"/>
    <n v="56859"/>
    <n v="1.4616709511568124"/>
    <x v="1"/>
    <n v="1137"/>
    <s v="US"/>
    <x v="382"/>
    <s v="USD"/>
    <n v="1553835600"/>
    <n v="1556600400"/>
    <x v="366"/>
    <x v="368"/>
    <b v="0"/>
    <b v="0"/>
    <s v="publishing/nonfiction"/>
    <x v="5"/>
    <s v="nonfiction"/>
    <x v="3"/>
    <s v="50.01 USD"/>
  </r>
  <r>
    <n v="386"/>
    <s v="Gardner Group"/>
    <s v="Progressive 5thgeneration customer loyalty"/>
    <n v="135500"/>
    <n v="103554"/>
    <n v="0.76423616236162362"/>
    <x v="0"/>
    <n v="1068"/>
    <s v="US"/>
    <x v="383"/>
    <s v="USD"/>
    <n v="1277528400"/>
    <n v="1278565200"/>
    <x v="367"/>
    <x v="369"/>
    <b v="0"/>
    <b v="0"/>
    <s v="theater/plays"/>
    <x v="3"/>
    <s v="plays"/>
    <x v="6"/>
    <s v="96.96 USD"/>
  </r>
  <r>
    <n v="387"/>
    <s v="Flores-Lambert"/>
    <s v="Triple-buffered logistical frame"/>
    <n v="109000"/>
    <n v="42795"/>
    <n v="0.39261467889908258"/>
    <x v="0"/>
    <n v="424"/>
    <s v="US"/>
    <x v="384"/>
    <s v="USD"/>
    <n v="1339477200"/>
    <n v="1339909200"/>
    <x v="368"/>
    <x v="370"/>
    <b v="0"/>
    <b v="0"/>
    <s v="technology/wearables"/>
    <x v="2"/>
    <s v="wearables"/>
    <x v="4"/>
    <s v="100.93 USD"/>
  </r>
  <r>
    <n v="388"/>
    <s v="Cruz Ltd"/>
    <s v="Exclusive dynamic adapter"/>
    <n v="114800"/>
    <n v="12938"/>
    <n v="0.11270034843205574"/>
    <x v="3"/>
    <n v="145"/>
    <s v="CH"/>
    <x v="385"/>
    <s v="CHF"/>
    <n v="1325656800"/>
    <n v="1325829600"/>
    <x v="369"/>
    <x v="371"/>
    <b v="0"/>
    <b v="0"/>
    <s v="music/indie rock"/>
    <x v="1"/>
    <s v="indie rock"/>
    <x v="4"/>
    <s v="89.23 CHF"/>
  </r>
  <r>
    <n v="389"/>
    <s v="Knox-Garner"/>
    <s v="Automated systemic hierarchy"/>
    <n v="83000"/>
    <n v="101352"/>
    <n v="1.2211084337349398"/>
    <x v="1"/>
    <n v="1152"/>
    <s v="US"/>
    <x v="386"/>
    <s v="USD"/>
    <n v="1288242000"/>
    <n v="1290578400"/>
    <x v="370"/>
    <x v="372"/>
    <b v="0"/>
    <b v="0"/>
    <s v="theater/plays"/>
    <x v="3"/>
    <s v="plays"/>
    <x v="6"/>
    <s v="87.98 USD"/>
  </r>
  <r>
    <n v="390"/>
    <s v="Davis-Allen"/>
    <s v="Digitized eco-centric core"/>
    <n v="2400"/>
    <n v="4477"/>
    <n v="1.8654166666666667"/>
    <x v="1"/>
    <n v="50"/>
    <s v="US"/>
    <x v="387"/>
    <s v="USD"/>
    <n v="1379048400"/>
    <n v="1380344400"/>
    <x v="371"/>
    <x v="373"/>
    <b v="0"/>
    <b v="0"/>
    <s v="photography/photography books"/>
    <x v="7"/>
    <s v="photography books"/>
    <x v="2"/>
    <s v="89.54 USD"/>
  </r>
  <r>
    <n v="391"/>
    <s v="Miller-Patel"/>
    <s v="Mandatory uniform strategy"/>
    <n v="60400"/>
    <n v="4393"/>
    <n v="7.27317880794702E-2"/>
    <x v="0"/>
    <n v="151"/>
    <s v="US"/>
    <x v="388"/>
    <s v="USD"/>
    <n v="1389679200"/>
    <n v="1389852000"/>
    <x v="287"/>
    <x v="374"/>
    <b v="0"/>
    <b v="0"/>
    <s v="publishing/nonfiction"/>
    <x v="5"/>
    <s v="nonfiction"/>
    <x v="1"/>
    <s v="29.09 USD"/>
  </r>
  <r>
    <n v="392"/>
    <s v="Hernandez-Grimes"/>
    <s v="Profit-focused zero administration forecast"/>
    <n v="102900"/>
    <n v="67546"/>
    <n v="0.65642371234207963"/>
    <x v="0"/>
    <n v="1608"/>
    <s v="US"/>
    <x v="389"/>
    <s v="USD"/>
    <n v="1294293600"/>
    <n v="1294466400"/>
    <x v="372"/>
    <x v="375"/>
    <b v="0"/>
    <b v="0"/>
    <s v="technology/wearables"/>
    <x v="2"/>
    <s v="wearables"/>
    <x v="8"/>
    <s v="42.01 USD"/>
  </r>
  <r>
    <n v="393"/>
    <s v="Owens, Hall and Gonzalez"/>
    <s v="De-engineered static orchestration"/>
    <n v="62800"/>
    <n v="143788"/>
    <n v="2.2896178343949045"/>
    <x v="1"/>
    <n v="3059"/>
    <s v="CA"/>
    <x v="390"/>
    <s v="CAD"/>
    <n v="1500267600"/>
    <n v="1500354000"/>
    <x v="373"/>
    <x v="376"/>
    <b v="0"/>
    <b v="0"/>
    <s v="music/jazz"/>
    <x v="1"/>
    <s v="jazz"/>
    <x v="5"/>
    <s v="47.00 CAD"/>
  </r>
  <r>
    <n v="394"/>
    <s v="Noble-Bailey"/>
    <s v="Customizable dynamic info-mediaries"/>
    <n v="800"/>
    <n v="3755"/>
    <n v="4.6937499999999996"/>
    <x v="1"/>
    <n v="34"/>
    <s v="US"/>
    <x v="391"/>
    <s v="USD"/>
    <n v="1375074000"/>
    <n v="1375938000"/>
    <x v="374"/>
    <x v="377"/>
    <b v="0"/>
    <b v="1"/>
    <s v="film &amp; video/documentary"/>
    <x v="4"/>
    <s v="documentary"/>
    <x v="2"/>
    <s v="110.44 USD"/>
  </r>
  <r>
    <n v="395"/>
    <s v="Taylor PLC"/>
    <s v="Enhanced incremental budgetary management"/>
    <n v="7100"/>
    <n v="9238"/>
    <n v="1.3011267605633803"/>
    <x v="1"/>
    <n v="220"/>
    <s v="US"/>
    <x v="392"/>
    <s v="USD"/>
    <n v="1323324000"/>
    <n v="1323410400"/>
    <x v="375"/>
    <x v="378"/>
    <b v="1"/>
    <b v="0"/>
    <s v="theater/plays"/>
    <x v="3"/>
    <s v="plays"/>
    <x v="8"/>
    <s v="41.99 USD"/>
  </r>
  <r>
    <n v="396"/>
    <s v="Holmes PLC"/>
    <s v="Digitized local info-mediaries"/>
    <n v="46100"/>
    <n v="77012"/>
    <n v="1.6705422993492407"/>
    <x v="1"/>
    <n v="1604"/>
    <s v="AU"/>
    <x v="393"/>
    <s v="AUD"/>
    <n v="1538715600"/>
    <n v="1539406800"/>
    <x v="376"/>
    <x v="379"/>
    <b v="0"/>
    <b v="0"/>
    <s v="film &amp; video/drama"/>
    <x v="4"/>
    <s v="drama"/>
    <x v="9"/>
    <s v="48.01 AUD"/>
  </r>
  <r>
    <n v="397"/>
    <s v="Jones-Martin"/>
    <s v="Virtual systematic monitoring"/>
    <n v="8100"/>
    <n v="14083"/>
    <n v="1.738641975308642"/>
    <x v="1"/>
    <n v="454"/>
    <s v="US"/>
    <x v="394"/>
    <s v="USD"/>
    <n v="1369285200"/>
    <n v="1369803600"/>
    <x v="377"/>
    <x v="380"/>
    <b v="0"/>
    <b v="0"/>
    <s v="music/rock"/>
    <x v="1"/>
    <s v="rock"/>
    <x v="2"/>
    <s v="31.02 USD"/>
  </r>
  <r>
    <n v="398"/>
    <s v="Myers LLC"/>
    <s v="Reactive bottom-line open architecture"/>
    <n v="1700"/>
    <n v="12202"/>
    <n v="7.1776470588235295"/>
    <x v="1"/>
    <n v="123"/>
    <s v="IT"/>
    <x v="395"/>
    <s v="EUR"/>
    <n v="1525755600"/>
    <n v="1525928400"/>
    <x v="378"/>
    <x v="103"/>
    <b v="0"/>
    <b v="1"/>
    <s v="film &amp; video/animation"/>
    <x v="4"/>
    <s v="animation"/>
    <x v="9"/>
    <s v="99.20 EUR"/>
  </r>
  <r>
    <n v="399"/>
    <s v="Acosta, Mullins and Morris"/>
    <s v="Pre-emptive interactive model"/>
    <n v="97300"/>
    <n v="62127"/>
    <n v="0.63850976361767731"/>
    <x v="0"/>
    <n v="941"/>
    <s v="US"/>
    <x v="396"/>
    <s v="USD"/>
    <n v="1296626400"/>
    <n v="1297231200"/>
    <x v="379"/>
    <x v="381"/>
    <b v="0"/>
    <b v="0"/>
    <s v="music/indie rock"/>
    <x v="1"/>
    <s v="indie rock"/>
    <x v="8"/>
    <s v="66.02 USD"/>
  </r>
  <r>
    <n v="400"/>
    <s v="Bell PLC"/>
    <s v="Ergonomic eco-centric open architecture"/>
    <n v="100"/>
    <n v="2"/>
    <n v="0.02"/>
    <x v="0"/>
    <n v="1"/>
    <s v="US"/>
    <x v="50"/>
    <s v="USD"/>
    <n v="1376629200"/>
    <n v="1378530000"/>
    <x v="380"/>
    <x v="382"/>
    <b v="0"/>
    <b v="1"/>
    <s v="photography/photography books"/>
    <x v="7"/>
    <s v="photography books"/>
    <x v="2"/>
    <s v="2.00 USD"/>
  </r>
  <r>
    <n v="401"/>
    <s v="Smith-Schmidt"/>
    <s v="Inverse radical hierarchy"/>
    <n v="900"/>
    <n v="13772"/>
    <n v="15.302222222222222"/>
    <x v="1"/>
    <n v="299"/>
    <s v="US"/>
    <x v="397"/>
    <s v="USD"/>
    <n v="1572152400"/>
    <n v="1572152400"/>
    <x v="381"/>
    <x v="383"/>
    <b v="0"/>
    <b v="0"/>
    <s v="theater/plays"/>
    <x v="3"/>
    <s v="plays"/>
    <x v="3"/>
    <s v="46.06 USD"/>
  </r>
  <r>
    <n v="402"/>
    <s v="Ruiz, Richardson and Cole"/>
    <s v="Team-oriented static interface"/>
    <n v="7300"/>
    <n v="2946"/>
    <n v="0.40356164383561643"/>
    <x v="0"/>
    <n v="40"/>
    <s v="US"/>
    <x v="398"/>
    <s v="USD"/>
    <n v="1325829600"/>
    <n v="1329890400"/>
    <x v="382"/>
    <x v="384"/>
    <b v="0"/>
    <b v="1"/>
    <s v="film &amp; video/shorts"/>
    <x v="4"/>
    <s v="shorts"/>
    <x v="4"/>
    <s v="73.65 USD"/>
  </r>
  <r>
    <n v="403"/>
    <s v="Leonard-Mcclain"/>
    <s v="Virtual foreground throughput"/>
    <n v="195800"/>
    <n v="168820"/>
    <n v="0.86220633299284988"/>
    <x v="0"/>
    <n v="3015"/>
    <s v="CA"/>
    <x v="399"/>
    <s v="CAD"/>
    <n v="1273640400"/>
    <n v="1276750800"/>
    <x v="125"/>
    <x v="385"/>
    <b v="0"/>
    <b v="1"/>
    <s v="theater/plays"/>
    <x v="3"/>
    <s v="plays"/>
    <x v="6"/>
    <s v="55.99 CAD"/>
  </r>
  <r>
    <n v="404"/>
    <s v="Bailey-Boyer"/>
    <s v="Visionary exuding Internet solution"/>
    <n v="48900"/>
    <n v="154321"/>
    <n v="3.1558486707566464"/>
    <x v="1"/>
    <n v="2237"/>
    <s v="US"/>
    <x v="400"/>
    <s v="USD"/>
    <n v="1510639200"/>
    <n v="1510898400"/>
    <x v="383"/>
    <x v="386"/>
    <b v="0"/>
    <b v="0"/>
    <s v="theater/plays"/>
    <x v="3"/>
    <s v="plays"/>
    <x v="5"/>
    <s v="68.99 USD"/>
  </r>
  <r>
    <n v="405"/>
    <s v="Lee LLC"/>
    <s v="Synchronized secondary analyzer"/>
    <n v="29600"/>
    <n v="26527"/>
    <n v="0.89618243243243245"/>
    <x v="0"/>
    <n v="435"/>
    <s v="US"/>
    <x v="401"/>
    <s v="USD"/>
    <n v="1528088400"/>
    <n v="1532408400"/>
    <x v="384"/>
    <x v="387"/>
    <b v="0"/>
    <b v="0"/>
    <s v="theater/plays"/>
    <x v="3"/>
    <s v="plays"/>
    <x v="9"/>
    <s v="60.98 USD"/>
  </r>
  <r>
    <n v="406"/>
    <s v="Lyons Inc"/>
    <s v="Balanced attitude-oriented parallelism"/>
    <n v="39300"/>
    <n v="71583"/>
    <n v="1.8214503816793892"/>
    <x v="1"/>
    <n v="645"/>
    <s v="US"/>
    <x v="402"/>
    <s v="USD"/>
    <n v="1359525600"/>
    <n v="1360562400"/>
    <x v="385"/>
    <x v="388"/>
    <b v="1"/>
    <b v="0"/>
    <s v="film &amp; video/documentary"/>
    <x v="4"/>
    <s v="documentary"/>
    <x v="2"/>
    <s v="110.98 USD"/>
  </r>
  <r>
    <n v="407"/>
    <s v="Herrera-Wilson"/>
    <s v="Organized bandwidth-monitored core"/>
    <n v="3400"/>
    <n v="12100"/>
    <n v="3.5588235294117645"/>
    <x v="1"/>
    <n v="484"/>
    <s v="DK"/>
    <x v="403"/>
    <s v="DKK"/>
    <n v="1570942800"/>
    <n v="1571547600"/>
    <x v="386"/>
    <x v="389"/>
    <b v="0"/>
    <b v="0"/>
    <s v="theater/plays"/>
    <x v="3"/>
    <s v="plays"/>
    <x v="3"/>
    <s v="25.00 DKK"/>
  </r>
  <r>
    <n v="408"/>
    <s v="Mahoney, Adams and Lucas"/>
    <s v="Cloned leadingedge utilization"/>
    <n v="9200"/>
    <n v="12129"/>
    <n v="1.3183695652173912"/>
    <x v="1"/>
    <n v="154"/>
    <s v="CA"/>
    <x v="404"/>
    <s v="CAD"/>
    <n v="1466398800"/>
    <n v="1468126800"/>
    <x v="387"/>
    <x v="390"/>
    <b v="0"/>
    <b v="0"/>
    <s v="film &amp; video/documentary"/>
    <x v="4"/>
    <s v="documentary"/>
    <x v="7"/>
    <s v="78.76 CAD"/>
  </r>
  <r>
    <n v="409"/>
    <s v="Stewart LLC"/>
    <s v="Secured asymmetric projection"/>
    <n v="135600"/>
    <n v="62804"/>
    <n v="0.46315634218289087"/>
    <x v="0"/>
    <n v="714"/>
    <s v="US"/>
    <x v="405"/>
    <s v="USD"/>
    <n v="1492491600"/>
    <n v="1492837200"/>
    <x v="388"/>
    <x v="391"/>
    <b v="0"/>
    <b v="0"/>
    <s v="music/rock"/>
    <x v="1"/>
    <s v="rock"/>
    <x v="5"/>
    <s v="87.96 USD"/>
  </r>
  <r>
    <n v="410"/>
    <s v="Mcmillan Group"/>
    <s v="Advanced cohesive Graphic Interface"/>
    <n v="153700"/>
    <n v="55536"/>
    <n v="0.36132726089785294"/>
    <x v="2"/>
    <n v="1111"/>
    <s v="US"/>
    <x v="406"/>
    <s v="USD"/>
    <n v="1430197200"/>
    <n v="1430197200"/>
    <x v="277"/>
    <x v="277"/>
    <b v="0"/>
    <b v="0"/>
    <s v="games/mobile games"/>
    <x v="6"/>
    <s v="mobile games"/>
    <x v="0"/>
    <s v="49.99 USD"/>
  </r>
  <r>
    <n v="411"/>
    <s v="Beck, Thompson and Martinez"/>
    <s v="Down-sized maximized function"/>
    <n v="7800"/>
    <n v="8161"/>
    <n v="1.0462820512820512"/>
    <x v="1"/>
    <n v="82"/>
    <s v="US"/>
    <x v="407"/>
    <s v="USD"/>
    <n v="1496034000"/>
    <n v="1496206800"/>
    <x v="389"/>
    <x v="392"/>
    <b v="0"/>
    <b v="0"/>
    <s v="theater/plays"/>
    <x v="3"/>
    <s v="plays"/>
    <x v="5"/>
    <s v="99.52 USD"/>
  </r>
  <r>
    <n v="412"/>
    <s v="Rodriguez-Scott"/>
    <s v="Realigned zero tolerance software"/>
    <n v="2100"/>
    <n v="14046"/>
    <n v="6.6885714285714286"/>
    <x v="1"/>
    <n v="134"/>
    <s v="US"/>
    <x v="408"/>
    <s v="USD"/>
    <n v="1388728800"/>
    <n v="1389592800"/>
    <x v="390"/>
    <x v="393"/>
    <b v="0"/>
    <b v="0"/>
    <s v="publishing/fiction"/>
    <x v="5"/>
    <s v="fiction"/>
    <x v="1"/>
    <s v="104.82 USD"/>
  </r>
  <r>
    <n v="413"/>
    <s v="Rush-Bowers"/>
    <s v="Persevering analyzing extranet"/>
    <n v="189500"/>
    <n v="117628"/>
    <n v="0.62072823218997364"/>
    <x v="2"/>
    <n v="1089"/>
    <s v="US"/>
    <x v="409"/>
    <s v="USD"/>
    <n v="1543298400"/>
    <n v="1545631200"/>
    <x v="391"/>
    <x v="394"/>
    <b v="0"/>
    <b v="0"/>
    <s v="film &amp; video/animation"/>
    <x v="4"/>
    <s v="animation"/>
    <x v="9"/>
    <s v="108.01 USD"/>
  </r>
  <r>
    <n v="414"/>
    <s v="Davis and Sons"/>
    <s v="Innovative human-resource migration"/>
    <n v="188200"/>
    <n v="159405"/>
    <n v="0.84699787460148779"/>
    <x v="0"/>
    <n v="5497"/>
    <s v="US"/>
    <x v="410"/>
    <s v="USD"/>
    <n v="1271739600"/>
    <n v="1272430800"/>
    <x v="392"/>
    <x v="395"/>
    <b v="0"/>
    <b v="1"/>
    <s v="food/food trucks"/>
    <x v="0"/>
    <s v="food trucks"/>
    <x v="6"/>
    <s v="29.00 USD"/>
  </r>
  <r>
    <n v="415"/>
    <s v="Anderson-Pham"/>
    <s v="Intuitive needs-based monitoring"/>
    <n v="113500"/>
    <n v="12552"/>
    <n v="0.11059030837004405"/>
    <x v="0"/>
    <n v="418"/>
    <s v="US"/>
    <x v="411"/>
    <s v="USD"/>
    <n v="1326434400"/>
    <n v="1327903200"/>
    <x v="393"/>
    <x v="396"/>
    <b v="0"/>
    <b v="0"/>
    <s v="theater/plays"/>
    <x v="3"/>
    <s v="plays"/>
    <x v="4"/>
    <s v="30.03 USD"/>
  </r>
  <r>
    <n v="416"/>
    <s v="Stewart-Coleman"/>
    <s v="Customer-focused disintermediate toolset"/>
    <n v="134600"/>
    <n v="59007"/>
    <n v="0.43838781575037145"/>
    <x v="0"/>
    <n v="1439"/>
    <s v="US"/>
    <x v="412"/>
    <s v="USD"/>
    <n v="1295244000"/>
    <n v="1296021600"/>
    <x v="394"/>
    <x v="397"/>
    <b v="0"/>
    <b v="1"/>
    <s v="film &amp; video/documentary"/>
    <x v="4"/>
    <s v="documentary"/>
    <x v="8"/>
    <s v="41.01 USD"/>
  </r>
  <r>
    <n v="417"/>
    <s v="Bradshaw, Smith and Ryan"/>
    <s v="Upgradable 24/7 emulation"/>
    <n v="1700"/>
    <n v="943"/>
    <n v="0.55470588235294116"/>
    <x v="0"/>
    <n v="15"/>
    <s v="US"/>
    <x v="413"/>
    <s v="USD"/>
    <n v="1541221200"/>
    <n v="1543298400"/>
    <x v="395"/>
    <x v="398"/>
    <b v="0"/>
    <b v="0"/>
    <s v="theater/plays"/>
    <x v="3"/>
    <s v="plays"/>
    <x v="9"/>
    <s v="62.87 USD"/>
  </r>
  <r>
    <n v="418"/>
    <s v="Jackson PLC"/>
    <s v="Quality-focused client-server core"/>
    <n v="163700"/>
    <n v="93963"/>
    <n v="0.57399511301160655"/>
    <x v="0"/>
    <n v="1999"/>
    <s v="CA"/>
    <x v="414"/>
    <s v="CAD"/>
    <n v="1336280400"/>
    <n v="1336366800"/>
    <x v="396"/>
    <x v="399"/>
    <b v="0"/>
    <b v="0"/>
    <s v="film &amp; video/documentary"/>
    <x v="4"/>
    <s v="documentary"/>
    <x v="4"/>
    <s v="47.01 CAD"/>
  </r>
  <r>
    <n v="419"/>
    <s v="Ware-Arias"/>
    <s v="Upgradable maximized protocol"/>
    <n v="113800"/>
    <n v="140469"/>
    <n v="1.2343497363796134"/>
    <x v="1"/>
    <n v="5203"/>
    <s v="US"/>
    <x v="415"/>
    <s v="USD"/>
    <n v="1324533600"/>
    <n v="1325052000"/>
    <x v="397"/>
    <x v="348"/>
    <b v="0"/>
    <b v="0"/>
    <s v="technology/web"/>
    <x v="2"/>
    <s v="web"/>
    <x v="8"/>
    <s v="27.00 USD"/>
  </r>
  <r>
    <n v="420"/>
    <s v="Blair, Reyes and Woods"/>
    <s v="Cross-platform interactive synergy"/>
    <n v="5000"/>
    <n v="6423"/>
    <n v="1.2846"/>
    <x v="1"/>
    <n v="94"/>
    <s v="US"/>
    <x v="416"/>
    <s v="USD"/>
    <n v="1498366800"/>
    <n v="1499576400"/>
    <x v="398"/>
    <x v="400"/>
    <b v="0"/>
    <b v="0"/>
    <s v="theater/plays"/>
    <x v="3"/>
    <s v="plays"/>
    <x v="5"/>
    <s v="68.33 USD"/>
  </r>
  <r>
    <n v="421"/>
    <s v="Thomas-Lopez"/>
    <s v="User-centric fault-tolerant archive"/>
    <n v="9400"/>
    <n v="6015"/>
    <n v="0.63989361702127656"/>
    <x v="0"/>
    <n v="118"/>
    <s v="US"/>
    <x v="417"/>
    <s v="USD"/>
    <n v="1498712400"/>
    <n v="1501304400"/>
    <x v="399"/>
    <x v="401"/>
    <b v="0"/>
    <b v="1"/>
    <s v="technology/wearables"/>
    <x v="2"/>
    <s v="wearables"/>
    <x v="5"/>
    <s v="50.97 USD"/>
  </r>
  <r>
    <n v="422"/>
    <s v="Brown, Davies and Pacheco"/>
    <s v="Reverse-engineered regional knowledge user"/>
    <n v="8700"/>
    <n v="11075"/>
    <n v="1.2729885057471264"/>
    <x v="1"/>
    <n v="205"/>
    <s v="US"/>
    <x v="418"/>
    <s v="USD"/>
    <n v="1271480400"/>
    <n v="1273208400"/>
    <x v="400"/>
    <x v="402"/>
    <b v="0"/>
    <b v="1"/>
    <s v="theater/plays"/>
    <x v="3"/>
    <s v="plays"/>
    <x v="6"/>
    <s v="54.02 USD"/>
  </r>
  <r>
    <n v="423"/>
    <s v="Jones-Riddle"/>
    <s v="Self-enabling real-time definition"/>
    <n v="147800"/>
    <n v="15723"/>
    <n v="0.10638024357239513"/>
    <x v="0"/>
    <n v="162"/>
    <s v="US"/>
    <x v="419"/>
    <s v="USD"/>
    <n v="1316667600"/>
    <n v="1316840400"/>
    <x v="116"/>
    <x v="403"/>
    <b v="0"/>
    <b v="1"/>
    <s v="food/food trucks"/>
    <x v="0"/>
    <s v="food trucks"/>
    <x v="8"/>
    <s v="97.06 USD"/>
  </r>
  <r>
    <n v="424"/>
    <s v="Schmidt-Gomez"/>
    <s v="User-centric impactful projection"/>
    <n v="5100"/>
    <n v="2064"/>
    <n v="0.40470588235294119"/>
    <x v="0"/>
    <n v="83"/>
    <s v="US"/>
    <x v="420"/>
    <s v="USD"/>
    <n v="1524027600"/>
    <n v="1524546000"/>
    <x v="401"/>
    <x v="404"/>
    <b v="0"/>
    <b v="0"/>
    <s v="music/indie rock"/>
    <x v="1"/>
    <s v="indie rock"/>
    <x v="9"/>
    <s v="24.87 USD"/>
  </r>
  <r>
    <n v="425"/>
    <s v="Sullivan, Davis and Booth"/>
    <s v="Vision-oriented actuating hardware"/>
    <n v="2700"/>
    <n v="7767"/>
    <n v="2.8766666666666665"/>
    <x v="1"/>
    <n v="92"/>
    <s v="US"/>
    <x v="421"/>
    <s v="USD"/>
    <n v="1438059600"/>
    <n v="1438578000"/>
    <x v="402"/>
    <x v="405"/>
    <b v="0"/>
    <b v="0"/>
    <s v="photography/photography books"/>
    <x v="7"/>
    <s v="photography books"/>
    <x v="0"/>
    <s v="84.42 USD"/>
  </r>
  <r>
    <n v="426"/>
    <s v="Edwards-Kane"/>
    <s v="Virtual leadingedge framework"/>
    <n v="1800"/>
    <n v="10313"/>
    <n v="5.7294444444444448"/>
    <x v="1"/>
    <n v="219"/>
    <s v="US"/>
    <x v="422"/>
    <s v="USD"/>
    <n v="1361944800"/>
    <n v="1362549600"/>
    <x v="403"/>
    <x v="406"/>
    <b v="0"/>
    <b v="0"/>
    <s v="theater/plays"/>
    <x v="3"/>
    <s v="plays"/>
    <x v="2"/>
    <s v="47.09 USD"/>
  </r>
  <r>
    <n v="427"/>
    <s v="Hicks, Wall and Webb"/>
    <s v="Managed discrete framework"/>
    <n v="174500"/>
    <n v="197018"/>
    <n v="1.1290429799426933"/>
    <x v="1"/>
    <n v="2526"/>
    <s v="US"/>
    <x v="423"/>
    <s v="USD"/>
    <n v="1410584400"/>
    <n v="1413349200"/>
    <x v="404"/>
    <x v="407"/>
    <b v="0"/>
    <b v="1"/>
    <s v="theater/plays"/>
    <x v="3"/>
    <s v="plays"/>
    <x v="1"/>
    <s v="78.00 USD"/>
  </r>
  <r>
    <n v="428"/>
    <s v="Mayer-Richmond"/>
    <s v="Progressive zero-defect capability"/>
    <n v="101400"/>
    <n v="47037"/>
    <n v="0.46387573964497042"/>
    <x v="0"/>
    <n v="747"/>
    <s v="US"/>
    <x v="424"/>
    <s v="USD"/>
    <n v="1297404000"/>
    <n v="1298008800"/>
    <x v="405"/>
    <x v="408"/>
    <b v="0"/>
    <b v="0"/>
    <s v="film &amp; video/animation"/>
    <x v="4"/>
    <s v="animation"/>
    <x v="8"/>
    <s v="62.97 USD"/>
  </r>
  <r>
    <n v="429"/>
    <s v="Robles Ltd"/>
    <s v="Right-sized demand-driven adapter"/>
    <n v="191000"/>
    <n v="173191"/>
    <n v="0.90675916230366493"/>
    <x v="3"/>
    <n v="2138"/>
    <s v="US"/>
    <x v="425"/>
    <s v="USD"/>
    <n v="1392012000"/>
    <n v="1394427600"/>
    <x v="406"/>
    <x v="409"/>
    <b v="0"/>
    <b v="1"/>
    <s v="photography/photography books"/>
    <x v="7"/>
    <s v="photography books"/>
    <x v="1"/>
    <s v="81.01 USD"/>
  </r>
  <r>
    <n v="430"/>
    <s v="Cochran Ltd"/>
    <s v="Re-engineered attitude-oriented frame"/>
    <n v="8100"/>
    <n v="5487"/>
    <n v="0.67740740740740746"/>
    <x v="0"/>
    <n v="84"/>
    <s v="US"/>
    <x v="426"/>
    <s v="USD"/>
    <n v="1569733200"/>
    <n v="1572670800"/>
    <x v="407"/>
    <x v="410"/>
    <b v="0"/>
    <b v="0"/>
    <s v="theater/plays"/>
    <x v="3"/>
    <s v="plays"/>
    <x v="3"/>
    <s v="65.32 USD"/>
  </r>
  <r>
    <n v="431"/>
    <s v="Rosales LLC"/>
    <s v="Compatible multimedia utilization"/>
    <n v="5100"/>
    <n v="9817"/>
    <n v="1.9249019607843136"/>
    <x v="1"/>
    <n v="94"/>
    <s v="US"/>
    <x v="427"/>
    <s v="USD"/>
    <n v="1529643600"/>
    <n v="1531112400"/>
    <x v="408"/>
    <x v="312"/>
    <b v="1"/>
    <b v="0"/>
    <s v="theater/plays"/>
    <x v="3"/>
    <s v="plays"/>
    <x v="9"/>
    <s v="104.44 USD"/>
  </r>
  <r>
    <n v="432"/>
    <s v="Harper-Bryan"/>
    <s v="Re-contextualized dedicated hardware"/>
    <n v="7700"/>
    <n v="6369"/>
    <n v="0.82714285714285718"/>
    <x v="0"/>
    <n v="91"/>
    <s v="US"/>
    <x v="428"/>
    <s v="USD"/>
    <n v="1399006800"/>
    <n v="1400734800"/>
    <x v="409"/>
    <x v="411"/>
    <b v="0"/>
    <b v="0"/>
    <s v="theater/plays"/>
    <x v="3"/>
    <s v="plays"/>
    <x v="1"/>
    <s v="69.99 USD"/>
  </r>
  <r>
    <n v="433"/>
    <s v="Potter, Harper and Everett"/>
    <s v="Decentralized composite paradigm"/>
    <n v="121400"/>
    <n v="65755"/>
    <n v="0.54163920922570019"/>
    <x v="0"/>
    <n v="792"/>
    <s v="US"/>
    <x v="429"/>
    <s v="USD"/>
    <n v="1385359200"/>
    <n v="1386741600"/>
    <x v="410"/>
    <x v="412"/>
    <b v="0"/>
    <b v="1"/>
    <s v="film &amp; video/documentary"/>
    <x v="4"/>
    <s v="documentary"/>
    <x v="2"/>
    <s v="83.02 USD"/>
  </r>
  <r>
    <n v="434"/>
    <s v="Floyd-Sims"/>
    <s v="Cloned transitional hierarchy"/>
    <n v="5400"/>
    <n v="903"/>
    <n v="0.16722222222222222"/>
    <x v="3"/>
    <n v="10"/>
    <s v="CA"/>
    <x v="430"/>
    <s v="CAD"/>
    <n v="1480572000"/>
    <n v="1481781600"/>
    <x v="411"/>
    <x v="413"/>
    <b v="1"/>
    <b v="0"/>
    <s v="theater/plays"/>
    <x v="3"/>
    <s v="plays"/>
    <x v="7"/>
    <s v="90.30 CAD"/>
  </r>
  <r>
    <n v="435"/>
    <s v="Spence, Jackson and Kelly"/>
    <s v="Advanced discrete leverage"/>
    <n v="152400"/>
    <n v="178120"/>
    <n v="1.168766404199475"/>
    <x v="1"/>
    <n v="1713"/>
    <s v="IT"/>
    <x v="431"/>
    <s v="EUR"/>
    <n v="1418623200"/>
    <n v="1419660000"/>
    <x v="412"/>
    <x v="414"/>
    <b v="0"/>
    <b v="1"/>
    <s v="theater/plays"/>
    <x v="3"/>
    <s v="plays"/>
    <x v="1"/>
    <s v="103.98 EUR"/>
  </r>
  <r>
    <n v="436"/>
    <s v="King-Nguyen"/>
    <s v="Open-source incremental throughput"/>
    <n v="1300"/>
    <n v="13678"/>
    <n v="10.521538461538462"/>
    <x v="1"/>
    <n v="249"/>
    <s v="US"/>
    <x v="432"/>
    <s v="USD"/>
    <n v="1555736400"/>
    <n v="1555822800"/>
    <x v="413"/>
    <x v="354"/>
    <b v="0"/>
    <b v="0"/>
    <s v="music/jazz"/>
    <x v="1"/>
    <s v="jazz"/>
    <x v="3"/>
    <s v="54.93 USD"/>
  </r>
  <r>
    <n v="437"/>
    <s v="Hansen Group"/>
    <s v="Centralized regional interface"/>
    <n v="8100"/>
    <n v="9969"/>
    <n v="1.2307407407407407"/>
    <x v="1"/>
    <n v="192"/>
    <s v="US"/>
    <x v="433"/>
    <s v="USD"/>
    <n v="1442120400"/>
    <n v="1442379600"/>
    <x v="414"/>
    <x v="415"/>
    <b v="0"/>
    <b v="1"/>
    <s v="film &amp; video/animation"/>
    <x v="4"/>
    <s v="animation"/>
    <x v="0"/>
    <s v="51.92 USD"/>
  </r>
  <r>
    <n v="438"/>
    <s v="Mathis, Hall and Hansen"/>
    <s v="Streamlined web-enabled knowledgebase"/>
    <n v="8300"/>
    <n v="14827"/>
    <n v="1.7863855421686747"/>
    <x v="1"/>
    <n v="247"/>
    <s v="US"/>
    <x v="434"/>
    <s v="USD"/>
    <n v="1362376800"/>
    <n v="1364965200"/>
    <x v="415"/>
    <x v="416"/>
    <b v="0"/>
    <b v="0"/>
    <s v="theater/plays"/>
    <x v="3"/>
    <s v="plays"/>
    <x v="2"/>
    <s v="60.03 USD"/>
  </r>
  <r>
    <n v="439"/>
    <s v="Cummings Inc"/>
    <s v="Digitized transitional monitoring"/>
    <n v="28400"/>
    <n v="100900"/>
    <n v="3.5528169014084505"/>
    <x v="1"/>
    <n v="2293"/>
    <s v="US"/>
    <x v="435"/>
    <s v="USD"/>
    <n v="1478408400"/>
    <n v="1479016800"/>
    <x v="416"/>
    <x v="417"/>
    <b v="0"/>
    <b v="0"/>
    <s v="film &amp; video/science fiction"/>
    <x v="4"/>
    <s v="science fiction"/>
    <x v="7"/>
    <s v="44.00 USD"/>
  </r>
  <r>
    <n v="440"/>
    <s v="Miller-Poole"/>
    <s v="Networked optimal adapter"/>
    <n v="102500"/>
    <n v="165954"/>
    <n v="1.6190634146341463"/>
    <x v="1"/>
    <n v="3131"/>
    <s v="US"/>
    <x v="436"/>
    <s v="USD"/>
    <n v="1498798800"/>
    <n v="1499662800"/>
    <x v="417"/>
    <x v="418"/>
    <b v="0"/>
    <b v="0"/>
    <s v="film &amp; video/television"/>
    <x v="4"/>
    <s v="television"/>
    <x v="5"/>
    <s v="53.00 USD"/>
  </r>
  <r>
    <n v="441"/>
    <s v="Rodriguez-West"/>
    <s v="Automated optimal function"/>
    <n v="7000"/>
    <n v="1744"/>
    <n v="0.24914285714285714"/>
    <x v="0"/>
    <n v="32"/>
    <s v="US"/>
    <x v="437"/>
    <s v="USD"/>
    <n v="1335416400"/>
    <n v="1337835600"/>
    <x v="418"/>
    <x v="419"/>
    <b v="0"/>
    <b v="0"/>
    <s v="technology/wearables"/>
    <x v="2"/>
    <s v="wearables"/>
    <x v="4"/>
    <s v="54.50 USD"/>
  </r>
  <r>
    <n v="442"/>
    <s v="Calderon, Bradford and Dean"/>
    <s v="Devolved system-worthy framework"/>
    <n v="5400"/>
    <n v="10731"/>
    <n v="1.9872222222222222"/>
    <x v="1"/>
    <n v="143"/>
    <s v="IT"/>
    <x v="438"/>
    <s v="EUR"/>
    <n v="1504328400"/>
    <n v="1505710800"/>
    <x v="419"/>
    <x v="420"/>
    <b v="0"/>
    <b v="0"/>
    <s v="theater/plays"/>
    <x v="3"/>
    <s v="plays"/>
    <x v="5"/>
    <s v="75.04 EUR"/>
  </r>
  <r>
    <n v="443"/>
    <s v="Clark-Bowman"/>
    <s v="Stand-alone user-facing service-desk"/>
    <n v="9300"/>
    <n v="3232"/>
    <n v="0.34752688172043011"/>
    <x v="3"/>
    <n v="90"/>
    <s v="US"/>
    <x v="439"/>
    <s v="USD"/>
    <n v="1285822800"/>
    <n v="1287464400"/>
    <x v="420"/>
    <x v="421"/>
    <b v="0"/>
    <b v="0"/>
    <s v="theater/plays"/>
    <x v="3"/>
    <s v="plays"/>
    <x v="6"/>
    <s v="35.91 USD"/>
  </r>
  <r>
    <n v="444"/>
    <s v="Hensley Ltd"/>
    <s v="Versatile global attitude"/>
    <n v="6200"/>
    <n v="10938"/>
    <n v="1.7641935483870967"/>
    <x v="1"/>
    <n v="296"/>
    <s v="US"/>
    <x v="440"/>
    <s v="USD"/>
    <n v="1311483600"/>
    <n v="1311656400"/>
    <x v="421"/>
    <x v="422"/>
    <b v="0"/>
    <b v="1"/>
    <s v="music/indie rock"/>
    <x v="1"/>
    <s v="indie rock"/>
    <x v="8"/>
    <s v="36.95 USD"/>
  </r>
  <r>
    <n v="445"/>
    <s v="Anderson-Pearson"/>
    <s v="Intuitive demand-driven Local Area Network"/>
    <n v="2100"/>
    <n v="10739"/>
    <n v="5.1138095238095236"/>
    <x v="1"/>
    <n v="170"/>
    <s v="US"/>
    <x v="441"/>
    <s v="USD"/>
    <n v="1291356000"/>
    <n v="1293170400"/>
    <x v="422"/>
    <x v="423"/>
    <b v="0"/>
    <b v="1"/>
    <s v="theater/plays"/>
    <x v="3"/>
    <s v="plays"/>
    <x v="6"/>
    <s v="63.17 USD"/>
  </r>
  <r>
    <n v="446"/>
    <s v="Martin, Martin and Solis"/>
    <s v="Assimilated uniform methodology"/>
    <n v="6800"/>
    <n v="5579"/>
    <n v="0.82044117647058823"/>
    <x v="0"/>
    <n v="186"/>
    <s v="US"/>
    <x v="442"/>
    <s v="USD"/>
    <n v="1355810400"/>
    <n v="1355983200"/>
    <x v="423"/>
    <x v="424"/>
    <b v="0"/>
    <b v="0"/>
    <s v="technology/wearables"/>
    <x v="2"/>
    <s v="wearables"/>
    <x v="4"/>
    <s v="29.99 USD"/>
  </r>
  <r>
    <n v="447"/>
    <s v="Harrington-Harper"/>
    <s v="Self-enabling next generation algorithm"/>
    <n v="155200"/>
    <n v="37754"/>
    <n v="0.24326030927835052"/>
    <x v="3"/>
    <n v="439"/>
    <s v="GB"/>
    <x v="443"/>
    <s v="GBP"/>
    <n v="1513663200"/>
    <n v="1515045600"/>
    <x v="424"/>
    <x v="425"/>
    <b v="0"/>
    <b v="0"/>
    <s v="film &amp; video/television"/>
    <x v="4"/>
    <s v="television"/>
    <x v="9"/>
    <s v="86.00 GBP"/>
  </r>
  <r>
    <n v="448"/>
    <s v="Price and Sons"/>
    <s v="Object-based demand-driven strategy"/>
    <n v="89900"/>
    <n v="45384"/>
    <n v="0.50482758620689661"/>
    <x v="0"/>
    <n v="605"/>
    <s v="US"/>
    <x v="444"/>
    <s v="USD"/>
    <n v="1365915600"/>
    <n v="1366088400"/>
    <x v="425"/>
    <x v="426"/>
    <b v="0"/>
    <b v="1"/>
    <s v="games/video games"/>
    <x v="6"/>
    <s v="video games"/>
    <x v="2"/>
    <s v="75.01 USD"/>
  </r>
  <r>
    <n v="449"/>
    <s v="Cuevas-Morales"/>
    <s v="Public-key coherent ability"/>
    <n v="900"/>
    <n v="8703"/>
    <n v="9.67"/>
    <x v="1"/>
    <n v="86"/>
    <s v="DK"/>
    <x v="445"/>
    <s v="DKK"/>
    <n v="1551852000"/>
    <n v="1553317200"/>
    <x v="426"/>
    <x v="427"/>
    <b v="0"/>
    <b v="0"/>
    <s v="games/video games"/>
    <x v="6"/>
    <s v="video games"/>
    <x v="3"/>
    <s v="101.20 DKK"/>
  </r>
  <r>
    <n v="450"/>
    <s v="Delgado-Hatfield"/>
    <s v="Up-sized composite success"/>
    <n v="100"/>
    <n v="4"/>
    <n v="0.04"/>
    <x v="0"/>
    <n v="1"/>
    <s v="CA"/>
    <x v="446"/>
    <s v="CAD"/>
    <n v="1540098000"/>
    <n v="1542088800"/>
    <x v="427"/>
    <x v="428"/>
    <b v="0"/>
    <b v="0"/>
    <s v="film &amp; video/animation"/>
    <x v="4"/>
    <s v="animation"/>
    <x v="9"/>
    <s v="4.00 CAD"/>
  </r>
  <r>
    <n v="451"/>
    <s v="Padilla-Porter"/>
    <s v="Innovative exuding matrix"/>
    <n v="148400"/>
    <n v="182302"/>
    <n v="1.2284501347708894"/>
    <x v="1"/>
    <n v="6286"/>
    <s v="US"/>
    <x v="447"/>
    <s v="USD"/>
    <n v="1500440400"/>
    <n v="1503118800"/>
    <x v="428"/>
    <x v="429"/>
    <b v="0"/>
    <b v="0"/>
    <s v="music/rock"/>
    <x v="1"/>
    <s v="rock"/>
    <x v="5"/>
    <s v="29.00 USD"/>
  </r>
  <r>
    <n v="452"/>
    <s v="Morris Group"/>
    <s v="Realigned impactful artificial intelligence"/>
    <n v="4800"/>
    <n v="3045"/>
    <n v="0.63437500000000002"/>
    <x v="0"/>
    <n v="31"/>
    <s v="US"/>
    <x v="448"/>
    <s v="USD"/>
    <n v="1278392400"/>
    <n v="1278478800"/>
    <x v="429"/>
    <x v="430"/>
    <b v="0"/>
    <b v="0"/>
    <s v="film &amp; video/drama"/>
    <x v="4"/>
    <s v="drama"/>
    <x v="6"/>
    <s v="98.23 USD"/>
  </r>
  <r>
    <n v="453"/>
    <s v="Saunders Ltd"/>
    <s v="Multi-layered multi-tasking secured line"/>
    <n v="182400"/>
    <n v="102749"/>
    <n v="0.56331688596491225"/>
    <x v="0"/>
    <n v="1181"/>
    <s v="US"/>
    <x v="449"/>
    <s v="USD"/>
    <n v="1480572000"/>
    <n v="1484114400"/>
    <x v="411"/>
    <x v="431"/>
    <b v="0"/>
    <b v="0"/>
    <s v="film &amp; video/science fiction"/>
    <x v="4"/>
    <s v="science fiction"/>
    <x v="5"/>
    <s v="87.00 USD"/>
  </r>
  <r>
    <n v="454"/>
    <s v="Woods Inc"/>
    <s v="Upgradable upward-trending portal"/>
    <n v="4000"/>
    <n v="1763"/>
    <n v="0.44074999999999998"/>
    <x v="0"/>
    <n v="39"/>
    <s v="US"/>
    <x v="450"/>
    <s v="USD"/>
    <n v="1382331600"/>
    <n v="1385445600"/>
    <x v="430"/>
    <x v="432"/>
    <b v="0"/>
    <b v="1"/>
    <s v="film &amp; video/drama"/>
    <x v="4"/>
    <s v="drama"/>
    <x v="2"/>
    <s v="45.21 USD"/>
  </r>
  <r>
    <n v="455"/>
    <s v="Villanueva, Wright and Richardson"/>
    <s v="Profit-focused global product"/>
    <n v="116500"/>
    <n v="137904"/>
    <n v="1.1837253218884121"/>
    <x v="1"/>
    <n v="3727"/>
    <s v="US"/>
    <x v="451"/>
    <s v="USD"/>
    <n v="1316754000"/>
    <n v="1318741200"/>
    <x v="431"/>
    <x v="433"/>
    <b v="0"/>
    <b v="0"/>
    <s v="theater/plays"/>
    <x v="3"/>
    <s v="plays"/>
    <x v="8"/>
    <s v="37.00 USD"/>
  </r>
  <r>
    <n v="456"/>
    <s v="Wilson, Brooks and Clark"/>
    <s v="Operative well-modulated data-warehouse"/>
    <n v="146400"/>
    <n v="152438"/>
    <n v="1.041243169398907"/>
    <x v="1"/>
    <n v="1605"/>
    <s v="US"/>
    <x v="452"/>
    <s v="USD"/>
    <n v="1518242400"/>
    <n v="1518242400"/>
    <x v="432"/>
    <x v="434"/>
    <b v="0"/>
    <b v="1"/>
    <s v="music/indie rock"/>
    <x v="1"/>
    <s v="indie rock"/>
    <x v="9"/>
    <s v="94.98 USD"/>
  </r>
  <r>
    <n v="457"/>
    <s v="Sheppard, Smith and Spence"/>
    <s v="Cloned asymmetric functionalities"/>
    <n v="5000"/>
    <n v="1332"/>
    <n v="0.26640000000000003"/>
    <x v="0"/>
    <n v="46"/>
    <s v="US"/>
    <x v="453"/>
    <s v="USD"/>
    <n v="1476421200"/>
    <n v="1476594000"/>
    <x v="433"/>
    <x v="435"/>
    <b v="0"/>
    <b v="0"/>
    <s v="theater/plays"/>
    <x v="3"/>
    <s v="plays"/>
    <x v="7"/>
    <s v="28.96 USD"/>
  </r>
  <r>
    <n v="458"/>
    <s v="Wise, Thompson and Allen"/>
    <s v="Pre-emptive neutral portal"/>
    <n v="33800"/>
    <n v="118706"/>
    <n v="3.5120118343195266"/>
    <x v="1"/>
    <n v="2120"/>
    <s v="US"/>
    <x v="454"/>
    <s v="USD"/>
    <n v="1269752400"/>
    <n v="1273554000"/>
    <x v="434"/>
    <x v="436"/>
    <b v="0"/>
    <b v="0"/>
    <s v="theater/plays"/>
    <x v="3"/>
    <s v="plays"/>
    <x v="6"/>
    <s v="55.99 USD"/>
  </r>
  <r>
    <n v="459"/>
    <s v="Lane, Ryan and Chapman"/>
    <s v="Switchable demand-driven help-desk"/>
    <n v="6300"/>
    <n v="5674"/>
    <n v="0.90063492063492068"/>
    <x v="0"/>
    <n v="105"/>
    <s v="US"/>
    <x v="455"/>
    <s v="USD"/>
    <n v="1419746400"/>
    <n v="1421906400"/>
    <x v="435"/>
    <x v="437"/>
    <b v="0"/>
    <b v="0"/>
    <s v="film &amp; video/documentary"/>
    <x v="4"/>
    <s v="documentary"/>
    <x v="0"/>
    <s v="54.04 USD"/>
  </r>
  <r>
    <n v="460"/>
    <s v="Rich, Alvarez and King"/>
    <s v="Business-focused static ability"/>
    <n v="2400"/>
    <n v="4119"/>
    <n v="1.7162500000000001"/>
    <x v="1"/>
    <n v="50"/>
    <s v="US"/>
    <x v="456"/>
    <s v="USD"/>
    <n v="1281330000"/>
    <n v="1281589200"/>
    <x v="8"/>
    <x v="438"/>
    <b v="0"/>
    <b v="0"/>
    <s v="theater/plays"/>
    <x v="3"/>
    <s v="plays"/>
    <x v="6"/>
    <s v="82.38 USD"/>
  </r>
  <r>
    <n v="461"/>
    <s v="Terry-Salinas"/>
    <s v="Networked secondary structure"/>
    <n v="98800"/>
    <n v="139354"/>
    <n v="1.4104655870445344"/>
    <x v="1"/>
    <n v="2080"/>
    <s v="US"/>
    <x v="457"/>
    <s v="USD"/>
    <n v="1398661200"/>
    <n v="1400389200"/>
    <x v="436"/>
    <x v="439"/>
    <b v="0"/>
    <b v="0"/>
    <s v="film &amp; video/drama"/>
    <x v="4"/>
    <s v="drama"/>
    <x v="1"/>
    <s v="67.00 USD"/>
  </r>
  <r>
    <n v="462"/>
    <s v="Wang-Rodriguez"/>
    <s v="Total multimedia website"/>
    <n v="188800"/>
    <n v="57734"/>
    <n v="0.30579449152542371"/>
    <x v="0"/>
    <n v="535"/>
    <s v="US"/>
    <x v="458"/>
    <s v="USD"/>
    <n v="1359525600"/>
    <n v="1362808800"/>
    <x v="385"/>
    <x v="440"/>
    <b v="0"/>
    <b v="0"/>
    <s v="games/mobile games"/>
    <x v="6"/>
    <s v="mobile games"/>
    <x v="2"/>
    <s v="107.91 USD"/>
  </r>
  <r>
    <n v="463"/>
    <s v="Mckee-Hill"/>
    <s v="Cross-platform upward-trending parallelism"/>
    <n v="134300"/>
    <n v="145265"/>
    <n v="1.0816455696202532"/>
    <x v="1"/>
    <n v="2105"/>
    <s v="US"/>
    <x v="459"/>
    <s v="USD"/>
    <n v="1388469600"/>
    <n v="1388815200"/>
    <x v="437"/>
    <x v="441"/>
    <b v="0"/>
    <b v="0"/>
    <s v="film &amp; video/animation"/>
    <x v="4"/>
    <s v="animation"/>
    <x v="1"/>
    <s v="69.01 USD"/>
  </r>
  <r>
    <n v="464"/>
    <s v="Gomez LLC"/>
    <s v="Pre-emptive mission-critical hardware"/>
    <n v="71200"/>
    <n v="95020"/>
    <n v="1.3345505617977529"/>
    <x v="1"/>
    <n v="2436"/>
    <s v="US"/>
    <x v="460"/>
    <s v="USD"/>
    <n v="1518328800"/>
    <n v="1519538400"/>
    <x v="438"/>
    <x v="442"/>
    <b v="0"/>
    <b v="0"/>
    <s v="theater/plays"/>
    <x v="3"/>
    <s v="plays"/>
    <x v="9"/>
    <s v="39.01 USD"/>
  </r>
  <r>
    <n v="465"/>
    <s v="Gonzalez-Robbins"/>
    <s v="Up-sized responsive protocol"/>
    <n v="4700"/>
    <n v="8829"/>
    <n v="1.8785106382978722"/>
    <x v="1"/>
    <n v="80"/>
    <s v="US"/>
    <x v="461"/>
    <s v="USD"/>
    <n v="1517032800"/>
    <n v="1517810400"/>
    <x v="439"/>
    <x v="443"/>
    <b v="0"/>
    <b v="0"/>
    <s v="publishing/translations"/>
    <x v="5"/>
    <s v="translations"/>
    <x v="9"/>
    <s v="110.36 USD"/>
  </r>
  <r>
    <n v="466"/>
    <s v="Obrien and Sons"/>
    <s v="Pre-emptive transitional frame"/>
    <n v="1200"/>
    <n v="3984"/>
    <n v="3.32"/>
    <x v="1"/>
    <n v="42"/>
    <s v="US"/>
    <x v="462"/>
    <s v="USD"/>
    <n v="1368594000"/>
    <n v="1370581200"/>
    <x v="440"/>
    <x v="444"/>
    <b v="0"/>
    <b v="1"/>
    <s v="technology/wearables"/>
    <x v="2"/>
    <s v="wearables"/>
    <x v="2"/>
    <s v="94.86 USD"/>
  </r>
  <r>
    <n v="467"/>
    <s v="Shaw Ltd"/>
    <s v="Profit-focused content-based application"/>
    <n v="1400"/>
    <n v="8053"/>
    <n v="5.7521428571428572"/>
    <x v="1"/>
    <n v="139"/>
    <s v="CA"/>
    <x v="463"/>
    <s v="CAD"/>
    <n v="1448258400"/>
    <n v="1448863200"/>
    <x v="441"/>
    <x v="445"/>
    <b v="0"/>
    <b v="1"/>
    <s v="technology/web"/>
    <x v="2"/>
    <s v="web"/>
    <x v="0"/>
    <s v="57.94 CAD"/>
  </r>
  <r>
    <n v="468"/>
    <s v="Hughes Inc"/>
    <s v="Streamlined neutral analyzer"/>
    <n v="4000"/>
    <n v="1620"/>
    <n v="0.40500000000000003"/>
    <x v="0"/>
    <n v="16"/>
    <s v="US"/>
    <x v="464"/>
    <s v="USD"/>
    <n v="1555218000"/>
    <n v="1556600400"/>
    <x v="442"/>
    <x v="368"/>
    <b v="0"/>
    <b v="0"/>
    <s v="theater/plays"/>
    <x v="3"/>
    <s v="plays"/>
    <x v="3"/>
    <s v="101.25 USD"/>
  </r>
  <r>
    <n v="469"/>
    <s v="Olsen-Ryan"/>
    <s v="Assimilated neutral utilization"/>
    <n v="5600"/>
    <n v="10328"/>
    <n v="1.8442857142857143"/>
    <x v="1"/>
    <n v="159"/>
    <s v="US"/>
    <x v="465"/>
    <s v="USD"/>
    <n v="1431925200"/>
    <n v="1432098000"/>
    <x v="443"/>
    <x v="446"/>
    <b v="0"/>
    <b v="0"/>
    <s v="film &amp; video/drama"/>
    <x v="4"/>
    <s v="drama"/>
    <x v="0"/>
    <s v="64.96 USD"/>
  </r>
  <r>
    <n v="470"/>
    <s v="Grimes, Holland and Sloan"/>
    <s v="Extended dedicated archive"/>
    <n v="3600"/>
    <n v="10289"/>
    <n v="2.8580555555555556"/>
    <x v="1"/>
    <n v="381"/>
    <s v="US"/>
    <x v="466"/>
    <s v="USD"/>
    <n v="1481522400"/>
    <n v="1482127200"/>
    <x v="315"/>
    <x v="447"/>
    <b v="0"/>
    <b v="0"/>
    <s v="technology/wearables"/>
    <x v="2"/>
    <s v="wearables"/>
    <x v="7"/>
    <s v="27.01 USD"/>
  </r>
  <r>
    <n v="471"/>
    <s v="Perry and Sons"/>
    <s v="Configurable static help-desk"/>
    <n v="3100"/>
    <n v="9889"/>
    <n v="3.19"/>
    <x v="1"/>
    <n v="194"/>
    <s v="GB"/>
    <x v="467"/>
    <s v="GBP"/>
    <n v="1335934800"/>
    <n v="1335934800"/>
    <x v="444"/>
    <x v="448"/>
    <b v="0"/>
    <b v="1"/>
    <s v="food/food trucks"/>
    <x v="0"/>
    <s v="food trucks"/>
    <x v="4"/>
    <s v="50.97 GBP"/>
  </r>
  <r>
    <n v="472"/>
    <s v="Turner, Young and Collins"/>
    <s v="Self-enabling clear-thinking framework"/>
    <n v="153800"/>
    <n v="60342"/>
    <n v="0.39234070221066319"/>
    <x v="0"/>
    <n v="575"/>
    <s v="US"/>
    <x v="468"/>
    <s v="USD"/>
    <n v="1552280400"/>
    <n v="1556946000"/>
    <x v="445"/>
    <x v="178"/>
    <b v="0"/>
    <b v="0"/>
    <s v="music/rock"/>
    <x v="1"/>
    <s v="rock"/>
    <x v="3"/>
    <s v="104.94 USD"/>
  </r>
  <r>
    <n v="473"/>
    <s v="Richardson Inc"/>
    <s v="Assimilated fault-tolerant capacity"/>
    <n v="5000"/>
    <n v="8907"/>
    <n v="1.7814000000000001"/>
    <x v="1"/>
    <n v="106"/>
    <s v="US"/>
    <x v="469"/>
    <s v="USD"/>
    <n v="1529989200"/>
    <n v="1530075600"/>
    <x v="446"/>
    <x v="449"/>
    <b v="0"/>
    <b v="0"/>
    <s v="music/electric music"/>
    <x v="1"/>
    <s v="electric music"/>
    <x v="9"/>
    <s v="84.03 USD"/>
  </r>
  <r>
    <n v="474"/>
    <s v="Santos-Young"/>
    <s v="Enhanced neutral ability"/>
    <n v="4000"/>
    <n v="14606"/>
    <n v="3.6515"/>
    <x v="1"/>
    <n v="142"/>
    <s v="US"/>
    <x v="470"/>
    <s v="USD"/>
    <n v="1418709600"/>
    <n v="1418796000"/>
    <x v="447"/>
    <x v="450"/>
    <b v="0"/>
    <b v="0"/>
    <s v="film &amp; video/television"/>
    <x v="4"/>
    <s v="television"/>
    <x v="1"/>
    <s v="102.86 USD"/>
  </r>
  <r>
    <n v="475"/>
    <s v="Nichols Ltd"/>
    <s v="Function-based attitude-oriented groupware"/>
    <n v="7400"/>
    <n v="8432"/>
    <n v="1.1394594594594594"/>
    <x v="1"/>
    <n v="211"/>
    <s v="US"/>
    <x v="471"/>
    <s v="USD"/>
    <n v="1372136400"/>
    <n v="1372482000"/>
    <x v="448"/>
    <x v="451"/>
    <b v="0"/>
    <b v="1"/>
    <s v="publishing/translations"/>
    <x v="5"/>
    <s v="translations"/>
    <x v="2"/>
    <s v="39.96 USD"/>
  </r>
  <r>
    <n v="476"/>
    <s v="Murphy PLC"/>
    <s v="Optional solution-oriented instruction set"/>
    <n v="191500"/>
    <n v="57122"/>
    <n v="0.29828720626631855"/>
    <x v="0"/>
    <n v="1120"/>
    <s v="US"/>
    <x v="472"/>
    <s v="USD"/>
    <n v="1533877200"/>
    <n v="1534395600"/>
    <x v="342"/>
    <x v="452"/>
    <b v="0"/>
    <b v="0"/>
    <s v="publishing/fiction"/>
    <x v="5"/>
    <s v="fiction"/>
    <x v="9"/>
    <s v="51.00 USD"/>
  </r>
  <r>
    <n v="477"/>
    <s v="Hogan, Porter and Rivera"/>
    <s v="Organic object-oriented core"/>
    <n v="8500"/>
    <n v="4613"/>
    <n v="0.54270588235294115"/>
    <x v="0"/>
    <n v="113"/>
    <s v="US"/>
    <x v="473"/>
    <s v="USD"/>
    <n v="1309064400"/>
    <n v="1311397200"/>
    <x v="449"/>
    <x v="453"/>
    <b v="0"/>
    <b v="0"/>
    <s v="film &amp; video/science fiction"/>
    <x v="4"/>
    <s v="science fiction"/>
    <x v="8"/>
    <s v="40.82 USD"/>
  </r>
  <r>
    <n v="478"/>
    <s v="Lyons LLC"/>
    <s v="Balanced impactful circuit"/>
    <n v="68800"/>
    <n v="162603"/>
    <n v="2.3634156976744185"/>
    <x v="1"/>
    <n v="2756"/>
    <s v="US"/>
    <x v="474"/>
    <s v="USD"/>
    <n v="1425877200"/>
    <n v="1426914000"/>
    <x v="450"/>
    <x v="454"/>
    <b v="0"/>
    <b v="0"/>
    <s v="technology/wearables"/>
    <x v="2"/>
    <s v="wearables"/>
    <x v="0"/>
    <s v="59.00 USD"/>
  </r>
  <r>
    <n v="479"/>
    <s v="Long-Greene"/>
    <s v="Future-proofed heuristic encryption"/>
    <n v="2400"/>
    <n v="12310"/>
    <n v="5.1291666666666664"/>
    <x v="1"/>
    <n v="173"/>
    <s v="GB"/>
    <x v="475"/>
    <s v="GBP"/>
    <n v="1501304400"/>
    <n v="1501477200"/>
    <x v="451"/>
    <x v="455"/>
    <b v="0"/>
    <b v="0"/>
    <s v="food/food trucks"/>
    <x v="0"/>
    <s v="food trucks"/>
    <x v="5"/>
    <s v="71.16 GBP"/>
  </r>
  <r>
    <n v="480"/>
    <s v="Robles-Hudson"/>
    <s v="Balanced bifurcated leverage"/>
    <n v="8600"/>
    <n v="8656"/>
    <n v="1.0065116279069768"/>
    <x v="1"/>
    <n v="87"/>
    <s v="US"/>
    <x v="476"/>
    <s v="USD"/>
    <n v="1268287200"/>
    <n v="1269061200"/>
    <x v="452"/>
    <x v="456"/>
    <b v="0"/>
    <b v="1"/>
    <s v="photography/photography books"/>
    <x v="7"/>
    <s v="photography books"/>
    <x v="6"/>
    <s v="99.49 USD"/>
  </r>
  <r>
    <n v="481"/>
    <s v="Mcclure LLC"/>
    <s v="Sharable discrete budgetary management"/>
    <n v="196600"/>
    <n v="159931"/>
    <n v="0.81348423194303154"/>
    <x v="0"/>
    <n v="1538"/>
    <s v="US"/>
    <x v="477"/>
    <s v="USD"/>
    <n v="1412139600"/>
    <n v="1415772000"/>
    <x v="453"/>
    <x v="457"/>
    <b v="0"/>
    <b v="1"/>
    <s v="theater/plays"/>
    <x v="3"/>
    <s v="plays"/>
    <x v="1"/>
    <s v="103.99 USD"/>
  </r>
  <r>
    <n v="482"/>
    <s v="Martin, Russell and Baker"/>
    <s v="Focused solution-oriented instruction set"/>
    <n v="4200"/>
    <n v="689"/>
    <n v="0.16404761904761905"/>
    <x v="0"/>
    <n v="9"/>
    <s v="US"/>
    <x v="478"/>
    <s v="USD"/>
    <n v="1330063200"/>
    <n v="1331013600"/>
    <x v="454"/>
    <x v="458"/>
    <b v="0"/>
    <b v="1"/>
    <s v="publishing/fiction"/>
    <x v="5"/>
    <s v="fiction"/>
    <x v="4"/>
    <s v="76.56 USD"/>
  </r>
  <r>
    <n v="483"/>
    <s v="Rice-Parker"/>
    <s v="Down-sized actuating infrastructure"/>
    <n v="91400"/>
    <n v="48236"/>
    <n v="0.52774617067833696"/>
    <x v="0"/>
    <n v="554"/>
    <s v="US"/>
    <x v="479"/>
    <s v="USD"/>
    <n v="1576130400"/>
    <n v="1576735200"/>
    <x v="455"/>
    <x v="459"/>
    <b v="0"/>
    <b v="0"/>
    <s v="theater/plays"/>
    <x v="3"/>
    <s v="plays"/>
    <x v="3"/>
    <s v="87.07 USD"/>
  </r>
  <r>
    <n v="484"/>
    <s v="Landry Inc"/>
    <s v="Synergistic cohesive adapter"/>
    <n v="29600"/>
    <n v="77021"/>
    <n v="2.6020608108108108"/>
    <x v="1"/>
    <n v="1572"/>
    <s v="GB"/>
    <x v="480"/>
    <s v="GBP"/>
    <n v="1407128400"/>
    <n v="1411362000"/>
    <x v="456"/>
    <x v="460"/>
    <b v="0"/>
    <b v="1"/>
    <s v="food/food trucks"/>
    <x v="0"/>
    <s v="food trucks"/>
    <x v="1"/>
    <s v="49.00 GBP"/>
  </r>
  <r>
    <n v="485"/>
    <s v="Richards-Davis"/>
    <s v="Quality-focused mission-critical structure"/>
    <n v="90600"/>
    <n v="27844"/>
    <n v="0.30732891832229581"/>
    <x v="0"/>
    <n v="648"/>
    <s v="GB"/>
    <x v="481"/>
    <s v="GBP"/>
    <n v="1560142800"/>
    <n v="1563685200"/>
    <x v="457"/>
    <x v="461"/>
    <b v="0"/>
    <b v="0"/>
    <s v="theater/plays"/>
    <x v="3"/>
    <s v="plays"/>
    <x v="3"/>
    <s v="42.97 GBP"/>
  </r>
  <r>
    <n v="486"/>
    <s v="Davis, Cox and Fox"/>
    <s v="Compatible exuding Graphical User Interface"/>
    <n v="5200"/>
    <n v="702"/>
    <n v="0.13500000000000001"/>
    <x v="0"/>
    <n v="21"/>
    <s v="GB"/>
    <x v="482"/>
    <s v="GBP"/>
    <n v="1520575200"/>
    <n v="1521867600"/>
    <x v="458"/>
    <x v="462"/>
    <b v="0"/>
    <b v="1"/>
    <s v="publishing/translations"/>
    <x v="5"/>
    <s v="translations"/>
    <x v="9"/>
    <s v="33.43 GBP"/>
  </r>
  <r>
    <n v="487"/>
    <s v="Smith-Wallace"/>
    <s v="Monitored 24/7 time-frame"/>
    <n v="110300"/>
    <n v="197024"/>
    <n v="1.7862556663644606"/>
    <x v="1"/>
    <n v="2346"/>
    <s v="US"/>
    <x v="483"/>
    <s v="USD"/>
    <n v="1492664400"/>
    <n v="1495515600"/>
    <x v="459"/>
    <x v="463"/>
    <b v="0"/>
    <b v="0"/>
    <s v="theater/plays"/>
    <x v="3"/>
    <s v="plays"/>
    <x v="5"/>
    <s v="83.98 USD"/>
  </r>
  <r>
    <n v="488"/>
    <s v="Cordova, Shaw and Wang"/>
    <s v="Virtual secondary open architecture"/>
    <n v="5300"/>
    <n v="11663"/>
    <n v="2.2005660377358489"/>
    <x v="1"/>
    <n v="115"/>
    <s v="US"/>
    <x v="484"/>
    <s v="USD"/>
    <n v="1454479200"/>
    <n v="1455948000"/>
    <x v="460"/>
    <x v="464"/>
    <b v="0"/>
    <b v="0"/>
    <s v="theater/plays"/>
    <x v="3"/>
    <s v="plays"/>
    <x v="7"/>
    <s v="101.42 USD"/>
  </r>
  <r>
    <n v="489"/>
    <s v="Clark Inc"/>
    <s v="Down-sized mobile time-frame"/>
    <n v="9200"/>
    <n v="9339"/>
    <n v="1.015108695652174"/>
    <x v="1"/>
    <n v="85"/>
    <s v="IT"/>
    <x v="485"/>
    <s v="EUR"/>
    <n v="1281934800"/>
    <n v="1282366800"/>
    <x v="461"/>
    <x v="465"/>
    <b v="0"/>
    <b v="0"/>
    <s v="technology/wearables"/>
    <x v="2"/>
    <s v="wearables"/>
    <x v="6"/>
    <s v="109.87 EUR"/>
  </r>
  <r>
    <n v="490"/>
    <s v="Young and Sons"/>
    <s v="Innovative disintermediate encryption"/>
    <n v="2400"/>
    <n v="4596"/>
    <n v="1.915"/>
    <x v="1"/>
    <n v="144"/>
    <s v="US"/>
    <x v="486"/>
    <s v="USD"/>
    <n v="1573970400"/>
    <n v="1574575200"/>
    <x v="462"/>
    <x v="466"/>
    <b v="0"/>
    <b v="0"/>
    <s v="journalism/audio"/>
    <x v="8"/>
    <s v="audio"/>
    <x v="3"/>
    <s v="31.92 USD"/>
  </r>
  <r>
    <n v="491"/>
    <s v="Henson PLC"/>
    <s v="Universal contextually-based knowledgebase"/>
    <n v="56800"/>
    <n v="173437"/>
    <n v="3.0534683098591549"/>
    <x v="1"/>
    <n v="2443"/>
    <s v="US"/>
    <x v="487"/>
    <s v="USD"/>
    <n v="1372654800"/>
    <n v="1374901200"/>
    <x v="463"/>
    <x v="467"/>
    <b v="0"/>
    <b v="1"/>
    <s v="food/food trucks"/>
    <x v="0"/>
    <s v="food trucks"/>
    <x v="2"/>
    <s v="70.99 USD"/>
  </r>
  <r>
    <n v="492"/>
    <s v="Garcia Group"/>
    <s v="Persevering interactive matrix"/>
    <n v="191000"/>
    <n v="45831"/>
    <n v="0.23995287958115183"/>
    <x v="3"/>
    <n v="595"/>
    <s v="US"/>
    <x v="488"/>
    <s v="USD"/>
    <n v="1275886800"/>
    <n v="1278910800"/>
    <x v="464"/>
    <x v="468"/>
    <b v="1"/>
    <b v="1"/>
    <s v="film &amp; video/shorts"/>
    <x v="4"/>
    <s v="shorts"/>
    <x v="6"/>
    <s v="77.03 USD"/>
  </r>
  <r>
    <n v="493"/>
    <s v="Adams, Walker and Wong"/>
    <s v="Seamless background framework"/>
    <n v="900"/>
    <n v="6514"/>
    <n v="7.2377777777777776"/>
    <x v="1"/>
    <n v="64"/>
    <s v="US"/>
    <x v="489"/>
    <s v="USD"/>
    <n v="1561784400"/>
    <n v="1562907600"/>
    <x v="465"/>
    <x v="469"/>
    <b v="0"/>
    <b v="0"/>
    <s v="photography/photography books"/>
    <x v="7"/>
    <s v="photography books"/>
    <x v="3"/>
    <s v="101.78 USD"/>
  </r>
  <r>
    <n v="494"/>
    <s v="Hopkins-Browning"/>
    <s v="Balanced upward-trending productivity"/>
    <n v="2500"/>
    <n v="13684"/>
    <n v="5.4736000000000002"/>
    <x v="1"/>
    <n v="268"/>
    <s v="US"/>
    <x v="490"/>
    <s v="USD"/>
    <n v="1332392400"/>
    <n v="1332478800"/>
    <x v="466"/>
    <x v="470"/>
    <b v="0"/>
    <b v="0"/>
    <s v="technology/wearables"/>
    <x v="2"/>
    <s v="wearables"/>
    <x v="4"/>
    <s v="51.06 USD"/>
  </r>
  <r>
    <n v="495"/>
    <s v="Bell, Edwards and Andersen"/>
    <s v="Centralized clear-thinking solution"/>
    <n v="3200"/>
    <n v="13264"/>
    <n v="4.1449999999999996"/>
    <x v="1"/>
    <n v="195"/>
    <s v="DK"/>
    <x v="491"/>
    <s v="DKK"/>
    <n v="1402376400"/>
    <n v="1402722000"/>
    <x v="467"/>
    <x v="471"/>
    <b v="0"/>
    <b v="0"/>
    <s v="theater/plays"/>
    <x v="3"/>
    <s v="plays"/>
    <x v="1"/>
    <s v="68.02 DKK"/>
  </r>
  <r>
    <n v="496"/>
    <s v="Morales Group"/>
    <s v="Optimized bi-directional extranet"/>
    <n v="183800"/>
    <n v="1667"/>
    <n v="9.0696409140369975E-3"/>
    <x v="0"/>
    <n v="54"/>
    <s v="US"/>
    <x v="492"/>
    <s v="USD"/>
    <n v="1495342800"/>
    <n v="1496811600"/>
    <x v="468"/>
    <x v="472"/>
    <b v="0"/>
    <b v="0"/>
    <s v="film &amp; video/animation"/>
    <x v="4"/>
    <s v="animation"/>
    <x v="5"/>
    <s v="30.87 USD"/>
  </r>
  <r>
    <n v="497"/>
    <s v="Lucero Group"/>
    <s v="Intuitive actuating benchmark"/>
    <n v="9800"/>
    <n v="3349"/>
    <n v="0.34173469387755101"/>
    <x v="0"/>
    <n v="120"/>
    <s v="US"/>
    <x v="493"/>
    <s v="USD"/>
    <n v="1482213600"/>
    <n v="1482213600"/>
    <x v="469"/>
    <x v="473"/>
    <b v="0"/>
    <b v="1"/>
    <s v="technology/wearables"/>
    <x v="2"/>
    <s v="wearables"/>
    <x v="7"/>
    <s v="27.91 USD"/>
  </r>
  <r>
    <n v="498"/>
    <s v="Smith, Brown and Davis"/>
    <s v="Devolved background project"/>
    <n v="193400"/>
    <n v="46317"/>
    <n v="0.239488107549121"/>
    <x v="0"/>
    <n v="579"/>
    <s v="DK"/>
    <x v="494"/>
    <s v="DKK"/>
    <n v="1420092000"/>
    <n v="1420264800"/>
    <x v="470"/>
    <x v="474"/>
    <b v="0"/>
    <b v="0"/>
    <s v="technology/web"/>
    <x v="2"/>
    <s v="web"/>
    <x v="0"/>
    <s v="79.99 DKK"/>
  </r>
  <r>
    <n v="499"/>
    <s v="Hunt Group"/>
    <s v="Reverse-engineered executive emulation"/>
    <n v="163800"/>
    <n v="78743"/>
    <n v="0.48072649572649573"/>
    <x v="0"/>
    <n v="2072"/>
    <s v="US"/>
    <x v="495"/>
    <s v="USD"/>
    <n v="1458018000"/>
    <n v="1458450000"/>
    <x v="471"/>
    <x v="475"/>
    <b v="0"/>
    <b v="1"/>
    <s v="film &amp; video/documentary"/>
    <x v="4"/>
    <s v="documentary"/>
    <x v="7"/>
    <s v="38.00 USD"/>
  </r>
  <r>
    <n v="500"/>
    <s v="Valdez Ltd"/>
    <s v="Team-oriented clear-thinking matrix"/>
    <n v="100"/>
    <n v="0"/>
    <n v="0"/>
    <x v="0"/>
    <n v="0"/>
    <s v="US"/>
    <x v="0"/>
    <s v="USD"/>
    <n v="1367384400"/>
    <n v="1369803600"/>
    <x v="472"/>
    <x v="380"/>
    <b v="0"/>
    <b v="1"/>
    <s v="theater/plays"/>
    <x v="3"/>
    <s v="plays"/>
    <x v="2"/>
    <n v="0"/>
  </r>
  <r>
    <n v="501"/>
    <s v="Mccann-Le"/>
    <s v="Focused coherent methodology"/>
    <n v="153600"/>
    <n v="107743"/>
    <n v="0.70145182291666663"/>
    <x v="0"/>
    <n v="1796"/>
    <s v="US"/>
    <x v="496"/>
    <s v="USD"/>
    <n v="1363064400"/>
    <n v="1363237200"/>
    <x v="473"/>
    <x v="353"/>
    <b v="0"/>
    <b v="0"/>
    <s v="film &amp; video/documentary"/>
    <x v="4"/>
    <s v="documentary"/>
    <x v="2"/>
    <s v="59.99 USD"/>
  </r>
  <r>
    <n v="502"/>
    <s v="Johnson Inc"/>
    <s v="Reduced context-sensitive complexity"/>
    <n v="1300"/>
    <n v="6889"/>
    <n v="5.2992307692307694"/>
    <x v="1"/>
    <n v="186"/>
    <s v="AU"/>
    <x v="497"/>
    <s v="AUD"/>
    <n v="1343365200"/>
    <n v="1345870800"/>
    <x v="474"/>
    <x v="476"/>
    <b v="0"/>
    <b v="1"/>
    <s v="games/video games"/>
    <x v="6"/>
    <s v="video games"/>
    <x v="4"/>
    <s v="37.04 AUD"/>
  </r>
  <r>
    <n v="503"/>
    <s v="Collins LLC"/>
    <s v="Decentralized 4thgeneration time-frame"/>
    <n v="25500"/>
    <n v="45983"/>
    <n v="1.8032549019607844"/>
    <x v="1"/>
    <n v="460"/>
    <s v="US"/>
    <x v="498"/>
    <s v="USD"/>
    <n v="1435726800"/>
    <n v="1437454800"/>
    <x v="72"/>
    <x v="477"/>
    <b v="0"/>
    <b v="0"/>
    <s v="film &amp; video/drama"/>
    <x v="4"/>
    <s v="drama"/>
    <x v="0"/>
    <s v="99.96 USD"/>
  </r>
  <r>
    <n v="504"/>
    <s v="Smith-Miller"/>
    <s v="De-engineered cohesive moderator"/>
    <n v="7500"/>
    <n v="6924"/>
    <n v="0.92320000000000002"/>
    <x v="0"/>
    <n v="62"/>
    <s v="IT"/>
    <x v="499"/>
    <s v="EUR"/>
    <n v="1431925200"/>
    <n v="1432011600"/>
    <x v="443"/>
    <x v="478"/>
    <b v="0"/>
    <b v="0"/>
    <s v="music/rock"/>
    <x v="1"/>
    <s v="rock"/>
    <x v="0"/>
    <s v="111.68 EUR"/>
  </r>
  <r>
    <n v="505"/>
    <s v="Jensen-Vargas"/>
    <s v="Ameliorated explicit parallelism"/>
    <n v="89900"/>
    <n v="12497"/>
    <n v="0.13901001112347053"/>
    <x v="0"/>
    <n v="347"/>
    <s v="US"/>
    <x v="500"/>
    <s v="USD"/>
    <n v="1362722400"/>
    <n v="1366347600"/>
    <x v="475"/>
    <x v="479"/>
    <b v="0"/>
    <b v="1"/>
    <s v="publishing/radio &amp; podcasts"/>
    <x v="5"/>
    <s v="radio &amp; podcasts"/>
    <x v="2"/>
    <s v="36.01 USD"/>
  </r>
  <r>
    <n v="506"/>
    <s v="Robles, Bell and Gonzalez"/>
    <s v="Customizable background monitoring"/>
    <n v="18000"/>
    <n v="166874"/>
    <n v="9.2707777777777771"/>
    <x v="1"/>
    <n v="2528"/>
    <s v="US"/>
    <x v="501"/>
    <s v="USD"/>
    <n v="1511416800"/>
    <n v="1512885600"/>
    <x v="81"/>
    <x v="480"/>
    <b v="0"/>
    <b v="1"/>
    <s v="theater/plays"/>
    <x v="3"/>
    <s v="plays"/>
    <x v="5"/>
    <s v="66.01 USD"/>
  </r>
  <r>
    <n v="507"/>
    <s v="Turner, Miller and Francis"/>
    <s v="Compatible well-modulated budgetary management"/>
    <n v="2100"/>
    <n v="837"/>
    <n v="0.39857142857142858"/>
    <x v="0"/>
    <n v="19"/>
    <s v="US"/>
    <x v="502"/>
    <s v="USD"/>
    <n v="1365483600"/>
    <n v="1369717200"/>
    <x v="476"/>
    <x v="481"/>
    <b v="0"/>
    <b v="1"/>
    <s v="technology/web"/>
    <x v="2"/>
    <s v="web"/>
    <x v="2"/>
    <s v="44.05 USD"/>
  </r>
  <r>
    <n v="508"/>
    <s v="Roberts Group"/>
    <s v="Up-sized radical pricing structure"/>
    <n v="172700"/>
    <n v="193820"/>
    <n v="1.1222929936305732"/>
    <x v="1"/>
    <n v="3657"/>
    <s v="US"/>
    <x v="503"/>
    <s v="USD"/>
    <n v="1532840400"/>
    <n v="1534654800"/>
    <x v="192"/>
    <x v="482"/>
    <b v="0"/>
    <b v="0"/>
    <s v="theater/plays"/>
    <x v="3"/>
    <s v="plays"/>
    <x v="9"/>
    <s v="53.00 USD"/>
  </r>
  <r>
    <n v="509"/>
    <s v="White LLC"/>
    <s v="Robust zero-defect project"/>
    <n v="168500"/>
    <n v="119510"/>
    <n v="0.70925816023738875"/>
    <x v="0"/>
    <n v="1258"/>
    <s v="US"/>
    <x v="504"/>
    <s v="USD"/>
    <n v="1336194000"/>
    <n v="1337058000"/>
    <x v="477"/>
    <x v="483"/>
    <b v="0"/>
    <b v="0"/>
    <s v="theater/plays"/>
    <x v="3"/>
    <s v="plays"/>
    <x v="4"/>
    <s v="95.00 USD"/>
  </r>
  <r>
    <n v="510"/>
    <s v="Best, Miller and Thomas"/>
    <s v="Re-engineered mobile task-force"/>
    <n v="7800"/>
    <n v="9289"/>
    <n v="1.1908974358974358"/>
    <x v="1"/>
    <n v="131"/>
    <s v="AU"/>
    <x v="505"/>
    <s v="AUD"/>
    <n v="1527742800"/>
    <n v="1529816400"/>
    <x v="478"/>
    <x v="484"/>
    <b v="0"/>
    <b v="0"/>
    <s v="film &amp; video/drama"/>
    <x v="4"/>
    <s v="drama"/>
    <x v="9"/>
    <s v="70.91 AUD"/>
  </r>
  <r>
    <n v="511"/>
    <s v="Smith-Mullins"/>
    <s v="User-centric intangible neural-net"/>
    <n v="147800"/>
    <n v="35498"/>
    <n v="0.24017591339648173"/>
    <x v="0"/>
    <n v="362"/>
    <s v="US"/>
    <x v="506"/>
    <s v="USD"/>
    <n v="1564030800"/>
    <n v="1564894800"/>
    <x v="479"/>
    <x v="265"/>
    <b v="0"/>
    <b v="0"/>
    <s v="theater/plays"/>
    <x v="3"/>
    <s v="plays"/>
    <x v="3"/>
    <s v="98.06 USD"/>
  </r>
  <r>
    <n v="512"/>
    <s v="Williams-Walsh"/>
    <s v="Organized explicit core"/>
    <n v="9100"/>
    <n v="12678"/>
    <n v="1.3931868131868133"/>
    <x v="1"/>
    <n v="239"/>
    <s v="US"/>
    <x v="507"/>
    <s v="USD"/>
    <n v="1404536400"/>
    <n v="1404622800"/>
    <x v="480"/>
    <x v="485"/>
    <b v="0"/>
    <b v="1"/>
    <s v="games/video games"/>
    <x v="6"/>
    <s v="video games"/>
    <x v="1"/>
    <s v="53.05 USD"/>
  </r>
  <r>
    <n v="513"/>
    <s v="Harrison, Blackwell and Mendez"/>
    <s v="Synchronized 6thgeneration adapter"/>
    <n v="8300"/>
    <n v="3260"/>
    <n v="0.39277108433734942"/>
    <x v="3"/>
    <n v="35"/>
    <s v="US"/>
    <x v="508"/>
    <s v="USD"/>
    <n v="1284008400"/>
    <n v="1284181200"/>
    <x v="180"/>
    <x v="486"/>
    <b v="0"/>
    <b v="0"/>
    <s v="film &amp; video/television"/>
    <x v="4"/>
    <s v="television"/>
    <x v="6"/>
    <s v="93.14 USD"/>
  </r>
  <r>
    <n v="514"/>
    <s v="Sanchez, Bradley and Flores"/>
    <s v="Centralized motivating capacity"/>
    <n v="138700"/>
    <n v="31123"/>
    <n v="0.22439077144917088"/>
    <x v="3"/>
    <n v="528"/>
    <s v="CH"/>
    <x v="509"/>
    <s v="CHF"/>
    <n v="1386309600"/>
    <n v="1386741600"/>
    <x v="481"/>
    <x v="412"/>
    <b v="0"/>
    <b v="1"/>
    <s v="music/rock"/>
    <x v="1"/>
    <s v="rock"/>
    <x v="2"/>
    <s v="58.95 CHF"/>
  </r>
  <r>
    <n v="515"/>
    <s v="Cox LLC"/>
    <s v="Phased 24hour flexibility"/>
    <n v="8600"/>
    <n v="4797"/>
    <n v="0.55779069767441858"/>
    <x v="0"/>
    <n v="133"/>
    <s v="CA"/>
    <x v="510"/>
    <s v="CAD"/>
    <n v="1324620000"/>
    <n v="1324792800"/>
    <x v="482"/>
    <x v="487"/>
    <b v="0"/>
    <b v="1"/>
    <s v="theater/plays"/>
    <x v="3"/>
    <s v="plays"/>
    <x v="8"/>
    <s v="36.07 CAD"/>
  </r>
  <r>
    <n v="516"/>
    <s v="Morales-Odonnell"/>
    <s v="Exclusive 5thgeneration structure"/>
    <n v="125400"/>
    <n v="53324"/>
    <n v="0.42523125996810207"/>
    <x v="0"/>
    <n v="846"/>
    <s v="US"/>
    <x v="511"/>
    <s v="USD"/>
    <n v="1281070800"/>
    <n v="1284354000"/>
    <x v="194"/>
    <x v="488"/>
    <b v="0"/>
    <b v="0"/>
    <s v="publishing/nonfiction"/>
    <x v="5"/>
    <s v="nonfiction"/>
    <x v="6"/>
    <s v="63.03 USD"/>
  </r>
  <r>
    <n v="517"/>
    <s v="Ramirez LLC"/>
    <s v="Multi-tiered maximized orchestration"/>
    <n v="5900"/>
    <n v="6608"/>
    <n v="1.1200000000000001"/>
    <x v="1"/>
    <n v="78"/>
    <s v="US"/>
    <x v="512"/>
    <s v="USD"/>
    <n v="1493960400"/>
    <n v="1494392400"/>
    <x v="483"/>
    <x v="489"/>
    <b v="0"/>
    <b v="0"/>
    <s v="food/food trucks"/>
    <x v="0"/>
    <s v="food trucks"/>
    <x v="5"/>
    <s v="84.72 USD"/>
  </r>
  <r>
    <n v="518"/>
    <s v="Ramirez Group"/>
    <s v="Open-architected uniform instruction set"/>
    <n v="8800"/>
    <n v="622"/>
    <n v="7.0681818181818179E-2"/>
    <x v="0"/>
    <n v="10"/>
    <s v="US"/>
    <x v="513"/>
    <s v="USD"/>
    <n v="1519365600"/>
    <n v="1519538400"/>
    <x v="484"/>
    <x v="442"/>
    <b v="0"/>
    <b v="1"/>
    <s v="film &amp; video/animation"/>
    <x v="4"/>
    <s v="animation"/>
    <x v="9"/>
    <s v="62.20 USD"/>
  </r>
  <r>
    <n v="519"/>
    <s v="Marsh-Coleman"/>
    <s v="Exclusive asymmetric analyzer"/>
    <n v="177700"/>
    <n v="180802"/>
    <n v="1.0174563871693867"/>
    <x v="1"/>
    <n v="1773"/>
    <s v="US"/>
    <x v="514"/>
    <s v="USD"/>
    <n v="1420696800"/>
    <n v="1421906400"/>
    <x v="355"/>
    <x v="437"/>
    <b v="0"/>
    <b v="1"/>
    <s v="music/rock"/>
    <x v="1"/>
    <s v="rock"/>
    <x v="0"/>
    <s v="101.98 USD"/>
  </r>
  <r>
    <n v="520"/>
    <s v="Frederick, Jenkins and Collins"/>
    <s v="Organic radical collaboration"/>
    <n v="800"/>
    <n v="3406"/>
    <n v="4.2575000000000003"/>
    <x v="1"/>
    <n v="32"/>
    <s v="US"/>
    <x v="515"/>
    <s v="USD"/>
    <n v="1555650000"/>
    <n v="1555909200"/>
    <x v="485"/>
    <x v="490"/>
    <b v="0"/>
    <b v="0"/>
    <s v="theater/plays"/>
    <x v="3"/>
    <s v="plays"/>
    <x v="3"/>
    <s v="106.44 USD"/>
  </r>
  <r>
    <n v="521"/>
    <s v="Wilson Ltd"/>
    <s v="Function-based multi-state software"/>
    <n v="7600"/>
    <n v="11061"/>
    <n v="1.4553947368421052"/>
    <x v="1"/>
    <n v="369"/>
    <s v="US"/>
    <x v="516"/>
    <s v="USD"/>
    <n v="1471928400"/>
    <n v="1472446800"/>
    <x v="486"/>
    <x v="491"/>
    <b v="0"/>
    <b v="1"/>
    <s v="film &amp; video/drama"/>
    <x v="4"/>
    <s v="drama"/>
    <x v="7"/>
    <s v="29.98 USD"/>
  </r>
  <r>
    <n v="522"/>
    <s v="Cline, Peterson and Lowery"/>
    <s v="Innovative static budgetary management"/>
    <n v="50500"/>
    <n v="16389"/>
    <n v="0.32453465346534655"/>
    <x v="0"/>
    <n v="191"/>
    <s v="US"/>
    <x v="517"/>
    <s v="USD"/>
    <n v="1341291600"/>
    <n v="1342328400"/>
    <x v="487"/>
    <x v="163"/>
    <b v="0"/>
    <b v="0"/>
    <s v="film &amp; video/shorts"/>
    <x v="4"/>
    <s v="shorts"/>
    <x v="4"/>
    <s v="85.81 USD"/>
  </r>
  <r>
    <n v="523"/>
    <s v="Underwood, James and Jones"/>
    <s v="Triple-buffered holistic ability"/>
    <n v="900"/>
    <n v="6303"/>
    <n v="7.003333333333333"/>
    <x v="1"/>
    <n v="89"/>
    <s v="US"/>
    <x v="518"/>
    <s v="USD"/>
    <n v="1267682400"/>
    <n v="1268114400"/>
    <x v="488"/>
    <x v="492"/>
    <b v="0"/>
    <b v="0"/>
    <s v="film &amp; video/shorts"/>
    <x v="4"/>
    <s v="shorts"/>
    <x v="6"/>
    <s v="70.82 USD"/>
  </r>
  <r>
    <n v="524"/>
    <s v="Johnson-Contreras"/>
    <s v="Diverse scalable superstructure"/>
    <n v="96700"/>
    <n v="81136"/>
    <n v="0.83904860392967939"/>
    <x v="0"/>
    <n v="1979"/>
    <s v="US"/>
    <x v="519"/>
    <s v="USD"/>
    <n v="1272258000"/>
    <n v="1273381200"/>
    <x v="489"/>
    <x v="493"/>
    <b v="0"/>
    <b v="0"/>
    <s v="theater/plays"/>
    <x v="3"/>
    <s v="plays"/>
    <x v="6"/>
    <s v="41.00 USD"/>
  </r>
  <r>
    <n v="525"/>
    <s v="Greene, Lloyd and Sims"/>
    <s v="Balanced leadingedge data-warehouse"/>
    <n v="2100"/>
    <n v="1768"/>
    <n v="0.84190476190476193"/>
    <x v="0"/>
    <n v="63"/>
    <s v="US"/>
    <x v="520"/>
    <s v="USD"/>
    <n v="1290492000"/>
    <n v="1290837600"/>
    <x v="490"/>
    <x v="494"/>
    <b v="0"/>
    <b v="0"/>
    <s v="technology/wearables"/>
    <x v="2"/>
    <s v="wearables"/>
    <x v="6"/>
    <s v="28.06 USD"/>
  </r>
  <r>
    <n v="526"/>
    <s v="Smith-Sparks"/>
    <s v="Digitized bandwidth-monitored open architecture"/>
    <n v="8300"/>
    <n v="12944"/>
    <n v="1.5595180722891566"/>
    <x v="1"/>
    <n v="147"/>
    <s v="US"/>
    <x v="521"/>
    <s v="USD"/>
    <n v="1451109600"/>
    <n v="1454306400"/>
    <x v="312"/>
    <x v="495"/>
    <b v="0"/>
    <b v="1"/>
    <s v="theater/plays"/>
    <x v="3"/>
    <s v="plays"/>
    <x v="7"/>
    <s v="88.05 USD"/>
  </r>
  <r>
    <n v="527"/>
    <s v="Rosario-Smith"/>
    <s v="Enterprise-wide intermediate portal"/>
    <n v="189200"/>
    <n v="188480"/>
    <n v="0.99619450317124736"/>
    <x v="0"/>
    <n v="6080"/>
    <s v="CA"/>
    <x v="522"/>
    <s v="CAD"/>
    <n v="1454652000"/>
    <n v="1457762400"/>
    <x v="491"/>
    <x v="496"/>
    <b v="0"/>
    <b v="0"/>
    <s v="film &amp; video/animation"/>
    <x v="4"/>
    <s v="animation"/>
    <x v="7"/>
    <s v="31.00 CAD"/>
  </r>
  <r>
    <n v="528"/>
    <s v="Avila, Ford and Welch"/>
    <s v="Focused leadingedge matrix"/>
    <n v="9000"/>
    <n v="7227"/>
    <n v="0.80300000000000005"/>
    <x v="0"/>
    <n v="80"/>
    <s v="GB"/>
    <x v="523"/>
    <s v="GBP"/>
    <n v="1385186400"/>
    <n v="1389074400"/>
    <x v="492"/>
    <x v="497"/>
    <b v="0"/>
    <b v="0"/>
    <s v="music/indie rock"/>
    <x v="1"/>
    <s v="indie rock"/>
    <x v="1"/>
    <s v="90.34 GBP"/>
  </r>
  <r>
    <n v="529"/>
    <s v="Gallegos Inc"/>
    <s v="Seamless logistical encryption"/>
    <n v="5100"/>
    <n v="574"/>
    <n v="0.11254901960784314"/>
    <x v="0"/>
    <n v="9"/>
    <s v="US"/>
    <x v="524"/>
    <s v="USD"/>
    <n v="1399698000"/>
    <n v="1402117200"/>
    <x v="493"/>
    <x v="180"/>
    <b v="0"/>
    <b v="0"/>
    <s v="games/video games"/>
    <x v="6"/>
    <s v="video games"/>
    <x v="1"/>
    <s v="63.78 USD"/>
  </r>
  <r>
    <n v="530"/>
    <s v="Morrow, Santiago and Soto"/>
    <s v="Stand-alone human-resource workforce"/>
    <n v="105000"/>
    <n v="96328"/>
    <n v="0.91740952380952379"/>
    <x v="0"/>
    <n v="1784"/>
    <s v="US"/>
    <x v="525"/>
    <s v="USD"/>
    <n v="1283230800"/>
    <n v="1284440400"/>
    <x v="494"/>
    <x v="498"/>
    <b v="0"/>
    <b v="1"/>
    <s v="publishing/fiction"/>
    <x v="5"/>
    <s v="fiction"/>
    <x v="6"/>
    <s v="54.00 USD"/>
  </r>
  <r>
    <n v="531"/>
    <s v="Berry-Richardson"/>
    <s v="Automated zero tolerance implementation"/>
    <n v="186700"/>
    <n v="178338"/>
    <n v="0.95521156936261387"/>
    <x v="2"/>
    <n v="3640"/>
    <s v="CH"/>
    <x v="526"/>
    <s v="CHF"/>
    <n v="1384149600"/>
    <n v="1388988000"/>
    <x v="495"/>
    <x v="499"/>
    <b v="0"/>
    <b v="0"/>
    <s v="games/video games"/>
    <x v="6"/>
    <s v="video games"/>
    <x v="1"/>
    <s v="48.99 CHF"/>
  </r>
  <r>
    <n v="532"/>
    <s v="Cordova-Torres"/>
    <s v="Pre-emptive grid-enabled contingency"/>
    <n v="1600"/>
    <n v="8046"/>
    <n v="5.0287499999999996"/>
    <x v="1"/>
    <n v="126"/>
    <s v="CA"/>
    <x v="527"/>
    <s v="CAD"/>
    <n v="1516860000"/>
    <n v="1516946400"/>
    <x v="496"/>
    <x v="500"/>
    <b v="0"/>
    <b v="0"/>
    <s v="theater/plays"/>
    <x v="3"/>
    <s v="plays"/>
    <x v="9"/>
    <s v="63.86 CAD"/>
  </r>
  <r>
    <n v="533"/>
    <s v="Holt, Bernard and Johnson"/>
    <s v="Multi-lateral didactic encoding"/>
    <n v="115600"/>
    <n v="184086"/>
    <n v="1.5924394463667819"/>
    <x v="1"/>
    <n v="2218"/>
    <s v="GB"/>
    <x v="528"/>
    <s v="GBP"/>
    <n v="1374642000"/>
    <n v="1377752400"/>
    <x v="497"/>
    <x v="50"/>
    <b v="0"/>
    <b v="0"/>
    <s v="music/indie rock"/>
    <x v="1"/>
    <s v="indie rock"/>
    <x v="2"/>
    <s v="83.00 GBP"/>
  </r>
  <r>
    <n v="534"/>
    <s v="Clark, Mccormick and Mendoza"/>
    <s v="Self-enabling didactic orchestration"/>
    <n v="89100"/>
    <n v="13385"/>
    <n v="0.15022446689113356"/>
    <x v="0"/>
    <n v="243"/>
    <s v="US"/>
    <x v="529"/>
    <s v="USD"/>
    <n v="1534482000"/>
    <n v="1534568400"/>
    <x v="498"/>
    <x v="501"/>
    <b v="0"/>
    <b v="1"/>
    <s v="film &amp; video/drama"/>
    <x v="4"/>
    <s v="drama"/>
    <x v="9"/>
    <s v="55.08 USD"/>
  </r>
  <r>
    <n v="535"/>
    <s v="Garrison LLC"/>
    <s v="Profit-focused 24/7 data-warehouse"/>
    <n v="2600"/>
    <n v="12533"/>
    <n v="4.820384615384615"/>
    <x v="1"/>
    <n v="202"/>
    <s v="IT"/>
    <x v="530"/>
    <s v="EUR"/>
    <n v="1528434000"/>
    <n v="1528606800"/>
    <x v="499"/>
    <x v="502"/>
    <b v="0"/>
    <b v="1"/>
    <s v="theater/plays"/>
    <x v="3"/>
    <s v="plays"/>
    <x v="9"/>
    <s v="62.04 EUR"/>
  </r>
  <r>
    <n v="536"/>
    <s v="Shannon-Olson"/>
    <s v="Enhanced methodical middleware"/>
    <n v="9800"/>
    <n v="14697"/>
    <n v="1.4996938775510205"/>
    <x v="1"/>
    <n v="140"/>
    <s v="IT"/>
    <x v="531"/>
    <s v="EUR"/>
    <n v="1282626000"/>
    <n v="1284872400"/>
    <x v="500"/>
    <x v="52"/>
    <b v="0"/>
    <b v="0"/>
    <s v="publishing/fiction"/>
    <x v="5"/>
    <s v="fiction"/>
    <x v="6"/>
    <s v="104.98 EUR"/>
  </r>
  <r>
    <n v="537"/>
    <s v="Murillo-Mcfarland"/>
    <s v="Synchronized client-driven projection"/>
    <n v="84400"/>
    <n v="98935"/>
    <n v="1.1722156398104266"/>
    <x v="1"/>
    <n v="1052"/>
    <s v="DK"/>
    <x v="532"/>
    <s v="DKK"/>
    <n v="1535605200"/>
    <n v="1537592400"/>
    <x v="501"/>
    <x v="503"/>
    <b v="1"/>
    <b v="1"/>
    <s v="film &amp; video/documentary"/>
    <x v="4"/>
    <s v="documentary"/>
    <x v="9"/>
    <s v="94.04 DKK"/>
  </r>
  <r>
    <n v="538"/>
    <s v="Young, Gilbert and Escobar"/>
    <s v="Networked didactic time-frame"/>
    <n v="151300"/>
    <n v="57034"/>
    <n v="0.37695968274950431"/>
    <x v="0"/>
    <n v="1296"/>
    <s v="US"/>
    <x v="533"/>
    <s v="USD"/>
    <n v="1379826000"/>
    <n v="1381208400"/>
    <x v="502"/>
    <x v="504"/>
    <b v="0"/>
    <b v="0"/>
    <s v="games/mobile games"/>
    <x v="6"/>
    <s v="mobile games"/>
    <x v="2"/>
    <s v="44.01 USD"/>
  </r>
  <r>
    <n v="539"/>
    <s v="Thomas, Welch and Santana"/>
    <s v="Assimilated exuding toolset"/>
    <n v="9800"/>
    <n v="7120"/>
    <n v="0.72653061224489801"/>
    <x v="0"/>
    <n v="77"/>
    <s v="US"/>
    <x v="534"/>
    <s v="USD"/>
    <n v="1561957200"/>
    <n v="1562475600"/>
    <x v="503"/>
    <x v="505"/>
    <b v="0"/>
    <b v="1"/>
    <s v="food/food trucks"/>
    <x v="0"/>
    <s v="food trucks"/>
    <x v="3"/>
    <s v="92.47 USD"/>
  </r>
  <r>
    <n v="540"/>
    <s v="Brown-Pena"/>
    <s v="Front-line client-server secured line"/>
    <n v="5300"/>
    <n v="14097"/>
    <n v="2.6598113207547169"/>
    <x v="1"/>
    <n v="247"/>
    <s v="US"/>
    <x v="535"/>
    <s v="USD"/>
    <n v="1525496400"/>
    <n v="1527397200"/>
    <x v="504"/>
    <x v="506"/>
    <b v="0"/>
    <b v="0"/>
    <s v="photography/photography books"/>
    <x v="7"/>
    <s v="photography books"/>
    <x v="9"/>
    <s v="57.07 USD"/>
  </r>
  <r>
    <n v="541"/>
    <s v="Holder, Caldwell and Vance"/>
    <s v="Polarized systemic Internet solution"/>
    <n v="178000"/>
    <n v="43086"/>
    <n v="0.24205617977528091"/>
    <x v="0"/>
    <n v="395"/>
    <s v="IT"/>
    <x v="536"/>
    <s v="EUR"/>
    <n v="1433912400"/>
    <n v="1436158800"/>
    <x v="505"/>
    <x v="507"/>
    <b v="0"/>
    <b v="0"/>
    <s v="games/mobile games"/>
    <x v="6"/>
    <s v="mobile games"/>
    <x v="0"/>
    <s v="109.08 EUR"/>
  </r>
  <r>
    <n v="542"/>
    <s v="Harrison-Bridges"/>
    <s v="Profit-focused exuding moderator"/>
    <n v="77000"/>
    <n v="1930"/>
    <n v="2.5064935064935064E-2"/>
    <x v="0"/>
    <n v="49"/>
    <s v="GB"/>
    <x v="537"/>
    <s v="GBP"/>
    <n v="1453442400"/>
    <n v="1456034400"/>
    <x v="506"/>
    <x v="508"/>
    <b v="0"/>
    <b v="0"/>
    <s v="music/indie rock"/>
    <x v="1"/>
    <s v="indie rock"/>
    <x v="7"/>
    <s v="39.39 GBP"/>
  </r>
  <r>
    <n v="543"/>
    <s v="Johnson, Murphy and Peterson"/>
    <s v="Cross-group high-level moderator"/>
    <n v="84900"/>
    <n v="13864"/>
    <n v="0.1632979976442874"/>
    <x v="0"/>
    <n v="180"/>
    <s v="US"/>
    <x v="538"/>
    <s v="USD"/>
    <n v="1378875600"/>
    <n v="1380171600"/>
    <x v="507"/>
    <x v="509"/>
    <b v="0"/>
    <b v="0"/>
    <s v="games/video games"/>
    <x v="6"/>
    <s v="video games"/>
    <x v="2"/>
    <s v="77.02 USD"/>
  </r>
  <r>
    <n v="544"/>
    <s v="Taylor Inc"/>
    <s v="Public-key 3rdgeneration system engine"/>
    <n v="2800"/>
    <n v="7742"/>
    <n v="2.7650000000000001"/>
    <x v="1"/>
    <n v="84"/>
    <s v="US"/>
    <x v="539"/>
    <s v="USD"/>
    <n v="1452232800"/>
    <n v="1453356000"/>
    <x v="508"/>
    <x v="510"/>
    <b v="0"/>
    <b v="0"/>
    <s v="music/rock"/>
    <x v="1"/>
    <s v="rock"/>
    <x v="7"/>
    <s v="92.17 USD"/>
  </r>
  <r>
    <n v="545"/>
    <s v="Deleon and Sons"/>
    <s v="Organized value-added access"/>
    <n v="184800"/>
    <n v="164109"/>
    <n v="0.88803571428571426"/>
    <x v="0"/>
    <n v="2690"/>
    <s v="US"/>
    <x v="540"/>
    <s v="USD"/>
    <n v="1577253600"/>
    <n v="1578981600"/>
    <x v="509"/>
    <x v="511"/>
    <b v="0"/>
    <b v="0"/>
    <s v="theater/plays"/>
    <x v="3"/>
    <s v="plays"/>
    <x v="10"/>
    <s v="61.01 USD"/>
  </r>
  <r>
    <n v="546"/>
    <s v="Benjamin, Paul and Ferguson"/>
    <s v="Cloned global Graphical User Interface"/>
    <n v="4200"/>
    <n v="6870"/>
    <n v="1.6357142857142857"/>
    <x v="1"/>
    <n v="88"/>
    <s v="US"/>
    <x v="541"/>
    <s v="USD"/>
    <n v="1537160400"/>
    <n v="1537419600"/>
    <x v="510"/>
    <x v="512"/>
    <b v="0"/>
    <b v="1"/>
    <s v="theater/plays"/>
    <x v="3"/>
    <s v="plays"/>
    <x v="9"/>
    <s v="78.07 USD"/>
  </r>
  <r>
    <n v="547"/>
    <s v="Hardin-Dixon"/>
    <s v="Focused solution-oriented matrix"/>
    <n v="1300"/>
    <n v="12597"/>
    <n v="9.69"/>
    <x v="1"/>
    <n v="156"/>
    <s v="US"/>
    <x v="542"/>
    <s v="USD"/>
    <n v="1422165600"/>
    <n v="1423202400"/>
    <x v="511"/>
    <x v="513"/>
    <b v="0"/>
    <b v="0"/>
    <s v="film &amp; video/drama"/>
    <x v="4"/>
    <s v="drama"/>
    <x v="0"/>
    <s v="80.75 USD"/>
  </r>
  <r>
    <n v="548"/>
    <s v="York-Pitts"/>
    <s v="Monitored discrete toolset"/>
    <n v="66100"/>
    <n v="179074"/>
    <n v="2.7091376701966716"/>
    <x v="1"/>
    <n v="2985"/>
    <s v="US"/>
    <x v="543"/>
    <s v="USD"/>
    <n v="1459486800"/>
    <n v="1460610000"/>
    <x v="512"/>
    <x v="514"/>
    <b v="0"/>
    <b v="0"/>
    <s v="theater/plays"/>
    <x v="3"/>
    <s v="plays"/>
    <x v="7"/>
    <s v="59.99 USD"/>
  </r>
  <r>
    <n v="549"/>
    <s v="Jarvis and Sons"/>
    <s v="Business-focused intermediate system engine"/>
    <n v="29500"/>
    <n v="83843"/>
    <n v="2.8421355932203389"/>
    <x v="1"/>
    <n v="762"/>
    <s v="US"/>
    <x v="544"/>
    <s v="USD"/>
    <n v="1369717200"/>
    <n v="1370494800"/>
    <x v="513"/>
    <x v="515"/>
    <b v="0"/>
    <b v="0"/>
    <s v="technology/wearables"/>
    <x v="2"/>
    <s v="wearables"/>
    <x v="2"/>
    <s v="110.03 USD"/>
  </r>
  <r>
    <n v="550"/>
    <s v="Morrison-Henderson"/>
    <s v="De-engineered disintermediate encoding"/>
    <n v="100"/>
    <n v="4"/>
    <n v="0.04"/>
    <x v="3"/>
    <n v="1"/>
    <s v="CH"/>
    <x v="446"/>
    <s v="CHF"/>
    <n v="1330495200"/>
    <n v="1332306000"/>
    <x v="514"/>
    <x v="516"/>
    <b v="0"/>
    <b v="0"/>
    <s v="music/indie rock"/>
    <x v="1"/>
    <s v="indie rock"/>
    <x v="4"/>
    <s v="4.00 CHF"/>
  </r>
  <r>
    <n v="551"/>
    <s v="Martin-James"/>
    <s v="Streamlined upward-trending analyzer"/>
    <n v="180100"/>
    <n v="105598"/>
    <n v="0.58632981676846196"/>
    <x v="0"/>
    <n v="2779"/>
    <s v="AU"/>
    <x v="545"/>
    <s v="AUD"/>
    <n v="1419055200"/>
    <n v="1422511200"/>
    <x v="515"/>
    <x v="517"/>
    <b v="0"/>
    <b v="1"/>
    <s v="technology/web"/>
    <x v="2"/>
    <s v="web"/>
    <x v="0"/>
    <s v="38.00 AUD"/>
  </r>
  <r>
    <n v="552"/>
    <s v="Mercer, Solomon and Singleton"/>
    <s v="Distributed human-resource policy"/>
    <n v="9000"/>
    <n v="8866"/>
    <n v="0.98511111111111116"/>
    <x v="0"/>
    <n v="92"/>
    <s v="US"/>
    <x v="546"/>
    <s v="USD"/>
    <n v="1480140000"/>
    <n v="1480312800"/>
    <x v="516"/>
    <x v="518"/>
    <b v="0"/>
    <b v="0"/>
    <s v="theater/plays"/>
    <x v="3"/>
    <s v="plays"/>
    <x v="7"/>
    <s v="96.37 USD"/>
  </r>
  <r>
    <n v="553"/>
    <s v="Dougherty, Austin and Mills"/>
    <s v="De-engineered 5thgeneration contingency"/>
    <n v="170600"/>
    <n v="75022"/>
    <n v="0.43975381008206332"/>
    <x v="0"/>
    <n v="1028"/>
    <s v="US"/>
    <x v="547"/>
    <s v="USD"/>
    <n v="1293948000"/>
    <n v="1294034400"/>
    <x v="517"/>
    <x v="519"/>
    <b v="0"/>
    <b v="0"/>
    <s v="music/rock"/>
    <x v="1"/>
    <s v="rock"/>
    <x v="8"/>
    <s v="72.98 USD"/>
  </r>
  <r>
    <n v="554"/>
    <s v="Ritter PLC"/>
    <s v="Multi-channeled upward-trending application"/>
    <n v="9500"/>
    <n v="14408"/>
    <n v="1.5166315789473683"/>
    <x v="1"/>
    <n v="554"/>
    <s v="CA"/>
    <x v="548"/>
    <s v="CAD"/>
    <n v="1482127200"/>
    <n v="1482645600"/>
    <x v="518"/>
    <x v="520"/>
    <b v="0"/>
    <b v="0"/>
    <s v="music/indie rock"/>
    <x v="1"/>
    <s v="indie rock"/>
    <x v="7"/>
    <s v="26.01 CAD"/>
  </r>
  <r>
    <n v="555"/>
    <s v="Anderson Group"/>
    <s v="Organic maximized database"/>
    <n v="6300"/>
    <n v="14089"/>
    <n v="2.2363492063492063"/>
    <x v="1"/>
    <n v="135"/>
    <s v="DK"/>
    <x v="549"/>
    <s v="DKK"/>
    <n v="1396414800"/>
    <n v="1399093200"/>
    <x v="519"/>
    <x v="219"/>
    <b v="0"/>
    <b v="0"/>
    <s v="music/rock"/>
    <x v="1"/>
    <s v="rock"/>
    <x v="1"/>
    <s v="104.36 DKK"/>
  </r>
  <r>
    <n v="556"/>
    <s v="Smith and Sons"/>
    <s v="Grass-roots 24/7 attitude"/>
    <n v="5200"/>
    <n v="12467"/>
    <n v="2.3975"/>
    <x v="1"/>
    <n v="122"/>
    <s v="US"/>
    <x v="550"/>
    <s v="USD"/>
    <n v="1315285200"/>
    <n v="1315890000"/>
    <x v="520"/>
    <x v="521"/>
    <b v="0"/>
    <b v="1"/>
    <s v="publishing/translations"/>
    <x v="5"/>
    <s v="translations"/>
    <x v="8"/>
    <s v="102.19 USD"/>
  </r>
  <r>
    <n v="557"/>
    <s v="Lam-Hamilton"/>
    <s v="Team-oriented global strategy"/>
    <n v="6000"/>
    <n v="11960"/>
    <n v="1.9933333333333334"/>
    <x v="1"/>
    <n v="221"/>
    <s v="US"/>
    <x v="551"/>
    <s v="USD"/>
    <n v="1443762000"/>
    <n v="1444021200"/>
    <x v="521"/>
    <x v="522"/>
    <b v="0"/>
    <b v="1"/>
    <s v="film &amp; video/science fiction"/>
    <x v="4"/>
    <s v="science fiction"/>
    <x v="0"/>
    <s v="54.12 USD"/>
  </r>
  <r>
    <n v="558"/>
    <s v="Ho Ltd"/>
    <s v="Enhanced client-driven capacity"/>
    <n v="5800"/>
    <n v="7966"/>
    <n v="1.373448275862069"/>
    <x v="1"/>
    <n v="126"/>
    <s v="US"/>
    <x v="552"/>
    <s v="USD"/>
    <n v="1456293600"/>
    <n v="1460005200"/>
    <x v="522"/>
    <x v="523"/>
    <b v="0"/>
    <b v="0"/>
    <s v="theater/plays"/>
    <x v="3"/>
    <s v="plays"/>
    <x v="7"/>
    <s v="63.22 USD"/>
  </r>
  <r>
    <n v="559"/>
    <s v="Brown, Estrada and Jensen"/>
    <s v="Exclusive systematic productivity"/>
    <n v="105300"/>
    <n v="106321"/>
    <n v="1.009696106362773"/>
    <x v="1"/>
    <n v="1022"/>
    <s v="US"/>
    <x v="553"/>
    <s v="USD"/>
    <n v="1470114000"/>
    <n v="1470718800"/>
    <x v="523"/>
    <x v="524"/>
    <b v="0"/>
    <b v="0"/>
    <s v="theater/plays"/>
    <x v="3"/>
    <s v="plays"/>
    <x v="7"/>
    <s v="104.03 USD"/>
  </r>
  <r>
    <n v="560"/>
    <s v="Hunt LLC"/>
    <s v="Re-engineered radical policy"/>
    <n v="20000"/>
    <n v="158832"/>
    <n v="7.9416000000000002"/>
    <x v="1"/>
    <n v="3177"/>
    <s v="US"/>
    <x v="554"/>
    <s v="USD"/>
    <n v="1321596000"/>
    <n v="1325052000"/>
    <x v="524"/>
    <x v="348"/>
    <b v="0"/>
    <b v="0"/>
    <s v="film &amp; video/animation"/>
    <x v="4"/>
    <s v="animation"/>
    <x v="8"/>
    <s v="49.99 USD"/>
  </r>
  <r>
    <n v="561"/>
    <s v="Fowler-Smith"/>
    <s v="Down-sized logistical adapter"/>
    <n v="3000"/>
    <n v="11091"/>
    <n v="3.6970000000000001"/>
    <x v="1"/>
    <n v="198"/>
    <s v="CH"/>
    <x v="555"/>
    <s v="CHF"/>
    <n v="1318827600"/>
    <n v="1319000400"/>
    <x v="525"/>
    <x v="280"/>
    <b v="0"/>
    <b v="0"/>
    <s v="theater/plays"/>
    <x v="3"/>
    <s v="plays"/>
    <x v="8"/>
    <s v="56.02 CHF"/>
  </r>
  <r>
    <n v="562"/>
    <s v="Blair Inc"/>
    <s v="Configurable bandwidth-monitored throughput"/>
    <n v="9900"/>
    <n v="1269"/>
    <n v="0.12818181818181817"/>
    <x v="0"/>
    <n v="26"/>
    <s v="CH"/>
    <x v="556"/>
    <s v="CHF"/>
    <n v="1552366800"/>
    <n v="1552539600"/>
    <x v="188"/>
    <x v="525"/>
    <b v="0"/>
    <b v="0"/>
    <s v="music/rock"/>
    <x v="1"/>
    <s v="rock"/>
    <x v="3"/>
    <s v="48.81 CHF"/>
  </r>
  <r>
    <n v="563"/>
    <s v="Kelley, Stanton and Sanchez"/>
    <s v="Optional tangible pricing structure"/>
    <n v="3700"/>
    <n v="5107"/>
    <n v="1.3802702702702703"/>
    <x v="1"/>
    <n v="85"/>
    <s v="AU"/>
    <x v="557"/>
    <s v="AUD"/>
    <n v="1542088800"/>
    <n v="1543816800"/>
    <x v="526"/>
    <x v="526"/>
    <b v="0"/>
    <b v="0"/>
    <s v="film &amp; video/documentary"/>
    <x v="4"/>
    <s v="documentary"/>
    <x v="9"/>
    <s v="60.08 AUD"/>
  </r>
  <r>
    <n v="564"/>
    <s v="Hernandez-Macdonald"/>
    <s v="Organic high-level implementation"/>
    <n v="168700"/>
    <n v="141393"/>
    <n v="0.83813278008298753"/>
    <x v="0"/>
    <n v="1790"/>
    <s v="US"/>
    <x v="558"/>
    <s v="USD"/>
    <n v="1426395600"/>
    <n v="1427086800"/>
    <x v="527"/>
    <x v="527"/>
    <b v="0"/>
    <b v="0"/>
    <s v="theater/plays"/>
    <x v="3"/>
    <s v="plays"/>
    <x v="0"/>
    <s v="78.99 USD"/>
  </r>
  <r>
    <n v="565"/>
    <s v="Joseph LLC"/>
    <s v="Decentralized logistical collaboration"/>
    <n v="94900"/>
    <n v="194166"/>
    <n v="2.0460063224446787"/>
    <x v="1"/>
    <n v="3596"/>
    <s v="US"/>
    <x v="559"/>
    <s v="USD"/>
    <n v="1321336800"/>
    <n v="1323064800"/>
    <x v="528"/>
    <x v="528"/>
    <b v="0"/>
    <b v="0"/>
    <s v="theater/plays"/>
    <x v="3"/>
    <s v="plays"/>
    <x v="8"/>
    <s v="53.99 USD"/>
  </r>
  <r>
    <n v="566"/>
    <s v="Webb-Smith"/>
    <s v="Advanced content-based installation"/>
    <n v="9300"/>
    <n v="4124"/>
    <n v="0.44344086021505374"/>
    <x v="0"/>
    <n v="37"/>
    <s v="US"/>
    <x v="560"/>
    <s v="USD"/>
    <n v="1456293600"/>
    <n v="1458277200"/>
    <x v="522"/>
    <x v="529"/>
    <b v="0"/>
    <b v="1"/>
    <s v="music/electric music"/>
    <x v="1"/>
    <s v="electric music"/>
    <x v="7"/>
    <s v="111.46 USD"/>
  </r>
  <r>
    <n v="567"/>
    <s v="Johns PLC"/>
    <s v="Distributed high-level open architecture"/>
    <n v="6800"/>
    <n v="14865"/>
    <n v="2.1860294117647059"/>
    <x v="1"/>
    <n v="244"/>
    <s v="US"/>
    <x v="561"/>
    <s v="USD"/>
    <n v="1404968400"/>
    <n v="1405141200"/>
    <x v="529"/>
    <x v="360"/>
    <b v="0"/>
    <b v="0"/>
    <s v="music/rock"/>
    <x v="1"/>
    <s v="rock"/>
    <x v="1"/>
    <s v="60.92 USD"/>
  </r>
  <r>
    <n v="568"/>
    <s v="Hardin-Foley"/>
    <s v="Synergized zero tolerance help-desk"/>
    <n v="72400"/>
    <n v="134688"/>
    <n v="1.8603314917127072"/>
    <x v="1"/>
    <n v="5180"/>
    <s v="US"/>
    <x v="562"/>
    <s v="USD"/>
    <n v="1279170000"/>
    <n v="1283058000"/>
    <x v="530"/>
    <x v="254"/>
    <b v="0"/>
    <b v="0"/>
    <s v="theater/plays"/>
    <x v="3"/>
    <s v="plays"/>
    <x v="6"/>
    <s v="26.00 USD"/>
  </r>
  <r>
    <n v="569"/>
    <s v="Fischer, Fowler and Arnold"/>
    <s v="Extended multi-tasking definition"/>
    <n v="20100"/>
    <n v="47705"/>
    <n v="2.3733830845771142"/>
    <x v="1"/>
    <n v="589"/>
    <s v="IT"/>
    <x v="563"/>
    <s v="EUR"/>
    <n v="1294725600"/>
    <n v="1295762400"/>
    <x v="531"/>
    <x v="530"/>
    <b v="0"/>
    <b v="0"/>
    <s v="film &amp; video/animation"/>
    <x v="4"/>
    <s v="animation"/>
    <x v="8"/>
    <s v="80.99 EUR"/>
  </r>
  <r>
    <n v="570"/>
    <s v="Martinez-Juarez"/>
    <s v="Realigned uniform knowledge user"/>
    <n v="31200"/>
    <n v="95364"/>
    <n v="3.0565384615384614"/>
    <x v="1"/>
    <n v="2725"/>
    <s v="US"/>
    <x v="564"/>
    <s v="USD"/>
    <n v="1419055200"/>
    <n v="1419573600"/>
    <x v="515"/>
    <x v="531"/>
    <b v="0"/>
    <b v="1"/>
    <s v="music/rock"/>
    <x v="1"/>
    <s v="rock"/>
    <x v="1"/>
    <s v="35.00 USD"/>
  </r>
  <r>
    <n v="571"/>
    <s v="Wilson and Sons"/>
    <s v="Monitored grid-enabled model"/>
    <n v="3500"/>
    <n v="3295"/>
    <n v="0.94142857142857139"/>
    <x v="0"/>
    <n v="35"/>
    <s v="IT"/>
    <x v="565"/>
    <s v="EUR"/>
    <n v="1434690000"/>
    <n v="1438750800"/>
    <x v="532"/>
    <x v="532"/>
    <b v="0"/>
    <b v="0"/>
    <s v="film &amp; video/shorts"/>
    <x v="4"/>
    <s v="shorts"/>
    <x v="0"/>
    <s v="94.14 EUR"/>
  </r>
  <r>
    <n v="572"/>
    <s v="Clements Group"/>
    <s v="Assimilated actuating policy"/>
    <n v="9000"/>
    <n v="4896"/>
    <n v="0.54400000000000004"/>
    <x v="3"/>
    <n v="94"/>
    <s v="US"/>
    <x v="566"/>
    <s v="USD"/>
    <n v="1443416400"/>
    <n v="1444798800"/>
    <x v="533"/>
    <x v="533"/>
    <b v="0"/>
    <b v="1"/>
    <s v="music/rock"/>
    <x v="1"/>
    <s v="rock"/>
    <x v="0"/>
    <s v="52.09 USD"/>
  </r>
  <r>
    <n v="573"/>
    <s v="Valenzuela-Cook"/>
    <s v="Total incremental productivity"/>
    <n v="6700"/>
    <n v="7496"/>
    <n v="1.1188059701492536"/>
    <x v="1"/>
    <n v="300"/>
    <s v="US"/>
    <x v="567"/>
    <s v="USD"/>
    <n v="1399006800"/>
    <n v="1399179600"/>
    <x v="409"/>
    <x v="534"/>
    <b v="0"/>
    <b v="0"/>
    <s v="journalism/audio"/>
    <x v="8"/>
    <s v="audio"/>
    <x v="1"/>
    <s v="24.99 USD"/>
  </r>
  <r>
    <n v="574"/>
    <s v="Parker, Haley and Foster"/>
    <s v="Adaptive local task-force"/>
    <n v="2700"/>
    <n v="9967"/>
    <n v="3.6914814814814814"/>
    <x v="1"/>
    <n v="144"/>
    <s v="US"/>
    <x v="568"/>
    <s v="USD"/>
    <n v="1575698400"/>
    <n v="1576562400"/>
    <x v="534"/>
    <x v="535"/>
    <b v="0"/>
    <b v="1"/>
    <s v="food/food trucks"/>
    <x v="0"/>
    <s v="food trucks"/>
    <x v="3"/>
    <s v="69.22 USD"/>
  </r>
  <r>
    <n v="575"/>
    <s v="Fuentes LLC"/>
    <s v="Universal zero-defect concept"/>
    <n v="83300"/>
    <n v="52421"/>
    <n v="0.62930372148859548"/>
    <x v="0"/>
    <n v="558"/>
    <s v="US"/>
    <x v="569"/>
    <s v="USD"/>
    <n v="1400562000"/>
    <n v="1400821200"/>
    <x v="53"/>
    <x v="536"/>
    <b v="0"/>
    <b v="1"/>
    <s v="theater/plays"/>
    <x v="3"/>
    <s v="plays"/>
    <x v="1"/>
    <s v="93.94 USD"/>
  </r>
  <r>
    <n v="576"/>
    <s v="Moran and Sons"/>
    <s v="Object-based bottom-line superstructure"/>
    <n v="9700"/>
    <n v="6298"/>
    <n v="0.6492783505154639"/>
    <x v="0"/>
    <n v="64"/>
    <s v="US"/>
    <x v="570"/>
    <s v="USD"/>
    <n v="1509512400"/>
    <n v="1510984800"/>
    <x v="535"/>
    <x v="537"/>
    <b v="0"/>
    <b v="0"/>
    <s v="theater/plays"/>
    <x v="3"/>
    <s v="plays"/>
    <x v="5"/>
    <s v="98.41 USD"/>
  </r>
  <r>
    <n v="577"/>
    <s v="Stevens Inc"/>
    <s v="Adaptive 24hour projection"/>
    <n v="8200"/>
    <n v="1546"/>
    <n v="0.18853658536585366"/>
    <x v="3"/>
    <n v="37"/>
    <s v="US"/>
    <x v="571"/>
    <s v="USD"/>
    <n v="1299823200"/>
    <n v="1302066000"/>
    <x v="536"/>
    <x v="538"/>
    <b v="0"/>
    <b v="0"/>
    <s v="music/jazz"/>
    <x v="1"/>
    <s v="jazz"/>
    <x v="8"/>
    <s v="41.78 USD"/>
  </r>
  <r>
    <n v="578"/>
    <s v="Martinez-Johnson"/>
    <s v="Sharable radical toolset"/>
    <n v="96500"/>
    <n v="16168"/>
    <n v="0.1675440414507772"/>
    <x v="0"/>
    <n v="245"/>
    <s v="US"/>
    <x v="572"/>
    <s v="USD"/>
    <n v="1322719200"/>
    <n v="1322978400"/>
    <x v="537"/>
    <x v="539"/>
    <b v="0"/>
    <b v="0"/>
    <s v="film &amp; video/science fiction"/>
    <x v="4"/>
    <s v="science fiction"/>
    <x v="8"/>
    <s v="65.99 USD"/>
  </r>
  <r>
    <n v="579"/>
    <s v="Franklin Inc"/>
    <s v="Focused multimedia knowledgebase"/>
    <n v="6200"/>
    <n v="6269"/>
    <n v="1.0111290322580646"/>
    <x v="1"/>
    <n v="87"/>
    <s v="US"/>
    <x v="573"/>
    <s v="USD"/>
    <n v="1312693200"/>
    <n v="1313730000"/>
    <x v="538"/>
    <x v="540"/>
    <b v="0"/>
    <b v="0"/>
    <s v="music/jazz"/>
    <x v="1"/>
    <s v="jazz"/>
    <x v="8"/>
    <s v="72.06 USD"/>
  </r>
  <r>
    <n v="580"/>
    <s v="Perez PLC"/>
    <s v="Seamless 6thgeneration extranet"/>
    <n v="43800"/>
    <n v="149578"/>
    <n v="3.4150228310502282"/>
    <x v="1"/>
    <n v="3116"/>
    <s v="US"/>
    <x v="574"/>
    <s v="USD"/>
    <n v="1393394400"/>
    <n v="1394085600"/>
    <x v="539"/>
    <x v="541"/>
    <b v="0"/>
    <b v="0"/>
    <s v="theater/plays"/>
    <x v="3"/>
    <s v="plays"/>
    <x v="1"/>
    <s v="48.00 USD"/>
  </r>
  <r>
    <n v="581"/>
    <s v="Sanchez, Cross and Savage"/>
    <s v="Sharable mobile knowledgebase"/>
    <n v="6000"/>
    <n v="3841"/>
    <n v="0.64016666666666666"/>
    <x v="0"/>
    <n v="71"/>
    <s v="US"/>
    <x v="575"/>
    <s v="USD"/>
    <n v="1304053200"/>
    <n v="1305349200"/>
    <x v="540"/>
    <x v="542"/>
    <b v="0"/>
    <b v="0"/>
    <s v="technology/web"/>
    <x v="2"/>
    <s v="web"/>
    <x v="8"/>
    <s v="54.10 USD"/>
  </r>
  <r>
    <n v="582"/>
    <s v="Pineda Ltd"/>
    <s v="Cross-group global system engine"/>
    <n v="8700"/>
    <n v="4531"/>
    <n v="0.5208045977011494"/>
    <x v="0"/>
    <n v="42"/>
    <s v="US"/>
    <x v="576"/>
    <s v="USD"/>
    <n v="1433912400"/>
    <n v="1434344400"/>
    <x v="505"/>
    <x v="543"/>
    <b v="0"/>
    <b v="1"/>
    <s v="games/video games"/>
    <x v="6"/>
    <s v="video games"/>
    <x v="0"/>
    <s v="107.88 USD"/>
  </r>
  <r>
    <n v="583"/>
    <s v="Powell and Sons"/>
    <s v="Centralized clear-thinking conglomeration"/>
    <n v="18900"/>
    <n v="60934"/>
    <n v="3.2240211640211642"/>
    <x v="1"/>
    <n v="909"/>
    <s v="US"/>
    <x v="577"/>
    <s v="USD"/>
    <n v="1329717600"/>
    <n v="1331186400"/>
    <x v="541"/>
    <x v="544"/>
    <b v="0"/>
    <b v="0"/>
    <s v="film &amp; video/documentary"/>
    <x v="4"/>
    <s v="documentary"/>
    <x v="4"/>
    <s v="67.03 USD"/>
  </r>
  <r>
    <n v="584"/>
    <s v="Nunez-Richards"/>
    <s v="De-engineered cohesive system engine"/>
    <n v="86400"/>
    <n v="103255"/>
    <n v="1.1950810185185186"/>
    <x v="1"/>
    <n v="1613"/>
    <s v="US"/>
    <x v="578"/>
    <s v="USD"/>
    <n v="1335330000"/>
    <n v="1336539600"/>
    <x v="542"/>
    <x v="545"/>
    <b v="0"/>
    <b v="0"/>
    <s v="technology/web"/>
    <x v="2"/>
    <s v="web"/>
    <x v="4"/>
    <s v="64.01 USD"/>
  </r>
  <r>
    <n v="585"/>
    <s v="Pugh LLC"/>
    <s v="Reactive analyzing function"/>
    <n v="8900"/>
    <n v="13065"/>
    <n v="1.4679775280898877"/>
    <x v="1"/>
    <n v="136"/>
    <s v="US"/>
    <x v="579"/>
    <s v="USD"/>
    <n v="1268888400"/>
    <n v="1269752400"/>
    <x v="543"/>
    <x v="546"/>
    <b v="0"/>
    <b v="0"/>
    <s v="publishing/translations"/>
    <x v="5"/>
    <s v="translations"/>
    <x v="6"/>
    <s v="96.07 USD"/>
  </r>
  <r>
    <n v="586"/>
    <s v="Rowe-Wong"/>
    <s v="Robust hybrid budgetary management"/>
    <n v="700"/>
    <n v="6654"/>
    <n v="9.5057142857142853"/>
    <x v="1"/>
    <n v="130"/>
    <s v="US"/>
    <x v="580"/>
    <s v="USD"/>
    <n v="1289973600"/>
    <n v="1291615200"/>
    <x v="544"/>
    <x v="547"/>
    <b v="0"/>
    <b v="0"/>
    <s v="music/rock"/>
    <x v="1"/>
    <s v="rock"/>
    <x v="6"/>
    <s v="51.18 USD"/>
  </r>
  <r>
    <n v="587"/>
    <s v="Williams-Santos"/>
    <s v="Open-source analyzing monitoring"/>
    <n v="9400"/>
    <n v="6852"/>
    <n v="0.72893617021276591"/>
    <x v="0"/>
    <n v="156"/>
    <s v="CA"/>
    <x v="581"/>
    <s v="CAD"/>
    <n v="1547877600"/>
    <n v="1552366800"/>
    <x v="35"/>
    <x v="548"/>
    <b v="0"/>
    <b v="1"/>
    <s v="food/food trucks"/>
    <x v="0"/>
    <s v="food trucks"/>
    <x v="3"/>
    <s v="43.92 CAD"/>
  </r>
  <r>
    <n v="588"/>
    <s v="Weber Inc"/>
    <s v="Up-sized discrete firmware"/>
    <n v="157600"/>
    <n v="124517"/>
    <n v="0.7900824873096447"/>
    <x v="0"/>
    <n v="1368"/>
    <s v="GB"/>
    <x v="582"/>
    <s v="GBP"/>
    <n v="1269493200"/>
    <n v="1272171600"/>
    <x v="152"/>
    <x v="298"/>
    <b v="0"/>
    <b v="0"/>
    <s v="theater/plays"/>
    <x v="3"/>
    <s v="plays"/>
    <x v="6"/>
    <s v="91.02 GBP"/>
  </r>
  <r>
    <n v="589"/>
    <s v="Avery, Brown and Parker"/>
    <s v="Exclusive intangible extranet"/>
    <n v="7900"/>
    <n v="5113"/>
    <n v="0.64721518987341775"/>
    <x v="0"/>
    <n v="102"/>
    <s v="US"/>
    <x v="583"/>
    <s v="USD"/>
    <n v="1436072400"/>
    <n v="1436677200"/>
    <x v="545"/>
    <x v="549"/>
    <b v="0"/>
    <b v="0"/>
    <s v="film &amp; video/documentary"/>
    <x v="4"/>
    <s v="documentary"/>
    <x v="0"/>
    <s v="50.13 USD"/>
  </r>
  <r>
    <n v="590"/>
    <s v="Cox Group"/>
    <s v="Synergized analyzing process improvement"/>
    <n v="7100"/>
    <n v="5824"/>
    <n v="0.82028169014084507"/>
    <x v="0"/>
    <n v="86"/>
    <s v="AU"/>
    <x v="584"/>
    <s v="AUD"/>
    <n v="1419141600"/>
    <n v="1420092000"/>
    <x v="546"/>
    <x v="550"/>
    <b v="0"/>
    <b v="0"/>
    <s v="publishing/radio &amp; podcasts"/>
    <x v="5"/>
    <s v="radio &amp; podcasts"/>
    <x v="0"/>
    <s v="67.72 AUD"/>
  </r>
  <r>
    <n v="591"/>
    <s v="Jensen LLC"/>
    <s v="Realigned dedicated system engine"/>
    <n v="600"/>
    <n v="6226"/>
    <n v="10.376666666666667"/>
    <x v="1"/>
    <n v="102"/>
    <s v="US"/>
    <x v="585"/>
    <s v="USD"/>
    <n v="1279083600"/>
    <n v="1279947600"/>
    <x v="547"/>
    <x v="551"/>
    <b v="0"/>
    <b v="0"/>
    <s v="games/video games"/>
    <x v="6"/>
    <s v="video games"/>
    <x v="6"/>
    <s v="61.04 USD"/>
  </r>
  <r>
    <n v="592"/>
    <s v="Brown Inc"/>
    <s v="Object-based bandwidth-monitored concept"/>
    <n v="156800"/>
    <n v="20243"/>
    <n v="0.12910076530612244"/>
    <x v="0"/>
    <n v="253"/>
    <s v="US"/>
    <x v="586"/>
    <s v="USD"/>
    <n v="1401426000"/>
    <n v="1402203600"/>
    <x v="548"/>
    <x v="552"/>
    <b v="0"/>
    <b v="0"/>
    <s v="theater/plays"/>
    <x v="3"/>
    <s v="plays"/>
    <x v="1"/>
    <s v="80.01 USD"/>
  </r>
  <r>
    <n v="593"/>
    <s v="Hale-Hayes"/>
    <s v="Ameliorated client-driven open system"/>
    <n v="121600"/>
    <n v="188288"/>
    <n v="1.5484210526315789"/>
    <x v="1"/>
    <n v="4006"/>
    <s v="US"/>
    <x v="587"/>
    <s v="USD"/>
    <n v="1395810000"/>
    <n v="1396933200"/>
    <x v="549"/>
    <x v="238"/>
    <b v="0"/>
    <b v="0"/>
    <s v="film &amp; video/animation"/>
    <x v="4"/>
    <s v="animation"/>
    <x v="1"/>
    <s v="47.00 USD"/>
  </r>
  <r>
    <n v="594"/>
    <s v="Mcbride PLC"/>
    <s v="Upgradable leadingedge Local Area Network"/>
    <n v="157300"/>
    <n v="11167"/>
    <n v="7.0991735537190084E-2"/>
    <x v="0"/>
    <n v="157"/>
    <s v="US"/>
    <x v="588"/>
    <s v="USD"/>
    <n v="1467003600"/>
    <n v="1467262800"/>
    <x v="550"/>
    <x v="553"/>
    <b v="0"/>
    <b v="1"/>
    <s v="theater/plays"/>
    <x v="3"/>
    <s v="plays"/>
    <x v="7"/>
    <s v="71.13 USD"/>
  </r>
  <r>
    <n v="595"/>
    <s v="Harris-Jennings"/>
    <s v="Customizable intermediate data-warehouse"/>
    <n v="70300"/>
    <n v="146595"/>
    <n v="2.0852773826458035"/>
    <x v="1"/>
    <n v="1629"/>
    <s v="US"/>
    <x v="589"/>
    <s v="USD"/>
    <n v="1268715600"/>
    <n v="1270530000"/>
    <x v="551"/>
    <x v="554"/>
    <b v="0"/>
    <b v="1"/>
    <s v="theater/plays"/>
    <x v="3"/>
    <s v="plays"/>
    <x v="6"/>
    <s v="89.99 USD"/>
  </r>
  <r>
    <n v="596"/>
    <s v="Becker-Scott"/>
    <s v="Managed optimizing archive"/>
    <n v="7900"/>
    <n v="7875"/>
    <n v="0.99683544303797467"/>
    <x v="0"/>
    <n v="183"/>
    <s v="US"/>
    <x v="590"/>
    <s v="USD"/>
    <n v="1457157600"/>
    <n v="1457762400"/>
    <x v="552"/>
    <x v="496"/>
    <b v="0"/>
    <b v="1"/>
    <s v="film &amp; video/drama"/>
    <x v="4"/>
    <s v="drama"/>
    <x v="7"/>
    <s v="43.03 USD"/>
  </r>
  <r>
    <n v="597"/>
    <s v="Todd, Freeman and Henry"/>
    <s v="Diverse systematic projection"/>
    <n v="73800"/>
    <n v="148779"/>
    <n v="2.0159756097560977"/>
    <x v="1"/>
    <n v="2188"/>
    <s v="US"/>
    <x v="591"/>
    <s v="USD"/>
    <n v="1573970400"/>
    <n v="1575525600"/>
    <x v="462"/>
    <x v="555"/>
    <b v="0"/>
    <b v="0"/>
    <s v="theater/plays"/>
    <x v="3"/>
    <s v="plays"/>
    <x v="3"/>
    <s v="68.00 USD"/>
  </r>
  <r>
    <n v="598"/>
    <s v="Martinez, Garza and Young"/>
    <s v="Up-sized web-enabled info-mediaries"/>
    <n v="108500"/>
    <n v="175868"/>
    <n v="1.6209032258064515"/>
    <x v="1"/>
    <n v="2409"/>
    <s v="IT"/>
    <x v="592"/>
    <s v="EUR"/>
    <n v="1276578000"/>
    <n v="1279083600"/>
    <x v="553"/>
    <x v="556"/>
    <b v="0"/>
    <b v="0"/>
    <s v="music/rock"/>
    <x v="1"/>
    <s v="rock"/>
    <x v="6"/>
    <s v="73.00 EUR"/>
  </r>
  <r>
    <n v="599"/>
    <s v="Smith-Ramos"/>
    <s v="Persevering optimizing Graphical User Interface"/>
    <n v="140300"/>
    <n v="5112"/>
    <n v="3.6436208125445471E-2"/>
    <x v="0"/>
    <n v="82"/>
    <s v="DK"/>
    <x v="593"/>
    <s v="DKK"/>
    <n v="1423720800"/>
    <n v="1424412000"/>
    <x v="554"/>
    <x v="557"/>
    <b v="0"/>
    <b v="0"/>
    <s v="film &amp; video/documentary"/>
    <x v="4"/>
    <s v="documentary"/>
    <x v="0"/>
    <s v="62.34 DKK"/>
  </r>
  <r>
    <n v="600"/>
    <s v="Brown-George"/>
    <s v="Cross-platform tertiary array"/>
    <n v="100"/>
    <n v="5"/>
    <n v="0.05"/>
    <x v="0"/>
    <n v="1"/>
    <s v="GB"/>
    <x v="298"/>
    <s v="GBP"/>
    <n v="1375160400"/>
    <n v="1376197200"/>
    <x v="555"/>
    <x v="558"/>
    <b v="0"/>
    <b v="0"/>
    <s v="food/food trucks"/>
    <x v="0"/>
    <s v="food trucks"/>
    <x v="2"/>
    <s v="5.00 GBP"/>
  </r>
  <r>
    <n v="601"/>
    <s v="Waters and Sons"/>
    <s v="Inverse neutral structure"/>
    <n v="6300"/>
    <n v="13018"/>
    <n v="2.0663492063492064"/>
    <x v="1"/>
    <n v="194"/>
    <s v="US"/>
    <x v="594"/>
    <s v="USD"/>
    <n v="1401426000"/>
    <n v="1402894800"/>
    <x v="548"/>
    <x v="559"/>
    <b v="1"/>
    <b v="0"/>
    <s v="technology/wearables"/>
    <x v="2"/>
    <s v="wearables"/>
    <x v="1"/>
    <s v="67.10 USD"/>
  </r>
  <r>
    <n v="602"/>
    <s v="Brown Ltd"/>
    <s v="Quality-focused system-worthy support"/>
    <n v="71100"/>
    <n v="91176"/>
    <n v="1.2823628691983122"/>
    <x v="1"/>
    <n v="1140"/>
    <s v="US"/>
    <x v="595"/>
    <s v="USD"/>
    <n v="1433480400"/>
    <n v="1434430800"/>
    <x v="62"/>
    <x v="560"/>
    <b v="0"/>
    <b v="0"/>
    <s v="theater/plays"/>
    <x v="3"/>
    <s v="plays"/>
    <x v="0"/>
    <s v="79.98 USD"/>
  </r>
  <r>
    <n v="603"/>
    <s v="Christian, Yates and Greer"/>
    <s v="Vision-oriented 5thgeneration array"/>
    <n v="5300"/>
    <n v="6342"/>
    <n v="1.1966037735849056"/>
    <x v="1"/>
    <n v="102"/>
    <s v="US"/>
    <x v="596"/>
    <s v="USD"/>
    <n v="1555563600"/>
    <n v="1557896400"/>
    <x v="556"/>
    <x v="561"/>
    <b v="0"/>
    <b v="0"/>
    <s v="theater/plays"/>
    <x v="3"/>
    <s v="plays"/>
    <x v="3"/>
    <s v="62.18 USD"/>
  </r>
  <r>
    <n v="604"/>
    <s v="Cole, Hernandez and Rodriguez"/>
    <s v="Cross-platform logistical circuit"/>
    <n v="88700"/>
    <n v="151438"/>
    <n v="1.7073055242390078"/>
    <x v="1"/>
    <n v="2857"/>
    <s v="US"/>
    <x v="597"/>
    <s v="USD"/>
    <n v="1295676000"/>
    <n v="1297490400"/>
    <x v="557"/>
    <x v="562"/>
    <b v="0"/>
    <b v="0"/>
    <s v="theater/plays"/>
    <x v="3"/>
    <s v="plays"/>
    <x v="8"/>
    <s v="53.01 USD"/>
  </r>
  <r>
    <n v="605"/>
    <s v="Ortiz, Valenzuela and Collins"/>
    <s v="Profound solution-oriented matrix"/>
    <n v="3300"/>
    <n v="6178"/>
    <n v="1.8721212121212121"/>
    <x v="1"/>
    <n v="107"/>
    <s v="US"/>
    <x v="598"/>
    <s v="USD"/>
    <n v="1443848400"/>
    <n v="1447394400"/>
    <x v="27"/>
    <x v="563"/>
    <b v="0"/>
    <b v="0"/>
    <s v="publishing/nonfiction"/>
    <x v="5"/>
    <s v="nonfiction"/>
    <x v="0"/>
    <s v="57.74 USD"/>
  </r>
  <r>
    <n v="606"/>
    <s v="Valencia PLC"/>
    <s v="Extended asynchronous initiative"/>
    <n v="3400"/>
    <n v="6405"/>
    <n v="1.8838235294117647"/>
    <x v="1"/>
    <n v="160"/>
    <s v="GB"/>
    <x v="599"/>
    <s v="GBP"/>
    <n v="1457330400"/>
    <n v="1458277200"/>
    <x v="558"/>
    <x v="529"/>
    <b v="0"/>
    <b v="0"/>
    <s v="music/rock"/>
    <x v="1"/>
    <s v="rock"/>
    <x v="7"/>
    <s v="40.03 GBP"/>
  </r>
  <r>
    <n v="607"/>
    <s v="Gordon, Mendez and Johnson"/>
    <s v="Fundamental needs-based frame"/>
    <n v="137600"/>
    <n v="180667"/>
    <n v="1.3129869186046512"/>
    <x v="1"/>
    <n v="2230"/>
    <s v="US"/>
    <x v="600"/>
    <s v="USD"/>
    <n v="1395550800"/>
    <n v="1395723600"/>
    <x v="559"/>
    <x v="564"/>
    <b v="0"/>
    <b v="0"/>
    <s v="food/food trucks"/>
    <x v="0"/>
    <s v="food trucks"/>
    <x v="1"/>
    <s v="81.02 USD"/>
  </r>
  <r>
    <n v="608"/>
    <s v="Johnson Group"/>
    <s v="Compatible full-range leverage"/>
    <n v="3900"/>
    <n v="11075"/>
    <n v="2.8397435897435899"/>
    <x v="1"/>
    <n v="316"/>
    <s v="US"/>
    <x v="601"/>
    <s v="USD"/>
    <n v="1551852000"/>
    <n v="1552197600"/>
    <x v="426"/>
    <x v="565"/>
    <b v="0"/>
    <b v="1"/>
    <s v="music/jazz"/>
    <x v="1"/>
    <s v="jazz"/>
    <x v="3"/>
    <s v="35.05 USD"/>
  </r>
  <r>
    <n v="609"/>
    <s v="Rose-Fuller"/>
    <s v="Upgradable holistic system engine"/>
    <n v="10000"/>
    <n v="12042"/>
    <n v="1.2041999999999999"/>
    <x v="1"/>
    <n v="117"/>
    <s v="US"/>
    <x v="602"/>
    <s v="USD"/>
    <n v="1547618400"/>
    <n v="1549087200"/>
    <x v="560"/>
    <x v="566"/>
    <b v="0"/>
    <b v="0"/>
    <s v="film &amp; video/science fiction"/>
    <x v="4"/>
    <s v="science fiction"/>
    <x v="3"/>
    <s v="102.92 USD"/>
  </r>
  <r>
    <n v="610"/>
    <s v="Hughes, Mendez and Patterson"/>
    <s v="Stand-alone multi-state data-warehouse"/>
    <n v="42800"/>
    <n v="179356"/>
    <n v="4.1905607476635511"/>
    <x v="1"/>
    <n v="6406"/>
    <s v="US"/>
    <x v="603"/>
    <s v="USD"/>
    <n v="1355637600"/>
    <n v="1356847200"/>
    <x v="561"/>
    <x v="567"/>
    <b v="0"/>
    <b v="0"/>
    <s v="theater/plays"/>
    <x v="3"/>
    <s v="plays"/>
    <x v="4"/>
    <s v="28.00 USD"/>
  </r>
  <r>
    <n v="611"/>
    <s v="Brady, Cortez and Rodriguez"/>
    <s v="Multi-lateral maximized core"/>
    <n v="8200"/>
    <n v="1136"/>
    <n v="0.13853658536585367"/>
    <x v="3"/>
    <n v="15"/>
    <s v="US"/>
    <x v="604"/>
    <s v="USD"/>
    <n v="1374728400"/>
    <n v="1375765200"/>
    <x v="562"/>
    <x v="568"/>
    <b v="0"/>
    <b v="0"/>
    <s v="theater/plays"/>
    <x v="3"/>
    <s v="plays"/>
    <x v="2"/>
    <s v="75.73 USD"/>
  </r>
  <r>
    <n v="612"/>
    <s v="Wang, Nguyen and Horton"/>
    <s v="Innovative holistic hub"/>
    <n v="6200"/>
    <n v="8645"/>
    <n v="1.3943548387096774"/>
    <x v="1"/>
    <n v="192"/>
    <s v="US"/>
    <x v="605"/>
    <s v="USD"/>
    <n v="1287810000"/>
    <n v="1289800800"/>
    <x v="563"/>
    <x v="569"/>
    <b v="0"/>
    <b v="0"/>
    <s v="music/electric music"/>
    <x v="1"/>
    <s v="electric music"/>
    <x v="6"/>
    <s v="45.03 USD"/>
  </r>
  <r>
    <n v="613"/>
    <s v="Santos, Williams and Brown"/>
    <s v="Reverse-engineered 24/7 methodology"/>
    <n v="1100"/>
    <n v="1914"/>
    <n v="1.74"/>
    <x v="1"/>
    <n v="26"/>
    <s v="CA"/>
    <x v="606"/>
    <s v="CAD"/>
    <n v="1503723600"/>
    <n v="1504501200"/>
    <x v="564"/>
    <x v="570"/>
    <b v="0"/>
    <b v="0"/>
    <s v="theater/plays"/>
    <x v="3"/>
    <s v="plays"/>
    <x v="5"/>
    <s v="73.62 CAD"/>
  </r>
  <r>
    <n v="614"/>
    <s v="Barnett and Sons"/>
    <s v="Business-focused dynamic info-mediaries"/>
    <n v="26500"/>
    <n v="41205"/>
    <n v="1.5549056603773586"/>
    <x v="1"/>
    <n v="723"/>
    <s v="US"/>
    <x v="607"/>
    <s v="USD"/>
    <n v="1484114400"/>
    <n v="1485669600"/>
    <x v="565"/>
    <x v="571"/>
    <b v="0"/>
    <b v="0"/>
    <s v="theater/plays"/>
    <x v="3"/>
    <s v="plays"/>
    <x v="5"/>
    <s v="56.99 USD"/>
  </r>
  <r>
    <n v="615"/>
    <s v="Petersen-Rodriguez"/>
    <s v="Digitized clear-thinking installation"/>
    <n v="8500"/>
    <n v="14488"/>
    <n v="1.7044705882352942"/>
    <x v="1"/>
    <n v="170"/>
    <s v="IT"/>
    <x v="608"/>
    <s v="EUR"/>
    <n v="1461906000"/>
    <n v="1462770000"/>
    <x v="566"/>
    <x v="572"/>
    <b v="0"/>
    <b v="0"/>
    <s v="theater/plays"/>
    <x v="3"/>
    <s v="plays"/>
    <x v="7"/>
    <s v="85.22 EUR"/>
  </r>
  <r>
    <n v="616"/>
    <s v="Burnett-Mora"/>
    <s v="Quality-focused 24/7 superstructure"/>
    <n v="6400"/>
    <n v="12129"/>
    <n v="1.8951562500000001"/>
    <x v="1"/>
    <n v="238"/>
    <s v="GB"/>
    <x v="609"/>
    <s v="GBP"/>
    <n v="1379653200"/>
    <n v="1379739600"/>
    <x v="567"/>
    <x v="573"/>
    <b v="0"/>
    <b v="1"/>
    <s v="music/indie rock"/>
    <x v="1"/>
    <s v="indie rock"/>
    <x v="2"/>
    <s v="50.96 GBP"/>
  </r>
  <r>
    <n v="617"/>
    <s v="King LLC"/>
    <s v="Multi-channeled local intranet"/>
    <n v="1400"/>
    <n v="3496"/>
    <n v="2.4971428571428573"/>
    <x v="1"/>
    <n v="55"/>
    <s v="US"/>
    <x v="610"/>
    <s v="USD"/>
    <n v="1401858000"/>
    <n v="1402722000"/>
    <x v="568"/>
    <x v="471"/>
    <b v="0"/>
    <b v="0"/>
    <s v="theater/plays"/>
    <x v="3"/>
    <s v="plays"/>
    <x v="1"/>
    <s v="63.56 USD"/>
  </r>
  <r>
    <n v="618"/>
    <s v="Miller Ltd"/>
    <s v="Open-architected mobile emulation"/>
    <n v="198600"/>
    <n v="97037"/>
    <n v="0.48860523665659616"/>
    <x v="0"/>
    <n v="1198"/>
    <s v="US"/>
    <x v="611"/>
    <s v="USD"/>
    <n v="1367470800"/>
    <n v="1369285200"/>
    <x v="569"/>
    <x v="574"/>
    <b v="0"/>
    <b v="0"/>
    <s v="publishing/nonfiction"/>
    <x v="5"/>
    <s v="nonfiction"/>
    <x v="2"/>
    <s v="81.00 USD"/>
  </r>
  <r>
    <n v="619"/>
    <s v="Case LLC"/>
    <s v="Ameliorated foreground methodology"/>
    <n v="195900"/>
    <n v="55757"/>
    <n v="0.28461970393057684"/>
    <x v="0"/>
    <n v="648"/>
    <s v="US"/>
    <x v="612"/>
    <s v="USD"/>
    <n v="1304658000"/>
    <n v="1304744400"/>
    <x v="570"/>
    <x v="575"/>
    <b v="1"/>
    <b v="1"/>
    <s v="theater/plays"/>
    <x v="3"/>
    <s v="plays"/>
    <x v="8"/>
    <s v="86.04 USD"/>
  </r>
  <r>
    <n v="620"/>
    <s v="Swanson, Wilson and Baker"/>
    <s v="Synergized well-modulated project"/>
    <n v="4300"/>
    <n v="11525"/>
    <n v="2.6802325581395348"/>
    <x v="1"/>
    <n v="128"/>
    <s v="AU"/>
    <x v="613"/>
    <s v="AUD"/>
    <n v="1467954000"/>
    <n v="1468299600"/>
    <x v="571"/>
    <x v="576"/>
    <b v="0"/>
    <b v="0"/>
    <s v="photography/photography books"/>
    <x v="7"/>
    <s v="photography books"/>
    <x v="7"/>
    <s v="90.04 AUD"/>
  </r>
  <r>
    <n v="621"/>
    <s v="Dean, Fox and Phillips"/>
    <s v="Extended context-sensitive forecast"/>
    <n v="25600"/>
    <n v="158669"/>
    <n v="6.1980078125000002"/>
    <x v="1"/>
    <n v="2144"/>
    <s v="US"/>
    <x v="614"/>
    <s v="USD"/>
    <n v="1473742800"/>
    <n v="1474174800"/>
    <x v="572"/>
    <x v="577"/>
    <b v="0"/>
    <b v="0"/>
    <s v="theater/plays"/>
    <x v="3"/>
    <s v="plays"/>
    <x v="7"/>
    <s v="74.01 USD"/>
  </r>
  <r>
    <n v="622"/>
    <s v="Smith-Smith"/>
    <s v="Total leadingedge neural-net"/>
    <n v="189000"/>
    <n v="5916"/>
    <n v="3.1301587301587303E-2"/>
    <x v="0"/>
    <n v="64"/>
    <s v="US"/>
    <x v="615"/>
    <s v="USD"/>
    <n v="1523768400"/>
    <n v="1526014800"/>
    <x v="573"/>
    <x v="578"/>
    <b v="0"/>
    <b v="0"/>
    <s v="music/indie rock"/>
    <x v="1"/>
    <s v="indie rock"/>
    <x v="9"/>
    <s v="92.44 USD"/>
  </r>
  <r>
    <n v="623"/>
    <s v="Smith, Scott and Rodriguez"/>
    <s v="Organic actuating protocol"/>
    <n v="94300"/>
    <n v="150806"/>
    <n v="1.5992152704135738"/>
    <x v="1"/>
    <n v="2693"/>
    <s v="GB"/>
    <x v="616"/>
    <s v="GBP"/>
    <n v="1437022800"/>
    <n v="1437454800"/>
    <x v="574"/>
    <x v="477"/>
    <b v="0"/>
    <b v="0"/>
    <s v="theater/plays"/>
    <x v="3"/>
    <s v="plays"/>
    <x v="0"/>
    <s v="56.00 GBP"/>
  </r>
  <r>
    <n v="624"/>
    <s v="White, Robertson and Roberts"/>
    <s v="Down-sized national software"/>
    <n v="5100"/>
    <n v="14249"/>
    <n v="2.793921568627451"/>
    <x v="1"/>
    <n v="432"/>
    <s v="US"/>
    <x v="617"/>
    <s v="USD"/>
    <n v="1422165600"/>
    <n v="1422684000"/>
    <x v="511"/>
    <x v="579"/>
    <b v="0"/>
    <b v="0"/>
    <s v="photography/photography books"/>
    <x v="7"/>
    <s v="photography books"/>
    <x v="0"/>
    <s v="32.98 USD"/>
  </r>
  <r>
    <n v="625"/>
    <s v="Martinez Inc"/>
    <s v="Organic upward-trending Graphical User Interface"/>
    <n v="7500"/>
    <n v="5803"/>
    <n v="0.77373333333333338"/>
    <x v="0"/>
    <n v="62"/>
    <s v="US"/>
    <x v="618"/>
    <s v="USD"/>
    <n v="1580104800"/>
    <n v="1581314400"/>
    <x v="575"/>
    <x v="580"/>
    <b v="0"/>
    <b v="0"/>
    <s v="theater/plays"/>
    <x v="3"/>
    <s v="plays"/>
    <x v="10"/>
    <s v="93.60 USD"/>
  </r>
  <r>
    <n v="626"/>
    <s v="Tucker, Mccoy and Marquez"/>
    <s v="Synergistic tertiary budgetary management"/>
    <n v="6400"/>
    <n v="13205"/>
    <n v="2.0632812500000002"/>
    <x v="1"/>
    <n v="189"/>
    <s v="US"/>
    <x v="619"/>
    <s v="USD"/>
    <n v="1285650000"/>
    <n v="1286427600"/>
    <x v="576"/>
    <x v="581"/>
    <b v="0"/>
    <b v="1"/>
    <s v="theater/plays"/>
    <x v="3"/>
    <s v="plays"/>
    <x v="6"/>
    <s v="69.87 USD"/>
  </r>
  <r>
    <n v="627"/>
    <s v="Martin, Lee and Armstrong"/>
    <s v="Open-architected incremental ability"/>
    <n v="1600"/>
    <n v="11108"/>
    <n v="6.9424999999999999"/>
    <x v="1"/>
    <n v="154"/>
    <s v="GB"/>
    <x v="620"/>
    <s v="GBP"/>
    <n v="1276664400"/>
    <n v="1278738000"/>
    <x v="577"/>
    <x v="582"/>
    <b v="1"/>
    <b v="0"/>
    <s v="food/food trucks"/>
    <x v="0"/>
    <s v="food trucks"/>
    <x v="6"/>
    <s v="72.13 GBP"/>
  </r>
  <r>
    <n v="628"/>
    <s v="Dunn, Moreno and Green"/>
    <s v="Intuitive object-oriented task-force"/>
    <n v="1900"/>
    <n v="2884"/>
    <n v="1.5178947368421052"/>
    <x v="1"/>
    <n v="96"/>
    <s v="US"/>
    <x v="621"/>
    <s v="USD"/>
    <n v="1286168400"/>
    <n v="1286427600"/>
    <x v="578"/>
    <x v="581"/>
    <b v="0"/>
    <b v="0"/>
    <s v="music/indie rock"/>
    <x v="1"/>
    <s v="indie rock"/>
    <x v="6"/>
    <s v="30.04 USD"/>
  </r>
  <r>
    <n v="629"/>
    <s v="Jackson, Martinez and Ray"/>
    <s v="Multi-tiered executive toolset"/>
    <n v="85900"/>
    <n v="55476"/>
    <n v="0.64582072176949945"/>
    <x v="0"/>
    <n v="750"/>
    <s v="US"/>
    <x v="622"/>
    <s v="USD"/>
    <n v="1467781200"/>
    <n v="1467954000"/>
    <x v="579"/>
    <x v="583"/>
    <b v="0"/>
    <b v="1"/>
    <s v="theater/plays"/>
    <x v="3"/>
    <s v="plays"/>
    <x v="7"/>
    <s v="73.97 USD"/>
  </r>
  <r>
    <n v="630"/>
    <s v="Patterson-Johnson"/>
    <s v="Grass-roots directional workforce"/>
    <n v="9500"/>
    <n v="5973"/>
    <n v="0.62873684210526315"/>
    <x v="3"/>
    <n v="87"/>
    <s v="US"/>
    <x v="623"/>
    <s v="USD"/>
    <n v="1556686800"/>
    <n v="1557637200"/>
    <x v="580"/>
    <x v="584"/>
    <b v="0"/>
    <b v="1"/>
    <s v="theater/plays"/>
    <x v="3"/>
    <s v="plays"/>
    <x v="3"/>
    <s v="68.66 USD"/>
  </r>
  <r>
    <n v="631"/>
    <s v="Carlson-Hernandez"/>
    <s v="Quality-focused real-time solution"/>
    <n v="59200"/>
    <n v="183756"/>
    <n v="3.1039864864864866"/>
    <x v="1"/>
    <n v="3063"/>
    <s v="US"/>
    <x v="624"/>
    <s v="USD"/>
    <n v="1553576400"/>
    <n v="1553922000"/>
    <x v="581"/>
    <x v="585"/>
    <b v="0"/>
    <b v="0"/>
    <s v="theater/plays"/>
    <x v="3"/>
    <s v="plays"/>
    <x v="3"/>
    <s v="59.99 USD"/>
  </r>
  <r>
    <n v="632"/>
    <s v="Parker PLC"/>
    <s v="Reduced interactive matrix"/>
    <n v="72100"/>
    <n v="30902"/>
    <n v="0.42859916782246882"/>
    <x v="2"/>
    <n v="278"/>
    <s v="US"/>
    <x v="625"/>
    <s v="USD"/>
    <n v="1414904400"/>
    <n v="1416463200"/>
    <x v="582"/>
    <x v="586"/>
    <b v="0"/>
    <b v="0"/>
    <s v="theater/plays"/>
    <x v="3"/>
    <s v="plays"/>
    <x v="1"/>
    <s v="111.16 USD"/>
  </r>
  <r>
    <n v="633"/>
    <s v="Yu and Sons"/>
    <s v="Adaptive context-sensitive architecture"/>
    <n v="6700"/>
    <n v="5569"/>
    <n v="0.83119402985074631"/>
    <x v="0"/>
    <n v="105"/>
    <s v="US"/>
    <x v="626"/>
    <s v="USD"/>
    <n v="1446876000"/>
    <n v="1447221600"/>
    <x v="336"/>
    <x v="587"/>
    <b v="0"/>
    <b v="0"/>
    <s v="film &amp; video/animation"/>
    <x v="4"/>
    <s v="animation"/>
    <x v="0"/>
    <s v="53.04 USD"/>
  </r>
  <r>
    <n v="634"/>
    <s v="Taylor, Johnson and Hernandez"/>
    <s v="Polarized incremental portal"/>
    <n v="118200"/>
    <n v="92824"/>
    <n v="0.78531302876480547"/>
    <x v="3"/>
    <n v="1658"/>
    <s v="US"/>
    <x v="627"/>
    <s v="USD"/>
    <n v="1490418000"/>
    <n v="1491627600"/>
    <x v="583"/>
    <x v="588"/>
    <b v="0"/>
    <b v="0"/>
    <s v="film &amp; video/television"/>
    <x v="4"/>
    <s v="television"/>
    <x v="5"/>
    <s v="55.99 USD"/>
  </r>
  <r>
    <n v="635"/>
    <s v="Mack Ltd"/>
    <s v="Reactive regional access"/>
    <n v="139000"/>
    <n v="158590"/>
    <n v="1.1409352517985611"/>
    <x v="1"/>
    <n v="2266"/>
    <s v="US"/>
    <x v="628"/>
    <s v="USD"/>
    <n v="1360389600"/>
    <n v="1363150800"/>
    <x v="584"/>
    <x v="589"/>
    <b v="0"/>
    <b v="0"/>
    <s v="film &amp; video/television"/>
    <x v="4"/>
    <s v="television"/>
    <x v="2"/>
    <s v="69.99 USD"/>
  </r>
  <r>
    <n v="636"/>
    <s v="Lamb-Sanders"/>
    <s v="Stand-alone reciprocal frame"/>
    <n v="197700"/>
    <n v="127591"/>
    <n v="0.64537683358624176"/>
    <x v="0"/>
    <n v="2604"/>
    <s v="DK"/>
    <x v="629"/>
    <s v="DKK"/>
    <n v="1326866400"/>
    <n v="1330754400"/>
    <x v="585"/>
    <x v="590"/>
    <b v="0"/>
    <b v="1"/>
    <s v="film &amp; video/animation"/>
    <x v="4"/>
    <s v="animation"/>
    <x v="4"/>
    <s v="49.00 DKK"/>
  </r>
  <r>
    <n v="637"/>
    <s v="Williams-Ramirez"/>
    <s v="Open-architected 24/7 throughput"/>
    <n v="8500"/>
    <n v="6750"/>
    <n v="0.79411764705882348"/>
    <x v="0"/>
    <n v="65"/>
    <s v="US"/>
    <x v="630"/>
    <s v="USD"/>
    <n v="1479103200"/>
    <n v="1479794400"/>
    <x v="586"/>
    <x v="591"/>
    <b v="0"/>
    <b v="0"/>
    <s v="theater/plays"/>
    <x v="3"/>
    <s v="plays"/>
    <x v="7"/>
    <s v="103.85 USD"/>
  </r>
  <r>
    <n v="638"/>
    <s v="Weaver Ltd"/>
    <s v="Monitored 24/7 approach"/>
    <n v="81600"/>
    <n v="9318"/>
    <n v="0.11419117647058824"/>
    <x v="0"/>
    <n v="94"/>
    <s v="US"/>
    <x v="631"/>
    <s v="USD"/>
    <n v="1280206800"/>
    <n v="1281243600"/>
    <x v="587"/>
    <x v="592"/>
    <b v="0"/>
    <b v="1"/>
    <s v="theater/plays"/>
    <x v="3"/>
    <s v="plays"/>
    <x v="6"/>
    <s v="99.13 USD"/>
  </r>
  <r>
    <n v="639"/>
    <s v="Barnes-Williams"/>
    <s v="Upgradable explicit forecast"/>
    <n v="8600"/>
    <n v="4832"/>
    <n v="0.56186046511627907"/>
    <x v="2"/>
    <n v="45"/>
    <s v="US"/>
    <x v="632"/>
    <s v="USD"/>
    <n v="1532754000"/>
    <n v="1532754000"/>
    <x v="588"/>
    <x v="593"/>
    <b v="0"/>
    <b v="1"/>
    <s v="film &amp; video/drama"/>
    <x v="4"/>
    <s v="drama"/>
    <x v="9"/>
    <s v="107.38 USD"/>
  </r>
  <r>
    <n v="640"/>
    <s v="Richardson, Woodward and Hansen"/>
    <s v="Pre-emptive context-sensitive support"/>
    <n v="119800"/>
    <n v="19769"/>
    <n v="0.16501669449081802"/>
    <x v="0"/>
    <n v="257"/>
    <s v="US"/>
    <x v="633"/>
    <s v="USD"/>
    <n v="1453096800"/>
    <n v="1453356000"/>
    <x v="589"/>
    <x v="510"/>
    <b v="0"/>
    <b v="0"/>
    <s v="theater/plays"/>
    <x v="3"/>
    <s v="plays"/>
    <x v="7"/>
    <s v="76.92 USD"/>
  </r>
  <r>
    <n v="641"/>
    <s v="Hunt, Barker and Baker"/>
    <s v="Business-focused leadingedge instruction set"/>
    <n v="9400"/>
    <n v="11277"/>
    <n v="1.1996808510638297"/>
    <x v="1"/>
    <n v="194"/>
    <s v="CH"/>
    <x v="634"/>
    <s v="CHF"/>
    <n v="1487570400"/>
    <n v="1489986000"/>
    <x v="590"/>
    <x v="594"/>
    <b v="0"/>
    <b v="0"/>
    <s v="theater/plays"/>
    <x v="3"/>
    <s v="plays"/>
    <x v="5"/>
    <s v="58.13 CHF"/>
  </r>
  <r>
    <n v="642"/>
    <s v="Ramos, Moreno and Lewis"/>
    <s v="Extended multi-state knowledge user"/>
    <n v="9200"/>
    <n v="13382"/>
    <n v="1.4545652173913044"/>
    <x v="1"/>
    <n v="129"/>
    <s v="CA"/>
    <x v="635"/>
    <s v="CAD"/>
    <n v="1545026400"/>
    <n v="1545804000"/>
    <x v="591"/>
    <x v="595"/>
    <b v="0"/>
    <b v="0"/>
    <s v="technology/wearables"/>
    <x v="2"/>
    <s v="wearables"/>
    <x v="9"/>
    <s v="103.74 CAD"/>
  </r>
  <r>
    <n v="643"/>
    <s v="Harris Inc"/>
    <s v="Future-proofed modular groupware"/>
    <n v="14900"/>
    <n v="32986"/>
    <n v="2.2138255033557046"/>
    <x v="1"/>
    <n v="375"/>
    <s v="US"/>
    <x v="636"/>
    <s v="USD"/>
    <n v="1488348000"/>
    <n v="1489899600"/>
    <x v="592"/>
    <x v="596"/>
    <b v="0"/>
    <b v="0"/>
    <s v="theater/plays"/>
    <x v="3"/>
    <s v="plays"/>
    <x v="5"/>
    <s v="87.96 USD"/>
  </r>
  <r>
    <n v="644"/>
    <s v="Peters-Nelson"/>
    <s v="Distributed real-time algorithm"/>
    <n v="169400"/>
    <n v="81984"/>
    <n v="0.48396694214876035"/>
    <x v="0"/>
    <n v="2928"/>
    <s v="CA"/>
    <x v="637"/>
    <s v="CAD"/>
    <n v="1545112800"/>
    <n v="1546495200"/>
    <x v="593"/>
    <x v="597"/>
    <b v="0"/>
    <b v="0"/>
    <s v="theater/plays"/>
    <x v="3"/>
    <s v="plays"/>
    <x v="3"/>
    <s v="28.00 CAD"/>
  </r>
  <r>
    <n v="645"/>
    <s v="Ferguson, Murphy and Bright"/>
    <s v="Multi-lateral heuristic throughput"/>
    <n v="192100"/>
    <n v="178483"/>
    <n v="0.92911504424778757"/>
    <x v="0"/>
    <n v="4697"/>
    <s v="US"/>
    <x v="638"/>
    <s v="USD"/>
    <n v="1537938000"/>
    <n v="1539752400"/>
    <x v="594"/>
    <x v="598"/>
    <b v="0"/>
    <b v="1"/>
    <s v="music/rock"/>
    <x v="1"/>
    <s v="rock"/>
    <x v="9"/>
    <s v="38.00 USD"/>
  </r>
  <r>
    <n v="646"/>
    <s v="Robinson Group"/>
    <s v="Switchable reciprocal middleware"/>
    <n v="98700"/>
    <n v="87448"/>
    <n v="0.88599797365754818"/>
    <x v="0"/>
    <n v="2915"/>
    <s v="US"/>
    <x v="639"/>
    <s v="USD"/>
    <n v="1363150800"/>
    <n v="1364101200"/>
    <x v="595"/>
    <x v="599"/>
    <b v="0"/>
    <b v="0"/>
    <s v="games/video games"/>
    <x v="6"/>
    <s v="video games"/>
    <x v="2"/>
    <s v="30.00 USD"/>
  </r>
  <r>
    <n v="647"/>
    <s v="Jordan-Wolfe"/>
    <s v="Inverse multimedia Graphic Interface"/>
    <n v="4500"/>
    <n v="1863"/>
    <n v="0.41399999999999998"/>
    <x v="0"/>
    <n v="18"/>
    <s v="US"/>
    <x v="640"/>
    <s v="USD"/>
    <n v="1523250000"/>
    <n v="1525323600"/>
    <x v="596"/>
    <x v="600"/>
    <b v="0"/>
    <b v="0"/>
    <s v="publishing/translations"/>
    <x v="5"/>
    <s v="translations"/>
    <x v="9"/>
    <s v="103.50 USD"/>
  </r>
  <r>
    <n v="648"/>
    <s v="Vargas-Cox"/>
    <s v="Vision-oriented local contingency"/>
    <n v="98600"/>
    <n v="62174"/>
    <n v="0.63056795131845844"/>
    <x v="3"/>
    <n v="723"/>
    <s v="US"/>
    <x v="641"/>
    <s v="USD"/>
    <n v="1499317200"/>
    <n v="1500872400"/>
    <x v="597"/>
    <x v="601"/>
    <b v="1"/>
    <b v="0"/>
    <s v="food/food trucks"/>
    <x v="0"/>
    <s v="food trucks"/>
    <x v="5"/>
    <s v="85.99 USD"/>
  </r>
  <r>
    <n v="649"/>
    <s v="Yang and Sons"/>
    <s v="Reactive 6thgeneration hub"/>
    <n v="121700"/>
    <n v="59003"/>
    <n v="0.48482333607230893"/>
    <x v="0"/>
    <n v="602"/>
    <s v="CH"/>
    <x v="642"/>
    <s v="CHF"/>
    <n v="1287550800"/>
    <n v="1288501200"/>
    <x v="598"/>
    <x v="602"/>
    <b v="1"/>
    <b v="1"/>
    <s v="theater/plays"/>
    <x v="3"/>
    <s v="plays"/>
    <x v="6"/>
    <s v="98.01 CHF"/>
  </r>
  <r>
    <n v="650"/>
    <s v="Wilson, Wilson and Mathis"/>
    <s v="Optional asymmetric success"/>
    <n v="100"/>
    <n v="2"/>
    <n v="0.02"/>
    <x v="0"/>
    <n v="1"/>
    <s v="US"/>
    <x v="50"/>
    <s v="USD"/>
    <n v="1404795600"/>
    <n v="1407128400"/>
    <x v="599"/>
    <x v="603"/>
    <b v="0"/>
    <b v="0"/>
    <s v="music/jazz"/>
    <x v="1"/>
    <s v="jazz"/>
    <x v="1"/>
    <s v="2.00 USD"/>
  </r>
  <r>
    <n v="651"/>
    <s v="Wang, Koch and Weaver"/>
    <s v="Digitized analyzing capacity"/>
    <n v="196700"/>
    <n v="174039"/>
    <n v="0.88479410269445857"/>
    <x v="0"/>
    <n v="3868"/>
    <s v="IT"/>
    <x v="643"/>
    <s v="EUR"/>
    <n v="1393048800"/>
    <n v="1394344800"/>
    <x v="600"/>
    <x v="604"/>
    <b v="0"/>
    <b v="0"/>
    <s v="film &amp; video/shorts"/>
    <x v="4"/>
    <s v="shorts"/>
    <x v="1"/>
    <s v="44.99 EUR"/>
  </r>
  <r>
    <n v="652"/>
    <s v="Cisneros Ltd"/>
    <s v="Vision-oriented regional hub"/>
    <n v="10000"/>
    <n v="12684"/>
    <n v="1.2684"/>
    <x v="1"/>
    <n v="409"/>
    <s v="US"/>
    <x v="644"/>
    <s v="USD"/>
    <n v="1470373200"/>
    <n v="1474088400"/>
    <x v="601"/>
    <x v="292"/>
    <b v="0"/>
    <b v="0"/>
    <s v="technology/web"/>
    <x v="2"/>
    <s v="web"/>
    <x v="7"/>
    <s v="31.01 USD"/>
  </r>
  <r>
    <n v="653"/>
    <s v="Williams-Jones"/>
    <s v="Monitored incremental info-mediaries"/>
    <n v="600"/>
    <n v="14033"/>
    <n v="23.388333333333332"/>
    <x v="1"/>
    <n v="234"/>
    <s v="US"/>
    <x v="645"/>
    <s v="USD"/>
    <n v="1460091600"/>
    <n v="1460264400"/>
    <x v="602"/>
    <x v="605"/>
    <b v="0"/>
    <b v="0"/>
    <s v="technology/web"/>
    <x v="2"/>
    <s v="web"/>
    <x v="7"/>
    <s v="59.97 USD"/>
  </r>
  <r>
    <n v="654"/>
    <s v="Roberts, Hinton and Williams"/>
    <s v="Programmable static middleware"/>
    <n v="35000"/>
    <n v="177936"/>
    <n v="5.0838857142857146"/>
    <x v="1"/>
    <n v="3016"/>
    <s v="US"/>
    <x v="646"/>
    <s v="USD"/>
    <n v="1440392400"/>
    <n v="1440824400"/>
    <x v="335"/>
    <x v="606"/>
    <b v="0"/>
    <b v="0"/>
    <s v="music/metal"/>
    <x v="1"/>
    <s v="metal"/>
    <x v="0"/>
    <s v="59.00 USD"/>
  </r>
  <r>
    <n v="655"/>
    <s v="Gonzalez, Williams and Benson"/>
    <s v="Multi-layered bottom-line encryption"/>
    <n v="6900"/>
    <n v="13212"/>
    <n v="1.9147826086956521"/>
    <x v="1"/>
    <n v="264"/>
    <s v="US"/>
    <x v="647"/>
    <s v="USD"/>
    <n v="1488434400"/>
    <n v="1489554000"/>
    <x v="603"/>
    <x v="607"/>
    <b v="1"/>
    <b v="0"/>
    <s v="photography/photography books"/>
    <x v="7"/>
    <s v="photography books"/>
    <x v="5"/>
    <s v="50.05 USD"/>
  </r>
  <r>
    <n v="656"/>
    <s v="Hobbs, Brown and Lee"/>
    <s v="Vision-oriented systematic Graphical User Interface"/>
    <n v="118400"/>
    <n v="49879"/>
    <n v="0.42127533783783783"/>
    <x v="0"/>
    <n v="504"/>
    <s v="AU"/>
    <x v="648"/>
    <s v="AUD"/>
    <n v="1514440800"/>
    <n v="1514872800"/>
    <x v="604"/>
    <x v="608"/>
    <b v="0"/>
    <b v="0"/>
    <s v="food/food trucks"/>
    <x v="0"/>
    <s v="food trucks"/>
    <x v="9"/>
    <s v="98.97 AUD"/>
  </r>
  <r>
    <n v="657"/>
    <s v="Russo, Kim and Mccoy"/>
    <s v="Balanced optimal hardware"/>
    <n v="10000"/>
    <n v="824"/>
    <n v="8.2400000000000001E-2"/>
    <x v="0"/>
    <n v="14"/>
    <s v="US"/>
    <x v="649"/>
    <s v="USD"/>
    <n v="1514354400"/>
    <n v="1515736800"/>
    <x v="605"/>
    <x v="609"/>
    <b v="0"/>
    <b v="0"/>
    <s v="film &amp; video/science fiction"/>
    <x v="4"/>
    <s v="science fiction"/>
    <x v="9"/>
    <s v="58.86 USD"/>
  </r>
  <r>
    <n v="658"/>
    <s v="Howell, Myers and Olson"/>
    <s v="Self-enabling mission-critical success"/>
    <n v="52600"/>
    <n v="31594"/>
    <n v="0.60064638783269964"/>
    <x v="3"/>
    <n v="390"/>
    <s v="US"/>
    <x v="650"/>
    <s v="USD"/>
    <n v="1440910800"/>
    <n v="1442898000"/>
    <x v="606"/>
    <x v="610"/>
    <b v="0"/>
    <b v="0"/>
    <s v="music/rock"/>
    <x v="1"/>
    <s v="rock"/>
    <x v="0"/>
    <s v="81.01 USD"/>
  </r>
  <r>
    <n v="659"/>
    <s v="Bailey and Sons"/>
    <s v="Grass-roots dynamic emulation"/>
    <n v="120700"/>
    <n v="57010"/>
    <n v="0.47232808616404309"/>
    <x v="0"/>
    <n v="750"/>
    <s v="GB"/>
    <x v="651"/>
    <s v="GBP"/>
    <n v="1296108000"/>
    <n v="1296194400"/>
    <x v="65"/>
    <x v="611"/>
    <b v="0"/>
    <b v="0"/>
    <s v="film &amp; video/documentary"/>
    <x v="4"/>
    <s v="documentary"/>
    <x v="8"/>
    <s v="76.01 GBP"/>
  </r>
  <r>
    <n v="660"/>
    <s v="Jensen-Brown"/>
    <s v="Fundamental disintermediate matrix"/>
    <n v="9100"/>
    <n v="7438"/>
    <n v="0.81736263736263737"/>
    <x v="0"/>
    <n v="77"/>
    <s v="US"/>
    <x v="652"/>
    <s v="USD"/>
    <n v="1440133200"/>
    <n v="1440910800"/>
    <x v="607"/>
    <x v="612"/>
    <b v="1"/>
    <b v="0"/>
    <s v="theater/plays"/>
    <x v="3"/>
    <s v="plays"/>
    <x v="0"/>
    <s v="96.60 USD"/>
  </r>
  <r>
    <n v="661"/>
    <s v="Smith Group"/>
    <s v="Right-sized secondary challenge"/>
    <n v="106800"/>
    <n v="57872"/>
    <n v="0.54187265917603"/>
    <x v="0"/>
    <n v="752"/>
    <s v="DK"/>
    <x v="653"/>
    <s v="DKK"/>
    <n v="1332910800"/>
    <n v="1335502800"/>
    <x v="608"/>
    <x v="613"/>
    <b v="0"/>
    <b v="0"/>
    <s v="music/jazz"/>
    <x v="1"/>
    <s v="jazz"/>
    <x v="4"/>
    <s v="76.96 DKK"/>
  </r>
  <r>
    <n v="662"/>
    <s v="Murphy-Farrell"/>
    <s v="Implemented exuding software"/>
    <n v="9100"/>
    <n v="8906"/>
    <n v="0.97868131868131869"/>
    <x v="0"/>
    <n v="131"/>
    <s v="US"/>
    <x v="654"/>
    <s v="USD"/>
    <n v="1544335200"/>
    <n v="1544680800"/>
    <x v="609"/>
    <x v="614"/>
    <b v="0"/>
    <b v="0"/>
    <s v="theater/plays"/>
    <x v="3"/>
    <s v="plays"/>
    <x v="9"/>
    <s v="67.98 USD"/>
  </r>
  <r>
    <n v="663"/>
    <s v="Everett-Wolfe"/>
    <s v="Total optimizing software"/>
    <n v="10000"/>
    <n v="7724"/>
    <n v="0.77239999999999998"/>
    <x v="0"/>
    <n v="87"/>
    <s v="US"/>
    <x v="655"/>
    <s v="USD"/>
    <n v="1286427600"/>
    <n v="1288414800"/>
    <x v="610"/>
    <x v="615"/>
    <b v="0"/>
    <b v="0"/>
    <s v="theater/plays"/>
    <x v="3"/>
    <s v="plays"/>
    <x v="6"/>
    <s v="88.78 USD"/>
  </r>
  <r>
    <n v="664"/>
    <s v="Young PLC"/>
    <s v="Optional maximized attitude"/>
    <n v="79400"/>
    <n v="26571"/>
    <n v="0.33464735516372796"/>
    <x v="0"/>
    <n v="1063"/>
    <s v="US"/>
    <x v="656"/>
    <s v="USD"/>
    <n v="1329717600"/>
    <n v="1330581600"/>
    <x v="541"/>
    <x v="616"/>
    <b v="0"/>
    <b v="0"/>
    <s v="music/jazz"/>
    <x v="1"/>
    <s v="jazz"/>
    <x v="4"/>
    <s v="25.00 USD"/>
  </r>
  <r>
    <n v="665"/>
    <s v="Park-Goodman"/>
    <s v="Customer-focused impactful extranet"/>
    <n v="5100"/>
    <n v="12219"/>
    <n v="2.3958823529411766"/>
    <x v="1"/>
    <n v="272"/>
    <s v="US"/>
    <x v="657"/>
    <s v="USD"/>
    <n v="1310187600"/>
    <n v="1311397200"/>
    <x v="611"/>
    <x v="453"/>
    <b v="0"/>
    <b v="1"/>
    <s v="film &amp; video/documentary"/>
    <x v="4"/>
    <s v="documentary"/>
    <x v="8"/>
    <s v="44.92 USD"/>
  </r>
  <r>
    <n v="666"/>
    <s v="York, Barr and Grant"/>
    <s v="Cloned bottom-line success"/>
    <n v="3100"/>
    <n v="1985"/>
    <n v="0.64032258064516134"/>
    <x v="3"/>
    <n v="25"/>
    <s v="US"/>
    <x v="658"/>
    <s v="USD"/>
    <n v="1377838800"/>
    <n v="1378357200"/>
    <x v="612"/>
    <x v="617"/>
    <b v="0"/>
    <b v="1"/>
    <s v="theater/plays"/>
    <x v="3"/>
    <s v="plays"/>
    <x v="2"/>
    <s v="79.40 USD"/>
  </r>
  <r>
    <n v="667"/>
    <s v="Little Ltd"/>
    <s v="Decentralized bandwidth-monitored ability"/>
    <n v="6900"/>
    <n v="12155"/>
    <n v="1.7615942028985507"/>
    <x v="1"/>
    <n v="419"/>
    <s v="US"/>
    <x v="659"/>
    <s v="USD"/>
    <n v="1410325200"/>
    <n v="1411102800"/>
    <x v="613"/>
    <x v="618"/>
    <b v="0"/>
    <b v="0"/>
    <s v="journalism/audio"/>
    <x v="8"/>
    <s v="audio"/>
    <x v="1"/>
    <s v="29.01 USD"/>
  </r>
  <r>
    <n v="668"/>
    <s v="Brown and Sons"/>
    <s v="Programmable leadingedge budgetary management"/>
    <n v="27500"/>
    <n v="5593"/>
    <n v="0.20338181818181819"/>
    <x v="0"/>
    <n v="76"/>
    <s v="US"/>
    <x v="660"/>
    <s v="USD"/>
    <n v="1343797200"/>
    <n v="1344834000"/>
    <x v="614"/>
    <x v="619"/>
    <b v="0"/>
    <b v="0"/>
    <s v="theater/plays"/>
    <x v="3"/>
    <s v="plays"/>
    <x v="4"/>
    <s v="73.59 USD"/>
  </r>
  <r>
    <n v="669"/>
    <s v="Payne, Garrett and Thomas"/>
    <s v="Upgradable bi-directional concept"/>
    <n v="48800"/>
    <n v="175020"/>
    <n v="3.5864754098360656"/>
    <x v="1"/>
    <n v="1621"/>
    <s v="IT"/>
    <x v="661"/>
    <s v="EUR"/>
    <n v="1498453200"/>
    <n v="1499230800"/>
    <x v="615"/>
    <x v="620"/>
    <b v="0"/>
    <b v="0"/>
    <s v="theater/plays"/>
    <x v="3"/>
    <s v="plays"/>
    <x v="5"/>
    <s v="107.97 EUR"/>
  </r>
  <r>
    <n v="670"/>
    <s v="Robinson Group"/>
    <s v="Re-contextualized homogeneous flexibility"/>
    <n v="16200"/>
    <n v="75955"/>
    <n v="4.6885802469135802"/>
    <x v="1"/>
    <n v="1101"/>
    <s v="US"/>
    <x v="662"/>
    <s v="USD"/>
    <n v="1456380000"/>
    <n v="1457416800"/>
    <x v="90"/>
    <x v="621"/>
    <b v="0"/>
    <b v="0"/>
    <s v="music/indie rock"/>
    <x v="1"/>
    <s v="indie rock"/>
    <x v="7"/>
    <s v="68.99 USD"/>
  </r>
  <r>
    <n v="671"/>
    <s v="Robinson-Kelly"/>
    <s v="Monitored bi-directional standardization"/>
    <n v="97600"/>
    <n v="119127"/>
    <n v="1.220563524590164"/>
    <x v="1"/>
    <n v="1073"/>
    <s v="US"/>
    <x v="663"/>
    <s v="USD"/>
    <n v="1280552400"/>
    <n v="1280898000"/>
    <x v="616"/>
    <x v="622"/>
    <b v="0"/>
    <b v="1"/>
    <s v="theater/plays"/>
    <x v="3"/>
    <s v="plays"/>
    <x v="6"/>
    <s v="111.02 USD"/>
  </r>
  <r>
    <n v="672"/>
    <s v="Kelly-Colon"/>
    <s v="Stand-alone grid-enabled leverage"/>
    <n v="197900"/>
    <n v="110689"/>
    <n v="0.55931783729156137"/>
    <x v="0"/>
    <n v="4428"/>
    <s v="AU"/>
    <x v="664"/>
    <s v="AUD"/>
    <n v="1521608400"/>
    <n v="1522472400"/>
    <x v="617"/>
    <x v="623"/>
    <b v="0"/>
    <b v="0"/>
    <s v="theater/plays"/>
    <x v="3"/>
    <s v="plays"/>
    <x v="9"/>
    <s v="25.00 AUD"/>
  </r>
  <r>
    <n v="673"/>
    <s v="Turner, Scott and Gentry"/>
    <s v="Assimilated regional groupware"/>
    <n v="5600"/>
    <n v="2445"/>
    <n v="0.43660714285714286"/>
    <x v="0"/>
    <n v="58"/>
    <s v="IT"/>
    <x v="665"/>
    <s v="EUR"/>
    <n v="1460696400"/>
    <n v="1462510800"/>
    <x v="618"/>
    <x v="624"/>
    <b v="0"/>
    <b v="0"/>
    <s v="music/indie rock"/>
    <x v="1"/>
    <s v="indie rock"/>
    <x v="7"/>
    <s v="42.16 EUR"/>
  </r>
  <r>
    <n v="674"/>
    <s v="Sanchez Ltd"/>
    <s v="Up-sized 24hour instruction set"/>
    <n v="170700"/>
    <n v="57250"/>
    <n v="0.33538371411833628"/>
    <x v="3"/>
    <n v="1218"/>
    <s v="US"/>
    <x v="666"/>
    <s v="USD"/>
    <n v="1313730000"/>
    <n v="1317790800"/>
    <x v="619"/>
    <x v="625"/>
    <b v="0"/>
    <b v="0"/>
    <s v="photography/photography books"/>
    <x v="7"/>
    <s v="photography books"/>
    <x v="8"/>
    <s v="47.00 USD"/>
  </r>
  <r>
    <n v="675"/>
    <s v="Giles-Smith"/>
    <s v="Right-sized web-enabled intranet"/>
    <n v="9700"/>
    <n v="11929"/>
    <n v="1.2297938144329896"/>
    <x v="1"/>
    <n v="331"/>
    <s v="US"/>
    <x v="667"/>
    <s v="USD"/>
    <n v="1568178000"/>
    <n v="1568782800"/>
    <x v="620"/>
    <x v="626"/>
    <b v="0"/>
    <b v="0"/>
    <s v="journalism/audio"/>
    <x v="8"/>
    <s v="audio"/>
    <x v="3"/>
    <s v="36.04 USD"/>
  </r>
  <r>
    <n v="676"/>
    <s v="Thompson-Moreno"/>
    <s v="Expanded needs-based orchestration"/>
    <n v="62300"/>
    <n v="118214"/>
    <n v="1.8974959871589085"/>
    <x v="1"/>
    <n v="1170"/>
    <s v="US"/>
    <x v="668"/>
    <s v="USD"/>
    <n v="1348635600"/>
    <n v="1349413200"/>
    <x v="621"/>
    <x v="627"/>
    <b v="0"/>
    <b v="0"/>
    <s v="photography/photography books"/>
    <x v="7"/>
    <s v="photography books"/>
    <x v="4"/>
    <s v="101.04 USD"/>
  </r>
  <r>
    <n v="677"/>
    <s v="Murphy-Fox"/>
    <s v="Organic system-worthy orchestration"/>
    <n v="5300"/>
    <n v="4432"/>
    <n v="0.83622641509433959"/>
    <x v="0"/>
    <n v="111"/>
    <s v="US"/>
    <x v="669"/>
    <s v="USD"/>
    <n v="1468126800"/>
    <n v="1472446800"/>
    <x v="622"/>
    <x v="491"/>
    <b v="0"/>
    <b v="0"/>
    <s v="publishing/fiction"/>
    <x v="5"/>
    <s v="fiction"/>
    <x v="7"/>
    <s v="39.93 USD"/>
  </r>
  <r>
    <n v="678"/>
    <s v="Rodriguez-Patterson"/>
    <s v="Inverse static standardization"/>
    <n v="99500"/>
    <n v="17879"/>
    <n v="0.17968844221105529"/>
    <x v="3"/>
    <n v="215"/>
    <s v="US"/>
    <x v="670"/>
    <s v="USD"/>
    <n v="1547877600"/>
    <n v="1548050400"/>
    <x v="35"/>
    <x v="628"/>
    <b v="0"/>
    <b v="0"/>
    <s v="film &amp; video/drama"/>
    <x v="4"/>
    <s v="drama"/>
    <x v="3"/>
    <s v="83.16 USD"/>
  </r>
  <r>
    <n v="679"/>
    <s v="Davis Ltd"/>
    <s v="Synchronized motivating solution"/>
    <n v="1400"/>
    <n v="14511"/>
    <n v="10.365"/>
    <x v="1"/>
    <n v="363"/>
    <s v="US"/>
    <x v="671"/>
    <s v="USD"/>
    <n v="1571374800"/>
    <n v="1571806800"/>
    <x v="623"/>
    <x v="629"/>
    <b v="0"/>
    <b v="1"/>
    <s v="food/food trucks"/>
    <x v="0"/>
    <s v="food trucks"/>
    <x v="3"/>
    <s v="39.98 USD"/>
  </r>
  <r>
    <n v="680"/>
    <s v="Nelson-Valdez"/>
    <s v="Open-source 4thgeneration open system"/>
    <n v="145600"/>
    <n v="141822"/>
    <n v="0.97405219780219776"/>
    <x v="0"/>
    <n v="2955"/>
    <s v="US"/>
    <x v="672"/>
    <s v="USD"/>
    <n v="1576303200"/>
    <n v="1576476000"/>
    <x v="624"/>
    <x v="630"/>
    <b v="0"/>
    <b v="1"/>
    <s v="games/mobile games"/>
    <x v="6"/>
    <s v="mobile games"/>
    <x v="3"/>
    <s v="47.99 USD"/>
  </r>
  <r>
    <n v="681"/>
    <s v="Kelly PLC"/>
    <s v="Decentralized context-sensitive superstructure"/>
    <n v="184100"/>
    <n v="159037"/>
    <n v="0.86386203150461705"/>
    <x v="0"/>
    <n v="1657"/>
    <s v="US"/>
    <x v="673"/>
    <s v="USD"/>
    <n v="1324447200"/>
    <n v="1324965600"/>
    <x v="625"/>
    <x v="631"/>
    <b v="0"/>
    <b v="0"/>
    <s v="theater/plays"/>
    <x v="3"/>
    <s v="plays"/>
    <x v="8"/>
    <s v="95.98 USD"/>
  </r>
  <r>
    <n v="682"/>
    <s v="Nguyen and Sons"/>
    <s v="Compatible 5thgeneration concept"/>
    <n v="5400"/>
    <n v="8109"/>
    <n v="1.5016666666666667"/>
    <x v="1"/>
    <n v="103"/>
    <s v="US"/>
    <x v="674"/>
    <s v="USD"/>
    <n v="1386741600"/>
    <n v="1387519200"/>
    <x v="626"/>
    <x v="632"/>
    <b v="0"/>
    <b v="0"/>
    <s v="theater/plays"/>
    <x v="3"/>
    <s v="plays"/>
    <x v="2"/>
    <s v="78.73 USD"/>
  </r>
  <r>
    <n v="683"/>
    <s v="Jones PLC"/>
    <s v="Virtual systemic intranet"/>
    <n v="2300"/>
    <n v="8244"/>
    <n v="3.5843478260869563"/>
    <x v="1"/>
    <n v="147"/>
    <s v="US"/>
    <x v="675"/>
    <s v="USD"/>
    <n v="1537074000"/>
    <n v="1537246800"/>
    <x v="627"/>
    <x v="633"/>
    <b v="0"/>
    <b v="0"/>
    <s v="theater/plays"/>
    <x v="3"/>
    <s v="plays"/>
    <x v="9"/>
    <s v="56.08 USD"/>
  </r>
  <r>
    <n v="684"/>
    <s v="Gilmore LLC"/>
    <s v="Optimized systemic algorithm"/>
    <n v="1400"/>
    <n v="7600"/>
    <n v="5.4285714285714288"/>
    <x v="1"/>
    <n v="110"/>
    <s v="CA"/>
    <x v="676"/>
    <s v="CAD"/>
    <n v="1277787600"/>
    <n v="1279515600"/>
    <x v="628"/>
    <x v="634"/>
    <b v="0"/>
    <b v="0"/>
    <s v="publishing/nonfiction"/>
    <x v="5"/>
    <s v="nonfiction"/>
    <x v="6"/>
    <s v="69.09 CAD"/>
  </r>
  <r>
    <n v="685"/>
    <s v="Lee-Cobb"/>
    <s v="Customizable homogeneous firmware"/>
    <n v="140000"/>
    <n v="94501"/>
    <n v="0.67500714285714281"/>
    <x v="0"/>
    <n v="926"/>
    <s v="CA"/>
    <x v="677"/>
    <s v="CAD"/>
    <n v="1440306000"/>
    <n v="1442379600"/>
    <x v="629"/>
    <x v="415"/>
    <b v="0"/>
    <b v="0"/>
    <s v="theater/plays"/>
    <x v="3"/>
    <s v="plays"/>
    <x v="0"/>
    <s v="102.05 CAD"/>
  </r>
  <r>
    <n v="686"/>
    <s v="Jones, Wiley and Robbins"/>
    <s v="Front-line cohesive extranet"/>
    <n v="7500"/>
    <n v="14381"/>
    <n v="1.9174666666666667"/>
    <x v="1"/>
    <n v="134"/>
    <s v="US"/>
    <x v="678"/>
    <s v="USD"/>
    <n v="1522126800"/>
    <n v="1523077200"/>
    <x v="630"/>
    <x v="635"/>
    <b v="0"/>
    <b v="0"/>
    <s v="technology/wearables"/>
    <x v="2"/>
    <s v="wearables"/>
    <x v="9"/>
    <s v="107.32 USD"/>
  </r>
  <r>
    <n v="687"/>
    <s v="Martin, Gates and Holt"/>
    <s v="Distributed holistic neural-net"/>
    <n v="1500"/>
    <n v="13980"/>
    <n v="9.32"/>
    <x v="1"/>
    <n v="269"/>
    <s v="US"/>
    <x v="679"/>
    <s v="USD"/>
    <n v="1489298400"/>
    <n v="1489554000"/>
    <x v="631"/>
    <x v="607"/>
    <b v="0"/>
    <b v="0"/>
    <s v="theater/plays"/>
    <x v="3"/>
    <s v="plays"/>
    <x v="5"/>
    <s v="51.97 USD"/>
  </r>
  <r>
    <n v="688"/>
    <s v="Bowen, Davies and Burns"/>
    <s v="Devolved client-server monitoring"/>
    <n v="2900"/>
    <n v="12449"/>
    <n v="4.2927586206896553"/>
    <x v="1"/>
    <n v="175"/>
    <s v="US"/>
    <x v="680"/>
    <s v="USD"/>
    <n v="1547100000"/>
    <n v="1548482400"/>
    <x v="632"/>
    <x v="636"/>
    <b v="0"/>
    <b v="1"/>
    <s v="film &amp; video/television"/>
    <x v="4"/>
    <s v="television"/>
    <x v="3"/>
    <s v="71.14 USD"/>
  </r>
  <r>
    <n v="689"/>
    <s v="Nguyen Inc"/>
    <s v="Seamless directional capacity"/>
    <n v="7300"/>
    <n v="7348"/>
    <n v="1.0065753424657535"/>
    <x v="1"/>
    <n v="69"/>
    <s v="US"/>
    <x v="681"/>
    <s v="USD"/>
    <n v="1383022800"/>
    <n v="1384063200"/>
    <x v="633"/>
    <x v="637"/>
    <b v="0"/>
    <b v="0"/>
    <s v="technology/web"/>
    <x v="2"/>
    <s v="web"/>
    <x v="2"/>
    <s v="106.49 USD"/>
  </r>
  <r>
    <n v="690"/>
    <s v="Walsh-Watts"/>
    <s v="Polarized actuating implementation"/>
    <n v="3600"/>
    <n v="8158"/>
    <n v="2.266111111111111"/>
    <x v="1"/>
    <n v="190"/>
    <s v="US"/>
    <x v="682"/>
    <s v="USD"/>
    <n v="1322373600"/>
    <n v="1322892000"/>
    <x v="634"/>
    <x v="638"/>
    <b v="0"/>
    <b v="1"/>
    <s v="film &amp; video/documentary"/>
    <x v="4"/>
    <s v="documentary"/>
    <x v="8"/>
    <s v="42.94 USD"/>
  </r>
  <r>
    <n v="691"/>
    <s v="Ray, Li and Li"/>
    <s v="Front-line disintermediate hub"/>
    <n v="5000"/>
    <n v="7119"/>
    <n v="1.4238"/>
    <x v="1"/>
    <n v="237"/>
    <s v="US"/>
    <x v="683"/>
    <s v="USD"/>
    <n v="1349240400"/>
    <n v="1350709200"/>
    <x v="635"/>
    <x v="639"/>
    <b v="1"/>
    <b v="1"/>
    <s v="film &amp; video/documentary"/>
    <x v="4"/>
    <s v="documentary"/>
    <x v="4"/>
    <s v="30.04 USD"/>
  </r>
  <r>
    <n v="692"/>
    <s v="Murray Ltd"/>
    <s v="Decentralized 4thgeneration challenge"/>
    <n v="6000"/>
    <n v="5438"/>
    <n v="0.90633333333333332"/>
    <x v="0"/>
    <n v="77"/>
    <s v="GB"/>
    <x v="684"/>
    <s v="GBP"/>
    <n v="1562648400"/>
    <n v="1564203600"/>
    <x v="636"/>
    <x v="640"/>
    <b v="0"/>
    <b v="0"/>
    <s v="music/rock"/>
    <x v="1"/>
    <s v="rock"/>
    <x v="3"/>
    <s v="70.62 GBP"/>
  </r>
  <r>
    <n v="693"/>
    <s v="Bradford-Silva"/>
    <s v="Reverse-engineered composite hierarchy"/>
    <n v="180400"/>
    <n v="115396"/>
    <n v="0.63966740576496672"/>
    <x v="0"/>
    <n v="1748"/>
    <s v="US"/>
    <x v="685"/>
    <s v="USD"/>
    <n v="1508216400"/>
    <n v="1509685200"/>
    <x v="637"/>
    <x v="641"/>
    <b v="0"/>
    <b v="0"/>
    <s v="theater/plays"/>
    <x v="3"/>
    <s v="plays"/>
    <x v="5"/>
    <s v="66.02 USD"/>
  </r>
  <r>
    <n v="694"/>
    <s v="Mora-Bradley"/>
    <s v="Programmable tangible ability"/>
    <n v="9100"/>
    <n v="7656"/>
    <n v="0.84131868131868137"/>
    <x v="0"/>
    <n v="79"/>
    <s v="US"/>
    <x v="686"/>
    <s v="USD"/>
    <n v="1511762400"/>
    <n v="1514959200"/>
    <x v="638"/>
    <x v="642"/>
    <b v="0"/>
    <b v="0"/>
    <s v="theater/plays"/>
    <x v="3"/>
    <s v="plays"/>
    <x v="9"/>
    <s v="96.91 USD"/>
  </r>
  <r>
    <n v="695"/>
    <s v="Cardenas, Thompson and Carey"/>
    <s v="Configurable full-range emulation"/>
    <n v="9200"/>
    <n v="12322"/>
    <n v="1.3393478260869565"/>
    <x v="1"/>
    <n v="196"/>
    <s v="IT"/>
    <x v="687"/>
    <s v="EUR"/>
    <n v="1447480800"/>
    <n v="1448863200"/>
    <x v="639"/>
    <x v="445"/>
    <b v="1"/>
    <b v="0"/>
    <s v="music/rock"/>
    <x v="1"/>
    <s v="rock"/>
    <x v="0"/>
    <s v="62.87 EUR"/>
  </r>
  <r>
    <n v="696"/>
    <s v="Lopez, Reid and Johnson"/>
    <s v="Total real-time hardware"/>
    <n v="164100"/>
    <n v="96888"/>
    <n v="0.59042047531992692"/>
    <x v="0"/>
    <n v="889"/>
    <s v="US"/>
    <x v="688"/>
    <s v="USD"/>
    <n v="1429506000"/>
    <n v="1429592400"/>
    <x v="640"/>
    <x v="116"/>
    <b v="0"/>
    <b v="1"/>
    <s v="theater/plays"/>
    <x v="3"/>
    <s v="plays"/>
    <x v="0"/>
    <s v="108.99 USD"/>
  </r>
  <r>
    <n v="697"/>
    <s v="Fox-Williams"/>
    <s v="Profound system-worthy functionalities"/>
    <n v="128900"/>
    <n v="196960"/>
    <n v="1.5280062063615205"/>
    <x v="1"/>
    <n v="7295"/>
    <s v="US"/>
    <x v="689"/>
    <s v="USD"/>
    <n v="1522472400"/>
    <n v="1522645200"/>
    <x v="641"/>
    <x v="643"/>
    <b v="0"/>
    <b v="0"/>
    <s v="music/electric music"/>
    <x v="1"/>
    <s v="electric music"/>
    <x v="9"/>
    <s v="27.00 USD"/>
  </r>
  <r>
    <n v="698"/>
    <s v="Taylor, Wood and Taylor"/>
    <s v="Cloned hybrid focus group"/>
    <n v="42100"/>
    <n v="188057"/>
    <n v="4.466912114014252"/>
    <x v="1"/>
    <n v="2893"/>
    <s v="CA"/>
    <x v="690"/>
    <s v="CAD"/>
    <n v="1322114400"/>
    <n v="1323324000"/>
    <x v="642"/>
    <x v="644"/>
    <b v="0"/>
    <b v="0"/>
    <s v="technology/wearables"/>
    <x v="2"/>
    <s v="wearables"/>
    <x v="8"/>
    <s v="65.00 CAD"/>
  </r>
  <r>
    <n v="699"/>
    <s v="King Inc"/>
    <s v="Ergonomic dedicated focus group"/>
    <n v="7400"/>
    <n v="6245"/>
    <n v="0.8439189189189189"/>
    <x v="0"/>
    <n v="56"/>
    <s v="US"/>
    <x v="691"/>
    <s v="USD"/>
    <n v="1561438800"/>
    <n v="1561525200"/>
    <x v="230"/>
    <x v="645"/>
    <b v="0"/>
    <b v="0"/>
    <s v="film &amp; video/drama"/>
    <x v="4"/>
    <s v="drama"/>
    <x v="3"/>
    <s v="111.52 USD"/>
  </r>
  <r>
    <n v="700"/>
    <s v="Cole, Petty and Cameron"/>
    <s v="Realigned zero administration paradigm"/>
    <n v="100"/>
    <n v="3"/>
    <n v="0.03"/>
    <x v="0"/>
    <n v="1"/>
    <s v="US"/>
    <x v="248"/>
    <s v="USD"/>
    <n v="1264399200"/>
    <n v="1265695200"/>
    <x v="67"/>
    <x v="646"/>
    <b v="0"/>
    <b v="0"/>
    <s v="technology/wearables"/>
    <x v="2"/>
    <s v="wearables"/>
    <x v="6"/>
    <s v="3.00 USD"/>
  </r>
  <r>
    <n v="701"/>
    <s v="Mcclain LLC"/>
    <s v="Open-source multi-tasking methodology"/>
    <n v="52000"/>
    <n v="91014"/>
    <n v="1.7502692307692307"/>
    <x v="1"/>
    <n v="820"/>
    <s v="US"/>
    <x v="692"/>
    <s v="USD"/>
    <n v="1301202000"/>
    <n v="1301806800"/>
    <x v="643"/>
    <x v="647"/>
    <b v="1"/>
    <b v="0"/>
    <s v="theater/plays"/>
    <x v="3"/>
    <s v="plays"/>
    <x v="8"/>
    <s v="110.99 USD"/>
  </r>
  <r>
    <n v="702"/>
    <s v="Sims-Gross"/>
    <s v="Object-based attitude-oriented analyzer"/>
    <n v="8700"/>
    <n v="4710"/>
    <n v="0.54137931034482756"/>
    <x v="0"/>
    <n v="83"/>
    <s v="US"/>
    <x v="693"/>
    <s v="USD"/>
    <n v="1374469200"/>
    <n v="1374901200"/>
    <x v="644"/>
    <x v="467"/>
    <b v="0"/>
    <b v="0"/>
    <s v="technology/wearables"/>
    <x v="2"/>
    <s v="wearables"/>
    <x v="2"/>
    <s v="56.75 USD"/>
  </r>
  <r>
    <n v="703"/>
    <s v="Perez Group"/>
    <s v="Cross-platform tertiary hub"/>
    <n v="63400"/>
    <n v="197728"/>
    <n v="3.1187381703470032"/>
    <x v="1"/>
    <n v="2038"/>
    <s v="US"/>
    <x v="694"/>
    <s v="USD"/>
    <n v="1334984400"/>
    <n v="1336453200"/>
    <x v="645"/>
    <x v="648"/>
    <b v="1"/>
    <b v="1"/>
    <s v="publishing/translations"/>
    <x v="5"/>
    <s v="translations"/>
    <x v="4"/>
    <s v="97.02 USD"/>
  </r>
  <r>
    <n v="704"/>
    <s v="Haynes-Williams"/>
    <s v="Seamless clear-thinking artificial intelligence"/>
    <n v="8700"/>
    <n v="10682"/>
    <n v="1.2278160919540231"/>
    <x v="1"/>
    <n v="116"/>
    <s v="US"/>
    <x v="695"/>
    <s v="USD"/>
    <n v="1467608400"/>
    <n v="1468904400"/>
    <x v="646"/>
    <x v="649"/>
    <b v="0"/>
    <b v="0"/>
    <s v="film &amp; video/animation"/>
    <x v="4"/>
    <s v="animation"/>
    <x v="7"/>
    <s v="92.09 USD"/>
  </r>
  <r>
    <n v="705"/>
    <s v="Ford LLC"/>
    <s v="Centralized tangible success"/>
    <n v="169700"/>
    <n v="168048"/>
    <n v="0.99026517383618151"/>
    <x v="0"/>
    <n v="2025"/>
    <s v="GB"/>
    <x v="696"/>
    <s v="GBP"/>
    <n v="1386741600"/>
    <n v="1387087200"/>
    <x v="626"/>
    <x v="650"/>
    <b v="0"/>
    <b v="0"/>
    <s v="publishing/nonfiction"/>
    <x v="5"/>
    <s v="nonfiction"/>
    <x v="2"/>
    <s v="82.99 GBP"/>
  </r>
  <r>
    <n v="706"/>
    <s v="Moreno Ltd"/>
    <s v="Customer-focused multimedia methodology"/>
    <n v="108400"/>
    <n v="138586"/>
    <n v="1.278468634686347"/>
    <x v="1"/>
    <n v="1345"/>
    <s v="AU"/>
    <x v="697"/>
    <s v="AUD"/>
    <n v="1546754400"/>
    <n v="1547445600"/>
    <x v="647"/>
    <x v="651"/>
    <b v="0"/>
    <b v="1"/>
    <s v="technology/web"/>
    <x v="2"/>
    <s v="web"/>
    <x v="3"/>
    <s v="103.04 AUD"/>
  </r>
  <r>
    <n v="707"/>
    <s v="Moore, Cook and Wright"/>
    <s v="Visionary maximized Local Area Network"/>
    <n v="7300"/>
    <n v="11579"/>
    <n v="1.5861643835616439"/>
    <x v="1"/>
    <n v="168"/>
    <s v="US"/>
    <x v="698"/>
    <s v="USD"/>
    <n v="1544248800"/>
    <n v="1547359200"/>
    <x v="159"/>
    <x v="652"/>
    <b v="0"/>
    <b v="0"/>
    <s v="film &amp; video/drama"/>
    <x v="4"/>
    <s v="drama"/>
    <x v="3"/>
    <s v="68.92 USD"/>
  </r>
  <r>
    <n v="708"/>
    <s v="Ortega LLC"/>
    <s v="Secured bifurcated intranet"/>
    <n v="1700"/>
    <n v="12020"/>
    <n v="7.0705882352941174"/>
    <x v="1"/>
    <n v="137"/>
    <s v="CH"/>
    <x v="699"/>
    <s v="CHF"/>
    <n v="1495429200"/>
    <n v="1496293200"/>
    <x v="648"/>
    <x v="653"/>
    <b v="0"/>
    <b v="0"/>
    <s v="theater/plays"/>
    <x v="3"/>
    <s v="plays"/>
    <x v="5"/>
    <s v="87.74 CHF"/>
  </r>
  <r>
    <n v="709"/>
    <s v="Silva, Walker and Martin"/>
    <s v="Grass-roots 4thgeneration product"/>
    <n v="9800"/>
    <n v="13954"/>
    <n v="1.4238775510204082"/>
    <x v="1"/>
    <n v="186"/>
    <s v="IT"/>
    <x v="700"/>
    <s v="EUR"/>
    <n v="1334811600"/>
    <n v="1335416400"/>
    <x v="267"/>
    <x v="654"/>
    <b v="0"/>
    <b v="0"/>
    <s v="theater/plays"/>
    <x v="3"/>
    <s v="plays"/>
    <x v="4"/>
    <s v="75.02 EUR"/>
  </r>
  <r>
    <n v="710"/>
    <s v="Huynh, Gallegos and Mills"/>
    <s v="Reduced next generation info-mediaries"/>
    <n v="4300"/>
    <n v="6358"/>
    <n v="1.4786046511627906"/>
    <x v="1"/>
    <n v="125"/>
    <s v="US"/>
    <x v="701"/>
    <s v="USD"/>
    <n v="1531544400"/>
    <n v="1532149200"/>
    <x v="649"/>
    <x v="655"/>
    <b v="0"/>
    <b v="1"/>
    <s v="theater/plays"/>
    <x v="3"/>
    <s v="plays"/>
    <x v="9"/>
    <s v="50.86 USD"/>
  </r>
  <r>
    <n v="711"/>
    <s v="Anderson LLC"/>
    <s v="Customizable full-range artificial intelligence"/>
    <n v="6200"/>
    <n v="1260"/>
    <n v="0.20322580645161289"/>
    <x v="0"/>
    <n v="14"/>
    <s v="IT"/>
    <x v="702"/>
    <s v="EUR"/>
    <n v="1453615200"/>
    <n v="1453788000"/>
    <x v="248"/>
    <x v="656"/>
    <b v="1"/>
    <b v="1"/>
    <s v="theater/plays"/>
    <x v="3"/>
    <s v="plays"/>
    <x v="7"/>
    <s v="90.00 EUR"/>
  </r>
  <r>
    <n v="712"/>
    <s v="Garza-Bryant"/>
    <s v="Programmable leadingedge contingency"/>
    <n v="800"/>
    <n v="14725"/>
    <n v="18.40625"/>
    <x v="1"/>
    <n v="202"/>
    <s v="US"/>
    <x v="703"/>
    <s v="USD"/>
    <n v="1467954000"/>
    <n v="1471496400"/>
    <x v="571"/>
    <x v="657"/>
    <b v="0"/>
    <b v="0"/>
    <s v="theater/plays"/>
    <x v="3"/>
    <s v="plays"/>
    <x v="7"/>
    <s v="72.90 USD"/>
  </r>
  <r>
    <n v="713"/>
    <s v="Mays LLC"/>
    <s v="Multi-layered global groupware"/>
    <n v="6900"/>
    <n v="11174"/>
    <n v="1.6194202898550725"/>
    <x v="1"/>
    <n v="103"/>
    <s v="US"/>
    <x v="704"/>
    <s v="USD"/>
    <n v="1471842000"/>
    <n v="1472878800"/>
    <x v="650"/>
    <x v="89"/>
    <b v="0"/>
    <b v="0"/>
    <s v="publishing/radio &amp; podcasts"/>
    <x v="5"/>
    <s v="radio &amp; podcasts"/>
    <x v="7"/>
    <s v="108.49 USD"/>
  </r>
  <r>
    <n v="714"/>
    <s v="Evans-Jones"/>
    <s v="Switchable methodical superstructure"/>
    <n v="38500"/>
    <n v="182036"/>
    <n v="4.7282077922077921"/>
    <x v="1"/>
    <n v="1785"/>
    <s v="US"/>
    <x v="705"/>
    <s v="USD"/>
    <n v="1408424400"/>
    <n v="1408510800"/>
    <x v="1"/>
    <x v="658"/>
    <b v="0"/>
    <b v="0"/>
    <s v="music/rock"/>
    <x v="1"/>
    <s v="rock"/>
    <x v="1"/>
    <s v="101.98 USD"/>
  </r>
  <r>
    <n v="715"/>
    <s v="Fischer, Torres and Walker"/>
    <s v="Expanded even-keeled portal"/>
    <n v="118000"/>
    <n v="28870"/>
    <n v="0.24466101694915254"/>
    <x v="0"/>
    <n v="656"/>
    <s v="US"/>
    <x v="706"/>
    <s v="USD"/>
    <n v="1281157200"/>
    <n v="1281589200"/>
    <x v="651"/>
    <x v="438"/>
    <b v="0"/>
    <b v="0"/>
    <s v="games/mobile games"/>
    <x v="6"/>
    <s v="mobile games"/>
    <x v="6"/>
    <s v="44.01 USD"/>
  </r>
  <r>
    <n v="716"/>
    <s v="Tapia, Kramer and Hicks"/>
    <s v="Advanced modular moderator"/>
    <n v="2000"/>
    <n v="10353"/>
    <n v="5.1764999999999999"/>
    <x v="1"/>
    <n v="157"/>
    <s v="US"/>
    <x v="707"/>
    <s v="USD"/>
    <n v="1373432400"/>
    <n v="1375851600"/>
    <x v="652"/>
    <x v="659"/>
    <b v="0"/>
    <b v="1"/>
    <s v="theater/plays"/>
    <x v="3"/>
    <s v="plays"/>
    <x v="2"/>
    <s v="65.94 USD"/>
  </r>
  <r>
    <n v="717"/>
    <s v="Barnes, Wilcox and Riley"/>
    <s v="Reverse-engineered well-modulated ability"/>
    <n v="5600"/>
    <n v="13868"/>
    <n v="2.4764285714285714"/>
    <x v="1"/>
    <n v="555"/>
    <s v="US"/>
    <x v="708"/>
    <s v="USD"/>
    <n v="1313989200"/>
    <n v="1315803600"/>
    <x v="653"/>
    <x v="660"/>
    <b v="0"/>
    <b v="0"/>
    <s v="film &amp; video/documentary"/>
    <x v="4"/>
    <s v="documentary"/>
    <x v="8"/>
    <s v="24.99 USD"/>
  </r>
  <r>
    <n v="718"/>
    <s v="Reyes PLC"/>
    <s v="Expanded optimal pricing structure"/>
    <n v="8300"/>
    <n v="8317"/>
    <n v="1.0020481927710843"/>
    <x v="1"/>
    <n v="297"/>
    <s v="US"/>
    <x v="709"/>
    <s v="USD"/>
    <n v="1371445200"/>
    <n v="1373691600"/>
    <x v="654"/>
    <x v="661"/>
    <b v="0"/>
    <b v="0"/>
    <s v="technology/wearables"/>
    <x v="2"/>
    <s v="wearables"/>
    <x v="2"/>
    <s v="28.00 USD"/>
  </r>
  <r>
    <n v="719"/>
    <s v="Pace, Simpson and Watkins"/>
    <s v="Down-sized uniform ability"/>
    <n v="6900"/>
    <n v="10557"/>
    <n v="1.53"/>
    <x v="1"/>
    <n v="123"/>
    <s v="US"/>
    <x v="710"/>
    <s v="USD"/>
    <n v="1338267600"/>
    <n v="1339218000"/>
    <x v="655"/>
    <x v="662"/>
    <b v="0"/>
    <b v="0"/>
    <s v="publishing/fiction"/>
    <x v="5"/>
    <s v="fiction"/>
    <x v="4"/>
    <s v="85.83 USD"/>
  </r>
  <r>
    <n v="720"/>
    <s v="Valenzuela, Davidson and Castro"/>
    <s v="Multi-layered upward-trending conglomeration"/>
    <n v="8700"/>
    <n v="3227"/>
    <n v="0.37091954022988505"/>
    <x v="3"/>
    <n v="38"/>
    <s v="DK"/>
    <x v="711"/>
    <s v="DKK"/>
    <n v="1519192800"/>
    <n v="1520402400"/>
    <x v="656"/>
    <x v="236"/>
    <b v="0"/>
    <b v="1"/>
    <s v="theater/plays"/>
    <x v="3"/>
    <s v="plays"/>
    <x v="9"/>
    <s v="84.92 DKK"/>
  </r>
  <r>
    <n v="721"/>
    <s v="Dominguez-Owens"/>
    <s v="Open-architected systematic intranet"/>
    <n v="123600"/>
    <n v="5429"/>
    <n v="4.3923948220064728E-2"/>
    <x v="3"/>
    <n v="60"/>
    <s v="US"/>
    <x v="712"/>
    <s v="USD"/>
    <n v="1522818000"/>
    <n v="1523336400"/>
    <x v="657"/>
    <x v="663"/>
    <b v="0"/>
    <b v="0"/>
    <s v="music/rock"/>
    <x v="1"/>
    <s v="rock"/>
    <x v="9"/>
    <s v="90.48 USD"/>
  </r>
  <r>
    <n v="722"/>
    <s v="Thomas-Simmons"/>
    <s v="Proactive 24hour frame"/>
    <n v="48500"/>
    <n v="75906"/>
    <n v="1.5650721649484536"/>
    <x v="1"/>
    <n v="3036"/>
    <s v="US"/>
    <x v="713"/>
    <s v="USD"/>
    <n v="1509948000"/>
    <n v="1512280800"/>
    <x v="265"/>
    <x v="202"/>
    <b v="0"/>
    <b v="0"/>
    <s v="film &amp; video/documentary"/>
    <x v="4"/>
    <s v="documentary"/>
    <x v="5"/>
    <s v="25.00 USD"/>
  </r>
  <r>
    <n v="723"/>
    <s v="Beck-Knight"/>
    <s v="Exclusive fresh-thinking model"/>
    <n v="4900"/>
    <n v="13250"/>
    <n v="2.704081632653061"/>
    <x v="1"/>
    <n v="144"/>
    <s v="AU"/>
    <x v="714"/>
    <s v="AUD"/>
    <n v="1456898400"/>
    <n v="1458709200"/>
    <x v="658"/>
    <x v="664"/>
    <b v="0"/>
    <b v="0"/>
    <s v="theater/plays"/>
    <x v="3"/>
    <s v="plays"/>
    <x v="7"/>
    <s v="92.01 AUD"/>
  </r>
  <r>
    <n v="724"/>
    <s v="Mccoy Ltd"/>
    <s v="Business-focused encompassing intranet"/>
    <n v="8400"/>
    <n v="11261"/>
    <n v="1.3405952380952382"/>
    <x v="1"/>
    <n v="121"/>
    <s v="GB"/>
    <x v="715"/>
    <s v="GBP"/>
    <n v="1413954000"/>
    <n v="1414126800"/>
    <x v="659"/>
    <x v="665"/>
    <b v="0"/>
    <b v="1"/>
    <s v="theater/plays"/>
    <x v="3"/>
    <s v="plays"/>
    <x v="1"/>
    <s v="93.07 GBP"/>
  </r>
  <r>
    <n v="725"/>
    <s v="Dawson-Tyler"/>
    <s v="Optional 6thgeneration access"/>
    <n v="193200"/>
    <n v="97369"/>
    <n v="0.50398033126293995"/>
    <x v="0"/>
    <n v="1596"/>
    <s v="US"/>
    <x v="716"/>
    <s v="USD"/>
    <n v="1416031200"/>
    <n v="1416204000"/>
    <x v="660"/>
    <x v="666"/>
    <b v="0"/>
    <b v="0"/>
    <s v="games/mobile games"/>
    <x v="6"/>
    <s v="mobile games"/>
    <x v="1"/>
    <s v="61.01 USD"/>
  </r>
  <r>
    <n v="726"/>
    <s v="Johns-Thomas"/>
    <s v="Realigned web-enabled functionalities"/>
    <n v="54300"/>
    <n v="48227"/>
    <n v="0.88815837937384901"/>
    <x v="3"/>
    <n v="524"/>
    <s v="US"/>
    <x v="717"/>
    <s v="USD"/>
    <n v="1287982800"/>
    <n v="1288501200"/>
    <x v="661"/>
    <x v="602"/>
    <b v="0"/>
    <b v="1"/>
    <s v="theater/plays"/>
    <x v="3"/>
    <s v="plays"/>
    <x v="6"/>
    <s v="92.04 USD"/>
  </r>
  <r>
    <n v="727"/>
    <s v="Quinn, Cruz and Schmidt"/>
    <s v="Enterprise-wide multimedia software"/>
    <n v="8900"/>
    <n v="14685"/>
    <n v="1.65"/>
    <x v="1"/>
    <n v="181"/>
    <s v="US"/>
    <x v="718"/>
    <s v="USD"/>
    <n v="1547964000"/>
    <n v="1552971600"/>
    <x v="4"/>
    <x v="667"/>
    <b v="0"/>
    <b v="0"/>
    <s v="technology/web"/>
    <x v="2"/>
    <s v="web"/>
    <x v="3"/>
    <s v="81.13 USD"/>
  </r>
  <r>
    <n v="728"/>
    <s v="Stewart Inc"/>
    <s v="Versatile mission-critical knowledgebase"/>
    <n v="4200"/>
    <n v="735"/>
    <n v="0.17499999999999999"/>
    <x v="0"/>
    <n v="10"/>
    <s v="US"/>
    <x v="719"/>
    <s v="USD"/>
    <n v="1464152400"/>
    <n v="1465102800"/>
    <x v="662"/>
    <x v="668"/>
    <b v="0"/>
    <b v="0"/>
    <s v="theater/plays"/>
    <x v="3"/>
    <s v="plays"/>
    <x v="7"/>
    <s v="73.50 USD"/>
  </r>
  <r>
    <n v="729"/>
    <s v="Moore Group"/>
    <s v="Multi-lateral object-oriented open system"/>
    <n v="5600"/>
    <n v="10397"/>
    <n v="1.8566071428571429"/>
    <x v="1"/>
    <n v="122"/>
    <s v="US"/>
    <x v="720"/>
    <s v="USD"/>
    <n v="1359957600"/>
    <n v="1360130400"/>
    <x v="663"/>
    <x v="669"/>
    <b v="0"/>
    <b v="0"/>
    <s v="film &amp; video/drama"/>
    <x v="4"/>
    <s v="drama"/>
    <x v="2"/>
    <s v="85.22 USD"/>
  </r>
  <r>
    <n v="730"/>
    <s v="Carson PLC"/>
    <s v="Visionary system-worthy attitude"/>
    <n v="28800"/>
    <n v="118847"/>
    <n v="4.1266319444444441"/>
    <x v="1"/>
    <n v="1071"/>
    <s v="CA"/>
    <x v="721"/>
    <s v="CAD"/>
    <n v="1432357200"/>
    <n v="1432875600"/>
    <x v="664"/>
    <x v="670"/>
    <b v="0"/>
    <b v="0"/>
    <s v="technology/wearables"/>
    <x v="2"/>
    <s v="wearables"/>
    <x v="0"/>
    <s v="110.97 CAD"/>
  </r>
  <r>
    <n v="731"/>
    <s v="Cruz, Hall and Mason"/>
    <s v="Synergized content-based hierarchy"/>
    <n v="8000"/>
    <n v="7220"/>
    <n v="0.90249999999999997"/>
    <x v="3"/>
    <n v="219"/>
    <s v="US"/>
    <x v="722"/>
    <s v="USD"/>
    <n v="1500786000"/>
    <n v="1500872400"/>
    <x v="665"/>
    <x v="601"/>
    <b v="0"/>
    <b v="0"/>
    <s v="technology/web"/>
    <x v="2"/>
    <s v="web"/>
    <x v="5"/>
    <s v="32.97 USD"/>
  </r>
  <r>
    <n v="732"/>
    <s v="Glass, Baker and Jones"/>
    <s v="Business-focused 24hour access"/>
    <n v="117000"/>
    <n v="107622"/>
    <n v="0.91984615384615387"/>
    <x v="0"/>
    <n v="1121"/>
    <s v="US"/>
    <x v="723"/>
    <s v="USD"/>
    <n v="1490158800"/>
    <n v="1492146000"/>
    <x v="666"/>
    <x v="671"/>
    <b v="0"/>
    <b v="1"/>
    <s v="music/rock"/>
    <x v="1"/>
    <s v="rock"/>
    <x v="5"/>
    <s v="96.01 USD"/>
  </r>
  <r>
    <n v="733"/>
    <s v="Marquez-Kerr"/>
    <s v="Automated hybrid orchestration"/>
    <n v="15800"/>
    <n v="83267"/>
    <n v="5.2700632911392402"/>
    <x v="1"/>
    <n v="980"/>
    <s v="US"/>
    <x v="724"/>
    <s v="USD"/>
    <n v="1406178000"/>
    <n v="1407301200"/>
    <x v="43"/>
    <x v="672"/>
    <b v="0"/>
    <b v="0"/>
    <s v="music/metal"/>
    <x v="1"/>
    <s v="metal"/>
    <x v="1"/>
    <s v="84.97 USD"/>
  </r>
  <r>
    <n v="734"/>
    <s v="Stone PLC"/>
    <s v="Exclusive 5thgeneration leverage"/>
    <n v="4200"/>
    <n v="13404"/>
    <n v="3.1914285714285713"/>
    <x v="1"/>
    <n v="536"/>
    <s v="US"/>
    <x v="725"/>
    <s v="USD"/>
    <n v="1485583200"/>
    <n v="1486620000"/>
    <x v="667"/>
    <x v="673"/>
    <b v="0"/>
    <b v="1"/>
    <s v="theater/plays"/>
    <x v="3"/>
    <s v="plays"/>
    <x v="5"/>
    <s v="25.01 USD"/>
  </r>
  <r>
    <n v="735"/>
    <s v="Caldwell PLC"/>
    <s v="Grass-roots zero administration alliance"/>
    <n v="37100"/>
    <n v="131404"/>
    <n v="3.5418867924528303"/>
    <x v="1"/>
    <n v="1991"/>
    <s v="US"/>
    <x v="726"/>
    <s v="USD"/>
    <n v="1459314000"/>
    <n v="1459918800"/>
    <x v="668"/>
    <x v="674"/>
    <b v="0"/>
    <b v="0"/>
    <s v="photography/photography books"/>
    <x v="7"/>
    <s v="photography books"/>
    <x v="7"/>
    <s v="66.00 USD"/>
  </r>
  <r>
    <n v="736"/>
    <s v="Silva-Hawkins"/>
    <s v="Proactive heuristic orchestration"/>
    <n v="7700"/>
    <n v="2533"/>
    <n v="0.32896103896103895"/>
    <x v="3"/>
    <n v="29"/>
    <s v="US"/>
    <x v="727"/>
    <s v="USD"/>
    <n v="1424412000"/>
    <n v="1424757600"/>
    <x v="669"/>
    <x v="675"/>
    <b v="0"/>
    <b v="0"/>
    <s v="publishing/nonfiction"/>
    <x v="5"/>
    <s v="nonfiction"/>
    <x v="0"/>
    <s v="87.34 USD"/>
  </r>
  <r>
    <n v="737"/>
    <s v="Gardner Inc"/>
    <s v="Function-based systematic Graphical User Interface"/>
    <n v="3700"/>
    <n v="5028"/>
    <n v="1.358918918918919"/>
    <x v="1"/>
    <n v="180"/>
    <s v="US"/>
    <x v="728"/>
    <s v="USD"/>
    <n v="1478844000"/>
    <n v="1479880800"/>
    <x v="670"/>
    <x v="676"/>
    <b v="0"/>
    <b v="0"/>
    <s v="music/indie rock"/>
    <x v="1"/>
    <s v="indie rock"/>
    <x v="7"/>
    <s v="27.93 USD"/>
  </r>
  <r>
    <n v="738"/>
    <s v="Garcia Group"/>
    <s v="Extended zero administration software"/>
    <n v="74700"/>
    <n v="1557"/>
    <n v="2.0843373493975904E-2"/>
    <x v="0"/>
    <n v="15"/>
    <s v="US"/>
    <x v="729"/>
    <s v="USD"/>
    <n v="1416117600"/>
    <n v="1418018400"/>
    <x v="671"/>
    <x v="677"/>
    <b v="0"/>
    <b v="1"/>
    <s v="theater/plays"/>
    <x v="3"/>
    <s v="plays"/>
    <x v="1"/>
    <s v="103.80 USD"/>
  </r>
  <r>
    <n v="739"/>
    <s v="Meyer-Avila"/>
    <s v="Multi-tiered discrete support"/>
    <n v="10000"/>
    <n v="6100"/>
    <n v="0.61"/>
    <x v="0"/>
    <n v="191"/>
    <s v="US"/>
    <x v="730"/>
    <s v="USD"/>
    <n v="1340946000"/>
    <n v="1341032400"/>
    <x v="672"/>
    <x v="678"/>
    <b v="0"/>
    <b v="0"/>
    <s v="music/indie rock"/>
    <x v="1"/>
    <s v="indie rock"/>
    <x v="4"/>
    <s v="31.94 USD"/>
  </r>
  <r>
    <n v="740"/>
    <s v="Nelson, Smith and Graham"/>
    <s v="Phased system-worthy conglomeration"/>
    <n v="5300"/>
    <n v="1592"/>
    <n v="0.30037735849056602"/>
    <x v="0"/>
    <n v="16"/>
    <s v="US"/>
    <x v="731"/>
    <s v="USD"/>
    <n v="1486101600"/>
    <n v="1486360800"/>
    <x v="673"/>
    <x v="679"/>
    <b v="0"/>
    <b v="0"/>
    <s v="theater/plays"/>
    <x v="3"/>
    <s v="plays"/>
    <x v="5"/>
    <s v="99.50 USD"/>
  </r>
  <r>
    <n v="741"/>
    <s v="Garcia Ltd"/>
    <s v="Balanced mobile alliance"/>
    <n v="1200"/>
    <n v="14150"/>
    <n v="11.791666666666666"/>
    <x v="1"/>
    <n v="130"/>
    <s v="US"/>
    <x v="732"/>
    <s v="USD"/>
    <n v="1274590800"/>
    <n v="1274677200"/>
    <x v="674"/>
    <x v="680"/>
    <b v="0"/>
    <b v="0"/>
    <s v="theater/plays"/>
    <x v="3"/>
    <s v="plays"/>
    <x v="6"/>
    <s v="108.85 USD"/>
  </r>
  <r>
    <n v="742"/>
    <s v="West-Stevens"/>
    <s v="Reactive solution-oriented groupware"/>
    <n v="1200"/>
    <n v="13513"/>
    <n v="11.260833333333334"/>
    <x v="1"/>
    <n v="122"/>
    <s v="US"/>
    <x v="733"/>
    <s v="USD"/>
    <n v="1263880800"/>
    <n v="1267509600"/>
    <x v="675"/>
    <x v="681"/>
    <b v="0"/>
    <b v="0"/>
    <s v="music/electric music"/>
    <x v="1"/>
    <s v="electric music"/>
    <x v="6"/>
    <s v="110.76 USD"/>
  </r>
  <r>
    <n v="743"/>
    <s v="Clark-Conrad"/>
    <s v="Exclusive bandwidth-monitored orchestration"/>
    <n v="3900"/>
    <n v="504"/>
    <n v="0.12923076923076923"/>
    <x v="0"/>
    <n v="17"/>
    <s v="US"/>
    <x v="734"/>
    <s v="USD"/>
    <n v="1445403600"/>
    <n v="1445922000"/>
    <x v="676"/>
    <x v="682"/>
    <b v="0"/>
    <b v="1"/>
    <s v="theater/plays"/>
    <x v="3"/>
    <s v="plays"/>
    <x v="0"/>
    <s v="29.65 USD"/>
  </r>
  <r>
    <n v="744"/>
    <s v="Fitzgerald Group"/>
    <s v="Intuitive exuding initiative"/>
    <n v="2000"/>
    <n v="14240"/>
    <n v="7.12"/>
    <x v="1"/>
    <n v="140"/>
    <s v="US"/>
    <x v="735"/>
    <s v="USD"/>
    <n v="1533877200"/>
    <n v="1534050000"/>
    <x v="342"/>
    <x v="683"/>
    <b v="0"/>
    <b v="1"/>
    <s v="theater/plays"/>
    <x v="3"/>
    <s v="plays"/>
    <x v="9"/>
    <s v="101.71 USD"/>
  </r>
  <r>
    <n v="745"/>
    <s v="Hill, Mccann and Moore"/>
    <s v="Streamlined needs-based knowledge user"/>
    <n v="6900"/>
    <n v="2091"/>
    <n v="0.30304347826086958"/>
    <x v="0"/>
    <n v="34"/>
    <s v="US"/>
    <x v="736"/>
    <s v="USD"/>
    <n v="1275195600"/>
    <n v="1277528400"/>
    <x v="677"/>
    <x v="684"/>
    <b v="0"/>
    <b v="0"/>
    <s v="technology/wearables"/>
    <x v="2"/>
    <s v="wearables"/>
    <x v="6"/>
    <s v="61.50 USD"/>
  </r>
  <r>
    <n v="746"/>
    <s v="Edwards LLC"/>
    <s v="Automated system-worthy structure"/>
    <n v="55800"/>
    <n v="118580"/>
    <n v="2.1250896057347672"/>
    <x v="1"/>
    <n v="3388"/>
    <s v="US"/>
    <x v="112"/>
    <s v="USD"/>
    <n v="1318136400"/>
    <n v="1318568400"/>
    <x v="678"/>
    <x v="685"/>
    <b v="0"/>
    <b v="0"/>
    <s v="technology/web"/>
    <x v="2"/>
    <s v="web"/>
    <x v="8"/>
    <s v="35.00 USD"/>
  </r>
  <r>
    <n v="747"/>
    <s v="Greer and Sons"/>
    <s v="Secured clear-thinking intranet"/>
    <n v="4900"/>
    <n v="11214"/>
    <n v="2.2885714285714287"/>
    <x v="1"/>
    <n v="280"/>
    <s v="US"/>
    <x v="737"/>
    <s v="USD"/>
    <n v="1283403600"/>
    <n v="1284354000"/>
    <x v="679"/>
    <x v="488"/>
    <b v="0"/>
    <b v="0"/>
    <s v="theater/plays"/>
    <x v="3"/>
    <s v="plays"/>
    <x v="6"/>
    <s v="40.05 USD"/>
  </r>
  <r>
    <n v="748"/>
    <s v="Martinez PLC"/>
    <s v="Cloned actuating architecture"/>
    <n v="194900"/>
    <n v="68137"/>
    <n v="0.34959979476654696"/>
    <x v="3"/>
    <n v="614"/>
    <s v="US"/>
    <x v="738"/>
    <s v="USD"/>
    <n v="1267423200"/>
    <n v="1269579600"/>
    <x v="680"/>
    <x v="686"/>
    <b v="0"/>
    <b v="1"/>
    <s v="film &amp; video/animation"/>
    <x v="4"/>
    <s v="animation"/>
    <x v="6"/>
    <s v="110.97 USD"/>
  </r>
  <r>
    <n v="749"/>
    <s v="Hunter-Logan"/>
    <s v="Down-sized needs-based task-force"/>
    <n v="8600"/>
    <n v="13527"/>
    <n v="1.5729069767441861"/>
    <x v="1"/>
    <n v="366"/>
    <s v="IT"/>
    <x v="739"/>
    <s v="EUR"/>
    <n v="1412744400"/>
    <n v="1413781200"/>
    <x v="681"/>
    <x v="687"/>
    <b v="0"/>
    <b v="1"/>
    <s v="technology/wearables"/>
    <x v="2"/>
    <s v="wearables"/>
    <x v="1"/>
    <s v="36.96 EUR"/>
  </r>
  <r>
    <n v="750"/>
    <s v="Ramos and Sons"/>
    <s v="Extended responsive Internet solution"/>
    <n v="100"/>
    <n v="1"/>
    <n v="0.01"/>
    <x v="0"/>
    <n v="1"/>
    <s v="GB"/>
    <x v="100"/>
    <s v="GBP"/>
    <n v="1277960400"/>
    <n v="1280120400"/>
    <x v="682"/>
    <x v="688"/>
    <b v="0"/>
    <b v="0"/>
    <s v="music/electric music"/>
    <x v="1"/>
    <s v="electric music"/>
    <x v="6"/>
    <s v="1.00 GBP"/>
  </r>
  <r>
    <n v="751"/>
    <s v="Lane-Barber"/>
    <s v="Universal value-added moderator"/>
    <n v="3600"/>
    <n v="8363"/>
    <n v="2.3230555555555554"/>
    <x v="1"/>
    <n v="270"/>
    <s v="US"/>
    <x v="740"/>
    <s v="USD"/>
    <n v="1458190800"/>
    <n v="1459486800"/>
    <x v="683"/>
    <x v="689"/>
    <b v="1"/>
    <b v="1"/>
    <s v="publishing/nonfiction"/>
    <x v="5"/>
    <s v="nonfiction"/>
    <x v="7"/>
    <s v="30.97 USD"/>
  </r>
  <r>
    <n v="752"/>
    <s v="Lowery Group"/>
    <s v="Sharable motivating emulation"/>
    <n v="5800"/>
    <n v="5362"/>
    <n v="0.92448275862068963"/>
    <x v="3"/>
    <n v="114"/>
    <s v="US"/>
    <x v="741"/>
    <s v="USD"/>
    <n v="1280984400"/>
    <n v="1282539600"/>
    <x v="684"/>
    <x v="690"/>
    <b v="0"/>
    <b v="1"/>
    <s v="theater/plays"/>
    <x v="3"/>
    <s v="plays"/>
    <x v="6"/>
    <s v="47.04 USD"/>
  </r>
  <r>
    <n v="753"/>
    <s v="Guerrero-Griffin"/>
    <s v="Networked web-enabled product"/>
    <n v="4700"/>
    <n v="12065"/>
    <n v="2.5670212765957445"/>
    <x v="1"/>
    <n v="137"/>
    <s v="US"/>
    <x v="742"/>
    <s v="USD"/>
    <n v="1274590800"/>
    <n v="1275886800"/>
    <x v="674"/>
    <x v="691"/>
    <b v="0"/>
    <b v="0"/>
    <s v="photography/photography books"/>
    <x v="7"/>
    <s v="photography books"/>
    <x v="6"/>
    <s v="88.07 USD"/>
  </r>
  <r>
    <n v="754"/>
    <s v="Perez, Reed and Lee"/>
    <s v="Advanced dedicated encoding"/>
    <n v="70400"/>
    <n v="118603"/>
    <n v="1.6847017045454546"/>
    <x v="1"/>
    <n v="3205"/>
    <s v="US"/>
    <x v="743"/>
    <s v="USD"/>
    <n v="1351400400"/>
    <n v="1355983200"/>
    <x v="685"/>
    <x v="424"/>
    <b v="0"/>
    <b v="0"/>
    <s v="theater/plays"/>
    <x v="3"/>
    <s v="plays"/>
    <x v="4"/>
    <s v="37.01 USD"/>
  </r>
  <r>
    <n v="755"/>
    <s v="Chen, Pollard and Clarke"/>
    <s v="Stand-alone multi-state project"/>
    <n v="4500"/>
    <n v="7496"/>
    <n v="1.6657777777777778"/>
    <x v="1"/>
    <n v="288"/>
    <s v="DK"/>
    <x v="744"/>
    <s v="DKK"/>
    <n v="1514354400"/>
    <n v="1515391200"/>
    <x v="605"/>
    <x v="231"/>
    <b v="0"/>
    <b v="1"/>
    <s v="theater/plays"/>
    <x v="3"/>
    <s v="plays"/>
    <x v="9"/>
    <s v="26.03 DKK"/>
  </r>
  <r>
    <n v="756"/>
    <s v="Serrano, Gallagher and Griffith"/>
    <s v="Customizable bi-directional monitoring"/>
    <n v="1300"/>
    <n v="10037"/>
    <n v="7.7207692307692311"/>
    <x v="1"/>
    <n v="148"/>
    <s v="US"/>
    <x v="745"/>
    <s v="USD"/>
    <n v="1421733600"/>
    <n v="1422252000"/>
    <x v="686"/>
    <x v="692"/>
    <b v="0"/>
    <b v="0"/>
    <s v="theater/plays"/>
    <x v="3"/>
    <s v="plays"/>
    <x v="0"/>
    <s v="67.82 USD"/>
  </r>
  <r>
    <n v="757"/>
    <s v="Callahan-Gilbert"/>
    <s v="Profit-focused motivating function"/>
    <n v="1400"/>
    <n v="5696"/>
    <n v="4.0685714285714285"/>
    <x v="1"/>
    <n v="114"/>
    <s v="US"/>
    <x v="746"/>
    <s v="USD"/>
    <n v="1305176400"/>
    <n v="1305522000"/>
    <x v="687"/>
    <x v="693"/>
    <b v="0"/>
    <b v="0"/>
    <s v="film &amp; video/drama"/>
    <x v="4"/>
    <s v="drama"/>
    <x v="8"/>
    <s v="49.96 USD"/>
  </r>
  <r>
    <n v="758"/>
    <s v="Logan-Miranda"/>
    <s v="Proactive systemic firmware"/>
    <n v="29600"/>
    <n v="167005"/>
    <n v="5.6420608108108112"/>
    <x v="1"/>
    <n v="1518"/>
    <s v="CA"/>
    <x v="747"/>
    <s v="CAD"/>
    <n v="1414126800"/>
    <n v="1414904400"/>
    <x v="688"/>
    <x v="694"/>
    <b v="0"/>
    <b v="0"/>
    <s v="music/rock"/>
    <x v="1"/>
    <s v="rock"/>
    <x v="1"/>
    <s v="110.02 CAD"/>
  </r>
  <r>
    <n v="759"/>
    <s v="Rodriguez PLC"/>
    <s v="Grass-roots upward-trending installation"/>
    <n v="167500"/>
    <n v="114615"/>
    <n v="0.6842686567164179"/>
    <x v="0"/>
    <n v="1274"/>
    <s v="US"/>
    <x v="748"/>
    <s v="USD"/>
    <n v="1517810400"/>
    <n v="1520402400"/>
    <x v="689"/>
    <x v="236"/>
    <b v="0"/>
    <b v="0"/>
    <s v="music/electric music"/>
    <x v="1"/>
    <s v="electric music"/>
    <x v="9"/>
    <s v="89.96 USD"/>
  </r>
  <r>
    <n v="760"/>
    <s v="Smith-Kennedy"/>
    <s v="Virtual heuristic hub"/>
    <n v="48300"/>
    <n v="16592"/>
    <n v="0.34351966873706002"/>
    <x v="0"/>
    <n v="210"/>
    <s v="IT"/>
    <x v="749"/>
    <s v="EUR"/>
    <n v="1564635600"/>
    <n v="1567141200"/>
    <x v="690"/>
    <x v="695"/>
    <b v="0"/>
    <b v="1"/>
    <s v="games/video games"/>
    <x v="6"/>
    <s v="video games"/>
    <x v="3"/>
    <s v="79.01 EUR"/>
  </r>
  <r>
    <n v="761"/>
    <s v="Mitchell-Lee"/>
    <s v="Customizable leadingedge model"/>
    <n v="2200"/>
    <n v="14420"/>
    <n v="6.5545454545454547"/>
    <x v="1"/>
    <n v="166"/>
    <s v="US"/>
    <x v="750"/>
    <s v="USD"/>
    <n v="1500699600"/>
    <n v="1501131600"/>
    <x v="691"/>
    <x v="696"/>
    <b v="0"/>
    <b v="0"/>
    <s v="music/rock"/>
    <x v="1"/>
    <s v="rock"/>
    <x v="5"/>
    <s v="86.87 USD"/>
  </r>
  <r>
    <n v="762"/>
    <s v="Davis Ltd"/>
    <s v="Upgradable uniform service-desk"/>
    <n v="3500"/>
    <n v="6204"/>
    <n v="1.7725714285714285"/>
    <x v="1"/>
    <n v="100"/>
    <s v="AU"/>
    <x v="751"/>
    <s v="AUD"/>
    <n v="1354082400"/>
    <n v="1355032800"/>
    <x v="692"/>
    <x v="697"/>
    <b v="0"/>
    <b v="0"/>
    <s v="music/jazz"/>
    <x v="1"/>
    <s v="jazz"/>
    <x v="4"/>
    <s v="62.04 AUD"/>
  </r>
  <r>
    <n v="763"/>
    <s v="Rowland PLC"/>
    <s v="Inverse client-driven product"/>
    <n v="5600"/>
    <n v="6338"/>
    <n v="1.1317857142857144"/>
    <x v="1"/>
    <n v="235"/>
    <s v="US"/>
    <x v="752"/>
    <s v="USD"/>
    <n v="1336453200"/>
    <n v="1339477200"/>
    <x v="693"/>
    <x v="698"/>
    <b v="0"/>
    <b v="1"/>
    <s v="theater/plays"/>
    <x v="3"/>
    <s v="plays"/>
    <x v="4"/>
    <s v="26.97 USD"/>
  </r>
  <r>
    <n v="764"/>
    <s v="Shaffer-Mason"/>
    <s v="Managed bandwidth-monitored system engine"/>
    <n v="1100"/>
    <n v="8010"/>
    <n v="7.2818181818181822"/>
    <x v="1"/>
    <n v="148"/>
    <s v="US"/>
    <x v="753"/>
    <s v="USD"/>
    <n v="1305262800"/>
    <n v="1305954000"/>
    <x v="694"/>
    <x v="699"/>
    <b v="0"/>
    <b v="0"/>
    <s v="music/rock"/>
    <x v="1"/>
    <s v="rock"/>
    <x v="8"/>
    <s v="54.12 USD"/>
  </r>
  <r>
    <n v="765"/>
    <s v="Matthews LLC"/>
    <s v="Advanced transitional help-desk"/>
    <n v="3900"/>
    <n v="8125"/>
    <n v="2.0833333333333335"/>
    <x v="1"/>
    <n v="198"/>
    <s v="US"/>
    <x v="754"/>
    <s v="USD"/>
    <n v="1492232400"/>
    <n v="1494392400"/>
    <x v="695"/>
    <x v="489"/>
    <b v="1"/>
    <b v="1"/>
    <s v="music/indie rock"/>
    <x v="1"/>
    <s v="indie rock"/>
    <x v="5"/>
    <s v="41.04 USD"/>
  </r>
  <r>
    <n v="766"/>
    <s v="Montgomery-Castro"/>
    <s v="De-engineered disintermediate encryption"/>
    <n v="43800"/>
    <n v="13653"/>
    <n v="0.31171232876712329"/>
    <x v="0"/>
    <n v="248"/>
    <s v="AU"/>
    <x v="755"/>
    <s v="AUD"/>
    <n v="1537333200"/>
    <n v="1537419600"/>
    <x v="123"/>
    <x v="512"/>
    <b v="0"/>
    <b v="0"/>
    <s v="film &amp; video/science fiction"/>
    <x v="4"/>
    <s v="science fiction"/>
    <x v="9"/>
    <s v="55.05 AUD"/>
  </r>
  <r>
    <n v="767"/>
    <s v="Hale, Pearson and Jenkins"/>
    <s v="Upgradable attitude-oriented project"/>
    <n v="97200"/>
    <n v="55372"/>
    <n v="0.56967078189300413"/>
    <x v="0"/>
    <n v="513"/>
    <s v="US"/>
    <x v="756"/>
    <s v="USD"/>
    <n v="1444107600"/>
    <n v="1447999200"/>
    <x v="696"/>
    <x v="700"/>
    <b v="0"/>
    <b v="0"/>
    <s v="publishing/translations"/>
    <x v="5"/>
    <s v="translations"/>
    <x v="0"/>
    <s v="107.94 USD"/>
  </r>
  <r>
    <n v="768"/>
    <s v="Ramirez-Calderon"/>
    <s v="Fundamental zero tolerance alliance"/>
    <n v="4800"/>
    <n v="11088"/>
    <n v="2.31"/>
    <x v="1"/>
    <n v="150"/>
    <s v="US"/>
    <x v="757"/>
    <s v="USD"/>
    <n v="1386741600"/>
    <n v="1388037600"/>
    <x v="626"/>
    <x v="701"/>
    <b v="0"/>
    <b v="0"/>
    <s v="theater/plays"/>
    <x v="3"/>
    <s v="plays"/>
    <x v="2"/>
    <s v="73.92 USD"/>
  </r>
  <r>
    <n v="769"/>
    <s v="Johnson-Morales"/>
    <s v="Devolved 24hour forecast"/>
    <n v="125600"/>
    <n v="109106"/>
    <n v="0.86867834394904464"/>
    <x v="0"/>
    <n v="3410"/>
    <s v="US"/>
    <x v="758"/>
    <s v="USD"/>
    <n v="1376542800"/>
    <n v="1378789200"/>
    <x v="697"/>
    <x v="340"/>
    <b v="0"/>
    <b v="0"/>
    <s v="games/video games"/>
    <x v="6"/>
    <s v="video games"/>
    <x v="2"/>
    <s v="32.00 USD"/>
  </r>
  <r>
    <n v="770"/>
    <s v="Mathis-Rodriguez"/>
    <s v="User-centric attitude-oriented intranet"/>
    <n v="4300"/>
    <n v="11642"/>
    <n v="2.7074418604651163"/>
    <x v="1"/>
    <n v="216"/>
    <s v="IT"/>
    <x v="759"/>
    <s v="EUR"/>
    <n v="1397451600"/>
    <n v="1398056400"/>
    <x v="698"/>
    <x v="702"/>
    <b v="0"/>
    <b v="1"/>
    <s v="theater/plays"/>
    <x v="3"/>
    <s v="plays"/>
    <x v="1"/>
    <s v="53.90 EUR"/>
  </r>
  <r>
    <n v="771"/>
    <s v="Smith, Mack and Williams"/>
    <s v="Self-enabling 5thgeneration paradigm"/>
    <n v="5600"/>
    <n v="2769"/>
    <n v="0.49446428571428569"/>
    <x v="3"/>
    <n v="26"/>
    <s v="US"/>
    <x v="760"/>
    <s v="USD"/>
    <n v="1548482400"/>
    <n v="1550815200"/>
    <x v="699"/>
    <x v="703"/>
    <b v="0"/>
    <b v="0"/>
    <s v="theater/plays"/>
    <x v="3"/>
    <s v="plays"/>
    <x v="3"/>
    <s v="106.50 USD"/>
  </r>
  <r>
    <n v="772"/>
    <s v="Johnson-Pace"/>
    <s v="Persistent 3rdgeneration moratorium"/>
    <n v="149600"/>
    <n v="169586"/>
    <n v="1.1335962566844919"/>
    <x v="1"/>
    <n v="5139"/>
    <s v="US"/>
    <x v="761"/>
    <s v="USD"/>
    <n v="1549692000"/>
    <n v="1550037600"/>
    <x v="700"/>
    <x v="704"/>
    <b v="0"/>
    <b v="0"/>
    <s v="music/indie rock"/>
    <x v="1"/>
    <s v="indie rock"/>
    <x v="3"/>
    <s v="33.00 USD"/>
  </r>
  <r>
    <n v="773"/>
    <s v="Meza, Kirby and Patel"/>
    <s v="Cross-platform empowering project"/>
    <n v="53100"/>
    <n v="101185"/>
    <n v="1.9055555555555554"/>
    <x v="1"/>
    <n v="2353"/>
    <s v="US"/>
    <x v="762"/>
    <s v="USD"/>
    <n v="1492059600"/>
    <n v="1492923600"/>
    <x v="701"/>
    <x v="705"/>
    <b v="0"/>
    <b v="0"/>
    <s v="theater/plays"/>
    <x v="3"/>
    <s v="plays"/>
    <x v="5"/>
    <s v="43.00 USD"/>
  </r>
  <r>
    <n v="774"/>
    <s v="Gonzalez-Snow"/>
    <s v="Polarized user-facing interface"/>
    <n v="5000"/>
    <n v="6775"/>
    <n v="1.355"/>
    <x v="1"/>
    <n v="78"/>
    <s v="IT"/>
    <x v="763"/>
    <s v="EUR"/>
    <n v="1463979600"/>
    <n v="1467522000"/>
    <x v="702"/>
    <x v="706"/>
    <b v="0"/>
    <b v="0"/>
    <s v="technology/web"/>
    <x v="2"/>
    <s v="web"/>
    <x v="7"/>
    <s v="86.86 EUR"/>
  </r>
  <r>
    <n v="775"/>
    <s v="Murphy LLC"/>
    <s v="Customer-focused non-volatile framework"/>
    <n v="9400"/>
    <n v="968"/>
    <n v="0.10297872340425532"/>
    <x v="0"/>
    <n v="10"/>
    <s v="US"/>
    <x v="764"/>
    <s v="USD"/>
    <n v="1415253600"/>
    <n v="1416117600"/>
    <x v="703"/>
    <x v="707"/>
    <b v="0"/>
    <b v="0"/>
    <s v="music/rock"/>
    <x v="1"/>
    <s v="rock"/>
    <x v="1"/>
    <s v="96.80 USD"/>
  </r>
  <r>
    <n v="776"/>
    <s v="Taylor-Rowe"/>
    <s v="Synchronized multimedia frame"/>
    <n v="110800"/>
    <n v="72623"/>
    <n v="0.65544223826714798"/>
    <x v="0"/>
    <n v="2201"/>
    <s v="US"/>
    <x v="765"/>
    <s v="USD"/>
    <n v="1562216400"/>
    <n v="1563771600"/>
    <x v="704"/>
    <x v="708"/>
    <b v="0"/>
    <b v="0"/>
    <s v="theater/plays"/>
    <x v="3"/>
    <s v="plays"/>
    <x v="3"/>
    <s v="33.00 USD"/>
  </r>
  <r>
    <n v="777"/>
    <s v="Henderson Ltd"/>
    <s v="Open-architected stable algorithm"/>
    <n v="93800"/>
    <n v="45987"/>
    <n v="0.49026652452025588"/>
    <x v="0"/>
    <n v="676"/>
    <s v="US"/>
    <x v="766"/>
    <s v="USD"/>
    <n v="1316754000"/>
    <n v="1319259600"/>
    <x v="431"/>
    <x v="709"/>
    <b v="0"/>
    <b v="0"/>
    <s v="theater/plays"/>
    <x v="3"/>
    <s v="plays"/>
    <x v="8"/>
    <s v="68.03 USD"/>
  </r>
  <r>
    <n v="778"/>
    <s v="Moss-Guzman"/>
    <s v="Cross-platform optimizing website"/>
    <n v="1300"/>
    <n v="10243"/>
    <n v="7.8792307692307695"/>
    <x v="1"/>
    <n v="174"/>
    <s v="CH"/>
    <x v="767"/>
    <s v="CHF"/>
    <n v="1313211600"/>
    <n v="1313643600"/>
    <x v="705"/>
    <x v="710"/>
    <b v="0"/>
    <b v="0"/>
    <s v="film &amp; video/animation"/>
    <x v="4"/>
    <s v="animation"/>
    <x v="8"/>
    <s v="58.87 CHF"/>
  </r>
  <r>
    <n v="779"/>
    <s v="Webb Group"/>
    <s v="Public-key actuating projection"/>
    <n v="108700"/>
    <n v="87293"/>
    <n v="0.80306347746090156"/>
    <x v="0"/>
    <n v="831"/>
    <s v="US"/>
    <x v="768"/>
    <s v="USD"/>
    <n v="1439528400"/>
    <n v="1440306000"/>
    <x v="706"/>
    <x v="711"/>
    <b v="0"/>
    <b v="1"/>
    <s v="theater/plays"/>
    <x v="3"/>
    <s v="plays"/>
    <x v="0"/>
    <s v="105.05 USD"/>
  </r>
  <r>
    <n v="780"/>
    <s v="Brooks-Rodriguez"/>
    <s v="Implemented intangible instruction set"/>
    <n v="5100"/>
    <n v="5421"/>
    <n v="1.0629411764705883"/>
    <x v="1"/>
    <n v="164"/>
    <s v="US"/>
    <x v="769"/>
    <s v="USD"/>
    <n v="1469163600"/>
    <n v="1470805200"/>
    <x v="707"/>
    <x v="712"/>
    <b v="0"/>
    <b v="1"/>
    <s v="film &amp; video/drama"/>
    <x v="4"/>
    <s v="drama"/>
    <x v="7"/>
    <s v="33.05 USD"/>
  </r>
  <r>
    <n v="781"/>
    <s v="Thomas Ltd"/>
    <s v="Cross-group interactive architecture"/>
    <n v="8700"/>
    <n v="4414"/>
    <n v="0.50735632183908042"/>
    <x v="3"/>
    <n v="56"/>
    <s v="CH"/>
    <x v="770"/>
    <s v="CHF"/>
    <n v="1288501200"/>
    <n v="1292911200"/>
    <x v="708"/>
    <x v="70"/>
    <b v="0"/>
    <b v="0"/>
    <s v="theater/plays"/>
    <x v="3"/>
    <s v="plays"/>
    <x v="6"/>
    <s v="78.82 CHF"/>
  </r>
  <r>
    <n v="782"/>
    <s v="Williams and Sons"/>
    <s v="Centralized asymmetric framework"/>
    <n v="5100"/>
    <n v="10981"/>
    <n v="2.153137254901961"/>
    <x v="1"/>
    <n v="161"/>
    <s v="US"/>
    <x v="771"/>
    <s v="USD"/>
    <n v="1298959200"/>
    <n v="1301374800"/>
    <x v="709"/>
    <x v="713"/>
    <b v="0"/>
    <b v="1"/>
    <s v="film &amp; video/animation"/>
    <x v="4"/>
    <s v="animation"/>
    <x v="8"/>
    <s v="68.20 USD"/>
  </r>
  <r>
    <n v="783"/>
    <s v="Vega, Chan and Carney"/>
    <s v="Down-sized systematic utilization"/>
    <n v="7400"/>
    <n v="10451"/>
    <n v="1.4122972972972974"/>
    <x v="1"/>
    <n v="138"/>
    <s v="US"/>
    <x v="772"/>
    <s v="USD"/>
    <n v="1387260000"/>
    <n v="1387864800"/>
    <x v="710"/>
    <x v="714"/>
    <b v="0"/>
    <b v="0"/>
    <s v="music/rock"/>
    <x v="1"/>
    <s v="rock"/>
    <x v="2"/>
    <s v="75.73 USD"/>
  </r>
  <r>
    <n v="784"/>
    <s v="Byrd Group"/>
    <s v="Profound fault-tolerant model"/>
    <n v="88900"/>
    <n v="102535"/>
    <n v="1.1533745781777278"/>
    <x v="1"/>
    <n v="3308"/>
    <s v="US"/>
    <x v="773"/>
    <s v="USD"/>
    <n v="1457244000"/>
    <n v="1458190800"/>
    <x v="711"/>
    <x v="715"/>
    <b v="0"/>
    <b v="0"/>
    <s v="technology/web"/>
    <x v="2"/>
    <s v="web"/>
    <x v="7"/>
    <s v="31.00 USD"/>
  </r>
  <r>
    <n v="785"/>
    <s v="Peterson, Fletcher and Sanchez"/>
    <s v="Multi-channeled bi-directional moratorium"/>
    <n v="6700"/>
    <n v="12939"/>
    <n v="1.9311940298507462"/>
    <x v="1"/>
    <n v="127"/>
    <s v="AU"/>
    <x v="774"/>
    <s v="AUD"/>
    <n v="1556341200"/>
    <n v="1559278800"/>
    <x v="157"/>
    <x v="716"/>
    <b v="0"/>
    <b v="1"/>
    <s v="film &amp; video/animation"/>
    <x v="4"/>
    <s v="animation"/>
    <x v="3"/>
    <s v="101.88 AUD"/>
  </r>
  <r>
    <n v="786"/>
    <s v="Smith-Brown"/>
    <s v="Object-based content-based ability"/>
    <n v="1500"/>
    <n v="10946"/>
    <n v="7.2973333333333334"/>
    <x v="1"/>
    <n v="207"/>
    <s v="IT"/>
    <x v="775"/>
    <s v="EUR"/>
    <n v="1522126800"/>
    <n v="1522731600"/>
    <x v="630"/>
    <x v="717"/>
    <b v="0"/>
    <b v="1"/>
    <s v="music/jazz"/>
    <x v="1"/>
    <s v="jazz"/>
    <x v="9"/>
    <s v="52.88 EUR"/>
  </r>
  <r>
    <n v="787"/>
    <s v="Vance-Glover"/>
    <s v="Progressive coherent secured line"/>
    <n v="61200"/>
    <n v="60994"/>
    <n v="0.99663398692810456"/>
    <x v="0"/>
    <n v="859"/>
    <s v="CA"/>
    <x v="776"/>
    <s v="CAD"/>
    <n v="1305954000"/>
    <n v="1306731600"/>
    <x v="712"/>
    <x v="718"/>
    <b v="0"/>
    <b v="0"/>
    <s v="music/rock"/>
    <x v="1"/>
    <s v="rock"/>
    <x v="8"/>
    <s v="71.01 CAD"/>
  </r>
  <r>
    <n v="788"/>
    <s v="Joyce PLC"/>
    <s v="Synchronized directional capability"/>
    <n v="3600"/>
    <n v="3174"/>
    <n v="0.88166666666666671"/>
    <x v="2"/>
    <n v="31"/>
    <s v="US"/>
    <x v="777"/>
    <s v="USD"/>
    <n v="1350709200"/>
    <n v="1352527200"/>
    <x v="93"/>
    <x v="719"/>
    <b v="0"/>
    <b v="0"/>
    <s v="film &amp; video/animation"/>
    <x v="4"/>
    <s v="animation"/>
    <x v="4"/>
    <s v="102.39 USD"/>
  </r>
  <r>
    <n v="789"/>
    <s v="Kennedy-Miller"/>
    <s v="Cross-platform composite migration"/>
    <n v="9000"/>
    <n v="3351"/>
    <n v="0.37233333333333335"/>
    <x v="0"/>
    <n v="45"/>
    <s v="US"/>
    <x v="778"/>
    <s v="USD"/>
    <n v="1401166800"/>
    <n v="1404363600"/>
    <x v="713"/>
    <x v="115"/>
    <b v="0"/>
    <b v="0"/>
    <s v="theater/plays"/>
    <x v="3"/>
    <s v="plays"/>
    <x v="1"/>
    <s v="74.47 USD"/>
  </r>
  <r>
    <n v="790"/>
    <s v="White-Obrien"/>
    <s v="Operative local pricing structure"/>
    <n v="185900"/>
    <n v="56774"/>
    <n v="0.30540075309306081"/>
    <x v="3"/>
    <n v="1113"/>
    <s v="US"/>
    <x v="779"/>
    <s v="USD"/>
    <n v="1266127200"/>
    <n v="1266645600"/>
    <x v="714"/>
    <x v="720"/>
    <b v="0"/>
    <b v="0"/>
    <s v="theater/plays"/>
    <x v="3"/>
    <s v="plays"/>
    <x v="6"/>
    <s v="51.01 USD"/>
  </r>
  <r>
    <n v="791"/>
    <s v="Stafford, Hess and Raymond"/>
    <s v="Optional web-enabled extranet"/>
    <n v="2100"/>
    <n v="540"/>
    <n v="0.25714285714285712"/>
    <x v="0"/>
    <n v="6"/>
    <s v="US"/>
    <x v="702"/>
    <s v="USD"/>
    <n v="1481436000"/>
    <n v="1482818400"/>
    <x v="715"/>
    <x v="721"/>
    <b v="0"/>
    <b v="0"/>
    <s v="food/food trucks"/>
    <x v="0"/>
    <s v="food trucks"/>
    <x v="7"/>
    <s v="90.00 USD"/>
  </r>
  <r>
    <n v="792"/>
    <s v="Jordan, Schneider and Hall"/>
    <s v="Reduced 6thgeneration intranet"/>
    <n v="2000"/>
    <n v="680"/>
    <n v="0.34"/>
    <x v="0"/>
    <n v="7"/>
    <s v="US"/>
    <x v="780"/>
    <s v="USD"/>
    <n v="1372222800"/>
    <n v="1374642000"/>
    <x v="716"/>
    <x v="722"/>
    <b v="0"/>
    <b v="1"/>
    <s v="theater/plays"/>
    <x v="3"/>
    <s v="plays"/>
    <x v="2"/>
    <s v="97.14 USD"/>
  </r>
  <r>
    <n v="793"/>
    <s v="Rodriguez, Cox and Rodriguez"/>
    <s v="Networked disintermediate leverage"/>
    <n v="1100"/>
    <n v="13045"/>
    <n v="11.859090909090909"/>
    <x v="1"/>
    <n v="181"/>
    <s v="CH"/>
    <x v="781"/>
    <s v="CHF"/>
    <n v="1372136400"/>
    <n v="1372482000"/>
    <x v="448"/>
    <x v="451"/>
    <b v="0"/>
    <b v="0"/>
    <s v="publishing/nonfiction"/>
    <x v="5"/>
    <s v="nonfiction"/>
    <x v="2"/>
    <s v="72.07 CHF"/>
  </r>
  <r>
    <n v="794"/>
    <s v="Welch Inc"/>
    <s v="Optional optimal website"/>
    <n v="6600"/>
    <n v="8276"/>
    <n v="1.2539393939393939"/>
    <x v="1"/>
    <n v="110"/>
    <s v="US"/>
    <x v="782"/>
    <s v="USD"/>
    <n v="1513922400"/>
    <n v="1514959200"/>
    <x v="717"/>
    <x v="642"/>
    <b v="0"/>
    <b v="0"/>
    <s v="music/rock"/>
    <x v="1"/>
    <s v="rock"/>
    <x v="9"/>
    <s v="75.24 USD"/>
  </r>
  <r>
    <n v="795"/>
    <s v="Vasquez Inc"/>
    <s v="Stand-alone asynchronous functionalities"/>
    <n v="7100"/>
    <n v="1022"/>
    <n v="0.14394366197183098"/>
    <x v="0"/>
    <n v="31"/>
    <s v="US"/>
    <x v="783"/>
    <s v="USD"/>
    <n v="1477976400"/>
    <n v="1478235600"/>
    <x v="718"/>
    <x v="723"/>
    <b v="0"/>
    <b v="0"/>
    <s v="film &amp; video/drama"/>
    <x v="4"/>
    <s v="drama"/>
    <x v="7"/>
    <s v="32.97 USD"/>
  </r>
  <r>
    <n v="796"/>
    <s v="Freeman-Ferguson"/>
    <s v="Profound full-range open system"/>
    <n v="7800"/>
    <n v="4275"/>
    <n v="0.54807692307692313"/>
    <x v="0"/>
    <n v="78"/>
    <s v="US"/>
    <x v="784"/>
    <s v="USD"/>
    <n v="1407474000"/>
    <n v="1408078800"/>
    <x v="719"/>
    <x v="724"/>
    <b v="0"/>
    <b v="1"/>
    <s v="games/mobile games"/>
    <x v="6"/>
    <s v="mobile games"/>
    <x v="1"/>
    <s v="54.81 USD"/>
  </r>
  <r>
    <n v="797"/>
    <s v="Houston, Moore and Rogers"/>
    <s v="Optional tangible utilization"/>
    <n v="7600"/>
    <n v="8332"/>
    <n v="1.0963157894736841"/>
    <x v="1"/>
    <n v="185"/>
    <s v="US"/>
    <x v="785"/>
    <s v="USD"/>
    <n v="1546149600"/>
    <n v="1548136800"/>
    <x v="720"/>
    <x v="725"/>
    <b v="0"/>
    <b v="0"/>
    <s v="technology/web"/>
    <x v="2"/>
    <s v="web"/>
    <x v="3"/>
    <s v="45.04 USD"/>
  </r>
  <r>
    <n v="798"/>
    <s v="Small-Fuentes"/>
    <s v="Seamless maximized product"/>
    <n v="3400"/>
    <n v="6408"/>
    <n v="1.8847058823529412"/>
    <x v="1"/>
    <n v="121"/>
    <s v="US"/>
    <x v="786"/>
    <s v="USD"/>
    <n v="1338440400"/>
    <n v="1340859600"/>
    <x v="721"/>
    <x v="726"/>
    <b v="0"/>
    <b v="1"/>
    <s v="theater/plays"/>
    <x v="3"/>
    <s v="plays"/>
    <x v="4"/>
    <s v="52.96 USD"/>
  </r>
  <r>
    <n v="799"/>
    <s v="Reid-Day"/>
    <s v="Devolved tertiary time-frame"/>
    <n v="84500"/>
    <n v="73522"/>
    <n v="0.87008284023668636"/>
    <x v="0"/>
    <n v="1225"/>
    <s v="GB"/>
    <x v="787"/>
    <s v="GBP"/>
    <n v="1454133600"/>
    <n v="1454479200"/>
    <x v="722"/>
    <x v="727"/>
    <b v="0"/>
    <b v="0"/>
    <s v="theater/plays"/>
    <x v="3"/>
    <s v="plays"/>
    <x v="7"/>
    <s v="60.02 GBP"/>
  </r>
  <r>
    <n v="800"/>
    <s v="Wallace LLC"/>
    <s v="Centralized regional function"/>
    <n v="100"/>
    <n v="1"/>
    <n v="0.01"/>
    <x v="0"/>
    <n v="1"/>
    <s v="CH"/>
    <x v="100"/>
    <s v="CHF"/>
    <n v="1434085200"/>
    <n v="1434430800"/>
    <x v="139"/>
    <x v="560"/>
    <b v="0"/>
    <b v="0"/>
    <s v="music/rock"/>
    <x v="1"/>
    <s v="rock"/>
    <x v="0"/>
    <s v="1.00 CHF"/>
  </r>
  <r>
    <n v="801"/>
    <s v="Olson-Bishop"/>
    <s v="User-friendly high-level initiative"/>
    <n v="2300"/>
    <n v="4667"/>
    <n v="2.0291304347826089"/>
    <x v="1"/>
    <n v="106"/>
    <s v="US"/>
    <x v="788"/>
    <s v="USD"/>
    <n v="1577772000"/>
    <n v="1579672800"/>
    <x v="723"/>
    <x v="728"/>
    <b v="0"/>
    <b v="1"/>
    <s v="photography/photography books"/>
    <x v="7"/>
    <s v="photography books"/>
    <x v="10"/>
    <s v="44.03 USD"/>
  </r>
  <r>
    <n v="802"/>
    <s v="Rodriguez, Anderson and Porter"/>
    <s v="Reverse-engineered zero-defect infrastructure"/>
    <n v="6200"/>
    <n v="12216"/>
    <n v="1.9703225806451612"/>
    <x v="1"/>
    <n v="142"/>
    <s v="US"/>
    <x v="789"/>
    <s v="USD"/>
    <n v="1562216400"/>
    <n v="1562389200"/>
    <x v="704"/>
    <x v="339"/>
    <b v="0"/>
    <b v="0"/>
    <s v="photography/photography books"/>
    <x v="7"/>
    <s v="photography books"/>
    <x v="3"/>
    <s v="86.03 USD"/>
  </r>
  <r>
    <n v="803"/>
    <s v="Perez, Brown and Meyers"/>
    <s v="Stand-alone background customer loyalty"/>
    <n v="6100"/>
    <n v="6527"/>
    <n v="1.07"/>
    <x v="1"/>
    <n v="233"/>
    <s v="US"/>
    <x v="790"/>
    <s v="USD"/>
    <n v="1548568800"/>
    <n v="1551506400"/>
    <x v="724"/>
    <x v="35"/>
    <b v="0"/>
    <b v="0"/>
    <s v="theater/plays"/>
    <x v="3"/>
    <s v="plays"/>
    <x v="3"/>
    <s v="28.01 USD"/>
  </r>
  <r>
    <n v="804"/>
    <s v="English-Mccullough"/>
    <s v="Business-focused discrete software"/>
    <n v="2600"/>
    <n v="6987"/>
    <n v="2.6873076923076922"/>
    <x v="1"/>
    <n v="218"/>
    <s v="US"/>
    <x v="791"/>
    <s v="USD"/>
    <n v="1514872800"/>
    <n v="1516600800"/>
    <x v="725"/>
    <x v="729"/>
    <b v="0"/>
    <b v="0"/>
    <s v="music/rock"/>
    <x v="1"/>
    <s v="rock"/>
    <x v="9"/>
    <s v="32.05 USD"/>
  </r>
  <r>
    <n v="805"/>
    <s v="Smith-Nguyen"/>
    <s v="Advanced intermediate Graphic Interface"/>
    <n v="9700"/>
    <n v="4932"/>
    <n v="0.50845360824742269"/>
    <x v="0"/>
    <n v="67"/>
    <s v="AU"/>
    <x v="792"/>
    <s v="AUD"/>
    <n v="1416031200"/>
    <n v="1420437600"/>
    <x v="660"/>
    <x v="241"/>
    <b v="0"/>
    <b v="0"/>
    <s v="film &amp; video/documentary"/>
    <x v="4"/>
    <s v="documentary"/>
    <x v="0"/>
    <s v="73.61 AUD"/>
  </r>
  <r>
    <n v="806"/>
    <s v="Harmon-Madden"/>
    <s v="Adaptive holistic hub"/>
    <n v="700"/>
    <n v="8262"/>
    <n v="11.802857142857142"/>
    <x v="1"/>
    <n v="76"/>
    <s v="US"/>
    <x v="793"/>
    <s v="USD"/>
    <n v="1330927200"/>
    <n v="1332997200"/>
    <x v="726"/>
    <x v="730"/>
    <b v="0"/>
    <b v="1"/>
    <s v="film &amp; video/drama"/>
    <x v="4"/>
    <s v="drama"/>
    <x v="4"/>
    <s v="108.71 USD"/>
  </r>
  <r>
    <n v="807"/>
    <s v="Walker-Taylor"/>
    <s v="Automated uniform concept"/>
    <n v="700"/>
    <n v="1848"/>
    <n v="2.64"/>
    <x v="1"/>
    <n v="43"/>
    <s v="US"/>
    <x v="794"/>
    <s v="USD"/>
    <n v="1571115600"/>
    <n v="1574920800"/>
    <x v="727"/>
    <x v="322"/>
    <b v="0"/>
    <b v="1"/>
    <s v="theater/plays"/>
    <x v="3"/>
    <s v="plays"/>
    <x v="3"/>
    <s v="42.98 USD"/>
  </r>
  <r>
    <n v="808"/>
    <s v="Harris, Medina and Mitchell"/>
    <s v="Enhanced regional flexibility"/>
    <n v="5200"/>
    <n v="1583"/>
    <n v="0.30442307692307691"/>
    <x v="0"/>
    <n v="19"/>
    <s v="US"/>
    <x v="795"/>
    <s v="USD"/>
    <n v="1463461200"/>
    <n v="1464930000"/>
    <x v="728"/>
    <x v="731"/>
    <b v="0"/>
    <b v="0"/>
    <s v="food/food trucks"/>
    <x v="0"/>
    <s v="food trucks"/>
    <x v="7"/>
    <s v="83.32 USD"/>
  </r>
  <r>
    <n v="809"/>
    <s v="Williams and Sons"/>
    <s v="Public-key bottom-line algorithm"/>
    <n v="140800"/>
    <n v="88536"/>
    <n v="0.62880681818181816"/>
    <x v="0"/>
    <n v="2108"/>
    <s v="CH"/>
    <x v="796"/>
    <s v="CHF"/>
    <n v="1344920400"/>
    <n v="1345006800"/>
    <x v="729"/>
    <x v="732"/>
    <b v="0"/>
    <b v="0"/>
    <s v="film &amp; video/documentary"/>
    <x v="4"/>
    <s v="documentary"/>
    <x v="4"/>
    <s v="42.00 CHF"/>
  </r>
  <r>
    <n v="810"/>
    <s v="Ball-Fisher"/>
    <s v="Multi-layered intangible instruction set"/>
    <n v="6400"/>
    <n v="12360"/>
    <n v="1.9312499999999999"/>
    <x v="1"/>
    <n v="221"/>
    <s v="US"/>
    <x v="797"/>
    <s v="USD"/>
    <n v="1511848800"/>
    <n v="1512712800"/>
    <x v="730"/>
    <x v="157"/>
    <b v="0"/>
    <b v="1"/>
    <s v="theater/plays"/>
    <x v="3"/>
    <s v="plays"/>
    <x v="5"/>
    <s v="55.93 USD"/>
  </r>
  <r>
    <n v="811"/>
    <s v="Page, Holt and Mack"/>
    <s v="Fundamental methodical emulation"/>
    <n v="92500"/>
    <n v="71320"/>
    <n v="0.77102702702702708"/>
    <x v="0"/>
    <n v="679"/>
    <s v="US"/>
    <x v="798"/>
    <s v="USD"/>
    <n v="1452319200"/>
    <n v="1452492000"/>
    <x v="731"/>
    <x v="733"/>
    <b v="0"/>
    <b v="1"/>
    <s v="games/video games"/>
    <x v="6"/>
    <s v="video games"/>
    <x v="7"/>
    <s v="105.04 USD"/>
  </r>
  <r>
    <n v="812"/>
    <s v="Landry Group"/>
    <s v="Expanded value-added hardware"/>
    <n v="59700"/>
    <n v="134640"/>
    <n v="2.2552763819095478"/>
    <x v="1"/>
    <n v="2805"/>
    <s v="CA"/>
    <x v="799"/>
    <s v="CAD"/>
    <n v="1523854800"/>
    <n v="1524286800"/>
    <x v="78"/>
    <x v="734"/>
    <b v="0"/>
    <b v="0"/>
    <s v="publishing/nonfiction"/>
    <x v="5"/>
    <s v="nonfiction"/>
    <x v="9"/>
    <s v="48.00 CAD"/>
  </r>
  <r>
    <n v="813"/>
    <s v="Buckley Group"/>
    <s v="Diverse high-level attitude"/>
    <n v="3200"/>
    <n v="7661"/>
    <n v="2.3940625"/>
    <x v="1"/>
    <n v="68"/>
    <s v="US"/>
    <x v="800"/>
    <s v="USD"/>
    <n v="1346043600"/>
    <n v="1346907600"/>
    <x v="732"/>
    <x v="735"/>
    <b v="0"/>
    <b v="0"/>
    <s v="games/video games"/>
    <x v="6"/>
    <s v="video games"/>
    <x v="4"/>
    <s v="112.66 USD"/>
  </r>
  <r>
    <n v="814"/>
    <s v="Vincent PLC"/>
    <s v="Visionary 24hour analyzer"/>
    <n v="3200"/>
    <n v="2950"/>
    <n v="0.921875"/>
    <x v="0"/>
    <n v="36"/>
    <s v="DK"/>
    <x v="801"/>
    <s v="DKK"/>
    <n v="1464325200"/>
    <n v="1464498000"/>
    <x v="733"/>
    <x v="736"/>
    <b v="0"/>
    <b v="1"/>
    <s v="music/rock"/>
    <x v="1"/>
    <s v="rock"/>
    <x v="7"/>
    <s v="81.94 DKK"/>
  </r>
  <r>
    <n v="815"/>
    <s v="Watson-Douglas"/>
    <s v="Centralized bandwidth-monitored leverage"/>
    <n v="9000"/>
    <n v="11721"/>
    <n v="1.3023333333333333"/>
    <x v="1"/>
    <n v="183"/>
    <s v="CA"/>
    <x v="802"/>
    <s v="CAD"/>
    <n v="1511935200"/>
    <n v="1514181600"/>
    <x v="734"/>
    <x v="737"/>
    <b v="0"/>
    <b v="0"/>
    <s v="music/rock"/>
    <x v="1"/>
    <s v="rock"/>
    <x v="5"/>
    <s v="64.05 CAD"/>
  </r>
  <r>
    <n v="816"/>
    <s v="Jones, Casey and Jones"/>
    <s v="Ergonomic mission-critical moratorium"/>
    <n v="2300"/>
    <n v="14150"/>
    <n v="6.1521739130434785"/>
    <x v="1"/>
    <n v="133"/>
    <s v="US"/>
    <x v="803"/>
    <s v="USD"/>
    <n v="1392012000"/>
    <n v="1392184800"/>
    <x v="406"/>
    <x v="738"/>
    <b v="1"/>
    <b v="1"/>
    <s v="theater/plays"/>
    <x v="3"/>
    <s v="plays"/>
    <x v="1"/>
    <s v="106.39 USD"/>
  </r>
  <r>
    <n v="817"/>
    <s v="Alvarez-Bauer"/>
    <s v="Front-line intermediate moderator"/>
    <n v="51300"/>
    <n v="189192"/>
    <n v="3.687953216374269"/>
    <x v="1"/>
    <n v="2489"/>
    <s v="IT"/>
    <x v="804"/>
    <s v="EUR"/>
    <n v="1556946000"/>
    <n v="1559365200"/>
    <x v="735"/>
    <x v="739"/>
    <b v="0"/>
    <b v="1"/>
    <s v="publishing/nonfiction"/>
    <x v="5"/>
    <s v="nonfiction"/>
    <x v="3"/>
    <s v="76.01 EUR"/>
  </r>
  <r>
    <n v="818"/>
    <s v="Martinez LLC"/>
    <s v="Automated local secured line"/>
    <n v="700"/>
    <n v="7664"/>
    <n v="10.948571428571428"/>
    <x v="1"/>
    <n v="69"/>
    <s v="US"/>
    <x v="805"/>
    <s v="USD"/>
    <n v="1548050400"/>
    <n v="1549173600"/>
    <x v="736"/>
    <x v="740"/>
    <b v="0"/>
    <b v="1"/>
    <s v="theater/plays"/>
    <x v="3"/>
    <s v="plays"/>
    <x v="3"/>
    <s v="111.07 USD"/>
  </r>
  <r>
    <n v="819"/>
    <s v="Buck-Khan"/>
    <s v="Integrated bandwidth-monitored alliance"/>
    <n v="8900"/>
    <n v="4509"/>
    <n v="0.50662921348314605"/>
    <x v="0"/>
    <n v="47"/>
    <s v="US"/>
    <x v="806"/>
    <s v="USD"/>
    <n v="1353736800"/>
    <n v="1355032800"/>
    <x v="737"/>
    <x v="697"/>
    <b v="1"/>
    <b v="0"/>
    <s v="games/video games"/>
    <x v="6"/>
    <s v="video games"/>
    <x v="4"/>
    <s v="95.94 USD"/>
  </r>
  <r>
    <n v="820"/>
    <s v="Valdez, Williams and Meyer"/>
    <s v="Cross-group heuristic forecast"/>
    <n v="1500"/>
    <n v="12009"/>
    <n v="8.0060000000000002"/>
    <x v="1"/>
    <n v="279"/>
    <s v="GB"/>
    <x v="807"/>
    <s v="GBP"/>
    <n v="1532840400"/>
    <n v="1533963600"/>
    <x v="192"/>
    <x v="741"/>
    <b v="0"/>
    <b v="1"/>
    <s v="music/rock"/>
    <x v="1"/>
    <s v="rock"/>
    <x v="9"/>
    <s v="43.04 GBP"/>
  </r>
  <r>
    <n v="821"/>
    <s v="Alvarez-Andrews"/>
    <s v="Extended impactful secured line"/>
    <n v="4900"/>
    <n v="14273"/>
    <n v="2.9128571428571428"/>
    <x v="1"/>
    <n v="210"/>
    <s v="US"/>
    <x v="808"/>
    <s v="USD"/>
    <n v="1488261600"/>
    <n v="1489381200"/>
    <x v="738"/>
    <x v="742"/>
    <b v="0"/>
    <b v="0"/>
    <s v="film &amp; video/documentary"/>
    <x v="4"/>
    <s v="documentary"/>
    <x v="5"/>
    <s v="67.97 USD"/>
  </r>
  <r>
    <n v="822"/>
    <s v="Stewart and Sons"/>
    <s v="Distributed optimizing protocol"/>
    <n v="54000"/>
    <n v="188982"/>
    <n v="3.4996666666666667"/>
    <x v="1"/>
    <n v="2100"/>
    <s v="US"/>
    <x v="809"/>
    <s v="USD"/>
    <n v="1393567200"/>
    <n v="1395032400"/>
    <x v="739"/>
    <x v="743"/>
    <b v="0"/>
    <b v="0"/>
    <s v="music/rock"/>
    <x v="1"/>
    <s v="rock"/>
    <x v="1"/>
    <s v="89.99 USD"/>
  </r>
  <r>
    <n v="823"/>
    <s v="Dyer Inc"/>
    <s v="Secured well-modulated system engine"/>
    <n v="4100"/>
    <n v="14640"/>
    <n v="3.5707317073170732"/>
    <x v="1"/>
    <n v="252"/>
    <s v="US"/>
    <x v="810"/>
    <s v="USD"/>
    <n v="1410325200"/>
    <n v="1412485200"/>
    <x v="613"/>
    <x v="744"/>
    <b v="1"/>
    <b v="1"/>
    <s v="music/rock"/>
    <x v="1"/>
    <s v="rock"/>
    <x v="1"/>
    <s v="58.10 USD"/>
  </r>
  <r>
    <n v="824"/>
    <s v="Anderson, Williams and Cox"/>
    <s v="Streamlined national benchmark"/>
    <n v="85000"/>
    <n v="107516"/>
    <n v="1.2648941176470587"/>
    <x v="1"/>
    <n v="1280"/>
    <s v="US"/>
    <x v="811"/>
    <s v="USD"/>
    <n v="1276923600"/>
    <n v="1279688400"/>
    <x v="740"/>
    <x v="269"/>
    <b v="0"/>
    <b v="1"/>
    <s v="publishing/nonfiction"/>
    <x v="5"/>
    <s v="nonfiction"/>
    <x v="6"/>
    <s v="84.00 USD"/>
  </r>
  <r>
    <n v="825"/>
    <s v="Solomon PLC"/>
    <s v="Open-architected 24/7 infrastructure"/>
    <n v="3600"/>
    <n v="13950"/>
    <n v="3.875"/>
    <x v="1"/>
    <n v="157"/>
    <s v="GB"/>
    <x v="812"/>
    <s v="GBP"/>
    <n v="1500958800"/>
    <n v="1501995600"/>
    <x v="145"/>
    <x v="745"/>
    <b v="0"/>
    <b v="0"/>
    <s v="film &amp; video/shorts"/>
    <x v="4"/>
    <s v="shorts"/>
    <x v="5"/>
    <s v="88.85 GBP"/>
  </r>
  <r>
    <n v="826"/>
    <s v="Miller-Hubbard"/>
    <s v="Digitized 6thgeneration Local Area Network"/>
    <n v="2800"/>
    <n v="12797"/>
    <n v="4.5703571428571426"/>
    <x v="1"/>
    <n v="194"/>
    <s v="US"/>
    <x v="813"/>
    <s v="USD"/>
    <n v="1292220000"/>
    <n v="1294639200"/>
    <x v="741"/>
    <x v="746"/>
    <b v="0"/>
    <b v="1"/>
    <s v="theater/plays"/>
    <x v="3"/>
    <s v="plays"/>
    <x v="8"/>
    <s v="65.96 USD"/>
  </r>
  <r>
    <n v="827"/>
    <s v="Miranda, Martinez and Lowery"/>
    <s v="Innovative actuating artificial intelligence"/>
    <n v="2300"/>
    <n v="6134"/>
    <n v="2.6669565217391304"/>
    <x v="1"/>
    <n v="82"/>
    <s v="AU"/>
    <x v="814"/>
    <s v="AUD"/>
    <n v="1304398800"/>
    <n v="1305435600"/>
    <x v="742"/>
    <x v="747"/>
    <b v="0"/>
    <b v="1"/>
    <s v="film &amp; video/drama"/>
    <x v="4"/>
    <s v="drama"/>
    <x v="8"/>
    <s v="74.80 AUD"/>
  </r>
  <r>
    <n v="828"/>
    <s v="Munoz, Cherry and Bell"/>
    <s v="Cross-platform reciprocal budgetary management"/>
    <n v="7100"/>
    <n v="4899"/>
    <n v="0.69"/>
    <x v="0"/>
    <n v="70"/>
    <s v="US"/>
    <x v="815"/>
    <s v="USD"/>
    <n v="1535432400"/>
    <n v="1537592400"/>
    <x v="202"/>
    <x v="503"/>
    <b v="0"/>
    <b v="0"/>
    <s v="theater/plays"/>
    <x v="3"/>
    <s v="plays"/>
    <x v="9"/>
    <s v="69.99 USD"/>
  </r>
  <r>
    <n v="829"/>
    <s v="Baker-Higgins"/>
    <s v="Vision-oriented scalable portal"/>
    <n v="9600"/>
    <n v="4929"/>
    <n v="0.51343749999999999"/>
    <x v="0"/>
    <n v="154"/>
    <s v="US"/>
    <x v="816"/>
    <s v="USD"/>
    <n v="1433826000"/>
    <n v="1435122000"/>
    <x v="743"/>
    <x v="748"/>
    <b v="0"/>
    <b v="0"/>
    <s v="theater/plays"/>
    <x v="3"/>
    <s v="plays"/>
    <x v="0"/>
    <s v="32.01 USD"/>
  </r>
  <r>
    <n v="830"/>
    <s v="Johnson, Turner and Carroll"/>
    <s v="Persevering zero administration knowledge user"/>
    <n v="121600"/>
    <n v="1424"/>
    <n v="1.1710526315789473E-2"/>
    <x v="0"/>
    <n v="22"/>
    <s v="US"/>
    <x v="817"/>
    <s v="USD"/>
    <n v="1514959200"/>
    <n v="1520056800"/>
    <x v="744"/>
    <x v="330"/>
    <b v="0"/>
    <b v="0"/>
    <s v="theater/plays"/>
    <x v="3"/>
    <s v="plays"/>
    <x v="9"/>
    <s v="64.73 USD"/>
  </r>
  <r>
    <n v="831"/>
    <s v="Ward PLC"/>
    <s v="Front-line bottom-line Graphic Interface"/>
    <n v="97100"/>
    <n v="105817"/>
    <n v="1.089773429454171"/>
    <x v="1"/>
    <n v="4233"/>
    <s v="US"/>
    <x v="818"/>
    <s v="USD"/>
    <n v="1332738000"/>
    <n v="1335675600"/>
    <x v="745"/>
    <x v="749"/>
    <b v="0"/>
    <b v="0"/>
    <s v="photography/photography books"/>
    <x v="7"/>
    <s v="photography books"/>
    <x v="4"/>
    <s v="25.00 USD"/>
  </r>
  <r>
    <n v="832"/>
    <s v="Bradley, Beck and Mayo"/>
    <s v="Synergized fault-tolerant hierarchy"/>
    <n v="43200"/>
    <n v="136156"/>
    <n v="3.1517592592592591"/>
    <x v="1"/>
    <n v="1297"/>
    <s v="DK"/>
    <x v="819"/>
    <s v="DKK"/>
    <n v="1445490000"/>
    <n v="1448431200"/>
    <x v="746"/>
    <x v="750"/>
    <b v="1"/>
    <b v="0"/>
    <s v="publishing/translations"/>
    <x v="5"/>
    <s v="translations"/>
    <x v="0"/>
    <s v="104.98 DKK"/>
  </r>
  <r>
    <n v="833"/>
    <s v="Levine, Martin and Hernandez"/>
    <s v="Expanded asynchronous groupware"/>
    <n v="6800"/>
    <n v="10723"/>
    <n v="1.5769117647058823"/>
    <x v="1"/>
    <n v="165"/>
    <s v="DK"/>
    <x v="820"/>
    <s v="DKK"/>
    <n v="1297663200"/>
    <n v="1298613600"/>
    <x v="747"/>
    <x v="751"/>
    <b v="0"/>
    <b v="0"/>
    <s v="publishing/translations"/>
    <x v="5"/>
    <s v="translations"/>
    <x v="8"/>
    <s v="64.99 DKK"/>
  </r>
  <r>
    <n v="834"/>
    <s v="Gallegos, Wagner and Gaines"/>
    <s v="Expanded fault-tolerant emulation"/>
    <n v="7300"/>
    <n v="11228"/>
    <n v="1.5380821917808218"/>
    <x v="1"/>
    <n v="119"/>
    <s v="US"/>
    <x v="821"/>
    <s v="USD"/>
    <n v="1371963600"/>
    <n v="1372482000"/>
    <x v="362"/>
    <x v="451"/>
    <b v="0"/>
    <b v="0"/>
    <s v="theater/plays"/>
    <x v="3"/>
    <s v="plays"/>
    <x v="2"/>
    <s v="94.35 USD"/>
  </r>
  <r>
    <n v="835"/>
    <s v="Hodges, Smith and Kelly"/>
    <s v="Future-proofed 24hour model"/>
    <n v="86200"/>
    <n v="77355"/>
    <n v="0.89738979118329465"/>
    <x v="0"/>
    <n v="1758"/>
    <s v="US"/>
    <x v="822"/>
    <s v="USD"/>
    <n v="1425103200"/>
    <n v="1425621600"/>
    <x v="748"/>
    <x v="752"/>
    <b v="0"/>
    <b v="0"/>
    <s v="technology/web"/>
    <x v="2"/>
    <s v="web"/>
    <x v="0"/>
    <s v="44.00 USD"/>
  </r>
  <r>
    <n v="836"/>
    <s v="Macias Inc"/>
    <s v="Optimized didactic intranet"/>
    <n v="8100"/>
    <n v="6086"/>
    <n v="0.75135802469135804"/>
    <x v="0"/>
    <n v="94"/>
    <s v="US"/>
    <x v="823"/>
    <s v="USD"/>
    <n v="1265349600"/>
    <n v="1266300000"/>
    <x v="749"/>
    <x v="753"/>
    <b v="0"/>
    <b v="0"/>
    <s v="music/indie rock"/>
    <x v="1"/>
    <s v="indie rock"/>
    <x v="6"/>
    <s v="64.74 USD"/>
  </r>
  <r>
    <n v="837"/>
    <s v="Cook-Ortiz"/>
    <s v="Right-sized dedicated standardization"/>
    <n v="17700"/>
    <n v="150960"/>
    <n v="8.5288135593220336"/>
    <x v="1"/>
    <n v="1797"/>
    <s v="US"/>
    <x v="824"/>
    <s v="USD"/>
    <n v="1301202000"/>
    <n v="1305867600"/>
    <x v="643"/>
    <x v="754"/>
    <b v="0"/>
    <b v="0"/>
    <s v="music/jazz"/>
    <x v="1"/>
    <s v="jazz"/>
    <x v="8"/>
    <s v="84.01 USD"/>
  </r>
  <r>
    <n v="838"/>
    <s v="Jordan-Fischer"/>
    <s v="Vision-oriented high-level extranet"/>
    <n v="6400"/>
    <n v="8890"/>
    <n v="1.3890625000000001"/>
    <x v="1"/>
    <n v="261"/>
    <s v="US"/>
    <x v="825"/>
    <s v="USD"/>
    <n v="1538024400"/>
    <n v="1538802000"/>
    <x v="750"/>
    <x v="755"/>
    <b v="0"/>
    <b v="0"/>
    <s v="theater/plays"/>
    <x v="3"/>
    <s v="plays"/>
    <x v="9"/>
    <s v="34.06 USD"/>
  </r>
  <r>
    <n v="839"/>
    <s v="Pierce-Ramirez"/>
    <s v="Organized scalable initiative"/>
    <n v="7700"/>
    <n v="14644"/>
    <n v="1.9018181818181819"/>
    <x v="1"/>
    <n v="157"/>
    <s v="US"/>
    <x v="826"/>
    <s v="USD"/>
    <n v="1395032400"/>
    <n v="1398920400"/>
    <x v="751"/>
    <x v="756"/>
    <b v="0"/>
    <b v="1"/>
    <s v="film &amp; video/documentary"/>
    <x v="4"/>
    <s v="documentary"/>
    <x v="1"/>
    <s v="93.27 USD"/>
  </r>
  <r>
    <n v="840"/>
    <s v="Howell and Sons"/>
    <s v="Enhanced regional moderator"/>
    <n v="116300"/>
    <n v="116583"/>
    <n v="1.0024333619948409"/>
    <x v="1"/>
    <n v="3533"/>
    <s v="US"/>
    <x v="827"/>
    <s v="USD"/>
    <n v="1405486800"/>
    <n v="1405659600"/>
    <x v="752"/>
    <x v="757"/>
    <b v="0"/>
    <b v="1"/>
    <s v="theater/plays"/>
    <x v="3"/>
    <s v="plays"/>
    <x v="1"/>
    <s v="33.00 USD"/>
  </r>
  <r>
    <n v="841"/>
    <s v="Garcia, Dunn and Richardson"/>
    <s v="Automated even-keeled emulation"/>
    <n v="9100"/>
    <n v="12991"/>
    <n v="1.4275824175824177"/>
    <x v="1"/>
    <n v="155"/>
    <s v="US"/>
    <x v="828"/>
    <s v="USD"/>
    <n v="1455861600"/>
    <n v="1457244000"/>
    <x v="753"/>
    <x v="758"/>
    <b v="0"/>
    <b v="0"/>
    <s v="technology/web"/>
    <x v="2"/>
    <s v="web"/>
    <x v="7"/>
    <s v="83.81 USD"/>
  </r>
  <r>
    <n v="842"/>
    <s v="Lawson and Sons"/>
    <s v="Reverse-engineered multi-tasking product"/>
    <n v="1500"/>
    <n v="8447"/>
    <n v="5.6313333333333331"/>
    <x v="1"/>
    <n v="132"/>
    <s v="IT"/>
    <x v="829"/>
    <s v="EUR"/>
    <n v="1529038800"/>
    <n v="1529298000"/>
    <x v="754"/>
    <x v="759"/>
    <b v="0"/>
    <b v="0"/>
    <s v="technology/wearables"/>
    <x v="2"/>
    <s v="wearables"/>
    <x v="9"/>
    <s v="63.99 EUR"/>
  </r>
  <r>
    <n v="843"/>
    <s v="Porter-Hicks"/>
    <s v="De-engineered next generation parallelism"/>
    <n v="8800"/>
    <n v="2703"/>
    <n v="0.30715909090909088"/>
    <x v="0"/>
    <n v="33"/>
    <s v="US"/>
    <x v="830"/>
    <s v="USD"/>
    <n v="1535259600"/>
    <n v="1535778000"/>
    <x v="755"/>
    <x v="760"/>
    <b v="0"/>
    <b v="0"/>
    <s v="photography/photography books"/>
    <x v="7"/>
    <s v="photography books"/>
    <x v="9"/>
    <s v="81.91 USD"/>
  </r>
  <r>
    <n v="844"/>
    <s v="Rodriguez-Hansen"/>
    <s v="Intuitive cohesive groupware"/>
    <n v="8800"/>
    <n v="8747"/>
    <n v="0.99397727272727276"/>
    <x v="3"/>
    <n v="94"/>
    <s v="US"/>
    <x v="831"/>
    <s v="USD"/>
    <n v="1327212000"/>
    <n v="1327471200"/>
    <x v="756"/>
    <x v="761"/>
    <b v="0"/>
    <b v="0"/>
    <s v="film &amp; video/documentary"/>
    <x v="4"/>
    <s v="documentary"/>
    <x v="4"/>
    <s v="93.05 USD"/>
  </r>
  <r>
    <n v="845"/>
    <s v="Williams LLC"/>
    <s v="Up-sized high-level access"/>
    <n v="69900"/>
    <n v="138087"/>
    <n v="1.9754935622317598"/>
    <x v="1"/>
    <n v="1354"/>
    <s v="GB"/>
    <x v="832"/>
    <s v="GBP"/>
    <n v="1526360400"/>
    <n v="1529557200"/>
    <x v="757"/>
    <x v="78"/>
    <b v="0"/>
    <b v="0"/>
    <s v="technology/web"/>
    <x v="2"/>
    <s v="web"/>
    <x v="9"/>
    <s v="101.98 GBP"/>
  </r>
  <r>
    <n v="846"/>
    <s v="Cooper, Stanley and Bryant"/>
    <s v="Phased empowering success"/>
    <n v="1000"/>
    <n v="5085"/>
    <n v="5.085"/>
    <x v="1"/>
    <n v="48"/>
    <s v="US"/>
    <x v="833"/>
    <s v="USD"/>
    <n v="1532149200"/>
    <n v="1535259600"/>
    <x v="758"/>
    <x v="762"/>
    <b v="1"/>
    <b v="1"/>
    <s v="technology/web"/>
    <x v="2"/>
    <s v="web"/>
    <x v="9"/>
    <s v="105.94 USD"/>
  </r>
  <r>
    <n v="847"/>
    <s v="Miller, Glenn and Adams"/>
    <s v="Distributed actuating project"/>
    <n v="4700"/>
    <n v="11174"/>
    <n v="2.3774468085106384"/>
    <x v="1"/>
    <n v="110"/>
    <s v="US"/>
    <x v="834"/>
    <s v="USD"/>
    <n v="1515304800"/>
    <n v="1515564000"/>
    <x v="759"/>
    <x v="763"/>
    <b v="0"/>
    <b v="0"/>
    <s v="food/food trucks"/>
    <x v="0"/>
    <s v="food trucks"/>
    <x v="9"/>
    <s v="101.58 USD"/>
  </r>
  <r>
    <n v="848"/>
    <s v="Cole, Salazar and Moreno"/>
    <s v="Robust motivating orchestration"/>
    <n v="3200"/>
    <n v="10831"/>
    <n v="3.3846875000000001"/>
    <x v="1"/>
    <n v="172"/>
    <s v="US"/>
    <x v="835"/>
    <s v="USD"/>
    <n v="1276318800"/>
    <n v="1277096400"/>
    <x v="760"/>
    <x v="764"/>
    <b v="0"/>
    <b v="0"/>
    <s v="film &amp; video/drama"/>
    <x v="4"/>
    <s v="drama"/>
    <x v="6"/>
    <s v="62.97 USD"/>
  </r>
  <r>
    <n v="849"/>
    <s v="Jones-Ryan"/>
    <s v="Vision-oriented uniform instruction set"/>
    <n v="6700"/>
    <n v="8917"/>
    <n v="1.3308955223880596"/>
    <x v="1"/>
    <n v="307"/>
    <s v="US"/>
    <x v="836"/>
    <s v="USD"/>
    <n v="1328767200"/>
    <n v="1329026400"/>
    <x v="761"/>
    <x v="765"/>
    <b v="0"/>
    <b v="1"/>
    <s v="music/indie rock"/>
    <x v="1"/>
    <s v="indie rock"/>
    <x v="4"/>
    <s v="29.05 USD"/>
  </r>
  <r>
    <n v="850"/>
    <s v="Hood, Perez and Meadows"/>
    <s v="Cross-group upward-trending hierarchy"/>
    <n v="100"/>
    <n v="1"/>
    <n v="0.01"/>
    <x v="0"/>
    <n v="1"/>
    <s v="US"/>
    <x v="100"/>
    <s v="USD"/>
    <n v="1321682400"/>
    <n v="1322978400"/>
    <x v="762"/>
    <x v="539"/>
    <b v="1"/>
    <b v="0"/>
    <s v="music/rock"/>
    <x v="1"/>
    <s v="rock"/>
    <x v="8"/>
    <s v="1.00 USD"/>
  </r>
  <r>
    <n v="851"/>
    <s v="Bright and Sons"/>
    <s v="Object-based needs-based info-mediaries"/>
    <n v="6000"/>
    <n v="12468"/>
    <n v="2.0779999999999998"/>
    <x v="1"/>
    <n v="160"/>
    <s v="US"/>
    <x v="837"/>
    <s v="USD"/>
    <n v="1335934800"/>
    <n v="1338786000"/>
    <x v="444"/>
    <x v="766"/>
    <b v="0"/>
    <b v="0"/>
    <s v="music/electric music"/>
    <x v="1"/>
    <s v="electric music"/>
    <x v="4"/>
    <s v="77.93 USD"/>
  </r>
  <r>
    <n v="852"/>
    <s v="Brady Ltd"/>
    <s v="Open-source reciprocal standardization"/>
    <n v="4900"/>
    <n v="2505"/>
    <n v="0.51122448979591839"/>
    <x v="0"/>
    <n v="31"/>
    <s v="US"/>
    <x v="838"/>
    <s v="USD"/>
    <n v="1310792400"/>
    <n v="1311656400"/>
    <x v="763"/>
    <x v="422"/>
    <b v="0"/>
    <b v="1"/>
    <s v="games/video games"/>
    <x v="6"/>
    <s v="video games"/>
    <x v="8"/>
    <s v="80.81 USD"/>
  </r>
  <r>
    <n v="853"/>
    <s v="Collier LLC"/>
    <s v="Secured well-modulated projection"/>
    <n v="17100"/>
    <n v="111502"/>
    <n v="6.5205847953216374"/>
    <x v="1"/>
    <n v="1467"/>
    <s v="CA"/>
    <x v="839"/>
    <s v="CAD"/>
    <n v="1308546000"/>
    <n v="1308978000"/>
    <x v="764"/>
    <x v="767"/>
    <b v="0"/>
    <b v="1"/>
    <s v="music/indie rock"/>
    <x v="1"/>
    <s v="indie rock"/>
    <x v="8"/>
    <s v="76.01 CAD"/>
  </r>
  <r>
    <n v="854"/>
    <s v="Campbell, Thomas and Obrien"/>
    <s v="Multi-channeled secondary middleware"/>
    <n v="171000"/>
    <n v="194309"/>
    <n v="1.1363099415204678"/>
    <x v="1"/>
    <n v="2662"/>
    <s v="CA"/>
    <x v="840"/>
    <s v="CAD"/>
    <n v="1574056800"/>
    <n v="1576389600"/>
    <x v="765"/>
    <x v="768"/>
    <b v="0"/>
    <b v="0"/>
    <s v="publishing/fiction"/>
    <x v="5"/>
    <s v="fiction"/>
    <x v="3"/>
    <s v="72.99 CAD"/>
  </r>
  <r>
    <n v="855"/>
    <s v="Moses-Terry"/>
    <s v="Horizontal clear-thinking framework"/>
    <n v="23400"/>
    <n v="23956"/>
    <n v="1.0237606837606839"/>
    <x v="1"/>
    <n v="452"/>
    <s v="AU"/>
    <x v="841"/>
    <s v="AUD"/>
    <n v="1308373200"/>
    <n v="1311051600"/>
    <x v="766"/>
    <x v="214"/>
    <b v="0"/>
    <b v="0"/>
    <s v="theater/plays"/>
    <x v="3"/>
    <s v="plays"/>
    <x v="8"/>
    <s v="53.00 AUD"/>
  </r>
  <r>
    <n v="856"/>
    <s v="Williams and Sons"/>
    <s v="Profound composite core"/>
    <n v="2400"/>
    <n v="8558"/>
    <n v="3.5658333333333334"/>
    <x v="1"/>
    <n v="158"/>
    <s v="US"/>
    <x v="842"/>
    <s v="USD"/>
    <n v="1335243600"/>
    <n v="1336712400"/>
    <x v="767"/>
    <x v="769"/>
    <b v="0"/>
    <b v="0"/>
    <s v="food/food trucks"/>
    <x v="0"/>
    <s v="food trucks"/>
    <x v="4"/>
    <s v="54.16 USD"/>
  </r>
  <r>
    <n v="857"/>
    <s v="Miranda, Gray and Hale"/>
    <s v="Programmable disintermediate matrices"/>
    <n v="5300"/>
    <n v="7413"/>
    <n v="1.3986792452830188"/>
    <x v="1"/>
    <n v="225"/>
    <s v="CH"/>
    <x v="843"/>
    <s v="CHF"/>
    <n v="1328421600"/>
    <n v="1330408800"/>
    <x v="768"/>
    <x v="770"/>
    <b v="1"/>
    <b v="0"/>
    <s v="film &amp; video/shorts"/>
    <x v="4"/>
    <s v="shorts"/>
    <x v="4"/>
    <s v="32.95 CHF"/>
  </r>
  <r>
    <n v="858"/>
    <s v="Ayala, Crawford and Taylor"/>
    <s v="Realigned 5thgeneration knowledge user"/>
    <n v="4000"/>
    <n v="2778"/>
    <n v="0.69450000000000001"/>
    <x v="0"/>
    <n v="35"/>
    <s v="US"/>
    <x v="844"/>
    <s v="USD"/>
    <n v="1524286800"/>
    <n v="1524891600"/>
    <x v="769"/>
    <x v="771"/>
    <b v="1"/>
    <b v="0"/>
    <s v="food/food trucks"/>
    <x v="0"/>
    <s v="food trucks"/>
    <x v="9"/>
    <s v="79.37 USD"/>
  </r>
  <r>
    <n v="859"/>
    <s v="Martinez Ltd"/>
    <s v="Multi-layered upward-trending groupware"/>
    <n v="7300"/>
    <n v="2594"/>
    <n v="0.35534246575342465"/>
    <x v="0"/>
    <n v="63"/>
    <s v="US"/>
    <x v="845"/>
    <s v="USD"/>
    <n v="1362117600"/>
    <n v="1363669200"/>
    <x v="770"/>
    <x v="250"/>
    <b v="0"/>
    <b v="1"/>
    <s v="theater/plays"/>
    <x v="3"/>
    <s v="plays"/>
    <x v="2"/>
    <s v="41.17 USD"/>
  </r>
  <r>
    <n v="860"/>
    <s v="Lee PLC"/>
    <s v="Re-contextualized leadingedge firmware"/>
    <n v="2000"/>
    <n v="5033"/>
    <n v="2.5165000000000002"/>
    <x v="1"/>
    <n v="65"/>
    <s v="US"/>
    <x v="846"/>
    <s v="USD"/>
    <n v="1550556000"/>
    <n v="1551420000"/>
    <x v="771"/>
    <x v="772"/>
    <b v="0"/>
    <b v="1"/>
    <s v="technology/wearables"/>
    <x v="2"/>
    <s v="wearables"/>
    <x v="3"/>
    <s v="77.43 USD"/>
  </r>
  <r>
    <n v="861"/>
    <s v="Young, Ramsey and Powell"/>
    <s v="Devolved disintermediate analyzer"/>
    <n v="8800"/>
    <n v="9317"/>
    <n v="1.0587500000000001"/>
    <x v="1"/>
    <n v="163"/>
    <s v="US"/>
    <x v="847"/>
    <s v="USD"/>
    <n v="1269147600"/>
    <n v="1269838800"/>
    <x v="772"/>
    <x v="773"/>
    <b v="0"/>
    <b v="0"/>
    <s v="theater/plays"/>
    <x v="3"/>
    <s v="plays"/>
    <x v="6"/>
    <s v="57.16 USD"/>
  </r>
  <r>
    <n v="862"/>
    <s v="Lewis and Sons"/>
    <s v="Profound disintermediate open system"/>
    <n v="3500"/>
    <n v="6560"/>
    <n v="1.8742857142857143"/>
    <x v="1"/>
    <n v="85"/>
    <s v="US"/>
    <x v="848"/>
    <s v="USD"/>
    <n v="1312174800"/>
    <n v="1312520400"/>
    <x v="773"/>
    <x v="774"/>
    <b v="0"/>
    <b v="0"/>
    <s v="theater/plays"/>
    <x v="3"/>
    <s v="plays"/>
    <x v="8"/>
    <s v="77.18 USD"/>
  </r>
  <r>
    <n v="863"/>
    <s v="Davis-Johnson"/>
    <s v="Automated reciprocal protocol"/>
    <n v="1400"/>
    <n v="5415"/>
    <n v="3.8678571428571429"/>
    <x v="1"/>
    <n v="217"/>
    <s v="US"/>
    <x v="849"/>
    <s v="USD"/>
    <n v="1434517200"/>
    <n v="1436504400"/>
    <x v="774"/>
    <x v="331"/>
    <b v="0"/>
    <b v="1"/>
    <s v="film &amp; video/television"/>
    <x v="4"/>
    <s v="television"/>
    <x v="0"/>
    <s v="24.95 USD"/>
  </r>
  <r>
    <n v="864"/>
    <s v="Stevenson-Thompson"/>
    <s v="Automated static workforce"/>
    <n v="4200"/>
    <n v="14577"/>
    <n v="3.4707142857142856"/>
    <x v="1"/>
    <n v="150"/>
    <s v="US"/>
    <x v="850"/>
    <s v="USD"/>
    <n v="1471582800"/>
    <n v="1472014800"/>
    <x v="775"/>
    <x v="775"/>
    <b v="0"/>
    <b v="0"/>
    <s v="film &amp; video/shorts"/>
    <x v="4"/>
    <s v="shorts"/>
    <x v="7"/>
    <s v="97.18 USD"/>
  </r>
  <r>
    <n v="865"/>
    <s v="Ellis, Smith and Armstrong"/>
    <s v="Horizontal attitude-oriented help-desk"/>
    <n v="81000"/>
    <n v="150515"/>
    <n v="1.8582098765432098"/>
    <x v="1"/>
    <n v="3272"/>
    <s v="US"/>
    <x v="851"/>
    <s v="USD"/>
    <n v="1410757200"/>
    <n v="1411534800"/>
    <x v="776"/>
    <x v="776"/>
    <b v="0"/>
    <b v="0"/>
    <s v="theater/plays"/>
    <x v="3"/>
    <s v="plays"/>
    <x v="1"/>
    <s v="46.00 USD"/>
  </r>
  <r>
    <n v="866"/>
    <s v="Jackson-Brown"/>
    <s v="Versatile 5thgeneration matrices"/>
    <n v="182800"/>
    <n v="79045"/>
    <n v="0.43241247264770238"/>
    <x v="3"/>
    <n v="898"/>
    <s v="US"/>
    <x v="852"/>
    <s v="USD"/>
    <n v="1304830800"/>
    <n v="1304917200"/>
    <x v="777"/>
    <x v="777"/>
    <b v="0"/>
    <b v="0"/>
    <s v="photography/photography books"/>
    <x v="7"/>
    <s v="photography books"/>
    <x v="8"/>
    <s v="88.02 USD"/>
  </r>
  <r>
    <n v="867"/>
    <s v="Kane, Pruitt and Rivera"/>
    <s v="Cross-platform next generation service-desk"/>
    <n v="4800"/>
    <n v="7797"/>
    <n v="1.6243749999999999"/>
    <x v="1"/>
    <n v="300"/>
    <s v="US"/>
    <x v="853"/>
    <s v="USD"/>
    <n v="1539061200"/>
    <n v="1539579600"/>
    <x v="778"/>
    <x v="778"/>
    <b v="0"/>
    <b v="0"/>
    <s v="food/food trucks"/>
    <x v="0"/>
    <s v="food trucks"/>
    <x v="9"/>
    <s v="25.99 USD"/>
  </r>
  <r>
    <n v="868"/>
    <s v="Wood, Buckley and Meza"/>
    <s v="Front-line web-enabled installation"/>
    <n v="7000"/>
    <n v="12939"/>
    <n v="1.8484285714285715"/>
    <x v="1"/>
    <n v="126"/>
    <s v="US"/>
    <x v="854"/>
    <s v="USD"/>
    <n v="1381554000"/>
    <n v="1382504400"/>
    <x v="779"/>
    <x v="779"/>
    <b v="0"/>
    <b v="0"/>
    <s v="theater/plays"/>
    <x v="3"/>
    <s v="plays"/>
    <x v="2"/>
    <s v="102.69 USD"/>
  </r>
  <r>
    <n v="869"/>
    <s v="Brown-Williams"/>
    <s v="Multi-channeled responsive product"/>
    <n v="161900"/>
    <n v="38376"/>
    <n v="0.23703520691785052"/>
    <x v="0"/>
    <n v="526"/>
    <s v="US"/>
    <x v="855"/>
    <s v="USD"/>
    <n v="1277096400"/>
    <n v="1278306000"/>
    <x v="780"/>
    <x v="780"/>
    <b v="0"/>
    <b v="0"/>
    <s v="film &amp; video/drama"/>
    <x v="4"/>
    <s v="drama"/>
    <x v="6"/>
    <s v="72.96 USD"/>
  </r>
  <r>
    <n v="870"/>
    <s v="Hansen-Austin"/>
    <s v="Adaptive demand-driven encryption"/>
    <n v="7700"/>
    <n v="6920"/>
    <n v="0.89870129870129867"/>
    <x v="0"/>
    <n v="121"/>
    <s v="US"/>
    <x v="856"/>
    <s v="USD"/>
    <n v="1440392400"/>
    <n v="1442552400"/>
    <x v="335"/>
    <x v="781"/>
    <b v="0"/>
    <b v="0"/>
    <s v="theater/plays"/>
    <x v="3"/>
    <s v="plays"/>
    <x v="0"/>
    <s v="57.19 USD"/>
  </r>
  <r>
    <n v="871"/>
    <s v="Santana-George"/>
    <s v="Re-engineered client-driven knowledge user"/>
    <n v="71500"/>
    <n v="194912"/>
    <n v="2.7260419580419581"/>
    <x v="1"/>
    <n v="2320"/>
    <s v="US"/>
    <x v="857"/>
    <s v="USD"/>
    <n v="1509512400"/>
    <n v="1511071200"/>
    <x v="535"/>
    <x v="782"/>
    <b v="0"/>
    <b v="1"/>
    <s v="theater/plays"/>
    <x v="3"/>
    <s v="plays"/>
    <x v="5"/>
    <s v="84.01 USD"/>
  </r>
  <r>
    <n v="872"/>
    <s v="Davis LLC"/>
    <s v="Compatible logistical paradigm"/>
    <n v="4700"/>
    <n v="7992"/>
    <n v="1.7004255319148935"/>
    <x v="1"/>
    <n v="81"/>
    <s v="AU"/>
    <x v="858"/>
    <s v="AUD"/>
    <n v="1535950800"/>
    <n v="1536382800"/>
    <x v="270"/>
    <x v="783"/>
    <b v="0"/>
    <b v="0"/>
    <s v="film &amp; video/science fiction"/>
    <x v="4"/>
    <s v="science fiction"/>
    <x v="9"/>
    <s v="98.67 AUD"/>
  </r>
  <r>
    <n v="873"/>
    <s v="Vazquez, Ochoa and Clark"/>
    <s v="Intuitive value-added installation"/>
    <n v="42100"/>
    <n v="79268"/>
    <n v="1.8828503562945369"/>
    <x v="1"/>
    <n v="1887"/>
    <s v="US"/>
    <x v="859"/>
    <s v="USD"/>
    <n v="1389160800"/>
    <n v="1389592800"/>
    <x v="781"/>
    <x v="393"/>
    <b v="0"/>
    <b v="0"/>
    <s v="photography/photography books"/>
    <x v="7"/>
    <s v="photography books"/>
    <x v="1"/>
    <s v="42.01 USD"/>
  </r>
  <r>
    <n v="874"/>
    <s v="Chung-Nguyen"/>
    <s v="Managed discrete parallelism"/>
    <n v="40200"/>
    <n v="139468"/>
    <n v="3.4693532338308457"/>
    <x v="1"/>
    <n v="4358"/>
    <s v="US"/>
    <x v="860"/>
    <s v="USD"/>
    <n v="1271998800"/>
    <n v="1275282000"/>
    <x v="782"/>
    <x v="784"/>
    <b v="0"/>
    <b v="1"/>
    <s v="photography/photography books"/>
    <x v="7"/>
    <s v="photography books"/>
    <x v="6"/>
    <s v="32.00 USD"/>
  </r>
  <r>
    <n v="875"/>
    <s v="Mueller-Harmon"/>
    <s v="Implemented tangible approach"/>
    <n v="7900"/>
    <n v="5465"/>
    <n v="0.6917721518987342"/>
    <x v="0"/>
    <n v="67"/>
    <s v="US"/>
    <x v="861"/>
    <s v="USD"/>
    <n v="1294898400"/>
    <n v="1294984800"/>
    <x v="783"/>
    <x v="785"/>
    <b v="0"/>
    <b v="0"/>
    <s v="music/rock"/>
    <x v="1"/>
    <s v="rock"/>
    <x v="8"/>
    <s v="81.57 USD"/>
  </r>
  <r>
    <n v="876"/>
    <s v="Dixon, Perez and Banks"/>
    <s v="Re-engineered encompassing definition"/>
    <n v="8300"/>
    <n v="2111"/>
    <n v="0.25433734939759034"/>
    <x v="0"/>
    <n v="57"/>
    <s v="CA"/>
    <x v="862"/>
    <s v="CAD"/>
    <n v="1559970000"/>
    <n v="1562043600"/>
    <x v="784"/>
    <x v="229"/>
    <b v="0"/>
    <b v="0"/>
    <s v="photography/photography books"/>
    <x v="7"/>
    <s v="photography books"/>
    <x v="3"/>
    <s v="37.04 CAD"/>
  </r>
  <r>
    <n v="877"/>
    <s v="Estrada Group"/>
    <s v="Multi-lateral uniform collaboration"/>
    <n v="163600"/>
    <n v="126628"/>
    <n v="0.77400977995110021"/>
    <x v="0"/>
    <n v="1229"/>
    <s v="US"/>
    <x v="863"/>
    <s v="USD"/>
    <n v="1469509200"/>
    <n v="1469595600"/>
    <x v="785"/>
    <x v="786"/>
    <b v="0"/>
    <b v="0"/>
    <s v="food/food trucks"/>
    <x v="0"/>
    <s v="food trucks"/>
    <x v="7"/>
    <s v="103.03 USD"/>
  </r>
  <r>
    <n v="878"/>
    <s v="Lutz Group"/>
    <s v="Enterprise-wide foreground paradigm"/>
    <n v="2700"/>
    <n v="1012"/>
    <n v="0.37481481481481482"/>
    <x v="0"/>
    <n v="12"/>
    <s v="IT"/>
    <x v="864"/>
    <s v="EUR"/>
    <n v="1579068000"/>
    <n v="1581141600"/>
    <x v="786"/>
    <x v="787"/>
    <b v="0"/>
    <b v="0"/>
    <s v="music/metal"/>
    <x v="1"/>
    <s v="metal"/>
    <x v="10"/>
    <s v="84.33 EUR"/>
  </r>
  <r>
    <n v="879"/>
    <s v="Ortiz Inc"/>
    <s v="Stand-alone incremental parallelism"/>
    <n v="1000"/>
    <n v="5438"/>
    <n v="5.4379999999999997"/>
    <x v="1"/>
    <n v="53"/>
    <s v="US"/>
    <x v="865"/>
    <s v="USD"/>
    <n v="1487743200"/>
    <n v="1488520800"/>
    <x v="787"/>
    <x v="341"/>
    <b v="0"/>
    <b v="0"/>
    <s v="publishing/nonfiction"/>
    <x v="5"/>
    <s v="nonfiction"/>
    <x v="5"/>
    <s v="102.60 USD"/>
  </r>
  <r>
    <n v="880"/>
    <s v="Craig, Ellis and Miller"/>
    <s v="Persevering 5thgeneration throughput"/>
    <n v="84500"/>
    <n v="193101"/>
    <n v="2.2852189349112426"/>
    <x v="1"/>
    <n v="2414"/>
    <s v="US"/>
    <x v="866"/>
    <s v="USD"/>
    <n v="1563685200"/>
    <n v="1563858000"/>
    <x v="788"/>
    <x v="788"/>
    <b v="0"/>
    <b v="0"/>
    <s v="music/electric music"/>
    <x v="1"/>
    <s v="electric music"/>
    <x v="3"/>
    <s v="79.99 USD"/>
  </r>
  <r>
    <n v="881"/>
    <s v="Charles Inc"/>
    <s v="Implemented object-oriented synergy"/>
    <n v="81300"/>
    <n v="31665"/>
    <n v="0.38948339483394834"/>
    <x v="0"/>
    <n v="452"/>
    <s v="US"/>
    <x v="867"/>
    <s v="USD"/>
    <n v="1436418000"/>
    <n v="1438923600"/>
    <x v="330"/>
    <x v="789"/>
    <b v="0"/>
    <b v="1"/>
    <s v="theater/plays"/>
    <x v="3"/>
    <s v="plays"/>
    <x v="0"/>
    <s v="70.06 USD"/>
  </r>
  <r>
    <n v="882"/>
    <s v="White-Rosario"/>
    <s v="Balanced demand-driven definition"/>
    <n v="800"/>
    <n v="2960"/>
    <n v="3.7"/>
    <x v="1"/>
    <n v="80"/>
    <s v="US"/>
    <x v="868"/>
    <s v="USD"/>
    <n v="1421820000"/>
    <n v="1422165600"/>
    <x v="789"/>
    <x v="790"/>
    <b v="0"/>
    <b v="0"/>
    <s v="theater/plays"/>
    <x v="3"/>
    <s v="plays"/>
    <x v="0"/>
    <s v="37.00 USD"/>
  </r>
  <r>
    <n v="883"/>
    <s v="Simmons-Villarreal"/>
    <s v="Customer-focused mobile Graphic Interface"/>
    <n v="3400"/>
    <n v="8089"/>
    <n v="2.3791176470588233"/>
    <x v="1"/>
    <n v="193"/>
    <s v="US"/>
    <x v="869"/>
    <s v="USD"/>
    <n v="1274763600"/>
    <n v="1277874000"/>
    <x v="790"/>
    <x v="791"/>
    <b v="0"/>
    <b v="0"/>
    <s v="film &amp; video/shorts"/>
    <x v="4"/>
    <s v="shorts"/>
    <x v="6"/>
    <s v="41.91 USD"/>
  </r>
  <r>
    <n v="884"/>
    <s v="Strickland Group"/>
    <s v="Horizontal secondary interface"/>
    <n v="170800"/>
    <n v="109374"/>
    <n v="0.64036299765807958"/>
    <x v="0"/>
    <n v="1886"/>
    <s v="US"/>
    <x v="870"/>
    <s v="USD"/>
    <n v="1399179600"/>
    <n v="1399352400"/>
    <x v="791"/>
    <x v="792"/>
    <b v="0"/>
    <b v="1"/>
    <s v="theater/plays"/>
    <x v="3"/>
    <s v="plays"/>
    <x v="1"/>
    <s v="57.99 USD"/>
  </r>
  <r>
    <n v="885"/>
    <s v="Lynch Ltd"/>
    <s v="Virtual analyzing collaboration"/>
    <n v="1800"/>
    <n v="2129"/>
    <n v="1.1827777777777777"/>
    <x v="1"/>
    <n v="52"/>
    <s v="US"/>
    <x v="871"/>
    <s v="USD"/>
    <n v="1275800400"/>
    <n v="1279083600"/>
    <x v="792"/>
    <x v="556"/>
    <b v="0"/>
    <b v="0"/>
    <s v="theater/plays"/>
    <x v="3"/>
    <s v="plays"/>
    <x v="6"/>
    <s v="40.94 USD"/>
  </r>
  <r>
    <n v="886"/>
    <s v="Sanders LLC"/>
    <s v="Multi-tiered explicit focus group"/>
    <n v="150600"/>
    <n v="127745"/>
    <n v="0.84824037184594958"/>
    <x v="0"/>
    <n v="1825"/>
    <s v="US"/>
    <x v="872"/>
    <s v="USD"/>
    <n v="1282798800"/>
    <n v="1284354000"/>
    <x v="793"/>
    <x v="488"/>
    <b v="0"/>
    <b v="0"/>
    <s v="music/indie rock"/>
    <x v="1"/>
    <s v="indie rock"/>
    <x v="6"/>
    <s v="70.00 USD"/>
  </r>
  <r>
    <n v="887"/>
    <s v="Cooper LLC"/>
    <s v="Multi-layered systematic knowledgebase"/>
    <n v="7800"/>
    <n v="2289"/>
    <n v="0.29346153846153844"/>
    <x v="0"/>
    <n v="31"/>
    <s v="US"/>
    <x v="873"/>
    <s v="USD"/>
    <n v="1437109200"/>
    <n v="1441170000"/>
    <x v="794"/>
    <x v="232"/>
    <b v="0"/>
    <b v="1"/>
    <s v="theater/plays"/>
    <x v="3"/>
    <s v="plays"/>
    <x v="0"/>
    <s v="73.84 USD"/>
  </r>
  <r>
    <n v="888"/>
    <s v="Palmer Ltd"/>
    <s v="Reverse-engineered uniform knowledge user"/>
    <n v="5800"/>
    <n v="12174"/>
    <n v="2.0989655172413793"/>
    <x v="1"/>
    <n v="290"/>
    <s v="US"/>
    <x v="874"/>
    <s v="USD"/>
    <n v="1491886800"/>
    <n v="1493528400"/>
    <x v="795"/>
    <x v="793"/>
    <b v="0"/>
    <b v="0"/>
    <s v="theater/plays"/>
    <x v="3"/>
    <s v="plays"/>
    <x v="5"/>
    <s v="41.98 USD"/>
  </r>
  <r>
    <n v="889"/>
    <s v="Santos Group"/>
    <s v="Secured dynamic capacity"/>
    <n v="5600"/>
    <n v="9508"/>
    <n v="1.697857142857143"/>
    <x v="1"/>
    <n v="122"/>
    <s v="US"/>
    <x v="875"/>
    <s v="USD"/>
    <n v="1394600400"/>
    <n v="1395205200"/>
    <x v="796"/>
    <x v="794"/>
    <b v="0"/>
    <b v="1"/>
    <s v="music/electric music"/>
    <x v="1"/>
    <s v="electric music"/>
    <x v="1"/>
    <s v="77.93 USD"/>
  </r>
  <r>
    <n v="890"/>
    <s v="Christian, Kim and Jimenez"/>
    <s v="Devolved foreground throughput"/>
    <n v="134400"/>
    <n v="155849"/>
    <n v="1.1595907738095239"/>
    <x v="1"/>
    <n v="1470"/>
    <s v="US"/>
    <x v="876"/>
    <s v="USD"/>
    <n v="1561352400"/>
    <n v="1561438800"/>
    <x v="797"/>
    <x v="138"/>
    <b v="0"/>
    <b v="0"/>
    <s v="music/indie rock"/>
    <x v="1"/>
    <s v="indie rock"/>
    <x v="3"/>
    <s v="106.02 USD"/>
  </r>
  <r>
    <n v="891"/>
    <s v="Williams, Price and Hurley"/>
    <s v="Synchronized demand-driven infrastructure"/>
    <n v="3000"/>
    <n v="7758"/>
    <n v="2.5859999999999999"/>
    <x v="1"/>
    <n v="165"/>
    <s v="CA"/>
    <x v="877"/>
    <s v="CAD"/>
    <n v="1322892000"/>
    <n v="1326693600"/>
    <x v="798"/>
    <x v="795"/>
    <b v="0"/>
    <b v="0"/>
    <s v="film &amp; video/documentary"/>
    <x v="4"/>
    <s v="documentary"/>
    <x v="4"/>
    <s v="47.02 CAD"/>
  </r>
  <r>
    <n v="892"/>
    <s v="Anderson, Parks and Estrada"/>
    <s v="Realigned discrete structure"/>
    <n v="6000"/>
    <n v="13835"/>
    <n v="2.3058333333333332"/>
    <x v="1"/>
    <n v="182"/>
    <s v="US"/>
    <x v="878"/>
    <s v="USD"/>
    <n v="1274418000"/>
    <n v="1277960400"/>
    <x v="799"/>
    <x v="796"/>
    <b v="0"/>
    <b v="0"/>
    <s v="publishing/translations"/>
    <x v="5"/>
    <s v="translations"/>
    <x v="6"/>
    <s v="76.02 USD"/>
  </r>
  <r>
    <n v="893"/>
    <s v="Collins-Martinez"/>
    <s v="Progressive grid-enabled website"/>
    <n v="8400"/>
    <n v="10770"/>
    <n v="1.2821428571428573"/>
    <x v="1"/>
    <n v="199"/>
    <s v="IT"/>
    <x v="879"/>
    <s v="EUR"/>
    <n v="1434344400"/>
    <n v="1434690000"/>
    <x v="800"/>
    <x v="797"/>
    <b v="0"/>
    <b v="1"/>
    <s v="film &amp; video/documentary"/>
    <x v="4"/>
    <s v="documentary"/>
    <x v="0"/>
    <s v="54.12 EUR"/>
  </r>
  <r>
    <n v="894"/>
    <s v="Barrett Inc"/>
    <s v="Organic cohesive neural-net"/>
    <n v="1700"/>
    <n v="3208"/>
    <n v="1.8870588235294117"/>
    <x v="1"/>
    <n v="56"/>
    <s v="GB"/>
    <x v="880"/>
    <s v="GBP"/>
    <n v="1373518800"/>
    <n v="1376110800"/>
    <x v="801"/>
    <x v="798"/>
    <b v="0"/>
    <b v="1"/>
    <s v="film &amp; video/television"/>
    <x v="4"/>
    <s v="television"/>
    <x v="2"/>
    <s v="57.29 GBP"/>
  </r>
  <r>
    <n v="895"/>
    <s v="Adams-Rollins"/>
    <s v="Integrated demand-driven info-mediaries"/>
    <n v="159800"/>
    <n v="11108"/>
    <n v="6.9511889862327911E-2"/>
    <x v="0"/>
    <n v="107"/>
    <s v="US"/>
    <x v="881"/>
    <s v="USD"/>
    <n v="1517637600"/>
    <n v="1518415200"/>
    <x v="802"/>
    <x v="799"/>
    <b v="0"/>
    <b v="0"/>
    <s v="theater/plays"/>
    <x v="3"/>
    <s v="plays"/>
    <x v="9"/>
    <s v="103.81 USD"/>
  </r>
  <r>
    <n v="896"/>
    <s v="Wright-Bryant"/>
    <s v="Reverse-engineered client-server extranet"/>
    <n v="19800"/>
    <n v="153338"/>
    <n v="7.7443434343434348"/>
    <x v="1"/>
    <n v="1460"/>
    <s v="AU"/>
    <x v="882"/>
    <s v="AUD"/>
    <n v="1310619600"/>
    <n v="1310878800"/>
    <x v="803"/>
    <x v="800"/>
    <b v="0"/>
    <b v="1"/>
    <s v="food/food trucks"/>
    <x v="0"/>
    <s v="food trucks"/>
    <x v="8"/>
    <s v="105.03 AUD"/>
  </r>
  <r>
    <n v="897"/>
    <s v="Berry-Cannon"/>
    <s v="Organized discrete encoding"/>
    <n v="8800"/>
    <n v="2437"/>
    <n v="0.27693181818181817"/>
    <x v="0"/>
    <n v="27"/>
    <s v="US"/>
    <x v="883"/>
    <s v="USD"/>
    <n v="1556427600"/>
    <n v="1556600400"/>
    <x v="212"/>
    <x v="368"/>
    <b v="0"/>
    <b v="0"/>
    <s v="theater/plays"/>
    <x v="3"/>
    <s v="plays"/>
    <x v="3"/>
    <s v="90.26 USD"/>
  </r>
  <r>
    <n v="898"/>
    <s v="Davis-Gonzalez"/>
    <s v="Balanced regional flexibility"/>
    <n v="179100"/>
    <n v="93991"/>
    <n v="0.52479620323841425"/>
    <x v="0"/>
    <n v="1221"/>
    <s v="US"/>
    <x v="884"/>
    <s v="USD"/>
    <n v="1576476000"/>
    <n v="1576994400"/>
    <x v="804"/>
    <x v="801"/>
    <b v="0"/>
    <b v="0"/>
    <s v="film &amp; video/documentary"/>
    <x v="4"/>
    <s v="documentary"/>
    <x v="3"/>
    <s v="76.98 USD"/>
  </r>
  <r>
    <n v="899"/>
    <s v="Best-Young"/>
    <s v="Implemented multimedia time-frame"/>
    <n v="3100"/>
    <n v="12620"/>
    <n v="4.0709677419354842"/>
    <x v="1"/>
    <n v="123"/>
    <s v="CH"/>
    <x v="885"/>
    <s v="CHF"/>
    <n v="1381122000"/>
    <n v="1382677200"/>
    <x v="805"/>
    <x v="802"/>
    <b v="0"/>
    <b v="0"/>
    <s v="music/jazz"/>
    <x v="1"/>
    <s v="jazz"/>
    <x v="2"/>
    <s v="102.60 CHF"/>
  </r>
  <r>
    <n v="900"/>
    <s v="Powers, Smith and Deleon"/>
    <s v="Enhanced uniform service-desk"/>
    <n v="100"/>
    <n v="2"/>
    <n v="0.02"/>
    <x v="0"/>
    <n v="1"/>
    <s v="US"/>
    <x v="50"/>
    <s v="USD"/>
    <n v="1411102800"/>
    <n v="1411189200"/>
    <x v="806"/>
    <x v="803"/>
    <b v="0"/>
    <b v="1"/>
    <s v="technology/web"/>
    <x v="2"/>
    <s v="web"/>
    <x v="1"/>
    <s v="2.00 USD"/>
  </r>
  <r>
    <n v="901"/>
    <s v="Hogan Group"/>
    <s v="Versatile bottom-line definition"/>
    <n v="5600"/>
    <n v="8746"/>
    <n v="1.5617857142857143"/>
    <x v="1"/>
    <n v="159"/>
    <s v="US"/>
    <x v="886"/>
    <s v="USD"/>
    <n v="1531803600"/>
    <n v="1534654800"/>
    <x v="807"/>
    <x v="482"/>
    <b v="0"/>
    <b v="1"/>
    <s v="music/rock"/>
    <x v="1"/>
    <s v="rock"/>
    <x v="9"/>
    <s v="55.01 USD"/>
  </r>
  <r>
    <n v="902"/>
    <s v="Wang, Silva and Byrd"/>
    <s v="Integrated bifurcated software"/>
    <n v="1400"/>
    <n v="3534"/>
    <n v="2.5242857142857145"/>
    <x v="1"/>
    <n v="110"/>
    <s v="US"/>
    <x v="887"/>
    <s v="USD"/>
    <n v="1454133600"/>
    <n v="1457762400"/>
    <x v="722"/>
    <x v="496"/>
    <b v="0"/>
    <b v="0"/>
    <s v="technology/web"/>
    <x v="2"/>
    <s v="web"/>
    <x v="7"/>
    <s v="32.13 USD"/>
  </r>
  <r>
    <n v="903"/>
    <s v="Parker-Morris"/>
    <s v="Assimilated next generation instruction set"/>
    <n v="41000"/>
    <n v="709"/>
    <n v="1.729268292682927E-2"/>
    <x v="2"/>
    <n v="14"/>
    <s v="US"/>
    <x v="888"/>
    <s v="USD"/>
    <n v="1336194000"/>
    <n v="1337490000"/>
    <x v="477"/>
    <x v="804"/>
    <b v="0"/>
    <b v="1"/>
    <s v="publishing/nonfiction"/>
    <x v="5"/>
    <s v="nonfiction"/>
    <x v="4"/>
    <s v="50.64 USD"/>
  </r>
  <r>
    <n v="904"/>
    <s v="Rodriguez, Johnson and Jackson"/>
    <s v="Digitized foreground array"/>
    <n v="6500"/>
    <n v="795"/>
    <n v="0.12230769230769231"/>
    <x v="0"/>
    <n v="16"/>
    <s v="US"/>
    <x v="889"/>
    <s v="USD"/>
    <n v="1349326800"/>
    <n v="1349672400"/>
    <x v="259"/>
    <x v="805"/>
    <b v="0"/>
    <b v="0"/>
    <s v="publishing/radio &amp; podcasts"/>
    <x v="5"/>
    <s v="radio &amp; podcasts"/>
    <x v="4"/>
    <s v="49.69 USD"/>
  </r>
  <r>
    <n v="905"/>
    <s v="Haynes PLC"/>
    <s v="Re-engineered clear-thinking project"/>
    <n v="7900"/>
    <n v="12955"/>
    <n v="1.6398734177215191"/>
    <x v="1"/>
    <n v="236"/>
    <s v="US"/>
    <x v="890"/>
    <s v="USD"/>
    <n v="1379566800"/>
    <n v="1379826000"/>
    <x v="9"/>
    <x v="806"/>
    <b v="0"/>
    <b v="0"/>
    <s v="theater/plays"/>
    <x v="3"/>
    <s v="plays"/>
    <x v="2"/>
    <s v="54.89 USD"/>
  </r>
  <r>
    <n v="906"/>
    <s v="Hayes Group"/>
    <s v="Implemented even-keeled standardization"/>
    <n v="5500"/>
    <n v="8964"/>
    <n v="1.6298181818181818"/>
    <x v="1"/>
    <n v="191"/>
    <s v="US"/>
    <x v="891"/>
    <s v="USD"/>
    <n v="1494651600"/>
    <n v="1497762000"/>
    <x v="808"/>
    <x v="807"/>
    <b v="1"/>
    <b v="1"/>
    <s v="film &amp; video/documentary"/>
    <x v="4"/>
    <s v="documentary"/>
    <x v="5"/>
    <s v="46.93 USD"/>
  </r>
  <r>
    <n v="907"/>
    <s v="White, Pena and Calhoun"/>
    <s v="Quality-focused asymmetric adapter"/>
    <n v="9100"/>
    <n v="1843"/>
    <n v="0.20252747252747252"/>
    <x v="0"/>
    <n v="41"/>
    <s v="US"/>
    <x v="892"/>
    <s v="USD"/>
    <n v="1303880400"/>
    <n v="1304485200"/>
    <x v="809"/>
    <x v="808"/>
    <b v="0"/>
    <b v="0"/>
    <s v="theater/plays"/>
    <x v="3"/>
    <s v="plays"/>
    <x v="8"/>
    <s v="44.95 USD"/>
  </r>
  <r>
    <n v="908"/>
    <s v="Bryant-Pope"/>
    <s v="Networked intangible help-desk"/>
    <n v="38200"/>
    <n v="121950"/>
    <n v="3.1924083769633507"/>
    <x v="1"/>
    <n v="3934"/>
    <s v="US"/>
    <x v="893"/>
    <s v="USD"/>
    <n v="1335934800"/>
    <n v="1336885200"/>
    <x v="444"/>
    <x v="104"/>
    <b v="0"/>
    <b v="0"/>
    <s v="games/video games"/>
    <x v="6"/>
    <s v="video games"/>
    <x v="4"/>
    <s v="31.00 USD"/>
  </r>
  <r>
    <n v="909"/>
    <s v="Gates, Li and Thompson"/>
    <s v="Synchronized attitude-oriented frame"/>
    <n v="1800"/>
    <n v="8621"/>
    <n v="4.7894444444444444"/>
    <x v="1"/>
    <n v="80"/>
    <s v="CA"/>
    <x v="894"/>
    <s v="CAD"/>
    <n v="1528088400"/>
    <n v="1530421200"/>
    <x v="384"/>
    <x v="809"/>
    <b v="0"/>
    <b v="1"/>
    <s v="theater/plays"/>
    <x v="3"/>
    <s v="plays"/>
    <x v="9"/>
    <s v="107.76 CAD"/>
  </r>
  <r>
    <n v="910"/>
    <s v="King-Morris"/>
    <s v="Proactive incremental architecture"/>
    <n v="154500"/>
    <n v="30215"/>
    <n v="0.19556634304207121"/>
    <x v="3"/>
    <n v="296"/>
    <s v="US"/>
    <x v="895"/>
    <s v="USD"/>
    <n v="1421906400"/>
    <n v="1421992800"/>
    <x v="810"/>
    <x v="810"/>
    <b v="0"/>
    <b v="0"/>
    <s v="theater/plays"/>
    <x v="3"/>
    <s v="plays"/>
    <x v="0"/>
    <s v="102.08 USD"/>
  </r>
  <r>
    <n v="911"/>
    <s v="Carter, Cole and Curtis"/>
    <s v="Cloned responsive standardization"/>
    <n v="5800"/>
    <n v="11539"/>
    <n v="1.9894827586206896"/>
    <x v="1"/>
    <n v="462"/>
    <s v="US"/>
    <x v="896"/>
    <s v="USD"/>
    <n v="1568005200"/>
    <n v="1568178000"/>
    <x v="811"/>
    <x v="811"/>
    <b v="1"/>
    <b v="0"/>
    <s v="technology/web"/>
    <x v="2"/>
    <s v="web"/>
    <x v="3"/>
    <s v="24.98 USD"/>
  </r>
  <r>
    <n v="912"/>
    <s v="Sanchez-Parsons"/>
    <s v="Reduced bifurcated pricing structure"/>
    <n v="1800"/>
    <n v="14310"/>
    <n v="7.95"/>
    <x v="1"/>
    <n v="179"/>
    <s v="US"/>
    <x v="897"/>
    <s v="USD"/>
    <n v="1346821200"/>
    <n v="1347944400"/>
    <x v="812"/>
    <x v="812"/>
    <b v="1"/>
    <b v="0"/>
    <s v="film &amp; video/drama"/>
    <x v="4"/>
    <s v="drama"/>
    <x v="4"/>
    <s v="79.94 USD"/>
  </r>
  <r>
    <n v="913"/>
    <s v="Rivera-Pearson"/>
    <s v="Re-engineered asymmetric challenge"/>
    <n v="70200"/>
    <n v="35536"/>
    <n v="0.50621082621082625"/>
    <x v="0"/>
    <n v="523"/>
    <s v="AU"/>
    <x v="898"/>
    <s v="AUD"/>
    <n v="1557637200"/>
    <n v="1558760400"/>
    <x v="813"/>
    <x v="813"/>
    <b v="0"/>
    <b v="0"/>
    <s v="film &amp; video/drama"/>
    <x v="4"/>
    <s v="drama"/>
    <x v="3"/>
    <s v="67.95 AUD"/>
  </r>
  <r>
    <n v="914"/>
    <s v="Ramirez, Padilla and Barrera"/>
    <s v="Diverse client-driven conglomeration"/>
    <n v="6400"/>
    <n v="3676"/>
    <n v="0.57437499999999997"/>
    <x v="0"/>
    <n v="141"/>
    <s v="GB"/>
    <x v="899"/>
    <s v="GBP"/>
    <n v="1375592400"/>
    <n v="1376629200"/>
    <x v="814"/>
    <x v="814"/>
    <b v="0"/>
    <b v="0"/>
    <s v="theater/plays"/>
    <x v="3"/>
    <s v="plays"/>
    <x v="2"/>
    <s v="26.07 GBP"/>
  </r>
  <r>
    <n v="915"/>
    <s v="Riggs Group"/>
    <s v="Configurable upward-trending solution"/>
    <n v="125900"/>
    <n v="195936"/>
    <n v="1.5562827640984909"/>
    <x v="1"/>
    <n v="1866"/>
    <s v="GB"/>
    <x v="900"/>
    <s v="GBP"/>
    <n v="1503982800"/>
    <n v="1504760400"/>
    <x v="80"/>
    <x v="815"/>
    <b v="0"/>
    <b v="0"/>
    <s v="film &amp; video/television"/>
    <x v="4"/>
    <s v="television"/>
    <x v="5"/>
    <s v="105.00 GBP"/>
  </r>
  <r>
    <n v="916"/>
    <s v="Clements Ltd"/>
    <s v="Persistent bandwidth-monitored framework"/>
    <n v="3700"/>
    <n v="1343"/>
    <n v="0.36297297297297298"/>
    <x v="0"/>
    <n v="52"/>
    <s v="US"/>
    <x v="901"/>
    <s v="USD"/>
    <n v="1418882400"/>
    <n v="1419660000"/>
    <x v="815"/>
    <x v="414"/>
    <b v="0"/>
    <b v="0"/>
    <s v="photography/photography books"/>
    <x v="7"/>
    <s v="photography books"/>
    <x v="1"/>
    <s v="25.83 USD"/>
  </r>
  <r>
    <n v="917"/>
    <s v="Cooper Inc"/>
    <s v="Polarized discrete product"/>
    <n v="3600"/>
    <n v="2097"/>
    <n v="0.58250000000000002"/>
    <x v="2"/>
    <n v="27"/>
    <s v="GB"/>
    <x v="902"/>
    <s v="GBP"/>
    <n v="1309237200"/>
    <n v="1311310800"/>
    <x v="816"/>
    <x v="816"/>
    <b v="0"/>
    <b v="1"/>
    <s v="film &amp; video/shorts"/>
    <x v="4"/>
    <s v="shorts"/>
    <x v="8"/>
    <s v="77.67 GBP"/>
  </r>
  <r>
    <n v="918"/>
    <s v="Jones-Gonzalez"/>
    <s v="Seamless dynamic website"/>
    <n v="3800"/>
    <n v="9021"/>
    <n v="2.3739473684210526"/>
    <x v="1"/>
    <n v="156"/>
    <s v="CH"/>
    <x v="903"/>
    <s v="CHF"/>
    <n v="1343365200"/>
    <n v="1344315600"/>
    <x v="474"/>
    <x v="82"/>
    <b v="0"/>
    <b v="0"/>
    <s v="publishing/radio &amp; podcasts"/>
    <x v="5"/>
    <s v="radio &amp; podcasts"/>
    <x v="4"/>
    <s v="57.83 CHF"/>
  </r>
  <r>
    <n v="919"/>
    <s v="Fox Ltd"/>
    <s v="Extended multimedia firmware"/>
    <n v="35600"/>
    <n v="20915"/>
    <n v="0.58750000000000002"/>
    <x v="0"/>
    <n v="225"/>
    <s v="AU"/>
    <x v="904"/>
    <s v="AUD"/>
    <n v="1507957200"/>
    <n v="1510725600"/>
    <x v="817"/>
    <x v="817"/>
    <b v="0"/>
    <b v="1"/>
    <s v="theater/plays"/>
    <x v="3"/>
    <s v="plays"/>
    <x v="5"/>
    <s v="92.96 AUD"/>
  </r>
  <r>
    <n v="920"/>
    <s v="Green, Murphy and Webb"/>
    <s v="Versatile directional project"/>
    <n v="5300"/>
    <n v="9676"/>
    <n v="1.8256603773584905"/>
    <x v="1"/>
    <n v="255"/>
    <s v="US"/>
    <x v="905"/>
    <s v="USD"/>
    <n v="1549519200"/>
    <n v="1551247200"/>
    <x v="818"/>
    <x v="818"/>
    <b v="1"/>
    <b v="0"/>
    <s v="film &amp; video/animation"/>
    <x v="4"/>
    <s v="animation"/>
    <x v="3"/>
    <s v="37.95 USD"/>
  </r>
  <r>
    <n v="921"/>
    <s v="Stevenson PLC"/>
    <s v="Profound directional knowledge user"/>
    <n v="160400"/>
    <n v="1210"/>
    <n v="7.5436408977556111E-3"/>
    <x v="0"/>
    <n v="38"/>
    <s v="US"/>
    <x v="906"/>
    <s v="USD"/>
    <n v="1329026400"/>
    <n v="1330236000"/>
    <x v="819"/>
    <x v="819"/>
    <b v="0"/>
    <b v="0"/>
    <s v="technology/web"/>
    <x v="2"/>
    <s v="web"/>
    <x v="4"/>
    <s v="31.84 USD"/>
  </r>
  <r>
    <n v="922"/>
    <s v="Soto-Anthony"/>
    <s v="Ameliorated logistical capability"/>
    <n v="51400"/>
    <n v="90440"/>
    <n v="1.7595330739299611"/>
    <x v="1"/>
    <n v="2261"/>
    <s v="US"/>
    <x v="907"/>
    <s v="USD"/>
    <n v="1544335200"/>
    <n v="1545112800"/>
    <x v="609"/>
    <x v="320"/>
    <b v="0"/>
    <b v="1"/>
    <s v="music/world music"/>
    <x v="1"/>
    <s v="world music"/>
    <x v="9"/>
    <s v="40.00 USD"/>
  </r>
  <r>
    <n v="923"/>
    <s v="Wise and Sons"/>
    <s v="Sharable discrete definition"/>
    <n v="1700"/>
    <n v="4044"/>
    <n v="2.3788235294117648"/>
    <x v="1"/>
    <n v="40"/>
    <s v="US"/>
    <x v="908"/>
    <s v="USD"/>
    <n v="1279083600"/>
    <n v="1279170000"/>
    <x v="547"/>
    <x v="820"/>
    <b v="0"/>
    <b v="0"/>
    <s v="theater/plays"/>
    <x v="3"/>
    <s v="plays"/>
    <x v="6"/>
    <s v="101.10 USD"/>
  </r>
  <r>
    <n v="924"/>
    <s v="Butler-Barr"/>
    <s v="User-friendly next generation core"/>
    <n v="39400"/>
    <n v="192292"/>
    <n v="4.8805076142131982"/>
    <x v="1"/>
    <n v="2289"/>
    <s v="IT"/>
    <x v="909"/>
    <s v="EUR"/>
    <n v="1572498000"/>
    <n v="1573452000"/>
    <x v="820"/>
    <x v="821"/>
    <b v="0"/>
    <b v="0"/>
    <s v="theater/plays"/>
    <x v="3"/>
    <s v="plays"/>
    <x v="3"/>
    <s v="84.01 EUR"/>
  </r>
  <r>
    <n v="925"/>
    <s v="Wilson, Jefferson and Anderson"/>
    <s v="Profit-focused empowering system engine"/>
    <n v="3000"/>
    <n v="6722"/>
    <n v="2.2406666666666668"/>
    <x v="1"/>
    <n v="65"/>
    <s v="US"/>
    <x v="910"/>
    <s v="USD"/>
    <n v="1506056400"/>
    <n v="1507093200"/>
    <x v="821"/>
    <x v="822"/>
    <b v="0"/>
    <b v="0"/>
    <s v="theater/plays"/>
    <x v="3"/>
    <s v="plays"/>
    <x v="5"/>
    <s v="103.42 USD"/>
  </r>
  <r>
    <n v="926"/>
    <s v="Brown-Oliver"/>
    <s v="Synchronized cohesive encoding"/>
    <n v="8700"/>
    <n v="1577"/>
    <n v="0.18126436781609195"/>
    <x v="0"/>
    <n v="15"/>
    <s v="US"/>
    <x v="911"/>
    <s v="USD"/>
    <n v="1463029200"/>
    <n v="1463374800"/>
    <x v="151"/>
    <x v="823"/>
    <b v="0"/>
    <b v="0"/>
    <s v="food/food trucks"/>
    <x v="0"/>
    <s v="food trucks"/>
    <x v="7"/>
    <s v="105.13 USD"/>
  </r>
  <r>
    <n v="927"/>
    <s v="Davis-Gardner"/>
    <s v="Synergistic dynamic utilization"/>
    <n v="7200"/>
    <n v="3301"/>
    <n v="0.45847222222222223"/>
    <x v="0"/>
    <n v="37"/>
    <s v="US"/>
    <x v="912"/>
    <s v="USD"/>
    <n v="1342069200"/>
    <n v="1344574800"/>
    <x v="822"/>
    <x v="824"/>
    <b v="0"/>
    <b v="0"/>
    <s v="theater/plays"/>
    <x v="3"/>
    <s v="plays"/>
    <x v="4"/>
    <s v="89.22 USD"/>
  </r>
  <r>
    <n v="928"/>
    <s v="Dawson Group"/>
    <s v="Triple-buffered bi-directional model"/>
    <n v="167400"/>
    <n v="196386"/>
    <n v="1.1731541218637993"/>
    <x v="1"/>
    <n v="3777"/>
    <s v="IT"/>
    <x v="913"/>
    <s v="EUR"/>
    <n v="1388296800"/>
    <n v="1389074400"/>
    <x v="823"/>
    <x v="497"/>
    <b v="0"/>
    <b v="0"/>
    <s v="technology/web"/>
    <x v="2"/>
    <s v="web"/>
    <x v="1"/>
    <s v="52.00 EUR"/>
  </r>
  <r>
    <n v="929"/>
    <s v="Turner-Terrell"/>
    <s v="Polarized tertiary function"/>
    <n v="5500"/>
    <n v="11952"/>
    <n v="2.173090909090909"/>
    <x v="1"/>
    <n v="184"/>
    <s v="GB"/>
    <x v="914"/>
    <s v="GBP"/>
    <n v="1493787600"/>
    <n v="1494997200"/>
    <x v="824"/>
    <x v="825"/>
    <b v="0"/>
    <b v="0"/>
    <s v="theater/plays"/>
    <x v="3"/>
    <s v="plays"/>
    <x v="5"/>
    <s v="64.96 GBP"/>
  </r>
  <r>
    <n v="930"/>
    <s v="Hall, Buchanan and Benton"/>
    <s v="Configurable fault-tolerant structure"/>
    <n v="3500"/>
    <n v="3930"/>
    <n v="1.1228571428571428"/>
    <x v="1"/>
    <n v="85"/>
    <s v="US"/>
    <x v="915"/>
    <s v="USD"/>
    <n v="1424844000"/>
    <n v="1425448800"/>
    <x v="825"/>
    <x v="826"/>
    <b v="0"/>
    <b v="1"/>
    <s v="theater/plays"/>
    <x v="3"/>
    <s v="plays"/>
    <x v="0"/>
    <s v="46.24 USD"/>
  </r>
  <r>
    <n v="931"/>
    <s v="Lowery, Hayden and Cruz"/>
    <s v="Digitized 24/7 budgetary management"/>
    <n v="7900"/>
    <n v="5729"/>
    <n v="0.72518987341772156"/>
    <x v="0"/>
    <n v="112"/>
    <s v="US"/>
    <x v="916"/>
    <s v="USD"/>
    <n v="1403931600"/>
    <n v="1404104400"/>
    <x v="826"/>
    <x v="827"/>
    <b v="0"/>
    <b v="1"/>
    <s v="theater/plays"/>
    <x v="3"/>
    <s v="plays"/>
    <x v="1"/>
    <s v="51.15 USD"/>
  </r>
  <r>
    <n v="932"/>
    <s v="Mora, Miller and Harper"/>
    <s v="Stand-alone zero tolerance algorithm"/>
    <n v="2300"/>
    <n v="4883"/>
    <n v="2.1230434782608696"/>
    <x v="1"/>
    <n v="144"/>
    <s v="US"/>
    <x v="917"/>
    <s v="USD"/>
    <n v="1394514000"/>
    <n v="1394773200"/>
    <x v="827"/>
    <x v="828"/>
    <b v="0"/>
    <b v="0"/>
    <s v="music/rock"/>
    <x v="1"/>
    <s v="rock"/>
    <x v="1"/>
    <s v="33.91 USD"/>
  </r>
  <r>
    <n v="933"/>
    <s v="Espinoza Group"/>
    <s v="Implemented tangible support"/>
    <n v="73000"/>
    <n v="175015"/>
    <n v="2.3974657534246577"/>
    <x v="1"/>
    <n v="1902"/>
    <s v="US"/>
    <x v="918"/>
    <s v="USD"/>
    <n v="1365397200"/>
    <n v="1366520400"/>
    <x v="828"/>
    <x v="829"/>
    <b v="0"/>
    <b v="0"/>
    <s v="theater/plays"/>
    <x v="3"/>
    <s v="plays"/>
    <x v="2"/>
    <s v="92.02 USD"/>
  </r>
  <r>
    <n v="934"/>
    <s v="Davis, Crawford and Lopez"/>
    <s v="Reactive radical framework"/>
    <n v="6200"/>
    <n v="11280"/>
    <n v="1.8193548387096774"/>
    <x v="1"/>
    <n v="105"/>
    <s v="US"/>
    <x v="919"/>
    <s v="USD"/>
    <n v="1456120800"/>
    <n v="1456639200"/>
    <x v="829"/>
    <x v="830"/>
    <b v="0"/>
    <b v="0"/>
    <s v="theater/plays"/>
    <x v="3"/>
    <s v="plays"/>
    <x v="7"/>
    <s v="107.43 USD"/>
  </r>
  <r>
    <n v="935"/>
    <s v="Richards, Stevens and Fleming"/>
    <s v="Object-based full-range knowledge user"/>
    <n v="6100"/>
    <n v="10012"/>
    <n v="1.6413114754098361"/>
    <x v="1"/>
    <n v="132"/>
    <s v="US"/>
    <x v="920"/>
    <s v="USD"/>
    <n v="1437714000"/>
    <n v="1438318800"/>
    <x v="830"/>
    <x v="94"/>
    <b v="0"/>
    <b v="0"/>
    <s v="theater/plays"/>
    <x v="3"/>
    <s v="plays"/>
    <x v="0"/>
    <s v="75.85 USD"/>
  </r>
  <r>
    <n v="936"/>
    <s v="Brown Ltd"/>
    <s v="Enhanced composite contingency"/>
    <n v="103200"/>
    <n v="1690"/>
    <n v="1.6375968992248063E-2"/>
    <x v="0"/>
    <n v="21"/>
    <s v="US"/>
    <x v="921"/>
    <s v="USD"/>
    <n v="1563771600"/>
    <n v="1564030800"/>
    <x v="831"/>
    <x v="831"/>
    <b v="1"/>
    <b v="0"/>
    <s v="theater/plays"/>
    <x v="3"/>
    <s v="plays"/>
    <x v="3"/>
    <s v="80.48 USD"/>
  </r>
  <r>
    <n v="937"/>
    <s v="Tapia, Sandoval and Hurley"/>
    <s v="Cloned fresh-thinking model"/>
    <n v="171000"/>
    <n v="84891"/>
    <n v="0.49643859649122807"/>
    <x v="3"/>
    <n v="976"/>
    <s v="US"/>
    <x v="922"/>
    <s v="USD"/>
    <n v="1448517600"/>
    <n v="1449295200"/>
    <x v="832"/>
    <x v="832"/>
    <b v="0"/>
    <b v="0"/>
    <s v="film &amp; video/documentary"/>
    <x v="4"/>
    <s v="documentary"/>
    <x v="0"/>
    <s v="86.98 USD"/>
  </r>
  <r>
    <n v="938"/>
    <s v="Allen Inc"/>
    <s v="Total dedicated benchmark"/>
    <n v="9200"/>
    <n v="10093"/>
    <n v="1.0970652173913042"/>
    <x v="1"/>
    <n v="96"/>
    <s v="US"/>
    <x v="923"/>
    <s v="USD"/>
    <n v="1528779600"/>
    <n v="1531890000"/>
    <x v="833"/>
    <x v="833"/>
    <b v="0"/>
    <b v="1"/>
    <s v="publishing/fiction"/>
    <x v="5"/>
    <s v="fiction"/>
    <x v="9"/>
    <s v="105.14 USD"/>
  </r>
  <r>
    <n v="939"/>
    <s v="Williams, Johnson and Campbell"/>
    <s v="Streamlined human-resource Graphic Interface"/>
    <n v="7800"/>
    <n v="3839"/>
    <n v="0.49217948717948717"/>
    <x v="0"/>
    <n v="67"/>
    <s v="US"/>
    <x v="924"/>
    <s v="USD"/>
    <n v="1304744400"/>
    <n v="1306213200"/>
    <x v="834"/>
    <x v="834"/>
    <b v="0"/>
    <b v="1"/>
    <s v="games/video games"/>
    <x v="6"/>
    <s v="video games"/>
    <x v="8"/>
    <s v="57.30 USD"/>
  </r>
  <r>
    <n v="940"/>
    <s v="Wiggins Ltd"/>
    <s v="Upgradable analyzing core"/>
    <n v="9900"/>
    <n v="6161"/>
    <n v="0.62232323232323228"/>
    <x v="2"/>
    <n v="66"/>
    <s v="CA"/>
    <x v="925"/>
    <s v="CAD"/>
    <n v="1354341600"/>
    <n v="1356242400"/>
    <x v="835"/>
    <x v="835"/>
    <b v="0"/>
    <b v="0"/>
    <s v="technology/web"/>
    <x v="2"/>
    <s v="web"/>
    <x v="4"/>
    <s v="93.35 CAD"/>
  </r>
  <r>
    <n v="941"/>
    <s v="Luna-Horne"/>
    <s v="Profound exuding pricing structure"/>
    <n v="43000"/>
    <n v="5615"/>
    <n v="0.1305813953488372"/>
    <x v="0"/>
    <n v="78"/>
    <s v="US"/>
    <x v="926"/>
    <s v="USD"/>
    <n v="1294552800"/>
    <n v="1297576800"/>
    <x v="836"/>
    <x v="836"/>
    <b v="1"/>
    <b v="0"/>
    <s v="theater/plays"/>
    <x v="3"/>
    <s v="plays"/>
    <x v="8"/>
    <s v="71.99 USD"/>
  </r>
  <r>
    <n v="942"/>
    <s v="Allen Inc"/>
    <s v="Horizontal optimizing model"/>
    <n v="9600"/>
    <n v="6205"/>
    <n v="0.64635416666666667"/>
    <x v="0"/>
    <n v="67"/>
    <s v="AU"/>
    <x v="927"/>
    <s v="AUD"/>
    <n v="1295935200"/>
    <n v="1296194400"/>
    <x v="837"/>
    <x v="611"/>
    <b v="0"/>
    <b v="0"/>
    <s v="theater/plays"/>
    <x v="3"/>
    <s v="plays"/>
    <x v="8"/>
    <s v="92.61 AUD"/>
  </r>
  <r>
    <n v="943"/>
    <s v="Peterson, Gonzalez and Spencer"/>
    <s v="Synchronized fault-tolerant algorithm"/>
    <n v="7500"/>
    <n v="11969"/>
    <n v="1.5958666666666668"/>
    <x v="1"/>
    <n v="114"/>
    <s v="US"/>
    <x v="928"/>
    <s v="USD"/>
    <n v="1411534800"/>
    <n v="1414558800"/>
    <x v="219"/>
    <x v="837"/>
    <b v="0"/>
    <b v="0"/>
    <s v="food/food trucks"/>
    <x v="0"/>
    <s v="food trucks"/>
    <x v="1"/>
    <s v="104.99 USD"/>
  </r>
  <r>
    <n v="944"/>
    <s v="Walter Inc"/>
    <s v="Streamlined 5thgeneration intranet"/>
    <n v="10000"/>
    <n v="8142"/>
    <n v="0.81420000000000003"/>
    <x v="0"/>
    <n v="263"/>
    <s v="AU"/>
    <x v="929"/>
    <s v="AUD"/>
    <n v="1486706400"/>
    <n v="1488348000"/>
    <x v="365"/>
    <x v="334"/>
    <b v="0"/>
    <b v="0"/>
    <s v="photography/photography books"/>
    <x v="7"/>
    <s v="photography books"/>
    <x v="5"/>
    <s v="30.96 AUD"/>
  </r>
  <r>
    <n v="945"/>
    <s v="Sanders, Farley and Huffman"/>
    <s v="Cross-group clear-thinking task-force"/>
    <n v="172000"/>
    <n v="55805"/>
    <n v="0.32444767441860467"/>
    <x v="0"/>
    <n v="1691"/>
    <s v="US"/>
    <x v="930"/>
    <s v="USD"/>
    <n v="1333602000"/>
    <n v="1334898000"/>
    <x v="838"/>
    <x v="838"/>
    <b v="1"/>
    <b v="0"/>
    <s v="photography/photography books"/>
    <x v="7"/>
    <s v="photography books"/>
    <x v="4"/>
    <s v="33.00 USD"/>
  </r>
  <r>
    <n v="946"/>
    <s v="Hall, Holmes and Walker"/>
    <s v="Public-key bandwidth-monitored intranet"/>
    <n v="153700"/>
    <n v="15238"/>
    <n v="9.9141184124918666E-2"/>
    <x v="0"/>
    <n v="181"/>
    <s v="US"/>
    <x v="931"/>
    <s v="USD"/>
    <n v="1308200400"/>
    <n v="1308373200"/>
    <x v="839"/>
    <x v="839"/>
    <b v="0"/>
    <b v="0"/>
    <s v="theater/plays"/>
    <x v="3"/>
    <s v="plays"/>
    <x v="8"/>
    <s v="84.19 USD"/>
  </r>
  <r>
    <n v="947"/>
    <s v="Smith-Powell"/>
    <s v="Upgradable clear-thinking hardware"/>
    <n v="3600"/>
    <n v="961"/>
    <n v="0.26694444444444443"/>
    <x v="0"/>
    <n v="13"/>
    <s v="US"/>
    <x v="932"/>
    <s v="USD"/>
    <n v="1411707600"/>
    <n v="1412312400"/>
    <x v="840"/>
    <x v="216"/>
    <b v="0"/>
    <b v="0"/>
    <s v="theater/plays"/>
    <x v="3"/>
    <s v="plays"/>
    <x v="1"/>
    <s v="73.92 USD"/>
  </r>
  <r>
    <n v="948"/>
    <s v="Smith-Hill"/>
    <s v="Integrated holistic paradigm"/>
    <n v="9400"/>
    <n v="5918"/>
    <n v="0.62957446808510642"/>
    <x v="3"/>
    <n v="160"/>
    <s v="US"/>
    <x v="933"/>
    <s v="USD"/>
    <n v="1418364000"/>
    <n v="1419228000"/>
    <x v="841"/>
    <x v="840"/>
    <b v="1"/>
    <b v="1"/>
    <s v="film &amp; video/documentary"/>
    <x v="4"/>
    <s v="documentary"/>
    <x v="1"/>
    <s v="36.99 USD"/>
  </r>
  <r>
    <n v="949"/>
    <s v="Wright LLC"/>
    <s v="Seamless clear-thinking conglomeration"/>
    <n v="5900"/>
    <n v="9520"/>
    <n v="1.6135593220338984"/>
    <x v="1"/>
    <n v="203"/>
    <s v="US"/>
    <x v="934"/>
    <s v="USD"/>
    <n v="1429333200"/>
    <n v="1430974800"/>
    <x v="842"/>
    <x v="133"/>
    <b v="0"/>
    <b v="0"/>
    <s v="technology/web"/>
    <x v="2"/>
    <s v="web"/>
    <x v="0"/>
    <s v="46.90 USD"/>
  </r>
  <r>
    <n v="950"/>
    <s v="Williams, Orozco and Gomez"/>
    <s v="Persistent content-based methodology"/>
    <n v="100"/>
    <n v="5"/>
    <n v="0.05"/>
    <x v="0"/>
    <n v="1"/>
    <s v="US"/>
    <x v="298"/>
    <s v="USD"/>
    <n v="1555390800"/>
    <n v="1555822800"/>
    <x v="843"/>
    <x v="354"/>
    <b v="0"/>
    <b v="1"/>
    <s v="theater/plays"/>
    <x v="3"/>
    <s v="plays"/>
    <x v="3"/>
    <s v="5.00 USD"/>
  </r>
  <r>
    <n v="951"/>
    <s v="Peterson Ltd"/>
    <s v="Re-engineered 24hour matrix"/>
    <n v="14500"/>
    <n v="159056"/>
    <n v="10.969379310344827"/>
    <x v="1"/>
    <n v="1559"/>
    <s v="US"/>
    <x v="935"/>
    <s v="USD"/>
    <n v="1482732000"/>
    <n v="1482818400"/>
    <x v="844"/>
    <x v="721"/>
    <b v="0"/>
    <b v="1"/>
    <s v="music/rock"/>
    <x v="1"/>
    <s v="rock"/>
    <x v="7"/>
    <s v="102.02 USD"/>
  </r>
  <r>
    <n v="952"/>
    <s v="Cummings-Hayes"/>
    <s v="Virtual multi-tasking core"/>
    <n v="145500"/>
    <n v="101987"/>
    <n v="0.70094158075601376"/>
    <x v="3"/>
    <n v="2266"/>
    <s v="US"/>
    <x v="936"/>
    <s v="USD"/>
    <n v="1470718800"/>
    <n v="1471928400"/>
    <x v="845"/>
    <x v="841"/>
    <b v="0"/>
    <b v="0"/>
    <s v="film &amp; video/documentary"/>
    <x v="4"/>
    <s v="documentary"/>
    <x v="7"/>
    <s v="45.01 USD"/>
  </r>
  <r>
    <n v="953"/>
    <s v="Boyle Ltd"/>
    <s v="Streamlined fault-tolerant conglomeration"/>
    <n v="3300"/>
    <n v="1980"/>
    <n v="0.6"/>
    <x v="0"/>
    <n v="21"/>
    <s v="US"/>
    <x v="937"/>
    <s v="USD"/>
    <n v="1450591200"/>
    <n v="1453701600"/>
    <x v="846"/>
    <x v="842"/>
    <b v="0"/>
    <b v="1"/>
    <s v="film &amp; video/science fiction"/>
    <x v="4"/>
    <s v="science fiction"/>
    <x v="7"/>
    <s v="94.29 USD"/>
  </r>
  <r>
    <n v="954"/>
    <s v="Henderson, Parker and Diaz"/>
    <s v="Enterprise-wide client-driven policy"/>
    <n v="42600"/>
    <n v="156384"/>
    <n v="3.6709859154929578"/>
    <x v="1"/>
    <n v="1548"/>
    <s v="AU"/>
    <x v="938"/>
    <s v="AUD"/>
    <n v="1348290000"/>
    <n v="1350363600"/>
    <x v="110"/>
    <x v="843"/>
    <b v="0"/>
    <b v="0"/>
    <s v="technology/web"/>
    <x v="2"/>
    <s v="web"/>
    <x v="4"/>
    <s v="101.02 AUD"/>
  </r>
  <r>
    <n v="955"/>
    <s v="Moss-Obrien"/>
    <s v="Function-based next generation emulation"/>
    <n v="700"/>
    <n v="7763"/>
    <n v="11.09"/>
    <x v="1"/>
    <n v="80"/>
    <s v="US"/>
    <x v="939"/>
    <s v="USD"/>
    <n v="1353823200"/>
    <n v="1353996000"/>
    <x v="847"/>
    <x v="844"/>
    <b v="0"/>
    <b v="0"/>
    <s v="theater/plays"/>
    <x v="3"/>
    <s v="plays"/>
    <x v="4"/>
    <s v="97.04 USD"/>
  </r>
  <r>
    <n v="956"/>
    <s v="Wood Inc"/>
    <s v="Re-engineered composite focus group"/>
    <n v="187600"/>
    <n v="35698"/>
    <n v="0.19028784648187633"/>
    <x v="0"/>
    <n v="830"/>
    <s v="US"/>
    <x v="940"/>
    <s v="USD"/>
    <n v="1450764000"/>
    <n v="1451109600"/>
    <x v="848"/>
    <x v="845"/>
    <b v="0"/>
    <b v="0"/>
    <s v="film &amp; video/science fiction"/>
    <x v="4"/>
    <s v="science fiction"/>
    <x v="0"/>
    <s v="43.01 USD"/>
  </r>
  <r>
    <n v="957"/>
    <s v="Riley, Cohen and Goodman"/>
    <s v="Profound mission-critical function"/>
    <n v="9800"/>
    <n v="12434"/>
    <n v="1.2687755102040816"/>
    <x v="1"/>
    <n v="131"/>
    <s v="US"/>
    <x v="941"/>
    <s v="USD"/>
    <n v="1329372000"/>
    <n v="1329631200"/>
    <x v="849"/>
    <x v="846"/>
    <b v="0"/>
    <b v="0"/>
    <s v="theater/plays"/>
    <x v="3"/>
    <s v="plays"/>
    <x v="4"/>
    <s v="94.92 USD"/>
  </r>
  <r>
    <n v="958"/>
    <s v="Green, Robinson and Ho"/>
    <s v="De-engineered zero-defect open system"/>
    <n v="1100"/>
    <n v="8081"/>
    <n v="7.3463636363636367"/>
    <x v="1"/>
    <n v="112"/>
    <s v="US"/>
    <x v="942"/>
    <s v="USD"/>
    <n v="1277096400"/>
    <n v="1278997200"/>
    <x v="780"/>
    <x v="847"/>
    <b v="0"/>
    <b v="0"/>
    <s v="film &amp; video/animation"/>
    <x v="4"/>
    <s v="animation"/>
    <x v="6"/>
    <s v="72.15 USD"/>
  </r>
  <r>
    <n v="959"/>
    <s v="Black-Graham"/>
    <s v="Operative hybrid utilization"/>
    <n v="145000"/>
    <n v="6631"/>
    <n v="4.5731034482758622E-2"/>
    <x v="0"/>
    <n v="130"/>
    <s v="US"/>
    <x v="943"/>
    <s v="USD"/>
    <n v="1277701200"/>
    <n v="1280120400"/>
    <x v="140"/>
    <x v="688"/>
    <b v="0"/>
    <b v="0"/>
    <s v="publishing/translations"/>
    <x v="5"/>
    <s v="translations"/>
    <x v="6"/>
    <s v="51.01 USD"/>
  </r>
  <r>
    <n v="960"/>
    <s v="Robbins Group"/>
    <s v="Function-based interactive matrix"/>
    <n v="5500"/>
    <n v="4678"/>
    <n v="0.85054545454545449"/>
    <x v="0"/>
    <n v="55"/>
    <s v="US"/>
    <x v="944"/>
    <s v="USD"/>
    <n v="1454911200"/>
    <n v="1458104400"/>
    <x v="850"/>
    <x v="848"/>
    <b v="0"/>
    <b v="0"/>
    <s v="technology/web"/>
    <x v="2"/>
    <s v="web"/>
    <x v="7"/>
    <s v="85.05 USD"/>
  </r>
  <r>
    <n v="961"/>
    <s v="Mason, Case and May"/>
    <s v="Optimized content-based collaboration"/>
    <n v="5700"/>
    <n v="6800"/>
    <n v="1.1929824561403508"/>
    <x v="1"/>
    <n v="155"/>
    <s v="US"/>
    <x v="945"/>
    <s v="USD"/>
    <n v="1297922400"/>
    <n v="1298268000"/>
    <x v="851"/>
    <x v="248"/>
    <b v="0"/>
    <b v="0"/>
    <s v="publishing/translations"/>
    <x v="5"/>
    <s v="translations"/>
    <x v="8"/>
    <s v="43.87 USD"/>
  </r>
  <r>
    <n v="962"/>
    <s v="Harris, Russell and Mitchell"/>
    <s v="User-centric cohesive policy"/>
    <n v="3600"/>
    <n v="10657"/>
    <n v="2.9602777777777778"/>
    <x v="1"/>
    <n v="266"/>
    <s v="US"/>
    <x v="946"/>
    <s v="USD"/>
    <n v="1384408800"/>
    <n v="1386223200"/>
    <x v="852"/>
    <x v="849"/>
    <b v="0"/>
    <b v="0"/>
    <s v="food/food trucks"/>
    <x v="0"/>
    <s v="food trucks"/>
    <x v="2"/>
    <s v="40.06 USD"/>
  </r>
  <r>
    <n v="963"/>
    <s v="Rodriguez-Robinson"/>
    <s v="Ergonomic methodical hub"/>
    <n v="5900"/>
    <n v="4997"/>
    <n v="0.84694915254237291"/>
    <x v="0"/>
    <n v="114"/>
    <s v="IT"/>
    <x v="947"/>
    <s v="EUR"/>
    <n v="1299304800"/>
    <n v="1299823200"/>
    <x v="853"/>
    <x v="850"/>
    <b v="0"/>
    <b v="1"/>
    <s v="photography/photography books"/>
    <x v="7"/>
    <s v="photography books"/>
    <x v="8"/>
    <s v="43.83 EUR"/>
  </r>
  <r>
    <n v="964"/>
    <s v="Peck, Higgins and Smith"/>
    <s v="Devolved disintermediate encryption"/>
    <n v="3700"/>
    <n v="13164"/>
    <n v="3.5578378378378379"/>
    <x v="1"/>
    <n v="155"/>
    <s v="US"/>
    <x v="948"/>
    <s v="USD"/>
    <n v="1431320400"/>
    <n v="1431752400"/>
    <x v="854"/>
    <x v="851"/>
    <b v="0"/>
    <b v="0"/>
    <s v="theater/plays"/>
    <x v="3"/>
    <s v="plays"/>
    <x v="0"/>
    <s v="84.93 USD"/>
  </r>
  <r>
    <n v="965"/>
    <s v="Nunez-King"/>
    <s v="Phased clear-thinking policy"/>
    <n v="2200"/>
    <n v="8501"/>
    <n v="3.8640909090909092"/>
    <x v="1"/>
    <n v="207"/>
    <s v="GB"/>
    <x v="949"/>
    <s v="GBP"/>
    <n v="1264399200"/>
    <n v="1267855200"/>
    <x v="67"/>
    <x v="852"/>
    <b v="0"/>
    <b v="0"/>
    <s v="music/rock"/>
    <x v="1"/>
    <s v="rock"/>
    <x v="6"/>
    <s v="41.07 GBP"/>
  </r>
  <r>
    <n v="966"/>
    <s v="Davis and Sons"/>
    <s v="Seamless solution-oriented capacity"/>
    <n v="1700"/>
    <n v="13468"/>
    <n v="7.9223529411764702"/>
    <x v="1"/>
    <n v="245"/>
    <s v="US"/>
    <x v="950"/>
    <s v="USD"/>
    <n v="1497502800"/>
    <n v="1497675600"/>
    <x v="855"/>
    <x v="853"/>
    <b v="0"/>
    <b v="0"/>
    <s v="theater/plays"/>
    <x v="3"/>
    <s v="plays"/>
    <x v="5"/>
    <s v="54.97 USD"/>
  </r>
  <r>
    <n v="967"/>
    <s v="Howard-Douglas"/>
    <s v="Organized human-resource attitude"/>
    <n v="88400"/>
    <n v="121138"/>
    <n v="1.3703393665158372"/>
    <x v="1"/>
    <n v="1573"/>
    <s v="US"/>
    <x v="951"/>
    <s v="USD"/>
    <n v="1333688400"/>
    <n v="1336885200"/>
    <x v="107"/>
    <x v="104"/>
    <b v="0"/>
    <b v="0"/>
    <s v="music/world music"/>
    <x v="1"/>
    <s v="world music"/>
    <x v="4"/>
    <s v="77.01 USD"/>
  </r>
  <r>
    <n v="968"/>
    <s v="Gonzalez-White"/>
    <s v="Open-architected disintermediate budgetary management"/>
    <n v="2400"/>
    <n v="8117"/>
    <n v="3.3820833333333336"/>
    <x v="1"/>
    <n v="114"/>
    <s v="US"/>
    <x v="952"/>
    <s v="USD"/>
    <n v="1293861600"/>
    <n v="1295157600"/>
    <x v="344"/>
    <x v="854"/>
    <b v="0"/>
    <b v="0"/>
    <s v="food/food trucks"/>
    <x v="0"/>
    <s v="food trucks"/>
    <x v="8"/>
    <s v="71.20 USD"/>
  </r>
  <r>
    <n v="969"/>
    <s v="Lopez-King"/>
    <s v="Multi-lateral radical solution"/>
    <n v="7900"/>
    <n v="8550"/>
    <n v="1.0822784810126582"/>
    <x v="1"/>
    <n v="93"/>
    <s v="US"/>
    <x v="953"/>
    <s v="USD"/>
    <n v="1576994400"/>
    <n v="1577599200"/>
    <x v="856"/>
    <x v="855"/>
    <b v="0"/>
    <b v="0"/>
    <s v="theater/plays"/>
    <x v="3"/>
    <s v="plays"/>
    <x v="3"/>
    <s v="91.94 USD"/>
  </r>
  <r>
    <n v="970"/>
    <s v="Glover-Nelson"/>
    <s v="Inverse context-sensitive info-mediaries"/>
    <n v="94900"/>
    <n v="57659"/>
    <n v="0.60757639620653314"/>
    <x v="0"/>
    <n v="594"/>
    <s v="US"/>
    <x v="954"/>
    <s v="USD"/>
    <n v="1304917200"/>
    <n v="1305003600"/>
    <x v="857"/>
    <x v="856"/>
    <b v="0"/>
    <b v="0"/>
    <s v="theater/plays"/>
    <x v="3"/>
    <s v="plays"/>
    <x v="8"/>
    <s v="97.07 USD"/>
  </r>
  <r>
    <n v="971"/>
    <s v="Garner and Sons"/>
    <s v="Versatile neutral workforce"/>
    <n v="5100"/>
    <n v="1414"/>
    <n v="0.27725490196078434"/>
    <x v="0"/>
    <n v="24"/>
    <s v="US"/>
    <x v="955"/>
    <s v="USD"/>
    <n v="1381208400"/>
    <n v="1381726800"/>
    <x v="858"/>
    <x v="857"/>
    <b v="0"/>
    <b v="0"/>
    <s v="film &amp; video/television"/>
    <x v="4"/>
    <s v="television"/>
    <x v="2"/>
    <s v="58.92 USD"/>
  </r>
  <r>
    <n v="972"/>
    <s v="Sellers, Roach and Garrison"/>
    <s v="Multi-tiered systematic knowledge user"/>
    <n v="42700"/>
    <n v="97524"/>
    <n v="2.283934426229508"/>
    <x v="1"/>
    <n v="1681"/>
    <s v="US"/>
    <x v="956"/>
    <s v="USD"/>
    <n v="1401685200"/>
    <n v="1402462800"/>
    <x v="859"/>
    <x v="858"/>
    <b v="0"/>
    <b v="1"/>
    <s v="technology/web"/>
    <x v="2"/>
    <s v="web"/>
    <x v="1"/>
    <s v="58.02 USD"/>
  </r>
  <r>
    <n v="973"/>
    <s v="Herrera, Bennett and Silva"/>
    <s v="Programmable multi-state algorithm"/>
    <n v="121100"/>
    <n v="26176"/>
    <n v="0.21615194054500414"/>
    <x v="0"/>
    <n v="252"/>
    <s v="US"/>
    <x v="957"/>
    <s v="USD"/>
    <n v="1291960800"/>
    <n v="1292133600"/>
    <x v="860"/>
    <x v="859"/>
    <b v="0"/>
    <b v="1"/>
    <s v="theater/plays"/>
    <x v="3"/>
    <s v="plays"/>
    <x v="6"/>
    <s v="103.87 USD"/>
  </r>
  <r>
    <n v="974"/>
    <s v="Thomas, Clay and Mendoza"/>
    <s v="Multi-channeled reciprocal interface"/>
    <n v="800"/>
    <n v="2991"/>
    <n v="3.73875"/>
    <x v="1"/>
    <n v="32"/>
    <s v="US"/>
    <x v="958"/>
    <s v="USD"/>
    <n v="1368853200"/>
    <n v="1368939600"/>
    <x v="170"/>
    <x v="860"/>
    <b v="0"/>
    <b v="0"/>
    <s v="music/indie rock"/>
    <x v="1"/>
    <s v="indie rock"/>
    <x v="2"/>
    <s v="93.47 USD"/>
  </r>
  <r>
    <n v="975"/>
    <s v="Ayala Group"/>
    <s v="Right-sized maximized migration"/>
    <n v="5400"/>
    <n v="8366"/>
    <n v="1.5492592592592593"/>
    <x v="1"/>
    <n v="135"/>
    <s v="US"/>
    <x v="959"/>
    <s v="USD"/>
    <n v="1448776800"/>
    <n v="1452146400"/>
    <x v="861"/>
    <x v="264"/>
    <b v="0"/>
    <b v="1"/>
    <s v="theater/plays"/>
    <x v="3"/>
    <s v="plays"/>
    <x v="7"/>
    <s v="61.97 USD"/>
  </r>
  <r>
    <n v="976"/>
    <s v="Huerta, Roberts and Dickerson"/>
    <s v="Self-enabling value-added artificial intelligence"/>
    <n v="4000"/>
    <n v="12886"/>
    <n v="3.2214999999999998"/>
    <x v="1"/>
    <n v="140"/>
    <s v="US"/>
    <x v="960"/>
    <s v="USD"/>
    <n v="1296194400"/>
    <n v="1296712800"/>
    <x v="862"/>
    <x v="65"/>
    <b v="0"/>
    <b v="1"/>
    <s v="theater/plays"/>
    <x v="3"/>
    <s v="plays"/>
    <x v="8"/>
    <s v="92.04 USD"/>
  </r>
  <r>
    <n v="977"/>
    <s v="Johnson Group"/>
    <s v="Vision-oriented interactive solution"/>
    <n v="7000"/>
    <n v="5177"/>
    <n v="0.73957142857142855"/>
    <x v="0"/>
    <n v="67"/>
    <s v="US"/>
    <x v="961"/>
    <s v="USD"/>
    <n v="1517983200"/>
    <n v="1520748000"/>
    <x v="863"/>
    <x v="861"/>
    <b v="0"/>
    <b v="0"/>
    <s v="food/food trucks"/>
    <x v="0"/>
    <s v="food trucks"/>
    <x v="9"/>
    <s v="77.27 USD"/>
  </r>
  <r>
    <n v="978"/>
    <s v="Bailey, Nguyen and Martinez"/>
    <s v="Fundamental user-facing productivity"/>
    <n v="1000"/>
    <n v="8641"/>
    <n v="8.641"/>
    <x v="1"/>
    <n v="92"/>
    <s v="US"/>
    <x v="962"/>
    <s v="USD"/>
    <n v="1478930400"/>
    <n v="1480831200"/>
    <x v="864"/>
    <x v="862"/>
    <b v="0"/>
    <b v="0"/>
    <s v="games/video games"/>
    <x v="6"/>
    <s v="video games"/>
    <x v="7"/>
    <s v="93.92 USD"/>
  </r>
  <r>
    <n v="979"/>
    <s v="Williams, Martin and Meyer"/>
    <s v="Innovative well-modulated capability"/>
    <n v="60200"/>
    <n v="86244"/>
    <n v="1.432624584717608"/>
    <x v="1"/>
    <n v="1015"/>
    <s v="GB"/>
    <x v="963"/>
    <s v="GBP"/>
    <n v="1426395600"/>
    <n v="1426914000"/>
    <x v="527"/>
    <x v="454"/>
    <b v="0"/>
    <b v="0"/>
    <s v="theater/plays"/>
    <x v="3"/>
    <s v="plays"/>
    <x v="0"/>
    <s v="84.97 GBP"/>
  </r>
  <r>
    <n v="980"/>
    <s v="Huff-Johnson"/>
    <s v="Universal fault-tolerant orchestration"/>
    <n v="195200"/>
    <n v="78630"/>
    <n v="0.40281762295081969"/>
    <x v="0"/>
    <n v="742"/>
    <s v="US"/>
    <x v="964"/>
    <s v="USD"/>
    <n v="1446181200"/>
    <n v="1446616800"/>
    <x v="865"/>
    <x v="863"/>
    <b v="1"/>
    <b v="0"/>
    <s v="publishing/nonfiction"/>
    <x v="5"/>
    <s v="nonfiction"/>
    <x v="0"/>
    <s v="105.97 USD"/>
  </r>
  <r>
    <n v="981"/>
    <s v="Diaz-Little"/>
    <s v="Grass-roots executive synergy"/>
    <n v="6700"/>
    <n v="11941"/>
    <n v="1.7822388059701493"/>
    <x v="1"/>
    <n v="323"/>
    <s v="US"/>
    <x v="965"/>
    <s v="USD"/>
    <n v="1514181600"/>
    <n v="1517032800"/>
    <x v="866"/>
    <x v="864"/>
    <b v="0"/>
    <b v="0"/>
    <s v="technology/web"/>
    <x v="2"/>
    <s v="web"/>
    <x v="9"/>
    <s v="36.97 USD"/>
  </r>
  <r>
    <n v="982"/>
    <s v="Freeman-French"/>
    <s v="Multi-layered optimal application"/>
    <n v="7200"/>
    <n v="6115"/>
    <n v="0.84930555555555554"/>
    <x v="0"/>
    <n v="75"/>
    <s v="US"/>
    <x v="966"/>
    <s v="USD"/>
    <n v="1311051600"/>
    <n v="1311224400"/>
    <x v="867"/>
    <x v="865"/>
    <b v="0"/>
    <b v="1"/>
    <s v="film &amp; video/documentary"/>
    <x v="4"/>
    <s v="documentary"/>
    <x v="8"/>
    <s v="81.53 USD"/>
  </r>
  <r>
    <n v="983"/>
    <s v="Beck-Weber"/>
    <s v="Business-focused full-range core"/>
    <n v="129100"/>
    <n v="188404"/>
    <n v="1.4593648334624323"/>
    <x v="1"/>
    <n v="2326"/>
    <s v="US"/>
    <x v="967"/>
    <s v="USD"/>
    <n v="1564894800"/>
    <n v="1566190800"/>
    <x v="868"/>
    <x v="866"/>
    <b v="0"/>
    <b v="0"/>
    <s v="film &amp; video/documentary"/>
    <x v="4"/>
    <s v="documentary"/>
    <x v="3"/>
    <s v="81.00 USD"/>
  </r>
  <r>
    <n v="984"/>
    <s v="Lewis-Jacobson"/>
    <s v="Exclusive system-worthy Graphic Interface"/>
    <n v="6500"/>
    <n v="9910"/>
    <n v="1.5246153846153847"/>
    <x v="1"/>
    <n v="381"/>
    <s v="US"/>
    <x v="968"/>
    <s v="USD"/>
    <n v="1567918800"/>
    <n v="1570165200"/>
    <x v="105"/>
    <x v="867"/>
    <b v="0"/>
    <b v="0"/>
    <s v="theater/plays"/>
    <x v="3"/>
    <s v="plays"/>
    <x v="3"/>
    <s v="26.01 USD"/>
  </r>
  <r>
    <n v="985"/>
    <s v="Logan-Curtis"/>
    <s v="Enhanced optimal ability"/>
    <n v="170600"/>
    <n v="114523"/>
    <n v="0.67129542790152408"/>
    <x v="0"/>
    <n v="4405"/>
    <s v="US"/>
    <x v="969"/>
    <s v="USD"/>
    <n v="1386309600"/>
    <n v="1388556000"/>
    <x v="481"/>
    <x v="868"/>
    <b v="0"/>
    <b v="1"/>
    <s v="music/rock"/>
    <x v="1"/>
    <s v="rock"/>
    <x v="1"/>
    <s v="26.00 USD"/>
  </r>
  <r>
    <n v="986"/>
    <s v="Chan, Washington and Callahan"/>
    <s v="Optional zero administration neural-net"/>
    <n v="7800"/>
    <n v="3144"/>
    <n v="0.40307692307692305"/>
    <x v="0"/>
    <n v="92"/>
    <s v="US"/>
    <x v="970"/>
    <s v="USD"/>
    <n v="1301979600"/>
    <n v="1303189200"/>
    <x v="253"/>
    <x v="296"/>
    <b v="0"/>
    <b v="0"/>
    <s v="music/rock"/>
    <x v="1"/>
    <s v="rock"/>
    <x v="8"/>
    <s v="34.17 USD"/>
  </r>
  <r>
    <n v="987"/>
    <s v="Wilson Group"/>
    <s v="Ameliorated foreground focus group"/>
    <n v="6200"/>
    <n v="13441"/>
    <n v="2.1679032258064517"/>
    <x v="1"/>
    <n v="480"/>
    <s v="US"/>
    <x v="971"/>
    <s v="USD"/>
    <n v="1493269200"/>
    <n v="1494478800"/>
    <x v="869"/>
    <x v="869"/>
    <b v="0"/>
    <b v="0"/>
    <s v="film &amp; video/documentary"/>
    <x v="4"/>
    <s v="documentary"/>
    <x v="5"/>
    <s v="28.00 USD"/>
  </r>
  <r>
    <n v="988"/>
    <s v="Gardner, Ryan and Gutierrez"/>
    <s v="Triple-buffered multi-tasking matrices"/>
    <n v="9400"/>
    <n v="4899"/>
    <n v="0.52117021276595743"/>
    <x v="0"/>
    <n v="64"/>
    <s v="US"/>
    <x v="972"/>
    <s v="USD"/>
    <n v="1478930400"/>
    <n v="1480744800"/>
    <x v="864"/>
    <x v="274"/>
    <b v="0"/>
    <b v="0"/>
    <s v="publishing/radio &amp; podcasts"/>
    <x v="5"/>
    <s v="radio &amp; podcasts"/>
    <x v="7"/>
    <s v="76.55 USD"/>
  </r>
  <r>
    <n v="989"/>
    <s v="Hernandez Inc"/>
    <s v="Versatile dedicated migration"/>
    <n v="2400"/>
    <n v="11990"/>
    <n v="4.9958333333333336"/>
    <x v="1"/>
    <n v="226"/>
    <s v="US"/>
    <x v="973"/>
    <s v="USD"/>
    <n v="1555390800"/>
    <n v="1555822800"/>
    <x v="843"/>
    <x v="354"/>
    <b v="0"/>
    <b v="0"/>
    <s v="publishing/translations"/>
    <x v="5"/>
    <s v="translations"/>
    <x v="3"/>
    <s v="53.05 USD"/>
  </r>
  <r>
    <n v="990"/>
    <s v="Ortiz-Roberts"/>
    <s v="Devolved foreground customer loyalty"/>
    <n v="7800"/>
    <n v="6839"/>
    <n v="0.87679487179487181"/>
    <x v="0"/>
    <n v="64"/>
    <s v="US"/>
    <x v="974"/>
    <s v="USD"/>
    <n v="1456984800"/>
    <n v="1458882000"/>
    <x v="289"/>
    <x v="870"/>
    <b v="0"/>
    <b v="1"/>
    <s v="film &amp; video/drama"/>
    <x v="4"/>
    <s v="drama"/>
    <x v="7"/>
    <s v="106.86 USD"/>
  </r>
  <r>
    <n v="991"/>
    <s v="Ramirez LLC"/>
    <s v="Reduced reciprocal focus group"/>
    <n v="9800"/>
    <n v="11091"/>
    <n v="1.131734693877551"/>
    <x v="1"/>
    <n v="241"/>
    <s v="US"/>
    <x v="975"/>
    <s v="USD"/>
    <n v="1411621200"/>
    <n v="1411966800"/>
    <x v="870"/>
    <x v="871"/>
    <b v="0"/>
    <b v="1"/>
    <s v="music/rock"/>
    <x v="1"/>
    <s v="rock"/>
    <x v="1"/>
    <s v="46.02 USD"/>
  </r>
  <r>
    <n v="992"/>
    <s v="Morrow Inc"/>
    <s v="Networked global migration"/>
    <n v="3100"/>
    <n v="13223"/>
    <n v="4.2654838709677421"/>
    <x v="1"/>
    <n v="132"/>
    <s v="US"/>
    <x v="976"/>
    <s v="USD"/>
    <n v="1525669200"/>
    <n v="1526878800"/>
    <x v="871"/>
    <x v="98"/>
    <b v="0"/>
    <b v="1"/>
    <s v="film &amp; video/drama"/>
    <x v="4"/>
    <s v="drama"/>
    <x v="9"/>
    <s v="100.17 USD"/>
  </r>
  <r>
    <n v="993"/>
    <s v="Erickson-Rogers"/>
    <s v="De-engineered even-keeled definition"/>
    <n v="9800"/>
    <n v="7608"/>
    <n v="0.77632653061224488"/>
    <x v="3"/>
    <n v="75"/>
    <s v="IT"/>
    <x v="977"/>
    <s v="EUR"/>
    <n v="1450936800"/>
    <n v="1452405600"/>
    <x v="872"/>
    <x v="872"/>
    <b v="0"/>
    <b v="1"/>
    <s v="photography/photography books"/>
    <x v="7"/>
    <s v="photography books"/>
    <x v="7"/>
    <s v="101.44 EUR"/>
  </r>
  <r>
    <n v="994"/>
    <s v="Leach, Rich and Price"/>
    <s v="Implemented bi-directional flexibility"/>
    <n v="141100"/>
    <n v="74073"/>
    <n v="0.52496810772501767"/>
    <x v="0"/>
    <n v="842"/>
    <s v="US"/>
    <x v="978"/>
    <s v="USD"/>
    <n v="1413522000"/>
    <n v="1414040400"/>
    <x v="873"/>
    <x v="873"/>
    <b v="0"/>
    <b v="1"/>
    <s v="publishing/translations"/>
    <x v="5"/>
    <s v="translations"/>
    <x v="1"/>
    <s v="87.97 USD"/>
  </r>
  <r>
    <n v="995"/>
    <s v="Manning-Hamilton"/>
    <s v="Vision-oriented scalable definition"/>
    <n v="97300"/>
    <n v="153216"/>
    <n v="1.5746762589928058"/>
    <x v="1"/>
    <n v="2043"/>
    <s v="US"/>
    <x v="979"/>
    <s v="USD"/>
    <n v="1541307600"/>
    <n v="1543816800"/>
    <x v="874"/>
    <x v="526"/>
    <b v="0"/>
    <b v="1"/>
    <s v="food/food trucks"/>
    <x v="0"/>
    <s v="food trucks"/>
    <x v="9"/>
    <s v="75.00 USD"/>
  </r>
  <r>
    <n v="996"/>
    <s v="Butler LLC"/>
    <s v="Future-proofed upward-trending migration"/>
    <n v="6600"/>
    <n v="4814"/>
    <n v="0.72939393939393937"/>
    <x v="0"/>
    <n v="112"/>
    <s v="US"/>
    <x v="980"/>
    <s v="USD"/>
    <n v="1357106400"/>
    <n v="1359698400"/>
    <x v="875"/>
    <x v="874"/>
    <b v="0"/>
    <b v="0"/>
    <s v="theater/plays"/>
    <x v="3"/>
    <s v="plays"/>
    <x v="2"/>
    <s v="42.98 USD"/>
  </r>
  <r>
    <n v="997"/>
    <s v="Ball LLC"/>
    <s v="Right-sized full-range throughput"/>
    <n v="7600"/>
    <n v="4603"/>
    <n v="0.60565789473684206"/>
    <x v="3"/>
    <n v="139"/>
    <s v="IT"/>
    <x v="981"/>
    <s v="EUR"/>
    <n v="1390197600"/>
    <n v="1390629600"/>
    <x v="876"/>
    <x v="875"/>
    <b v="0"/>
    <b v="0"/>
    <s v="theater/plays"/>
    <x v="3"/>
    <s v="plays"/>
    <x v="1"/>
    <s v="33.12 EUR"/>
  </r>
  <r>
    <n v="998"/>
    <s v="Taylor, Santiago and Flores"/>
    <s v="Polarized composite customer loyalty"/>
    <n v="66600"/>
    <n v="37823"/>
    <n v="0.5679129129129129"/>
    <x v="0"/>
    <n v="374"/>
    <s v="US"/>
    <x v="982"/>
    <s v="USD"/>
    <n v="1265868000"/>
    <n v="1267077600"/>
    <x v="877"/>
    <x v="876"/>
    <b v="0"/>
    <b v="1"/>
    <s v="music/indie rock"/>
    <x v="1"/>
    <s v="indie rock"/>
    <x v="6"/>
    <s v="101.13 USD"/>
  </r>
  <r>
    <n v="999"/>
    <s v="Hernandez, Norton and Kelley"/>
    <s v="Expanded eco-centric policy"/>
    <n v="111100"/>
    <n v="62819"/>
    <n v="0.56542754275427543"/>
    <x v="3"/>
    <n v="1122"/>
    <s v="US"/>
    <x v="983"/>
    <s v="USD"/>
    <n v="1467176400"/>
    <n v="1467781200"/>
    <x v="878"/>
    <x v="877"/>
    <b v="0"/>
    <b v="0"/>
    <s v="food/food trucks"/>
    <x v="0"/>
    <s v="food trucks"/>
    <x v="7"/>
    <s v="55.99 USD"/>
  </r>
  <r>
    <m/>
    <m/>
    <m/>
    <m/>
    <m/>
    <m/>
    <x v="4"/>
    <m/>
    <m/>
    <x v="984"/>
    <m/>
    <m/>
    <m/>
    <x v="879"/>
    <x v="878"/>
    <m/>
    <m/>
    <m/>
    <x v="9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G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5:D4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</pivotFields>
  <rowFields count="1">
    <field x="14"/>
  </rowFields>
  <rowItems count="6">
    <i>
      <x v="873"/>
    </i>
    <i>
      <x v="874"/>
    </i>
    <i>
      <x v="875"/>
    </i>
    <i>
      <x v="876"/>
    </i>
    <i>
      <x v="877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1">
    <pageField fld="20" item="10" hier="-1"/>
  </pageFields>
  <dataFields count="1">
    <dataField name="z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N3:S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</pivotFields>
  <rowFields count="1">
    <field x="2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item="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3:L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</pivotFields>
  <rowFields count="1">
    <field x="2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item="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6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:B26" firstHeaderRow="1" firstDataRow="1" firstDataCol="1" rowPageCount="2" colPageCount="1"/>
  <pivotFields count="21">
    <pivotField showAll="0"/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dataField="1" numFmtId="9"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/>
    <pivotField numFmtId="14" showAll="0"/>
    <pivotField numFmtId="14" showAll="0"/>
    <pivotField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2">
    <pageField fld="16" hier="-1"/>
    <pageField fld="13" hier="-1"/>
  </pageFields>
  <dataFields count="1">
    <dataField name="Average of percent funded" fld="14" subtotal="average" baseField="3" baseItem="1" numFmtId="9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workbookViewId="0">
      <selection activeCell="A2" sqref="A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8" max="8" width="13" bestFit="1" customWidth="1"/>
    <col min="10" max="10" width="14.125" style="19" customWidth="1"/>
    <col min="12" max="13" width="11.125" bestFit="1" customWidth="1"/>
    <col min="14" max="15" width="11.125" customWidth="1"/>
    <col min="18" max="18" width="28" bestFit="1" customWidth="1"/>
    <col min="20" max="20" width="14.75" bestFit="1" customWidth="1"/>
    <col min="22" max="22" width="22" style="13" bestFit="1" customWidth="1"/>
    <col min="23" max="23" width="20.75" bestFit="1" customWidth="1"/>
    <col min="26" max="26" width="16" style="8" customWidth="1"/>
  </cols>
  <sheetData>
    <row r="1" spans="1:2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8" t="s">
        <v>2114</v>
      </c>
      <c r="K1" s="1" t="s">
        <v>7</v>
      </c>
      <c r="L1" s="1" t="s">
        <v>8</v>
      </c>
      <c r="M1" s="1" t="s">
        <v>9</v>
      </c>
      <c r="N1" s="16" t="s">
        <v>2070</v>
      </c>
      <c r="O1" s="14" t="s">
        <v>2071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  <c r="U1" s="1" t="s">
        <v>2072</v>
      </c>
      <c r="V1" s="7" t="s">
        <v>2113</v>
      </c>
    </row>
    <row r="2" spans="1:25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 t="s">
        <v>15</v>
      </c>
      <c r="J2" s="19">
        <f t="shared" ref="J2:J65" si="1">IF(H2=0,0,E2/H2)</f>
        <v>0</v>
      </c>
      <c r="K2" t="s">
        <v>16</v>
      </c>
      <c r="L2">
        <v>1448690400</v>
      </c>
      <c r="M2">
        <v>1450159200</v>
      </c>
      <c r="N2" s="12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 s="9">
        <f t="shared" ref="U2:U65" si="4">YEAR(O2)</f>
        <v>2015</v>
      </c>
      <c r="V2" s="8">
        <f t="shared" ref="V2:V65" si="5">IF(H2=0,0,TEXT(E2/H2,"#,##0.00")&amp;" "&amp;K2)</f>
        <v>0</v>
      </c>
    </row>
    <row r="3" spans="1:25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 t="s">
        <v>21</v>
      </c>
      <c r="J3" s="19">
        <f t="shared" si="1"/>
        <v>92.151898734177209</v>
      </c>
      <c r="K3" t="s">
        <v>22</v>
      </c>
      <c r="L3">
        <v>1408424400</v>
      </c>
      <c r="M3">
        <v>1408597200</v>
      </c>
      <c r="N3" s="12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 s="9">
        <f t="shared" si="4"/>
        <v>2014</v>
      </c>
      <c r="V3" s="8" t="str">
        <f t="shared" si="5"/>
        <v>92.15 USD</v>
      </c>
      <c r="Y3" s="9"/>
    </row>
    <row r="4" spans="1:25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t="s">
        <v>26</v>
      </c>
      <c r="J4" s="19">
        <f t="shared" si="1"/>
        <v>100.01614035087719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 s="9">
        <f t="shared" si="4"/>
        <v>2013</v>
      </c>
      <c r="V4" s="8" t="str">
        <f t="shared" si="5"/>
        <v>100.02 AUD</v>
      </c>
    </row>
    <row r="5" spans="1:25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21</v>
      </c>
      <c r="J5" s="19">
        <f t="shared" si="1"/>
        <v>103.20833333333333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 s="9">
        <f t="shared" si="4"/>
        <v>2019</v>
      </c>
      <c r="V5" s="8" t="str">
        <f t="shared" si="5"/>
        <v>103.21 USD</v>
      </c>
    </row>
    <row r="6" spans="1:25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21</v>
      </c>
      <c r="J6" s="19">
        <f t="shared" si="1"/>
        <v>99.339622641509436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 s="9">
        <f t="shared" si="4"/>
        <v>2019</v>
      </c>
      <c r="V6" s="8" t="str">
        <f t="shared" si="5"/>
        <v>99.34 USD</v>
      </c>
    </row>
    <row r="7" spans="1:25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t="s">
        <v>36</v>
      </c>
      <c r="J7" s="19">
        <f t="shared" si="1"/>
        <v>75.833333333333329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  <c r="U7" s="9">
        <f t="shared" si="4"/>
        <v>2012</v>
      </c>
      <c r="V7" s="8" t="str">
        <f t="shared" si="5"/>
        <v>75.83 DKK</v>
      </c>
    </row>
    <row r="8" spans="1:25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40</v>
      </c>
      <c r="J8" s="19">
        <f t="shared" si="1"/>
        <v>60.555555555555557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  <c r="U8" s="9">
        <f t="shared" si="4"/>
        <v>2017</v>
      </c>
      <c r="V8" s="8" t="str">
        <f t="shared" si="5"/>
        <v>60.56 GBP</v>
      </c>
    </row>
    <row r="9" spans="1:25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t="s">
        <v>36</v>
      </c>
      <c r="J9" s="19">
        <f t="shared" si="1"/>
        <v>64.93832599118943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  <c r="U9" s="9">
        <f t="shared" si="4"/>
        <v>2015</v>
      </c>
      <c r="V9" s="8" t="str">
        <f t="shared" si="5"/>
        <v>64.94 DKK</v>
      </c>
    </row>
    <row r="10" spans="1:25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t="s">
        <v>36</v>
      </c>
      <c r="J10" s="19">
        <f t="shared" si="1"/>
        <v>30.997175141242938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  <c r="U10" s="9">
        <f t="shared" si="4"/>
        <v>2010</v>
      </c>
      <c r="V10" s="8" t="str">
        <f t="shared" si="5"/>
        <v>31.00 DKK</v>
      </c>
    </row>
    <row r="11" spans="1:25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21</v>
      </c>
      <c r="J11" s="19">
        <f t="shared" si="1"/>
        <v>72.909090909090907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  <c r="U11" s="9">
        <f t="shared" si="4"/>
        <v>2013</v>
      </c>
      <c r="V11" s="8" t="str">
        <f t="shared" si="5"/>
        <v>72.91 USD</v>
      </c>
    </row>
    <row r="12" spans="1:25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t="s">
        <v>21</v>
      </c>
      <c r="J12" s="19">
        <f t="shared" si="1"/>
        <v>62.9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  <c r="U12" s="9">
        <f t="shared" si="4"/>
        <v>2010</v>
      </c>
      <c r="V12" s="8" t="str">
        <f t="shared" si="5"/>
        <v>62.90 USD</v>
      </c>
    </row>
    <row r="13" spans="1:25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21</v>
      </c>
      <c r="J13" s="19">
        <f t="shared" si="1"/>
        <v>112.22222222222223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  <c r="U13" s="9">
        <f t="shared" si="4"/>
        <v>2010</v>
      </c>
      <c r="V13" s="8" t="str">
        <f t="shared" si="5"/>
        <v>112.22 USD</v>
      </c>
    </row>
    <row r="14" spans="1:25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21</v>
      </c>
      <c r="J14" s="19">
        <f t="shared" si="1"/>
        <v>102.34545454545454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  <c r="U14" s="9">
        <f t="shared" si="4"/>
        <v>2019</v>
      </c>
      <c r="V14" s="8" t="str">
        <f t="shared" si="5"/>
        <v>102.35 USD</v>
      </c>
    </row>
    <row r="15" spans="1:25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t="s">
        <v>21</v>
      </c>
      <c r="J15" s="19">
        <f t="shared" si="1"/>
        <v>105.05102040816327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  <c r="U15" s="9">
        <f t="shared" si="4"/>
        <v>2016</v>
      </c>
      <c r="V15" s="8" t="str">
        <f t="shared" si="5"/>
        <v>105.05 USD</v>
      </c>
    </row>
    <row r="16" spans="1:25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21</v>
      </c>
      <c r="J16" s="19">
        <f t="shared" si="1"/>
        <v>94.144999999999996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  <c r="U16" s="9">
        <f t="shared" si="4"/>
        <v>2012</v>
      </c>
      <c r="V16" s="8" t="str">
        <f t="shared" si="5"/>
        <v>94.15 USD</v>
      </c>
    </row>
    <row r="17" spans="1:22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21</v>
      </c>
      <c r="J17" s="19">
        <f t="shared" si="1"/>
        <v>84.986725663716811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  <c r="U17" s="9">
        <f t="shared" si="4"/>
        <v>2019</v>
      </c>
      <c r="V17" s="8" t="str">
        <f t="shared" si="5"/>
        <v>84.99 USD</v>
      </c>
    </row>
    <row r="18" spans="1:22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t="s">
        <v>21</v>
      </c>
      <c r="J18" s="19">
        <f t="shared" si="1"/>
        <v>110.41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  <c r="U18" s="9">
        <f t="shared" si="4"/>
        <v>2014</v>
      </c>
      <c r="V18" s="8" t="str">
        <f t="shared" si="5"/>
        <v>110.41 USD</v>
      </c>
    </row>
    <row r="19" spans="1:22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t="s">
        <v>21</v>
      </c>
      <c r="J19" s="19">
        <f t="shared" si="1"/>
        <v>107.96236989591674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  <c r="U19" s="9">
        <f t="shared" si="4"/>
        <v>2011</v>
      </c>
      <c r="V19" s="8" t="str">
        <f t="shared" si="5"/>
        <v>107.96 USD</v>
      </c>
    </row>
    <row r="20" spans="1:22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t="s">
        <v>21</v>
      </c>
      <c r="J20" s="19">
        <f t="shared" si="1"/>
        <v>45.103703703703701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  <c r="U20" s="9">
        <f t="shared" si="4"/>
        <v>2018</v>
      </c>
      <c r="V20" s="8" t="str">
        <f t="shared" si="5"/>
        <v>45.10 USD</v>
      </c>
    </row>
    <row r="21" spans="1:22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21</v>
      </c>
      <c r="J21" s="19">
        <f t="shared" si="1"/>
        <v>45.001483679525222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  <c r="U21" s="9">
        <f t="shared" si="4"/>
        <v>2019</v>
      </c>
      <c r="V21" s="8" t="str">
        <f t="shared" si="5"/>
        <v>45.00 USD</v>
      </c>
    </row>
    <row r="22" spans="1:22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t="s">
        <v>21</v>
      </c>
      <c r="J22" s="19">
        <f t="shared" si="1"/>
        <v>105.97134670487107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  <c r="U22" s="9">
        <f t="shared" si="4"/>
        <v>2014</v>
      </c>
      <c r="V22" s="8" t="str">
        <f t="shared" si="5"/>
        <v>105.97 USD</v>
      </c>
    </row>
    <row r="23" spans="1:22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21</v>
      </c>
      <c r="J23" s="19">
        <f t="shared" si="1"/>
        <v>69.055555555555557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  <c r="U23" s="9">
        <f t="shared" si="4"/>
        <v>2011</v>
      </c>
      <c r="V23" s="8" t="str">
        <f t="shared" si="5"/>
        <v>69.06 USD</v>
      </c>
    </row>
    <row r="24" spans="1:22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t="s">
        <v>21</v>
      </c>
      <c r="J24" s="19">
        <f t="shared" si="1"/>
        <v>85.044943820224717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  <c r="U24" s="9">
        <f t="shared" si="4"/>
        <v>2018</v>
      </c>
      <c r="V24" s="8" t="str">
        <f t="shared" si="5"/>
        <v>85.04 USD</v>
      </c>
    </row>
    <row r="25" spans="1:22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t="s">
        <v>40</v>
      </c>
      <c r="J25" s="19">
        <f t="shared" si="1"/>
        <v>105.22535211267606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  <c r="U25" s="9">
        <f t="shared" si="4"/>
        <v>2019</v>
      </c>
      <c r="V25" s="8" t="str">
        <f t="shared" si="5"/>
        <v>105.23 GBP</v>
      </c>
    </row>
    <row r="26" spans="1:22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t="s">
        <v>21</v>
      </c>
      <c r="J26" s="19">
        <f t="shared" si="1"/>
        <v>39.003741114852225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  <c r="U26" s="9">
        <f t="shared" si="4"/>
        <v>2014</v>
      </c>
      <c r="V26" s="8" t="str">
        <f t="shared" si="5"/>
        <v>39.00 USD</v>
      </c>
    </row>
    <row r="27" spans="1:22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t="s">
        <v>21</v>
      </c>
      <c r="J27" s="19">
        <f t="shared" si="1"/>
        <v>73.030674846625772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  <c r="U27" s="9">
        <f t="shared" si="4"/>
        <v>2011</v>
      </c>
      <c r="V27" s="8" t="str">
        <f t="shared" si="5"/>
        <v>73.03 USD</v>
      </c>
    </row>
    <row r="28" spans="1:22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t="s">
        <v>21</v>
      </c>
      <c r="J28" s="19">
        <f t="shared" si="1"/>
        <v>35.009459459459457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  <c r="U28" s="9">
        <f t="shared" si="4"/>
        <v>2018</v>
      </c>
      <c r="V28" s="8" t="str">
        <f t="shared" si="5"/>
        <v>35.01 USD</v>
      </c>
    </row>
    <row r="29" spans="1:22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21</v>
      </c>
      <c r="J29" s="19">
        <f t="shared" si="1"/>
        <v>106.6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  <c r="U29" s="9">
        <f t="shared" si="4"/>
        <v>2015</v>
      </c>
      <c r="V29" s="8" t="str">
        <f t="shared" si="5"/>
        <v>106.60 USD</v>
      </c>
    </row>
    <row r="30" spans="1:22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t="s">
        <v>21</v>
      </c>
      <c r="J30" s="19">
        <f t="shared" si="1"/>
        <v>61.997747747747745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  <c r="U30" s="9">
        <f t="shared" si="4"/>
        <v>2010</v>
      </c>
      <c r="V30" s="8" t="str">
        <f t="shared" si="5"/>
        <v>62.00 USD</v>
      </c>
    </row>
    <row r="31" spans="1:22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t="s">
        <v>98</v>
      </c>
      <c r="J31" s="19">
        <f t="shared" si="1"/>
        <v>94.000622665006233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  <c r="U31" s="9">
        <f t="shared" si="4"/>
        <v>2018</v>
      </c>
      <c r="V31" s="8" t="str">
        <f t="shared" si="5"/>
        <v>94.00 CHF</v>
      </c>
    </row>
    <row r="32" spans="1:22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t="s">
        <v>21</v>
      </c>
      <c r="J32" s="19">
        <f t="shared" si="1"/>
        <v>112.05426356589147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  <c r="U32" s="9">
        <f t="shared" si="4"/>
        <v>2019</v>
      </c>
      <c r="V32" s="8" t="str">
        <f t="shared" si="5"/>
        <v>112.05 USD</v>
      </c>
    </row>
    <row r="33" spans="1:22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t="s">
        <v>40</v>
      </c>
      <c r="J33" s="19">
        <f t="shared" si="1"/>
        <v>48.008849557522126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  <c r="U33" s="9">
        <f t="shared" si="4"/>
        <v>2016</v>
      </c>
      <c r="V33" s="8" t="str">
        <f t="shared" si="5"/>
        <v>48.01 GBP</v>
      </c>
    </row>
    <row r="34" spans="1:22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107</v>
      </c>
      <c r="J34" s="19">
        <f t="shared" si="1"/>
        <v>38.004334633723452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  <c r="U34" s="9">
        <f t="shared" si="4"/>
        <v>2018</v>
      </c>
      <c r="V34" s="8" t="str">
        <f t="shared" si="5"/>
        <v>38.00 EUR</v>
      </c>
    </row>
    <row r="35" spans="1:22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t="s">
        <v>21</v>
      </c>
      <c r="J35" s="19">
        <f t="shared" si="1"/>
        <v>35.000184535892231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  <c r="U35" s="9">
        <f t="shared" si="4"/>
        <v>2014</v>
      </c>
      <c r="V35" s="8" t="str">
        <f t="shared" si="5"/>
        <v>35.00 USD</v>
      </c>
    </row>
    <row r="36" spans="1:22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t="s">
        <v>21</v>
      </c>
      <c r="J36" s="19">
        <f t="shared" si="1"/>
        <v>85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  <c r="U36" s="9">
        <f t="shared" si="4"/>
        <v>2017</v>
      </c>
      <c r="V36" s="8" t="str">
        <f t="shared" si="5"/>
        <v>85.00 USD</v>
      </c>
    </row>
    <row r="37" spans="1:22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t="s">
        <v>36</v>
      </c>
      <c r="J37" s="19">
        <f t="shared" si="1"/>
        <v>95.993893129770996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  <c r="U37" s="9">
        <f t="shared" si="4"/>
        <v>2019</v>
      </c>
      <c r="V37" s="8" t="str">
        <f t="shared" si="5"/>
        <v>95.99 DKK</v>
      </c>
    </row>
    <row r="38" spans="1:22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t="s">
        <v>21</v>
      </c>
      <c r="J38" s="19">
        <f t="shared" si="1"/>
        <v>68.8125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  <c r="U38" s="9">
        <f t="shared" si="4"/>
        <v>2011</v>
      </c>
      <c r="V38" s="8" t="str">
        <f t="shared" si="5"/>
        <v>68.81 USD</v>
      </c>
    </row>
    <row r="39" spans="1:22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t="s">
        <v>21</v>
      </c>
      <c r="J39" s="19">
        <f t="shared" si="1"/>
        <v>105.97196261682242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  <c r="U39" s="9">
        <f t="shared" si="4"/>
        <v>2019</v>
      </c>
      <c r="V39" s="8" t="str">
        <f t="shared" si="5"/>
        <v>105.97 USD</v>
      </c>
    </row>
    <row r="40" spans="1:22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t="s">
        <v>21</v>
      </c>
      <c r="J40" s="19">
        <f t="shared" si="1"/>
        <v>75.261194029850742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  <c r="U40" s="9">
        <f t="shared" si="4"/>
        <v>2010</v>
      </c>
      <c r="V40" s="8" t="str">
        <f t="shared" si="5"/>
        <v>75.26 USD</v>
      </c>
    </row>
    <row r="41" spans="1:22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36</v>
      </c>
      <c r="J41" s="19">
        <f t="shared" si="1"/>
        <v>57.125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  <c r="U41" s="9">
        <f t="shared" si="4"/>
        <v>2013</v>
      </c>
      <c r="V41" s="8" t="str">
        <f t="shared" si="5"/>
        <v>57.13 DKK</v>
      </c>
    </row>
    <row r="42" spans="1:22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t="s">
        <v>21</v>
      </c>
      <c r="J42" s="19">
        <f t="shared" si="1"/>
        <v>75.141414141414145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  <c r="U42" s="9">
        <f t="shared" si="4"/>
        <v>2010</v>
      </c>
      <c r="V42" s="8" t="str">
        <f t="shared" si="5"/>
        <v>75.14 USD</v>
      </c>
    </row>
    <row r="43" spans="1:22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t="s">
        <v>107</v>
      </c>
      <c r="J43" s="19">
        <f t="shared" si="1"/>
        <v>107.42342342342343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  <c r="U43" s="9">
        <f t="shared" si="4"/>
        <v>2012</v>
      </c>
      <c r="V43" s="8" t="str">
        <f t="shared" si="5"/>
        <v>107.42 EUR</v>
      </c>
    </row>
    <row r="44" spans="1:22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t="s">
        <v>21</v>
      </c>
      <c r="J44" s="19">
        <f t="shared" si="1"/>
        <v>35.995495495495497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  <c r="U44" s="9">
        <f t="shared" si="4"/>
        <v>2011</v>
      </c>
      <c r="V44" s="8" t="str">
        <f t="shared" si="5"/>
        <v>36.00 USD</v>
      </c>
    </row>
    <row r="45" spans="1:22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t="s">
        <v>21</v>
      </c>
      <c r="J45" s="19">
        <f t="shared" si="1"/>
        <v>26.998873148744366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  <c r="U45" s="9">
        <f t="shared" si="4"/>
        <v>2014</v>
      </c>
      <c r="V45" s="8" t="str">
        <f t="shared" si="5"/>
        <v>27.00 USD</v>
      </c>
    </row>
    <row r="46" spans="1:22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t="s">
        <v>36</v>
      </c>
      <c r="J46" s="19">
        <f t="shared" si="1"/>
        <v>107.56122448979592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  <c r="U46" s="9">
        <f t="shared" si="4"/>
        <v>2019</v>
      </c>
      <c r="V46" s="8" t="str">
        <f t="shared" si="5"/>
        <v>107.56 DKK</v>
      </c>
    </row>
    <row r="47" spans="1:22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21</v>
      </c>
      <c r="J47" s="19">
        <f t="shared" si="1"/>
        <v>94.375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  <c r="U47" s="9">
        <f t="shared" si="4"/>
        <v>2016</v>
      </c>
      <c r="V47" s="8" t="str">
        <f t="shared" si="5"/>
        <v>94.38 USD</v>
      </c>
    </row>
    <row r="48" spans="1:22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t="s">
        <v>21</v>
      </c>
      <c r="J48" s="19">
        <f t="shared" si="1"/>
        <v>46.163043478260867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  <c r="U48" s="9">
        <f t="shared" si="4"/>
        <v>2010</v>
      </c>
      <c r="V48" s="8" t="str">
        <f t="shared" si="5"/>
        <v>46.16 USD</v>
      </c>
    </row>
    <row r="49" spans="1:22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t="s">
        <v>21</v>
      </c>
      <c r="J49" s="19">
        <f t="shared" si="1"/>
        <v>47.845637583892618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  <c r="U49" s="9">
        <f t="shared" si="4"/>
        <v>2014</v>
      </c>
      <c r="V49" s="8" t="str">
        <f t="shared" si="5"/>
        <v>47.85 USD</v>
      </c>
    </row>
    <row r="50" spans="1:22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t="s">
        <v>21</v>
      </c>
      <c r="J50" s="19">
        <f t="shared" si="1"/>
        <v>53.007815713698065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  <c r="U50" s="9">
        <f t="shared" si="4"/>
        <v>2015</v>
      </c>
      <c r="V50" s="8" t="str">
        <f t="shared" si="5"/>
        <v>53.01 USD</v>
      </c>
    </row>
    <row r="51" spans="1:22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t="s">
        <v>21</v>
      </c>
      <c r="J51" s="19">
        <f t="shared" si="1"/>
        <v>45.059405940594061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  <c r="U51" s="9">
        <f t="shared" si="4"/>
        <v>2019</v>
      </c>
      <c r="V51" s="8" t="str">
        <f t="shared" si="5"/>
        <v>45.06 USD</v>
      </c>
    </row>
    <row r="52" spans="1:22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107</v>
      </c>
      <c r="J52" s="19">
        <f t="shared" si="1"/>
        <v>2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  <c r="U52" s="9">
        <f t="shared" si="4"/>
        <v>2013</v>
      </c>
      <c r="V52" s="8" t="str">
        <f t="shared" si="5"/>
        <v>2.00 EUR</v>
      </c>
    </row>
    <row r="53" spans="1:22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40</v>
      </c>
      <c r="J53" s="19">
        <f t="shared" si="1"/>
        <v>99.006816632583508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  <c r="U53" s="9">
        <f t="shared" si="4"/>
        <v>2012</v>
      </c>
      <c r="V53" s="8" t="str">
        <f t="shared" si="5"/>
        <v>99.01 GBP</v>
      </c>
    </row>
    <row r="54" spans="1:22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21</v>
      </c>
      <c r="J54" s="19">
        <f t="shared" si="1"/>
        <v>32.786666666666669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  <c r="U54" s="9">
        <f t="shared" si="4"/>
        <v>2010</v>
      </c>
      <c r="V54" s="8" t="str">
        <f t="shared" si="5"/>
        <v>32.79 USD</v>
      </c>
    </row>
    <row r="55" spans="1:22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t="s">
        <v>21</v>
      </c>
      <c r="J55" s="19">
        <f t="shared" si="1"/>
        <v>59.119617224880386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  <c r="U55" s="9">
        <f t="shared" si="4"/>
        <v>2014</v>
      </c>
      <c r="V55" s="8" t="str">
        <f t="shared" si="5"/>
        <v>59.12 USD</v>
      </c>
    </row>
    <row r="56" spans="1:22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21</v>
      </c>
      <c r="J56" s="19">
        <f t="shared" si="1"/>
        <v>44.93333333333333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  <c r="U56" s="9">
        <f t="shared" si="4"/>
        <v>2018</v>
      </c>
      <c r="V56" s="8" t="str">
        <f t="shared" si="5"/>
        <v>44.93 USD</v>
      </c>
    </row>
    <row r="57" spans="1:22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t="s">
        <v>21</v>
      </c>
      <c r="J57" s="19">
        <f t="shared" si="1"/>
        <v>89.664122137404576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  <c r="U57" s="9">
        <f t="shared" si="4"/>
        <v>2018</v>
      </c>
      <c r="V57" s="8" t="str">
        <f t="shared" si="5"/>
        <v>89.66 USD</v>
      </c>
    </row>
    <row r="58" spans="1:22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t="s">
        <v>21</v>
      </c>
      <c r="J58" s="19">
        <f t="shared" si="1"/>
        <v>70.079268292682926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  <c r="U58" s="9">
        <f t="shared" si="4"/>
        <v>2015</v>
      </c>
      <c r="V58" s="8" t="str">
        <f t="shared" si="5"/>
        <v>70.08 USD</v>
      </c>
    </row>
    <row r="59" spans="1:22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t="s">
        <v>21</v>
      </c>
      <c r="J59" s="19">
        <f t="shared" si="1"/>
        <v>31.059701492537314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  <c r="U59" s="9">
        <f t="shared" si="4"/>
        <v>2017</v>
      </c>
      <c r="V59" s="8" t="str">
        <f t="shared" si="5"/>
        <v>31.06 USD</v>
      </c>
    </row>
    <row r="60" spans="1:22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t="s">
        <v>21</v>
      </c>
      <c r="J60" s="19">
        <f t="shared" si="1"/>
        <v>29.061611374407583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  <c r="U60" s="9">
        <f t="shared" si="4"/>
        <v>2015</v>
      </c>
      <c r="V60" s="8" t="str">
        <f t="shared" si="5"/>
        <v>29.06 USD</v>
      </c>
    </row>
    <row r="61" spans="1:22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t="s">
        <v>21</v>
      </c>
      <c r="J61" s="19">
        <f t="shared" si="1"/>
        <v>30.0859375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  <c r="U61" s="9">
        <f t="shared" si="4"/>
        <v>2017</v>
      </c>
      <c r="V61" s="8" t="str">
        <f t="shared" si="5"/>
        <v>30.09 USD</v>
      </c>
    </row>
    <row r="62" spans="1:22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t="s">
        <v>15</v>
      </c>
      <c r="J62" s="19">
        <f t="shared" si="1"/>
        <v>84.998125000000002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  <c r="U62" s="9">
        <f t="shared" si="4"/>
        <v>2012</v>
      </c>
      <c r="V62" s="8" t="str">
        <f t="shared" si="5"/>
        <v>85.00 CAD</v>
      </c>
    </row>
    <row r="63" spans="1:22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s="19">
        <f t="shared" si="1"/>
        <v>82.001775410563695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  <c r="U63" s="9">
        <f t="shared" si="4"/>
        <v>2011</v>
      </c>
      <c r="V63" s="8" t="str">
        <f t="shared" si="5"/>
        <v>82.00 CAD</v>
      </c>
    </row>
    <row r="64" spans="1:22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t="s">
        <v>21</v>
      </c>
      <c r="J64" s="19">
        <f t="shared" si="1"/>
        <v>58.040160642570278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  <c r="U64" s="9">
        <f t="shared" si="4"/>
        <v>2015</v>
      </c>
      <c r="V64" s="8" t="str">
        <f t="shared" si="5"/>
        <v>58.04 USD</v>
      </c>
    </row>
    <row r="65" spans="1:22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21</v>
      </c>
      <c r="J65" s="19">
        <f t="shared" si="1"/>
        <v>111.4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  <c r="U65" s="9">
        <f t="shared" si="4"/>
        <v>2017</v>
      </c>
      <c r="V65" s="8" t="str">
        <f t="shared" si="5"/>
        <v>111.40 USD</v>
      </c>
    </row>
    <row r="66" spans="1:22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6">E66/D66</f>
        <v>0.97642857142857142</v>
      </c>
      <c r="G66" t="s">
        <v>14</v>
      </c>
      <c r="H66">
        <v>38</v>
      </c>
      <c r="I66" t="s">
        <v>21</v>
      </c>
      <c r="J66" s="19">
        <f t="shared" ref="J66:J129" si="7">IF(H66=0,0,E66/H66)</f>
        <v>71.94736842105263</v>
      </c>
      <c r="K66" t="s">
        <v>22</v>
      </c>
      <c r="L66">
        <v>1530507600</v>
      </c>
      <c r="M66">
        <v>1531803600</v>
      </c>
      <c r="N66" s="12">
        <f t="shared" ref="N66:N129" si="8">(((L66/60)/60)/24)+DATE(1970,1,1)</f>
        <v>43283.208333333328</v>
      </c>
      <c r="O66" s="12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  <c r="U66" s="9">
        <f t="shared" ref="U66:U129" si="10">YEAR(O66)</f>
        <v>2018</v>
      </c>
      <c r="V66" s="8" t="str">
        <f t="shared" ref="V66:V129" si="11">IF(H66=0,0,TEXT(E66/H66,"#,##0.00")&amp;" "&amp;K66)</f>
        <v>71.95 USD</v>
      </c>
    </row>
    <row r="67" spans="1:22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2.3614754098360655</v>
      </c>
      <c r="G67" t="s">
        <v>20</v>
      </c>
      <c r="H67">
        <v>236</v>
      </c>
      <c r="I67" t="s">
        <v>21</v>
      </c>
      <c r="J67" s="19">
        <f t="shared" si="7"/>
        <v>61.038135593220339</v>
      </c>
      <c r="K67" t="s">
        <v>22</v>
      </c>
      <c r="L67">
        <v>1296108000</v>
      </c>
      <c r="M67">
        <v>1296712800</v>
      </c>
      <c r="N67" s="12">
        <f t="shared" si="8"/>
        <v>40570.25</v>
      </c>
      <c r="O67" s="12">
        <f t="shared" si="9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  <c r="U67" s="9">
        <f t="shared" si="10"/>
        <v>2011</v>
      </c>
      <c r="V67" s="8" t="str">
        <f t="shared" si="11"/>
        <v>61.04 USD</v>
      </c>
    </row>
    <row r="68" spans="1:22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t="s">
        <v>21</v>
      </c>
      <c r="J68" s="19">
        <f t="shared" si="7"/>
        <v>108.91666666666667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  <c r="U68" s="9">
        <f t="shared" si="10"/>
        <v>2015</v>
      </c>
      <c r="V68" s="8" t="str">
        <f t="shared" si="11"/>
        <v>108.92 USD</v>
      </c>
    </row>
    <row r="69" spans="1:22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t="s">
        <v>40</v>
      </c>
      <c r="J69" s="19">
        <f t="shared" si="7"/>
        <v>29.001722017220171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  <c r="U69" s="9">
        <f t="shared" si="10"/>
        <v>2010</v>
      </c>
      <c r="V69" s="8" t="str">
        <f t="shared" si="11"/>
        <v>29.00 GBP</v>
      </c>
    </row>
    <row r="70" spans="1:22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t="s">
        <v>107</v>
      </c>
      <c r="J70" s="19">
        <f t="shared" si="7"/>
        <v>58.975609756097562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  <c r="U70" s="9">
        <f t="shared" si="10"/>
        <v>2017</v>
      </c>
      <c r="V70" s="8" t="str">
        <f t="shared" si="11"/>
        <v>58.98 EUR</v>
      </c>
    </row>
    <row r="71" spans="1:22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t="s">
        <v>21</v>
      </c>
      <c r="J71" s="19">
        <f t="shared" si="7"/>
        <v>111.82352941176471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  <c r="U71" s="9">
        <f t="shared" si="10"/>
        <v>2011</v>
      </c>
      <c r="V71" s="8" t="str">
        <f t="shared" si="11"/>
        <v>111.82 USD</v>
      </c>
    </row>
    <row r="72" spans="1:22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t="s">
        <v>107</v>
      </c>
      <c r="J72" s="19">
        <f t="shared" si="7"/>
        <v>63.995555555555555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  <c r="U72" s="9">
        <f t="shared" si="10"/>
        <v>2010</v>
      </c>
      <c r="V72" s="8" t="str">
        <f t="shared" si="11"/>
        <v>64.00 EUR</v>
      </c>
    </row>
    <row r="73" spans="1:22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t="s">
        <v>21</v>
      </c>
      <c r="J73" s="19">
        <f t="shared" si="7"/>
        <v>85.315789473684205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  <c r="U73" s="9">
        <f t="shared" si="10"/>
        <v>2019</v>
      </c>
      <c r="V73" s="8" t="str">
        <f t="shared" si="11"/>
        <v>85.32 USD</v>
      </c>
    </row>
    <row r="74" spans="1:22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t="s">
        <v>21</v>
      </c>
      <c r="J74" s="19">
        <f t="shared" si="7"/>
        <v>74.481481481481481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  <c r="U74" s="9">
        <f t="shared" si="10"/>
        <v>2015</v>
      </c>
      <c r="V74" s="8" t="str">
        <f t="shared" si="11"/>
        <v>74.48 USD</v>
      </c>
    </row>
    <row r="75" spans="1:22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t="s">
        <v>21</v>
      </c>
      <c r="J75" s="19">
        <f t="shared" si="7"/>
        <v>105.14772727272727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  <c r="U75" s="9">
        <f t="shared" si="10"/>
        <v>2016</v>
      </c>
      <c r="V75" s="8" t="str">
        <f t="shared" si="11"/>
        <v>105.15 USD</v>
      </c>
    </row>
    <row r="76" spans="1:22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t="s">
        <v>40</v>
      </c>
      <c r="J76" s="19">
        <f t="shared" si="7"/>
        <v>56.188235294117646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  <c r="U76" s="9">
        <f t="shared" si="10"/>
        <v>2016</v>
      </c>
      <c r="V76" s="8" t="str">
        <f t="shared" si="11"/>
        <v>56.19 GBP</v>
      </c>
    </row>
    <row r="77" spans="1:22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t="s">
        <v>21</v>
      </c>
      <c r="J77" s="19">
        <f t="shared" si="7"/>
        <v>85.917647058823533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  <c r="U77" s="9">
        <f t="shared" si="10"/>
        <v>2018</v>
      </c>
      <c r="V77" s="8" t="str">
        <f t="shared" si="11"/>
        <v>85.92 USD</v>
      </c>
    </row>
    <row r="78" spans="1:22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t="s">
        <v>21</v>
      </c>
      <c r="J78" s="19">
        <f t="shared" si="7"/>
        <v>57.00296912114014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  <c r="U78" s="9">
        <f t="shared" si="10"/>
        <v>2015</v>
      </c>
      <c r="V78" s="8" t="str">
        <f t="shared" si="11"/>
        <v>57.00 USD</v>
      </c>
    </row>
    <row r="79" spans="1:22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t="s">
        <v>21</v>
      </c>
      <c r="J79" s="19">
        <f t="shared" si="7"/>
        <v>79.642857142857139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  <c r="U79" s="9">
        <f t="shared" si="10"/>
        <v>2010</v>
      </c>
      <c r="V79" s="8" t="str">
        <f t="shared" si="11"/>
        <v>79.64 USD</v>
      </c>
    </row>
    <row r="80" spans="1:22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t="s">
        <v>21</v>
      </c>
      <c r="J80" s="19">
        <f t="shared" si="7"/>
        <v>41.018181818181816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  <c r="U80" s="9">
        <f t="shared" si="10"/>
        <v>2018</v>
      </c>
      <c r="V80" s="8" t="str">
        <f t="shared" si="11"/>
        <v>41.02 USD</v>
      </c>
    </row>
    <row r="81" spans="1:22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t="s">
        <v>21</v>
      </c>
      <c r="J81" s="19">
        <f t="shared" si="7"/>
        <v>48.004773269689736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  <c r="U81" s="9">
        <f t="shared" si="10"/>
        <v>2018</v>
      </c>
      <c r="V81" s="8" t="str">
        <f t="shared" si="11"/>
        <v>48.00 USD</v>
      </c>
    </row>
    <row r="82" spans="1:22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t="s">
        <v>21</v>
      </c>
      <c r="J82" s="19">
        <f t="shared" si="7"/>
        <v>55.212598425196852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  <c r="U82" s="9">
        <f t="shared" si="10"/>
        <v>2017</v>
      </c>
      <c r="V82" s="8" t="str">
        <f t="shared" si="11"/>
        <v>55.21 USD</v>
      </c>
    </row>
    <row r="83" spans="1:22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t="s">
        <v>21</v>
      </c>
      <c r="J83" s="19">
        <f t="shared" si="7"/>
        <v>92.109489051094897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  <c r="U83" s="9">
        <f t="shared" si="10"/>
        <v>2017</v>
      </c>
      <c r="V83" s="8" t="str">
        <f t="shared" si="11"/>
        <v>92.11 USD</v>
      </c>
    </row>
    <row r="84" spans="1:22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t="s">
        <v>40</v>
      </c>
      <c r="J84" s="19">
        <f t="shared" si="7"/>
        <v>83.183333333333337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  <c r="U84" s="9">
        <f t="shared" si="10"/>
        <v>2019</v>
      </c>
      <c r="V84" s="8" t="str">
        <f t="shared" si="11"/>
        <v>83.18 GBP</v>
      </c>
    </row>
    <row r="85" spans="1:22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t="s">
        <v>21</v>
      </c>
      <c r="J85" s="19">
        <f t="shared" si="7"/>
        <v>39.996000000000002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  <c r="U85" s="9">
        <f t="shared" si="10"/>
        <v>2016</v>
      </c>
      <c r="V85" s="8" t="str">
        <f t="shared" si="11"/>
        <v>40.00 USD</v>
      </c>
    </row>
    <row r="86" spans="1:22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t="s">
        <v>21</v>
      </c>
      <c r="J86" s="19">
        <f t="shared" si="7"/>
        <v>111.1336898395722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  <c r="U86" s="9">
        <f t="shared" si="10"/>
        <v>2012</v>
      </c>
      <c r="V86" s="8" t="str">
        <f t="shared" si="11"/>
        <v>111.13 USD</v>
      </c>
    </row>
    <row r="87" spans="1:22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t="s">
        <v>26</v>
      </c>
      <c r="J87" s="19">
        <f t="shared" si="7"/>
        <v>90.563380281690144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  <c r="U87" s="9">
        <f t="shared" si="10"/>
        <v>2011</v>
      </c>
      <c r="V87" s="8" t="str">
        <f t="shared" si="11"/>
        <v>90.56 AUD</v>
      </c>
    </row>
    <row r="88" spans="1:22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t="s">
        <v>21</v>
      </c>
      <c r="J88" s="19">
        <f t="shared" si="7"/>
        <v>61.108374384236456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  <c r="U88" s="9">
        <f t="shared" si="10"/>
        <v>2015</v>
      </c>
      <c r="V88" s="8" t="str">
        <f t="shared" si="11"/>
        <v>61.11 USD</v>
      </c>
    </row>
    <row r="89" spans="1:22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t="s">
        <v>26</v>
      </c>
      <c r="J89" s="19">
        <f t="shared" si="7"/>
        <v>83.022941970310384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  <c r="U89" s="9">
        <f t="shared" si="10"/>
        <v>2011</v>
      </c>
      <c r="V89" s="8" t="str">
        <f t="shared" si="11"/>
        <v>83.02 AUD</v>
      </c>
    </row>
    <row r="90" spans="1:22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t="s">
        <v>21</v>
      </c>
      <c r="J90" s="19">
        <f t="shared" si="7"/>
        <v>110.76106194690266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  <c r="U90" s="9">
        <f t="shared" si="10"/>
        <v>2015</v>
      </c>
      <c r="V90" s="8" t="str">
        <f t="shared" si="11"/>
        <v>110.76 USD</v>
      </c>
    </row>
    <row r="91" spans="1:22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t="s">
        <v>21</v>
      </c>
      <c r="J91" s="19">
        <f t="shared" si="7"/>
        <v>89.458333333333329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  <c r="U91" s="9">
        <f t="shared" si="10"/>
        <v>2010</v>
      </c>
      <c r="V91" s="8" t="str">
        <f t="shared" si="11"/>
        <v>89.46 USD</v>
      </c>
    </row>
    <row r="92" spans="1:22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t="s">
        <v>21</v>
      </c>
      <c r="J92" s="19">
        <f t="shared" si="7"/>
        <v>57.849056603773583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  <c r="U92" s="9">
        <f t="shared" si="10"/>
        <v>2016</v>
      </c>
      <c r="V92" s="8" t="str">
        <f t="shared" si="11"/>
        <v>57.85 USD</v>
      </c>
    </row>
    <row r="93" spans="1:22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t="s">
        <v>107</v>
      </c>
      <c r="J93" s="19">
        <f t="shared" si="7"/>
        <v>109.99705449189985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  <c r="U93" s="9">
        <f t="shared" si="10"/>
        <v>2016</v>
      </c>
      <c r="V93" s="8" t="str">
        <f t="shared" si="11"/>
        <v>110.00 EUR</v>
      </c>
    </row>
    <row r="94" spans="1:22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t="s">
        <v>98</v>
      </c>
      <c r="J94" s="19">
        <f t="shared" si="7"/>
        <v>103.96586345381526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  <c r="U94" s="9">
        <f t="shared" si="10"/>
        <v>2010</v>
      </c>
      <c r="V94" s="8" t="str">
        <f t="shared" si="11"/>
        <v>103.97 CHF</v>
      </c>
    </row>
    <row r="95" spans="1:22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t="s">
        <v>21</v>
      </c>
      <c r="J95" s="19">
        <f t="shared" si="7"/>
        <v>107.99508196721311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  <c r="U95" s="9">
        <f t="shared" si="10"/>
        <v>2012</v>
      </c>
      <c r="V95" s="8" t="str">
        <f t="shared" si="11"/>
        <v>108.00 USD</v>
      </c>
    </row>
    <row r="96" spans="1:22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t="s">
        <v>40</v>
      </c>
      <c r="J96" s="19">
        <f t="shared" si="7"/>
        <v>48.927777777777777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  <c r="U96" s="9">
        <f t="shared" si="10"/>
        <v>2019</v>
      </c>
      <c r="V96" s="8" t="str">
        <f t="shared" si="11"/>
        <v>48.93 GBP</v>
      </c>
    </row>
    <row r="97" spans="1:22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t="s">
        <v>21</v>
      </c>
      <c r="J97" s="19">
        <f t="shared" si="7"/>
        <v>37.666666666666664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  <c r="U97" s="9">
        <f t="shared" si="10"/>
        <v>2019</v>
      </c>
      <c r="V97" s="8" t="str">
        <f t="shared" si="11"/>
        <v>37.67 USD</v>
      </c>
    </row>
    <row r="98" spans="1:22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t="s">
        <v>21</v>
      </c>
      <c r="J98" s="19">
        <f t="shared" si="7"/>
        <v>64.999141999141997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  <c r="U98" s="9">
        <f t="shared" si="10"/>
        <v>2011</v>
      </c>
      <c r="V98" s="8" t="str">
        <f t="shared" si="11"/>
        <v>65.00 USD</v>
      </c>
    </row>
    <row r="99" spans="1:22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t="s">
        <v>21</v>
      </c>
      <c r="J99" s="19">
        <f t="shared" si="7"/>
        <v>106.61061946902655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  <c r="U99" s="9">
        <f t="shared" si="10"/>
        <v>2015</v>
      </c>
      <c r="V99" s="8" t="str">
        <f t="shared" si="11"/>
        <v>106.61 USD</v>
      </c>
    </row>
    <row r="100" spans="1:22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t="s">
        <v>26</v>
      </c>
      <c r="J100" s="19">
        <f t="shared" si="7"/>
        <v>27.009016393442622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  <c r="U100" s="9">
        <f t="shared" si="10"/>
        <v>2015</v>
      </c>
      <c r="V100" s="8" t="str">
        <f t="shared" si="11"/>
        <v>27.01 AUD</v>
      </c>
    </row>
    <row r="101" spans="1:22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t="s">
        <v>21</v>
      </c>
      <c r="J101" s="19">
        <f t="shared" si="7"/>
        <v>91.16463414634147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  <c r="U101" s="9">
        <f t="shared" si="10"/>
        <v>2014</v>
      </c>
      <c r="V101" s="8" t="str">
        <f t="shared" si="11"/>
        <v>91.16 USD</v>
      </c>
    </row>
    <row r="102" spans="1:22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t="s">
        <v>21</v>
      </c>
      <c r="J102" s="19">
        <f t="shared" si="7"/>
        <v>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  <c r="U102" s="9">
        <f t="shared" si="10"/>
        <v>2011</v>
      </c>
      <c r="V102" s="8" t="str">
        <f t="shared" si="11"/>
        <v>1.00 USD</v>
      </c>
    </row>
    <row r="103" spans="1:22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t="s">
        <v>21</v>
      </c>
      <c r="J103" s="19">
        <f t="shared" si="7"/>
        <v>56.054878048780488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  <c r="U103" s="9">
        <f t="shared" si="10"/>
        <v>2015</v>
      </c>
      <c r="V103" s="8" t="str">
        <f t="shared" si="11"/>
        <v>56.05 USD</v>
      </c>
    </row>
    <row r="104" spans="1:22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t="s">
        <v>21</v>
      </c>
      <c r="J104" s="19">
        <f t="shared" si="7"/>
        <v>31.017857142857142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  <c r="U104" s="9">
        <f t="shared" si="10"/>
        <v>2018</v>
      </c>
      <c r="V104" s="8" t="str">
        <f t="shared" si="11"/>
        <v>31.02 USD</v>
      </c>
    </row>
    <row r="105" spans="1:22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t="s">
        <v>107</v>
      </c>
      <c r="J105" s="19">
        <f t="shared" si="7"/>
        <v>66.513513513513516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  <c r="U105" s="9">
        <f t="shared" si="10"/>
        <v>2010</v>
      </c>
      <c r="V105" s="8" t="str">
        <f t="shared" si="11"/>
        <v>66.51 EUR</v>
      </c>
    </row>
    <row r="106" spans="1:22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t="s">
        <v>21</v>
      </c>
      <c r="J106" s="19">
        <f t="shared" si="7"/>
        <v>89.005216484089729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  <c r="U106" s="9">
        <f t="shared" si="10"/>
        <v>2017</v>
      </c>
      <c r="V106" s="8" t="str">
        <f t="shared" si="11"/>
        <v>89.01 USD</v>
      </c>
    </row>
    <row r="107" spans="1:22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t="s">
        <v>21</v>
      </c>
      <c r="J107" s="19">
        <f t="shared" si="7"/>
        <v>103.46315789473684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  <c r="U107" s="9">
        <f t="shared" si="10"/>
        <v>2013</v>
      </c>
      <c r="V107" s="8" t="str">
        <f t="shared" si="11"/>
        <v>103.46 USD</v>
      </c>
    </row>
    <row r="108" spans="1:22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t="s">
        <v>21</v>
      </c>
      <c r="J108" s="19">
        <f t="shared" si="7"/>
        <v>95.278911564625844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  <c r="U108" s="9">
        <f t="shared" si="10"/>
        <v>2019</v>
      </c>
      <c r="V108" s="8" t="str">
        <f t="shared" si="11"/>
        <v>95.28 USD</v>
      </c>
    </row>
    <row r="109" spans="1:22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t="s">
        <v>21</v>
      </c>
      <c r="J109" s="19">
        <f t="shared" si="7"/>
        <v>75.895348837209298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  <c r="U109" s="9">
        <f t="shared" si="10"/>
        <v>2018</v>
      </c>
      <c r="V109" s="8" t="str">
        <f t="shared" si="11"/>
        <v>75.90 USD</v>
      </c>
    </row>
    <row r="110" spans="1:22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t="s">
        <v>21</v>
      </c>
      <c r="J110" s="19">
        <f t="shared" si="7"/>
        <v>107.57831325301204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  <c r="U110" s="9">
        <f t="shared" si="10"/>
        <v>2012</v>
      </c>
      <c r="V110" s="8" t="str">
        <f t="shared" si="11"/>
        <v>107.58 USD</v>
      </c>
    </row>
    <row r="111" spans="1:22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t="s">
        <v>21</v>
      </c>
      <c r="J111" s="19">
        <f t="shared" si="7"/>
        <v>51.31666666666667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  <c r="U111" s="9">
        <f t="shared" si="10"/>
        <v>2014</v>
      </c>
      <c r="V111" s="8" t="str">
        <f t="shared" si="11"/>
        <v>51.32 USD</v>
      </c>
    </row>
    <row r="112" spans="1:22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t="s">
        <v>21</v>
      </c>
      <c r="J112" s="19">
        <f t="shared" si="7"/>
        <v>71.983108108108112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  <c r="U112" s="9">
        <f t="shared" si="10"/>
        <v>2018</v>
      </c>
      <c r="V112" s="8" t="str">
        <f t="shared" si="11"/>
        <v>71.98 USD</v>
      </c>
    </row>
    <row r="113" spans="1:22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t="s">
        <v>21</v>
      </c>
      <c r="J113" s="19">
        <f t="shared" si="7"/>
        <v>108.95414201183432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  <c r="U113" s="9">
        <f t="shared" si="10"/>
        <v>2012</v>
      </c>
      <c r="V113" s="8" t="str">
        <f t="shared" si="11"/>
        <v>108.95 USD</v>
      </c>
    </row>
    <row r="114" spans="1:22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t="s">
        <v>26</v>
      </c>
      <c r="J114" s="19">
        <f t="shared" si="7"/>
        <v>35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  <c r="U114" s="9">
        <f t="shared" si="10"/>
        <v>2014</v>
      </c>
      <c r="V114" s="8" t="str">
        <f t="shared" si="11"/>
        <v>35.00 AUD</v>
      </c>
    </row>
    <row r="115" spans="1:22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t="s">
        <v>21</v>
      </c>
      <c r="J115" s="19">
        <f t="shared" si="7"/>
        <v>94.938931297709928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  <c r="U115" s="9">
        <f t="shared" si="10"/>
        <v>2017</v>
      </c>
      <c r="V115" s="8" t="str">
        <f t="shared" si="11"/>
        <v>94.94 USD</v>
      </c>
    </row>
    <row r="116" spans="1:22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t="s">
        <v>21</v>
      </c>
      <c r="J116" s="19">
        <f t="shared" si="7"/>
        <v>109.65079365079364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  <c r="U116" s="9">
        <f t="shared" si="10"/>
        <v>2019</v>
      </c>
      <c r="V116" s="8" t="str">
        <f t="shared" si="11"/>
        <v>109.65 USD</v>
      </c>
    </row>
    <row r="117" spans="1:22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t="s">
        <v>107</v>
      </c>
      <c r="J117" s="19">
        <f t="shared" si="7"/>
        <v>44.001815980629537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  <c r="U117" s="9">
        <f t="shared" si="10"/>
        <v>2017</v>
      </c>
      <c r="V117" s="8" t="str">
        <f t="shared" si="11"/>
        <v>44.00 EUR</v>
      </c>
    </row>
    <row r="118" spans="1:22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t="s">
        <v>21</v>
      </c>
      <c r="J118" s="19">
        <f t="shared" si="7"/>
        <v>86.794520547945211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  <c r="U118" s="9">
        <f t="shared" si="10"/>
        <v>2015</v>
      </c>
      <c r="V118" s="8" t="str">
        <f t="shared" si="11"/>
        <v>86.79 USD</v>
      </c>
    </row>
    <row r="119" spans="1:22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t="s">
        <v>21</v>
      </c>
      <c r="J119" s="19">
        <f t="shared" si="7"/>
        <v>30.992727272727272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  <c r="U119" s="9">
        <f t="shared" si="10"/>
        <v>2011</v>
      </c>
      <c r="V119" s="8" t="str">
        <f t="shared" si="11"/>
        <v>30.99 USD</v>
      </c>
    </row>
    <row r="120" spans="1:22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t="s">
        <v>21</v>
      </c>
      <c r="J120" s="19">
        <f t="shared" si="7"/>
        <v>94.791044776119406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  <c r="U120" s="9">
        <f t="shared" si="10"/>
        <v>2014</v>
      </c>
      <c r="V120" s="8" t="str">
        <f t="shared" si="11"/>
        <v>94.79 USD</v>
      </c>
    </row>
    <row r="121" spans="1:22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t="s">
        <v>21</v>
      </c>
      <c r="J121" s="19">
        <f t="shared" si="7"/>
        <v>69.79220779220779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  <c r="U121" s="9">
        <f t="shared" si="10"/>
        <v>2014</v>
      </c>
      <c r="V121" s="8" t="str">
        <f t="shared" si="11"/>
        <v>69.79 USD</v>
      </c>
    </row>
    <row r="122" spans="1:22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t="s">
        <v>21</v>
      </c>
      <c r="J122" s="19">
        <f t="shared" si="7"/>
        <v>63.003367003367003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  <c r="U122" s="9">
        <f t="shared" si="10"/>
        <v>2015</v>
      </c>
      <c r="V122" s="8" t="str">
        <f t="shared" si="11"/>
        <v>63.00 USD</v>
      </c>
    </row>
    <row r="123" spans="1:22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t="s">
        <v>21</v>
      </c>
      <c r="J123" s="19">
        <f t="shared" si="7"/>
        <v>110.0343300110742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  <c r="U123" s="9">
        <f t="shared" si="10"/>
        <v>2014</v>
      </c>
      <c r="V123" s="8" t="str">
        <f t="shared" si="11"/>
        <v>110.03 USD</v>
      </c>
    </row>
    <row r="124" spans="1:22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t="s">
        <v>21</v>
      </c>
      <c r="J124" s="19">
        <f t="shared" si="7"/>
        <v>25.997933274284026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  <c r="U124" s="9">
        <f t="shared" si="10"/>
        <v>2014</v>
      </c>
      <c r="V124" s="8" t="str">
        <f t="shared" si="11"/>
        <v>26.00 USD</v>
      </c>
    </row>
    <row r="125" spans="1:22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t="s">
        <v>15</v>
      </c>
      <c r="J125" s="19">
        <f t="shared" si="7"/>
        <v>49.987915407854985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  <c r="U125" s="9">
        <f t="shared" si="10"/>
        <v>2015</v>
      </c>
      <c r="V125" s="8" t="str">
        <f t="shared" si="11"/>
        <v>49.99 CAD</v>
      </c>
    </row>
    <row r="126" spans="1:22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t="s">
        <v>107</v>
      </c>
      <c r="J126" s="19">
        <f t="shared" si="7"/>
        <v>101.72340425531915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  <c r="U126" s="9">
        <f t="shared" si="10"/>
        <v>2019</v>
      </c>
      <c r="V126" s="8" t="str">
        <f t="shared" si="11"/>
        <v>101.72 EUR</v>
      </c>
    </row>
    <row r="127" spans="1:22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t="s">
        <v>21</v>
      </c>
      <c r="J127" s="19">
        <f t="shared" si="7"/>
        <v>47.083333333333336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  <c r="U127" s="9">
        <f t="shared" si="10"/>
        <v>2018</v>
      </c>
      <c r="V127" s="8" t="str">
        <f t="shared" si="11"/>
        <v>47.08 USD</v>
      </c>
    </row>
    <row r="128" spans="1:22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t="s">
        <v>21</v>
      </c>
      <c r="J128" s="19">
        <f t="shared" si="7"/>
        <v>89.944444444444443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  <c r="U128" s="9">
        <f t="shared" si="10"/>
        <v>2016</v>
      </c>
      <c r="V128" s="8" t="str">
        <f t="shared" si="11"/>
        <v>89.94 USD</v>
      </c>
    </row>
    <row r="129" spans="1:22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t="s">
        <v>15</v>
      </c>
      <c r="J129" s="19">
        <f t="shared" si="7"/>
        <v>78.96875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  <c r="U129" s="9">
        <f t="shared" si="10"/>
        <v>2010</v>
      </c>
      <c r="V129" s="8" t="str">
        <f t="shared" si="11"/>
        <v>78.97 CAD</v>
      </c>
    </row>
    <row r="130" spans="1:22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12">E130/D130</f>
        <v>0.60334277620396604</v>
      </c>
      <c r="G130" t="s">
        <v>74</v>
      </c>
      <c r="H130">
        <v>532</v>
      </c>
      <c r="I130" t="s">
        <v>21</v>
      </c>
      <c r="J130" s="19">
        <f t="shared" ref="J130:J193" si="13">IF(H130=0,0,E130/H130)</f>
        <v>80.067669172932327</v>
      </c>
      <c r="K130" t="s">
        <v>22</v>
      </c>
      <c r="L130">
        <v>1282885200</v>
      </c>
      <c r="M130">
        <v>1284008400</v>
      </c>
      <c r="N130" s="12">
        <f t="shared" ref="N130:N193" si="14">(((L130/60)/60)/24)+DATE(1970,1,1)</f>
        <v>40417.208333333336</v>
      </c>
      <c r="O130" s="12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  <c r="U130" s="9">
        <f t="shared" ref="U130:U193" si="16">YEAR(O130)</f>
        <v>2010</v>
      </c>
      <c r="V130" s="8" t="str">
        <f t="shared" ref="V130:V193" si="17">IF(H130=0,0,TEXT(E130/H130,"#,##0.00")&amp;" "&amp;K130)</f>
        <v>80.07 USD</v>
      </c>
    </row>
    <row r="131" spans="1:22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3.2026936026936029E-2</v>
      </c>
      <c r="G131" t="s">
        <v>74</v>
      </c>
      <c r="H131">
        <v>55</v>
      </c>
      <c r="I131" t="s">
        <v>26</v>
      </c>
      <c r="J131" s="19">
        <f t="shared" si="13"/>
        <v>86.472727272727269</v>
      </c>
      <c r="K131" t="s">
        <v>27</v>
      </c>
      <c r="L131">
        <v>1422943200</v>
      </c>
      <c r="M131">
        <v>1425103200</v>
      </c>
      <c r="N131" s="12">
        <f t="shared" si="14"/>
        <v>42038.25</v>
      </c>
      <c r="O131" s="12">
        <f t="shared" si="15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  <c r="U131" s="9">
        <f t="shared" si="16"/>
        <v>2015</v>
      </c>
      <c r="V131" s="8" t="str">
        <f t="shared" si="17"/>
        <v>86.47 AUD</v>
      </c>
    </row>
    <row r="132" spans="1:22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t="s">
        <v>36</v>
      </c>
      <c r="J132" s="19">
        <f t="shared" si="13"/>
        <v>28.001876172607879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  <c r="U132" s="9">
        <f t="shared" si="16"/>
        <v>2011</v>
      </c>
      <c r="V132" s="8" t="str">
        <f t="shared" si="17"/>
        <v>28.00 DKK</v>
      </c>
    </row>
    <row r="133" spans="1:22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t="s">
        <v>40</v>
      </c>
      <c r="J133" s="19">
        <f t="shared" si="13"/>
        <v>67.996725337699544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  <c r="U133" s="9">
        <f t="shared" si="16"/>
        <v>2013</v>
      </c>
      <c r="V133" s="8" t="str">
        <f t="shared" si="17"/>
        <v>68.00 GBP</v>
      </c>
    </row>
    <row r="134" spans="1:22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t="s">
        <v>21</v>
      </c>
      <c r="J134" s="19">
        <f t="shared" si="13"/>
        <v>43.078651685393261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  <c r="U134" s="9">
        <f t="shared" si="16"/>
        <v>2018</v>
      </c>
      <c r="V134" s="8" t="str">
        <f t="shared" si="17"/>
        <v>43.08 USD</v>
      </c>
    </row>
    <row r="135" spans="1:22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t="s">
        <v>21</v>
      </c>
      <c r="J135" s="19">
        <f t="shared" si="13"/>
        <v>87.95597484276729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  <c r="U135" s="9">
        <f t="shared" si="16"/>
        <v>2011</v>
      </c>
      <c r="V135" s="8" t="str">
        <f t="shared" si="17"/>
        <v>87.96 USD</v>
      </c>
    </row>
    <row r="136" spans="1:22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t="s">
        <v>98</v>
      </c>
      <c r="J136" s="19">
        <f t="shared" si="13"/>
        <v>94.987234042553197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  <c r="U136" s="9">
        <f t="shared" si="16"/>
        <v>2011</v>
      </c>
      <c r="V136" s="8" t="str">
        <f t="shared" si="17"/>
        <v>94.99 CHF</v>
      </c>
    </row>
    <row r="137" spans="1:22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t="s">
        <v>21</v>
      </c>
      <c r="J137" s="19">
        <f t="shared" si="13"/>
        <v>46.905982905982903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  <c r="U137" s="9">
        <f t="shared" si="16"/>
        <v>2013</v>
      </c>
      <c r="V137" s="8" t="str">
        <f t="shared" si="17"/>
        <v>46.91 USD</v>
      </c>
    </row>
    <row r="138" spans="1:22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t="s">
        <v>21</v>
      </c>
      <c r="J138" s="19">
        <f t="shared" si="13"/>
        <v>46.913793103448278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  <c r="U138" s="9">
        <f t="shared" si="16"/>
        <v>2014</v>
      </c>
      <c r="V138" s="8" t="str">
        <f t="shared" si="17"/>
        <v>46.91 USD</v>
      </c>
    </row>
    <row r="139" spans="1:22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t="s">
        <v>21</v>
      </c>
      <c r="J139" s="19">
        <f t="shared" si="13"/>
        <v>94.24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  <c r="U139" s="9">
        <f t="shared" si="16"/>
        <v>2010</v>
      </c>
      <c r="V139" s="8" t="str">
        <f t="shared" si="17"/>
        <v>94.24 USD</v>
      </c>
    </row>
    <row r="140" spans="1:22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t="s">
        <v>21</v>
      </c>
      <c r="J140" s="19">
        <f t="shared" si="13"/>
        <v>80.139130434782615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  <c r="U140" s="9">
        <f t="shared" si="16"/>
        <v>2012</v>
      </c>
      <c r="V140" s="8" t="str">
        <f t="shared" si="17"/>
        <v>80.14 USD</v>
      </c>
    </row>
    <row r="141" spans="1:22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t="s">
        <v>21</v>
      </c>
      <c r="J141" s="19">
        <f t="shared" si="13"/>
        <v>59.036809815950917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  <c r="U141" s="9">
        <f t="shared" si="16"/>
        <v>2015</v>
      </c>
      <c r="V141" s="8" t="str">
        <f t="shared" si="17"/>
        <v>59.04 USD</v>
      </c>
    </row>
    <row r="142" spans="1:22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t="s">
        <v>21</v>
      </c>
      <c r="J142" s="19">
        <f t="shared" si="13"/>
        <v>65.989247311827953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  <c r="U142" s="9">
        <f t="shared" si="16"/>
        <v>2018</v>
      </c>
      <c r="V142" s="8" t="str">
        <f t="shared" si="17"/>
        <v>65.99 USD</v>
      </c>
    </row>
    <row r="143" spans="1:22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t="s">
        <v>21</v>
      </c>
      <c r="J143" s="19">
        <f t="shared" si="13"/>
        <v>60.992530345471522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  <c r="U143" s="9">
        <f t="shared" si="16"/>
        <v>2015</v>
      </c>
      <c r="V143" s="8" t="str">
        <f t="shared" si="17"/>
        <v>60.99 USD</v>
      </c>
    </row>
    <row r="144" spans="1:22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t="s">
        <v>21</v>
      </c>
      <c r="J144" s="19">
        <f t="shared" si="13"/>
        <v>98.307692307692307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  <c r="U144" s="9">
        <f t="shared" si="16"/>
        <v>2012</v>
      </c>
      <c r="V144" s="8" t="str">
        <f t="shared" si="17"/>
        <v>98.31 USD</v>
      </c>
    </row>
    <row r="145" spans="1:22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t="s">
        <v>21</v>
      </c>
      <c r="J145" s="19">
        <f t="shared" si="13"/>
        <v>104.6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  <c r="U145" s="9">
        <f t="shared" si="16"/>
        <v>2010</v>
      </c>
      <c r="V145" s="8" t="str">
        <f t="shared" si="17"/>
        <v>104.60 USD</v>
      </c>
    </row>
    <row r="146" spans="1:22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t="s">
        <v>21</v>
      </c>
      <c r="J146" s="19">
        <f t="shared" si="13"/>
        <v>86.066666666666663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  <c r="U146" s="9">
        <f t="shared" si="16"/>
        <v>2019</v>
      </c>
      <c r="V146" s="8" t="str">
        <f t="shared" si="17"/>
        <v>86.07 USD</v>
      </c>
    </row>
    <row r="147" spans="1:22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t="s">
        <v>98</v>
      </c>
      <c r="J147" s="19">
        <f t="shared" si="13"/>
        <v>76.989583333333329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  <c r="U147" s="9">
        <f t="shared" si="16"/>
        <v>2014</v>
      </c>
      <c r="V147" s="8" t="str">
        <f t="shared" si="17"/>
        <v>76.99 CHF</v>
      </c>
    </row>
    <row r="148" spans="1:22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t="s">
        <v>21</v>
      </c>
      <c r="J148" s="19">
        <f t="shared" si="13"/>
        <v>29.764705882352942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  <c r="U148" s="9">
        <f t="shared" si="16"/>
        <v>2011</v>
      </c>
      <c r="V148" s="8" t="str">
        <f t="shared" si="17"/>
        <v>29.76 USD</v>
      </c>
    </row>
    <row r="149" spans="1:22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t="s">
        <v>21</v>
      </c>
      <c r="J149" s="19">
        <f t="shared" si="13"/>
        <v>46.91959798994975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  <c r="U149" s="9">
        <f t="shared" si="16"/>
        <v>2016</v>
      </c>
      <c r="V149" s="8" t="str">
        <f t="shared" si="17"/>
        <v>46.92 USD</v>
      </c>
    </row>
    <row r="150" spans="1:22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t="s">
        <v>21</v>
      </c>
      <c r="J150" s="19">
        <f t="shared" si="13"/>
        <v>105.18691588785046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  <c r="U150" s="9">
        <f t="shared" si="16"/>
        <v>2017</v>
      </c>
      <c r="V150" s="8" t="str">
        <f t="shared" si="17"/>
        <v>105.19 USD</v>
      </c>
    </row>
    <row r="151" spans="1:22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t="s">
        <v>21</v>
      </c>
      <c r="J151" s="19">
        <f t="shared" si="13"/>
        <v>69.907692307692301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  <c r="U151" s="9">
        <f t="shared" si="16"/>
        <v>2013</v>
      </c>
      <c r="V151" s="8" t="str">
        <f t="shared" si="17"/>
        <v>69.91 USD</v>
      </c>
    </row>
    <row r="152" spans="1:22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t="s">
        <v>21</v>
      </c>
      <c r="J152" s="19">
        <f t="shared" si="13"/>
        <v>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  <c r="U152" s="9">
        <f t="shared" si="16"/>
        <v>2018</v>
      </c>
      <c r="V152" s="8" t="str">
        <f t="shared" si="17"/>
        <v>1.00 USD</v>
      </c>
    </row>
    <row r="153" spans="1:22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t="s">
        <v>21</v>
      </c>
      <c r="J153" s="19">
        <f t="shared" si="13"/>
        <v>60.011588275391958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  <c r="U153" s="9">
        <f t="shared" si="16"/>
        <v>2014</v>
      </c>
      <c r="V153" s="8" t="str">
        <f t="shared" si="17"/>
        <v>60.01 USD</v>
      </c>
    </row>
    <row r="154" spans="1:22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t="s">
        <v>21</v>
      </c>
      <c r="J154" s="19">
        <f t="shared" si="13"/>
        <v>52.006220379146917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  <c r="U154" s="9">
        <f t="shared" si="16"/>
        <v>2017</v>
      </c>
      <c r="V154" s="8" t="str">
        <f t="shared" si="17"/>
        <v>52.01 USD</v>
      </c>
    </row>
    <row r="155" spans="1:22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t="s">
        <v>21</v>
      </c>
      <c r="J155" s="19">
        <f t="shared" si="13"/>
        <v>31.000176025347649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  <c r="U155" s="9">
        <f t="shared" si="16"/>
        <v>2012</v>
      </c>
      <c r="V155" s="8" t="str">
        <f t="shared" si="17"/>
        <v>31.00 USD</v>
      </c>
    </row>
    <row r="156" spans="1:22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t="s">
        <v>21</v>
      </c>
      <c r="J156" s="19">
        <f t="shared" si="13"/>
        <v>95.042492917847028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  <c r="U156" s="9">
        <f t="shared" si="16"/>
        <v>2016</v>
      </c>
      <c r="V156" s="8" t="str">
        <f t="shared" si="17"/>
        <v>95.04 USD</v>
      </c>
    </row>
    <row r="157" spans="1:22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t="s">
        <v>21</v>
      </c>
      <c r="J157" s="19">
        <f t="shared" si="13"/>
        <v>75.968174204355108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  <c r="U157" s="9">
        <f t="shared" si="16"/>
        <v>2010</v>
      </c>
      <c r="V157" s="8" t="str">
        <f t="shared" si="17"/>
        <v>75.97 USD</v>
      </c>
    </row>
    <row r="158" spans="1:22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t="s">
        <v>26</v>
      </c>
      <c r="J158" s="19">
        <f t="shared" si="13"/>
        <v>71.013192612137203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  <c r="U158" s="9">
        <f t="shared" si="16"/>
        <v>2019</v>
      </c>
      <c r="V158" s="8" t="str">
        <f t="shared" si="17"/>
        <v>71.01 AUD</v>
      </c>
    </row>
    <row r="159" spans="1:22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t="s">
        <v>26</v>
      </c>
      <c r="J159" s="19">
        <f t="shared" si="13"/>
        <v>73.733333333333334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  <c r="U159" s="9">
        <f t="shared" si="16"/>
        <v>2014</v>
      </c>
      <c r="V159" s="8" t="str">
        <f t="shared" si="17"/>
        <v>73.73 AUD</v>
      </c>
    </row>
    <row r="160" spans="1:22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t="s">
        <v>21</v>
      </c>
      <c r="J160" s="19">
        <f t="shared" si="13"/>
        <v>113.17073170731707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  <c r="U160" s="9">
        <f t="shared" si="16"/>
        <v>2015</v>
      </c>
      <c r="V160" s="8" t="str">
        <f t="shared" si="17"/>
        <v>113.17 USD</v>
      </c>
    </row>
    <row r="161" spans="1:22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t="s">
        <v>21</v>
      </c>
      <c r="J161" s="19">
        <f t="shared" si="13"/>
        <v>105.00933552992861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  <c r="U161" s="9">
        <f t="shared" si="16"/>
        <v>2019</v>
      </c>
      <c r="V161" s="8" t="str">
        <f t="shared" si="17"/>
        <v>105.01 USD</v>
      </c>
    </row>
    <row r="162" spans="1:22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t="s">
        <v>21</v>
      </c>
      <c r="J162" s="19">
        <f t="shared" si="13"/>
        <v>79.176829268292678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  <c r="U162" s="9">
        <f t="shared" si="16"/>
        <v>2019</v>
      </c>
      <c r="V162" s="8" t="str">
        <f t="shared" si="17"/>
        <v>79.18 USD</v>
      </c>
    </row>
    <row r="163" spans="1:22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t="s">
        <v>21</v>
      </c>
      <c r="J163" s="19">
        <f t="shared" si="13"/>
        <v>57.333333333333336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  <c r="U163" s="9">
        <f t="shared" si="16"/>
        <v>2015</v>
      </c>
      <c r="V163" s="8" t="str">
        <f t="shared" si="17"/>
        <v>57.33 USD</v>
      </c>
    </row>
    <row r="164" spans="1:22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t="s">
        <v>98</v>
      </c>
      <c r="J164" s="19">
        <f t="shared" si="13"/>
        <v>58.178343949044589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  <c r="U164" s="9">
        <f t="shared" si="16"/>
        <v>2019</v>
      </c>
      <c r="V164" s="8" t="str">
        <f t="shared" si="17"/>
        <v>58.18 CHF</v>
      </c>
    </row>
    <row r="165" spans="1:22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t="s">
        <v>21</v>
      </c>
      <c r="J165" s="19">
        <f t="shared" si="13"/>
        <v>36.032520325203251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  <c r="U165" s="9">
        <f t="shared" si="16"/>
        <v>2017</v>
      </c>
      <c r="V165" s="8" t="str">
        <f t="shared" si="17"/>
        <v>36.03 USD</v>
      </c>
    </row>
    <row r="166" spans="1:22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t="s">
        <v>21</v>
      </c>
      <c r="J166" s="19">
        <f t="shared" si="13"/>
        <v>107.99068767908309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  <c r="U166" s="9">
        <f t="shared" si="16"/>
        <v>2017</v>
      </c>
      <c r="V166" s="8" t="str">
        <f t="shared" si="17"/>
        <v>107.99 USD</v>
      </c>
    </row>
    <row r="167" spans="1:22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t="s">
        <v>21</v>
      </c>
      <c r="J167" s="19">
        <f t="shared" si="13"/>
        <v>44.005985634477256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  <c r="U167" s="9">
        <f t="shared" si="16"/>
        <v>2017</v>
      </c>
      <c r="V167" s="8" t="str">
        <f t="shared" si="17"/>
        <v>44.01 USD</v>
      </c>
    </row>
    <row r="168" spans="1:22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t="s">
        <v>21</v>
      </c>
      <c r="J168" s="19">
        <f t="shared" si="13"/>
        <v>55.077868852459019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  <c r="U168" s="9">
        <f t="shared" si="16"/>
        <v>2010</v>
      </c>
      <c r="V168" s="8" t="str">
        <f t="shared" si="17"/>
        <v>55.08 USD</v>
      </c>
    </row>
    <row r="169" spans="1:22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t="s">
        <v>26</v>
      </c>
      <c r="J169" s="19">
        <f t="shared" si="13"/>
        <v>74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  <c r="U169" s="9">
        <f t="shared" si="16"/>
        <v>2013</v>
      </c>
      <c r="V169" s="8" t="str">
        <f t="shared" si="17"/>
        <v>74.00 AUD</v>
      </c>
    </row>
    <row r="170" spans="1:22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t="s">
        <v>36</v>
      </c>
      <c r="J170" s="19">
        <f t="shared" si="13"/>
        <v>41.996858638743454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  <c r="U170" s="9">
        <f t="shared" si="16"/>
        <v>2019</v>
      </c>
      <c r="V170" s="8" t="str">
        <f t="shared" si="17"/>
        <v>42.00 DKK</v>
      </c>
    </row>
    <row r="171" spans="1:22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t="s">
        <v>21</v>
      </c>
      <c r="J171" s="19">
        <f t="shared" si="13"/>
        <v>77.988161010260455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  <c r="U171" s="9">
        <f t="shared" si="16"/>
        <v>2012</v>
      </c>
      <c r="V171" s="8" t="str">
        <f t="shared" si="17"/>
        <v>77.99 USD</v>
      </c>
    </row>
    <row r="172" spans="1:22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t="s">
        <v>21</v>
      </c>
      <c r="J172" s="19">
        <f t="shared" si="13"/>
        <v>82.507462686567166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  <c r="U172" s="9">
        <f t="shared" si="16"/>
        <v>2017</v>
      </c>
      <c r="V172" s="8" t="str">
        <f t="shared" si="17"/>
        <v>82.51 USD</v>
      </c>
    </row>
    <row r="173" spans="1:22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t="s">
        <v>21</v>
      </c>
      <c r="J173" s="19">
        <f t="shared" si="13"/>
        <v>104.2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  <c r="U173" s="9">
        <f t="shared" si="16"/>
        <v>2014</v>
      </c>
      <c r="V173" s="8" t="str">
        <f t="shared" si="17"/>
        <v>104.20 USD</v>
      </c>
    </row>
    <row r="174" spans="1:22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t="s">
        <v>21</v>
      </c>
      <c r="J174" s="19">
        <f t="shared" si="13"/>
        <v>25.5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  <c r="U174" s="9">
        <f t="shared" si="16"/>
        <v>2014</v>
      </c>
      <c r="V174" s="8" t="str">
        <f t="shared" si="17"/>
        <v>25.50 USD</v>
      </c>
    </row>
    <row r="175" spans="1:22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t="s">
        <v>21</v>
      </c>
      <c r="J175" s="19">
        <f t="shared" si="13"/>
        <v>100.98334401024984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  <c r="U175" s="9">
        <f t="shared" si="16"/>
        <v>2013</v>
      </c>
      <c r="V175" s="8" t="str">
        <f t="shared" si="17"/>
        <v>100.98 USD</v>
      </c>
    </row>
    <row r="176" spans="1:22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t="s">
        <v>21</v>
      </c>
      <c r="J176" s="19">
        <f t="shared" si="13"/>
        <v>111.83333333333333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  <c r="U176" s="9">
        <f t="shared" si="16"/>
        <v>2015</v>
      </c>
      <c r="V176" s="8" t="str">
        <f t="shared" si="17"/>
        <v>111.83 USD</v>
      </c>
    </row>
    <row r="177" spans="1:22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t="s">
        <v>21</v>
      </c>
      <c r="J177" s="19">
        <f t="shared" si="13"/>
        <v>41.999115044247787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  <c r="U177" s="9">
        <f t="shared" si="16"/>
        <v>2016</v>
      </c>
      <c r="V177" s="8" t="str">
        <f t="shared" si="17"/>
        <v>42.00 USD</v>
      </c>
    </row>
    <row r="178" spans="1:22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t="s">
        <v>21</v>
      </c>
      <c r="J178" s="19">
        <f t="shared" si="13"/>
        <v>110.05115089514067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  <c r="U178" s="9">
        <f t="shared" si="16"/>
        <v>2016</v>
      </c>
      <c r="V178" s="8" t="str">
        <f t="shared" si="17"/>
        <v>110.05 USD</v>
      </c>
    </row>
    <row r="179" spans="1:22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t="s">
        <v>21</v>
      </c>
      <c r="J179" s="19">
        <f t="shared" si="13"/>
        <v>58.997079225994888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  <c r="U179" s="9">
        <f t="shared" si="16"/>
        <v>2010</v>
      </c>
      <c r="V179" s="8" t="str">
        <f t="shared" si="17"/>
        <v>59.00 USD</v>
      </c>
    </row>
    <row r="180" spans="1:22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t="s">
        <v>21</v>
      </c>
      <c r="J180" s="19">
        <f t="shared" si="13"/>
        <v>32.985714285714288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  <c r="U180" s="9">
        <f t="shared" si="16"/>
        <v>2017</v>
      </c>
      <c r="V180" s="8" t="str">
        <f t="shared" si="17"/>
        <v>32.99 USD</v>
      </c>
    </row>
    <row r="181" spans="1:22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t="s">
        <v>15</v>
      </c>
      <c r="J181" s="19">
        <f t="shared" si="13"/>
        <v>45.005654509471306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  <c r="U181" s="9">
        <f t="shared" si="16"/>
        <v>2013</v>
      </c>
      <c r="V181" s="8" t="str">
        <f t="shared" si="17"/>
        <v>45.01 CAD</v>
      </c>
    </row>
    <row r="182" spans="1:22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t="s">
        <v>26</v>
      </c>
      <c r="J182" s="19">
        <f t="shared" si="13"/>
        <v>81.98196487897485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  <c r="U182" s="9">
        <f t="shared" si="16"/>
        <v>2010</v>
      </c>
      <c r="V182" s="8" t="str">
        <f t="shared" si="17"/>
        <v>81.98 AUD</v>
      </c>
    </row>
    <row r="183" spans="1:22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t="s">
        <v>21</v>
      </c>
      <c r="J183" s="19">
        <f t="shared" si="13"/>
        <v>39.080882352941174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  <c r="U183" s="9">
        <f t="shared" si="16"/>
        <v>2017</v>
      </c>
      <c r="V183" s="8" t="str">
        <f t="shared" si="17"/>
        <v>39.08 USD</v>
      </c>
    </row>
    <row r="184" spans="1:22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t="s">
        <v>36</v>
      </c>
      <c r="J184" s="19">
        <f t="shared" si="13"/>
        <v>58.996383363471971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  <c r="U184" s="9">
        <f t="shared" si="16"/>
        <v>2019</v>
      </c>
      <c r="V184" s="8" t="str">
        <f t="shared" si="17"/>
        <v>59.00 DKK</v>
      </c>
    </row>
    <row r="185" spans="1:22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t="s">
        <v>15</v>
      </c>
      <c r="J185" s="19">
        <f t="shared" si="13"/>
        <v>40.988372093023258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  <c r="U185" s="9">
        <f t="shared" si="16"/>
        <v>2010</v>
      </c>
      <c r="V185" s="8" t="str">
        <f t="shared" si="17"/>
        <v>40.99 CAD</v>
      </c>
    </row>
    <row r="186" spans="1:22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t="s">
        <v>21</v>
      </c>
      <c r="J186" s="19">
        <f t="shared" si="13"/>
        <v>31.029411764705884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  <c r="U186" s="9">
        <f t="shared" si="16"/>
        <v>2019</v>
      </c>
      <c r="V186" s="8" t="str">
        <f t="shared" si="17"/>
        <v>31.03 USD</v>
      </c>
    </row>
    <row r="187" spans="1:22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t="s">
        <v>21</v>
      </c>
      <c r="J187" s="19">
        <f t="shared" si="13"/>
        <v>37.789473684210527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  <c r="U187" s="9">
        <f t="shared" si="16"/>
        <v>2018</v>
      </c>
      <c r="V187" s="8" t="str">
        <f t="shared" si="17"/>
        <v>37.79 USD</v>
      </c>
    </row>
    <row r="188" spans="1:22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t="s">
        <v>21</v>
      </c>
      <c r="J188" s="19">
        <f t="shared" si="13"/>
        <v>32.006772009029348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  <c r="U188" s="9">
        <f t="shared" si="16"/>
        <v>2014</v>
      </c>
      <c r="V188" s="8" t="str">
        <f t="shared" si="17"/>
        <v>32.01 USD</v>
      </c>
    </row>
    <row r="189" spans="1:22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t="s">
        <v>15</v>
      </c>
      <c r="J189" s="19">
        <f t="shared" si="13"/>
        <v>95.966712898751737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  <c r="U189" s="9">
        <f t="shared" si="16"/>
        <v>2013</v>
      </c>
      <c r="V189" s="8" t="str">
        <f t="shared" si="17"/>
        <v>95.97 CAD</v>
      </c>
    </row>
    <row r="190" spans="1:22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t="s">
        <v>107</v>
      </c>
      <c r="J190" s="19">
        <f t="shared" si="13"/>
        <v>75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  <c r="U190" s="9">
        <f t="shared" si="16"/>
        <v>2014</v>
      </c>
      <c r="V190" s="8" t="str">
        <f t="shared" si="17"/>
        <v>75.00 EUR</v>
      </c>
    </row>
    <row r="191" spans="1:22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t="s">
        <v>21</v>
      </c>
      <c r="J191" s="19">
        <f t="shared" si="13"/>
        <v>102.0498866213152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  <c r="U191" s="9">
        <f t="shared" si="16"/>
        <v>2016</v>
      </c>
      <c r="V191" s="8" t="str">
        <f t="shared" si="17"/>
        <v>102.05 USD</v>
      </c>
    </row>
    <row r="192" spans="1:22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t="s">
        <v>21</v>
      </c>
      <c r="J192" s="19">
        <f t="shared" si="13"/>
        <v>105.75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  <c r="U192" s="9">
        <f t="shared" si="16"/>
        <v>2013</v>
      </c>
      <c r="V192" s="8" t="str">
        <f t="shared" si="17"/>
        <v>105.75 USD</v>
      </c>
    </row>
    <row r="193" spans="1:22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t="s">
        <v>107</v>
      </c>
      <c r="J193" s="19">
        <f t="shared" si="13"/>
        <v>37.069767441860463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  <c r="U193" s="9">
        <f t="shared" si="16"/>
        <v>2019</v>
      </c>
      <c r="V193" s="8" t="str">
        <f t="shared" si="17"/>
        <v>37.07 EUR</v>
      </c>
    </row>
    <row r="194" spans="1:22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8">E194/D194</f>
        <v>0.19992957746478873</v>
      </c>
      <c r="G194" t="s">
        <v>14</v>
      </c>
      <c r="H194">
        <v>243</v>
      </c>
      <c r="I194" t="s">
        <v>21</v>
      </c>
      <c r="J194" s="19">
        <f t="shared" ref="J194:J257" si="19">IF(H194=0,0,E194/H194)</f>
        <v>35.049382716049379</v>
      </c>
      <c r="K194" t="s">
        <v>22</v>
      </c>
      <c r="L194">
        <v>1403845200</v>
      </c>
      <c r="M194">
        <v>1404190800</v>
      </c>
      <c r="N194" s="12">
        <f t="shared" ref="N194:N257" si="20">(((L194/60)/60)/24)+DATE(1970,1,1)</f>
        <v>41817.208333333336</v>
      </c>
      <c r="O194" s="12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  <c r="U194" s="9">
        <f t="shared" ref="U194:U257" si="22">YEAR(O194)</f>
        <v>2014</v>
      </c>
      <c r="V194" s="8" t="str">
        <f t="shared" ref="V194:V257" si="23">IF(H194=0,0,TEXT(E194/H194,"#,##0.00")&amp;" "&amp;K194)</f>
        <v>35.05 USD</v>
      </c>
    </row>
    <row r="195" spans="1:22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0.45636363636363636</v>
      </c>
      <c r="G195" t="s">
        <v>14</v>
      </c>
      <c r="H195">
        <v>65</v>
      </c>
      <c r="I195" t="s">
        <v>21</v>
      </c>
      <c r="J195" s="19">
        <f t="shared" si="19"/>
        <v>46.338461538461537</v>
      </c>
      <c r="K195" t="s">
        <v>22</v>
      </c>
      <c r="L195">
        <v>1523163600</v>
      </c>
      <c r="M195">
        <v>1523509200</v>
      </c>
      <c r="N195" s="12">
        <f t="shared" si="20"/>
        <v>43198.208333333328</v>
      </c>
      <c r="O195" s="12">
        <f t="shared" si="2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  <c r="U195" s="9">
        <f t="shared" si="22"/>
        <v>2018</v>
      </c>
      <c r="V195" s="8" t="str">
        <f t="shared" si="23"/>
        <v>46.34 USD</v>
      </c>
    </row>
    <row r="196" spans="1:22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t="s">
        <v>21</v>
      </c>
      <c r="J196" s="19">
        <f t="shared" si="19"/>
        <v>69.174603174603178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  <c r="U196" s="9">
        <f t="shared" si="22"/>
        <v>2015</v>
      </c>
      <c r="V196" s="8" t="str">
        <f t="shared" si="23"/>
        <v>69.17 USD</v>
      </c>
    </row>
    <row r="197" spans="1:22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t="s">
        <v>21</v>
      </c>
      <c r="J197" s="19">
        <f t="shared" si="19"/>
        <v>109.07824427480917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  <c r="U197" s="9">
        <f t="shared" si="22"/>
        <v>2018</v>
      </c>
      <c r="V197" s="8" t="str">
        <f t="shared" si="23"/>
        <v>109.08 USD</v>
      </c>
    </row>
    <row r="198" spans="1:22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t="s">
        <v>36</v>
      </c>
      <c r="J198" s="19">
        <f t="shared" si="19"/>
        <v>51.78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  <c r="U198" s="9">
        <f t="shared" si="22"/>
        <v>2016</v>
      </c>
      <c r="V198" s="8" t="str">
        <f t="shared" si="23"/>
        <v>51.78 DKK</v>
      </c>
    </row>
    <row r="199" spans="1:22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t="s">
        <v>21</v>
      </c>
      <c r="J199" s="19">
        <f t="shared" si="19"/>
        <v>82.010055304172951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  <c r="U199" s="9">
        <f t="shared" si="22"/>
        <v>2017</v>
      </c>
      <c r="V199" s="8" t="str">
        <f t="shared" si="23"/>
        <v>82.01 USD</v>
      </c>
    </row>
    <row r="200" spans="1:22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t="s">
        <v>21</v>
      </c>
      <c r="J200" s="19">
        <f t="shared" si="19"/>
        <v>35.958333333333336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  <c r="U200" s="9">
        <f t="shared" si="22"/>
        <v>2010</v>
      </c>
      <c r="V200" s="8" t="str">
        <f t="shared" si="23"/>
        <v>35.96 USD</v>
      </c>
    </row>
    <row r="201" spans="1:22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t="s">
        <v>21</v>
      </c>
      <c r="J201" s="19">
        <f t="shared" si="19"/>
        <v>74.461538461538467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  <c r="U201" s="9">
        <f t="shared" si="22"/>
        <v>2015</v>
      </c>
      <c r="V201" s="8" t="str">
        <f t="shared" si="23"/>
        <v>74.46 USD</v>
      </c>
    </row>
    <row r="202" spans="1:22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t="s">
        <v>15</v>
      </c>
      <c r="J202" s="19">
        <f t="shared" si="19"/>
        <v>2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  <c r="U202" s="9">
        <f t="shared" si="22"/>
        <v>2010</v>
      </c>
      <c r="V202" s="8" t="str">
        <f t="shared" si="23"/>
        <v>2.00 CAD</v>
      </c>
    </row>
    <row r="203" spans="1:22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t="s">
        <v>21</v>
      </c>
      <c r="J203" s="19">
        <f t="shared" si="19"/>
        <v>91.114649681528661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  <c r="U203" s="9">
        <f t="shared" si="22"/>
        <v>2014</v>
      </c>
      <c r="V203" s="8" t="str">
        <f t="shared" si="23"/>
        <v>91.11 USD</v>
      </c>
    </row>
    <row r="204" spans="1:22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t="s">
        <v>21</v>
      </c>
      <c r="J204" s="19">
        <f t="shared" si="19"/>
        <v>79.792682926829272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  <c r="U204" s="9">
        <f t="shared" si="22"/>
        <v>2011</v>
      </c>
      <c r="V204" s="8" t="str">
        <f t="shared" si="23"/>
        <v>79.79 USD</v>
      </c>
    </row>
    <row r="205" spans="1:22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t="s">
        <v>26</v>
      </c>
      <c r="J205" s="19">
        <f t="shared" si="19"/>
        <v>42.999777678968428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  <c r="U205" s="9">
        <f t="shared" si="22"/>
        <v>2017</v>
      </c>
      <c r="V205" s="8" t="str">
        <f t="shared" si="23"/>
        <v>43.00 AUD</v>
      </c>
    </row>
    <row r="206" spans="1:22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t="s">
        <v>21</v>
      </c>
      <c r="J206" s="19">
        <f t="shared" si="19"/>
        <v>63.225000000000001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  <c r="U206" s="9">
        <f t="shared" si="22"/>
        <v>2011</v>
      </c>
      <c r="V206" s="8" t="str">
        <f t="shared" si="23"/>
        <v>63.23 USD</v>
      </c>
    </row>
    <row r="207" spans="1:22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t="s">
        <v>21</v>
      </c>
      <c r="J207" s="19">
        <f t="shared" si="19"/>
        <v>70.174999999999997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  <c r="U207" s="9">
        <f t="shared" si="22"/>
        <v>2018</v>
      </c>
      <c r="V207" s="8" t="str">
        <f t="shared" si="23"/>
        <v>70.18 USD</v>
      </c>
    </row>
    <row r="208" spans="1:22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t="s">
        <v>21</v>
      </c>
      <c r="J208" s="19">
        <f t="shared" si="19"/>
        <v>61.333333333333336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  <c r="U208" s="9">
        <f t="shared" si="22"/>
        <v>2010</v>
      </c>
      <c r="V208" s="8" t="str">
        <f t="shared" si="23"/>
        <v>61.33 USD</v>
      </c>
    </row>
    <row r="209" spans="1:22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t="s">
        <v>21</v>
      </c>
      <c r="J209" s="19">
        <f t="shared" si="19"/>
        <v>99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  <c r="U209" s="9">
        <f t="shared" si="22"/>
        <v>2018</v>
      </c>
      <c r="V209" s="8" t="str">
        <f t="shared" si="23"/>
        <v>99.00 USD</v>
      </c>
    </row>
    <row r="210" spans="1:22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t="s">
        <v>21</v>
      </c>
      <c r="J210" s="19">
        <f t="shared" si="19"/>
        <v>96.984900146127615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  <c r="U210" s="9">
        <f t="shared" si="22"/>
        <v>2017</v>
      </c>
      <c r="V210" s="8" t="str">
        <f t="shared" si="23"/>
        <v>96.98 USD</v>
      </c>
    </row>
    <row r="211" spans="1:22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t="s">
        <v>26</v>
      </c>
      <c r="J211" s="19">
        <f t="shared" si="19"/>
        <v>51.004950495049506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  <c r="U211" s="9">
        <f t="shared" si="22"/>
        <v>2016</v>
      </c>
      <c r="V211" s="8" t="str">
        <f t="shared" si="23"/>
        <v>51.00 AUD</v>
      </c>
    </row>
    <row r="212" spans="1:22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t="s">
        <v>36</v>
      </c>
      <c r="J212" s="19">
        <f t="shared" si="19"/>
        <v>28.044247787610619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  <c r="U212" s="9">
        <f t="shared" si="22"/>
        <v>2017</v>
      </c>
      <c r="V212" s="8" t="str">
        <f t="shared" si="23"/>
        <v>28.04 DKK</v>
      </c>
    </row>
    <row r="213" spans="1:22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t="s">
        <v>21</v>
      </c>
      <c r="J213" s="19">
        <f t="shared" si="19"/>
        <v>60.984615384615381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  <c r="U213" s="9">
        <f t="shared" si="22"/>
        <v>2013</v>
      </c>
      <c r="V213" s="8" t="str">
        <f t="shared" si="23"/>
        <v>60.98 USD</v>
      </c>
    </row>
    <row r="214" spans="1:22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t="s">
        <v>21</v>
      </c>
      <c r="J214" s="19">
        <f t="shared" si="19"/>
        <v>73.214285714285708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  <c r="U214" s="9">
        <f t="shared" si="22"/>
        <v>2020</v>
      </c>
      <c r="V214" s="8" t="str">
        <f t="shared" si="23"/>
        <v>73.21 USD</v>
      </c>
    </row>
    <row r="215" spans="1:22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t="s">
        <v>21</v>
      </c>
      <c r="J215" s="19">
        <f t="shared" si="19"/>
        <v>39.997435299603637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  <c r="U215" s="9">
        <f t="shared" si="22"/>
        <v>2010</v>
      </c>
      <c r="V215" s="8" t="str">
        <f t="shared" si="23"/>
        <v>40.00 USD</v>
      </c>
    </row>
    <row r="216" spans="1:22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t="s">
        <v>21</v>
      </c>
      <c r="J216" s="19">
        <f t="shared" si="19"/>
        <v>86.812121212121212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  <c r="U216" s="9">
        <f t="shared" si="22"/>
        <v>2010</v>
      </c>
      <c r="V216" s="8" t="str">
        <f t="shared" si="23"/>
        <v>86.81 USD</v>
      </c>
    </row>
    <row r="217" spans="1:22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t="s">
        <v>21</v>
      </c>
      <c r="J217" s="19">
        <f t="shared" si="19"/>
        <v>42.125874125874127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  <c r="U217" s="9">
        <f t="shared" si="22"/>
        <v>2019</v>
      </c>
      <c r="V217" s="8" t="str">
        <f t="shared" si="23"/>
        <v>42.13 USD</v>
      </c>
    </row>
    <row r="218" spans="1:22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t="s">
        <v>21</v>
      </c>
      <c r="J218" s="19">
        <f t="shared" si="19"/>
        <v>103.97851239669421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  <c r="U218" s="9">
        <f t="shared" si="22"/>
        <v>2011</v>
      </c>
      <c r="V218" s="8" t="str">
        <f t="shared" si="23"/>
        <v>103.98 USD</v>
      </c>
    </row>
    <row r="219" spans="1:22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t="s">
        <v>21</v>
      </c>
      <c r="J219" s="19">
        <f t="shared" si="19"/>
        <v>62.003211991434689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  <c r="U219" s="9">
        <f t="shared" si="22"/>
        <v>2019</v>
      </c>
      <c r="V219" s="8" t="str">
        <f t="shared" si="23"/>
        <v>62.00 USD</v>
      </c>
    </row>
    <row r="220" spans="1:22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t="s">
        <v>40</v>
      </c>
      <c r="J220" s="19">
        <f t="shared" si="19"/>
        <v>31.005037783375315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  <c r="U220" s="9">
        <f t="shared" si="22"/>
        <v>2011</v>
      </c>
      <c r="V220" s="8" t="str">
        <f t="shared" si="23"/>
        <v>31.01 GBP</v>
      </c>
    </row>
    <row r="221" spans="1:22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t="s">
        <v>21</v>
      </c>
      <c r="J221" s="19">
        <f t="shared" si="19"/>
        <v>89.991552956465242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  <c r="U221" s="9">
        <f t="shared" si="22"/>
        <v>2012</v>
      </c>
      <c r="V221" s="8" t="str">
        <f t="shared" si="23"/>
        <v>89.99 USD</v>
      </c>
    </row>
    <row r="222" spans="1:22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t="s">
        <v>21</v>
      </c>
      <c r="J222" s="19">
        <f t="shared" si="19"/>
        <v>39.235294117647058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  <c r="U222" s="9">
        <f t="shared" si="22"/>
        <v>2011</v>
      </c>
      <c r="V222" s="8" t="str">
        <f t="shared" si="23"/>
        <v>39.24 USD</v>
      </c>
    </row>
    <row r="223" spans="1:22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t="s">
        <v>21</v>
      </c>
      <c r="J223" s="19">
        <f t="shared" si="19"/>
        <v>54.993116108306566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  <c r="U223" s="9">
        <f t="shared" si="22"/>
        <v>2012</v>
      </c>
      <c r="V223" s="8" t="str">
        <f t="shared" si="23"/>
        <v>54.99 USD</v>
      </c>
    </row>
    <row r="224" spans="1:22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t="s">
        <v>21</v>
      </c>
      <c r="J224" s="19">
        <f t="shared" si="19"/>
        <v>47.992753623188406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  <c r="U224" s="9">
        <f t="shared" si="22"/>
        <v>2014</v>
      </c>
      <c r="V224" s="8" t="str">
        <f t="shared" si="23"/>
        <v>47.99 USD</v>
      </c>
    </row>
    <row r="225" spans="1:22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t="s">
        <v>21</v>
      </c>
      <c r="J225" s="19">
        <f t="shared" si="19"/>
        <v>87.966702470461868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  <c r="U225" s="9">
        <f t="shared" si="22"/>
        <v>2016</v>
      </c>
      <c r="V225" s="8" t="str">
        <f t="shared" si="23"/>
        <v>87.97 USD</v>
      </c>
    </row>
    <row r="226" spans="1:22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t="s">
        <v>21</v>
      </c>
      <c r="J226" s="19">
        <f t="shared" si="19"/>
        <v>51.999165275459099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  <c r="U226" s="9">
        <f t="shared" si="22"/>
        <v>2014</v>
      </c>
      <c r="V226" s="8" t="str">
        <f t="shared" si="23"/>
        <v>52.00 USD</v>
      </c>
    </row>
    <row r="227" spans="1:22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t="s">
        <v>21</v>
      </c>
      <c r="J227" s="19">
        <f t="shared" si="19"/>
        <v>29.999659863945578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  <c r="U227" s="9">
        <f t="shared" si="22"/>
        <v>2014</v>
      </c>
      <c r="V227" s="8" t="str">
        <f t="shared" si="23"/>
        <v>30.00 USD</v>
      </c>
    </row>
    <row r="228" spans="1:22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t="s">
        <v>21</v>
      </c>
      <c r="J228" s="19">
        <f t="shared" si="19"/>
        <v>98.205357142857139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  <c r="U228" s="9">
        <f t="shared" si="22"/>
        <v>2010</v>
      </c>
      <c r="V228" s="8" t="str">
        <f t="shared" si="23"/>
        <v>98.21 USD</v>
      </c>
    </row>
    <row r="229" spans="1:22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t="s">
        <v>21</v>
      </c>
      <c r="J229" s="19">
        <f t="shared" si="19"/>
        <v>108.96182396606575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  <c r="U229" s="9">
        <f t="shared" si="22"/>
        <v>2015</v>
      </c>
      <c r="V229" s="8" t="str">
        <f t="shared" si="23"/>
        <v>108.96 USD</v>
      </c>
    </row>
    <row r="230" spans="1:22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t="s">
        <v>21</v>
      </c>
      <c r="J230" s="19">
        <f t="shared" si="19"/>
        <v>66.998379254457049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  <c r="U230" s="9">
        <f t="shared" si="22"/>
        <v>2016</v>
      </c>
      <c r="V230" s="8" t="str">
        <f t="shared" si="23"/>
        <v>67.00 USD</v>
      </c>
    </row>
    <row r="231" spans="1:22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t="s">
        <v>21</v>
      </c>
      <c r="J231" s="19">
        <f t="shared" si="19"/>
        <v>64.99333594668758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  <c r="U231" s="9">
        <f t="shared" si="22"/>
        <v>2017</v>
      </c>
      <c r="V231" s="8" t="str">
        <f t="shared" si="23"/>
        <v>64.99 USD</v>
      </c>
    </row>
    <row r="232" spans="1:22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t="s">
        <v>21</v>
      </c>
      <c r="J232" s="19">
        <f t="shared" si="19"/>
        <v>99.841584158415841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  <c r="U232" s="9">
        <f t="shared" si="22"/>
        <v>2019</v>
      </c>
      <c r="V232" s="8" t="str">
        <f t="shared" si="23"/>
        <v>99.84 USD</v>
      </c>
    </row>
    <row r="233" spans="1:22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t="s">
        <v>21</v>
      </c>
      <c r="J233" s="19">
        <f t="shared" si="19"/>
        <v>82.432835820895519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  <c r="U233" s="9">
        <f t="shared" si="22"/>
        <v>2013</v>
      </c>
      <c r="V233" s="8" t="str">
        <f t="shared" si="23"/>
        <v>82.43 USD</v>
      </c>
    </row>
    <row r="234" spans="1:22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t="s">
        <v>21</v>
      </c>
      <c r="J234" s="19">
        <f t="shared" si="19"/>
        <v>63.293478260869563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  <c r="U234" s="9">
        <f t="shared" si="22"/>
        <v>2016</v>
      </c>
      <c r="V234" s="8" t="str">
        <f t="shared" si="23"/>
        <v>63.29 USD</v>
      </c>
    </row>
    <row r="235" spans="1:22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t="s">
        <v>21</v>
      </c>
      <c r="J235" s="19">
        <f t="shared" si="19"/>
        <v>96.774193548387103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  <c r="U235" s="9">
        <f t="shared" si="22"/>
        <v>2011</v>
      </c>
      <c r="V235" s="8" t="str">
        <f t="shared" si="23"/>
        <v>96.77 USD</v>
      </c>
    </row>
    <row r="236" spans="1:22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t="s">
        <v>107</v>
      </c>
      <c r="J236" s="19">
        <f t="shared" si="19"/>
        <v>54.906040268456373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  <c r="U236" s="9">
        <f t="shared" si="22"/>
        <v>2017</v>
      </c>
      <c r="V236" s="8" t="str">
        <f t="shared" si="23"/>
        <v>54.91 EUR</v>
      </c>
    </row>
    <row r="237" spans="1:22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t="s">
        <v>21</v>
      </c>
      <c r="J237" s="19">
        <f t="shared" si="19"/>
        <v>39.010869565217391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  <c r="U237" s="9">
        <f t="shared" si="22"/>
        <v>2017</v>
      </c>
      <c r="V237" s="8" t="str">
        <f t="shared" si="23"/>
        <v>39.01 USD</v>
      </c>
    </row>
    <row r="238" spans="1:22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t="s">
        <v>26</v>
      </c>
      <c r="J238" s="19">
        <f t="shared" si="19"/>
        <v>75.84210526315789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  <c r="U238" s="9">
        <f t="shared" si="22"/>
        <v>2019</v>
      </c>
      <c r="V238" s="8" t="str">
        <f t="shared" si="23"/>
        <v>75.84 AUD</v>
      </c>
    </row>
    <row r="239" spans="1:22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t="s">
        <v>21</v>
      </c>
      <c r="J239" s="19">
        <f t="shared" si="19"/>
        <v>45.051671732522799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  <c r="U239" s="9">
        <f t="shared" si="22"/>
        <v>2014</v>
      </c>
      <c r="V239" s="8" t="str">
        <f t="shared" si="23"/>
        <v>45.05 USD</v>
      </c>
    </row>
    <row r="240" spans="1:22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t="s">
        <v>36</v>
      </c>
      <c r="J240" s="19">
        <f t="shared" si="19"/>
        <v>104.51546391752578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  <c r="U240" s="9">
        <f t="shared" si="22"/>
        <v>2018</v>
      </c>
      <c r="V240" s="8" t="str">
        <f t="shared" si="23"/>
        <v>104.52 DKK</v>
      </c>
    </row>
    <row r="241" spans="1:22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t="s">
        <v>21</v>
      </c>
      <c r="J241" s="19">
        <f t="shared" si="19"/>
        <v>76.268292682926827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  <c r="U241" s="9">
        <f t="shared" si="22"/>
        <v>2015</v>
      </c>
      <c r="V241" s="8" t="str">
        <f t="shared" si="23"/>
        <v>76.27 USD</v>
      </c>
    </row>
    <row r="242" spans="1:22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t="s">
        <v>21</v>
      </c>
      <c r="J242" s="19">
        <f t="shared" si="19"/>
        <v>69.015695067264573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  <c r="U242" s="9">
        <f t="shared" si="22"/>
        <v>2010</v>
      </c>
      <c r="V242" s="8" t="str">
        <f t="shared" si="23"/>
        <v>69.02 USD</v>
      </c>
    </row>
    <row r="243" spans="1:22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t="s">
        <v>26</v>
      </c>
      <c r="J243" s="19">
        <f t="shared" si="19"/>
        <v>101.97684085510689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  <c r="U243" s="9">
        <f t="shared" si="22"/>
        <v>2014</v>
      </c>
      <c r="V243" s="8" t="str">
        <f t="shared" si="23"/>
        <v>101.98 AUD</v>
      </c>
    </row>
    <row r="244" spans="1:22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t="s">
        <v>21</v>
      </c>
      <c r="J244" s="19">
        <f t="shared" si="19"/>
        <v>42.915999999999997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  <c r="U244" s="9">
        <f t="shared" si="22"/>
        <v>2017</v>
      </c>
      <c r="V244" s="8" t="str">
        <f t="shared" si="23"/>
        <v>42.92 USD</v>
      </c>
    </row>
    <row r="245" spans="1:22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t="s">
        <v>21</v>
      </c>
      <c r="J245" s="19">
        <f t="shared" si="19"/>
        <v>43.025210084033617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  <c r="U245" s="9">
        <f t="shared" si="22"/>
        <v>2018</v>
      </c>
      <c r="V245" s="8" t="str">
        <f t="shared" si="23"/>
        <v>43.03 USD</v>
      </c>
    </row>
    <row r="246" spans="1:22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t="s">
        <v>21</v>
      </c>
      <c r="J246" s="19">
        <f t="shared" si="19"/>
        <v>75.245283018867923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  <c r="U246" s="9">
        <f t="shared" si="22"/>
        <v>2014</v>
      </c>
      <c r="V246" s="8" t="str">
        <f t="shared" si="23"/>
        <v>75.25 USD</v>
      </c>
    </row>
    <row r="247" spans="1:22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t="s">
        <v>21</v>
      </c>
      <c r="J247" s="19">
        <f t="shared" si="19"/>
        <v>69.023364485981304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  <c r="U247" s="9">
        <f t="shared" si="22"/>
        <v>2014</v>
      </c>
      <c r="V247" s="8" t="str">
        <f t="shared" si="23"/>
        <v>69.02 USD</v>
      </c>
    </row>
    <row r="248" spans="1:22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t="s">
        <v>21</v>
      </c>
      <c r="J248" s="19">
        <f t="shared" si="19"/>
        <v>65.986486486486484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  <c r="U248" s="9">
        <f t="shared" si="22"/>
        <v>2013</v>
      </c>
      <c r="V248" s="8" t="str">
        <f t="shared" si="23"/>
        <v>65.99 USD</v>
      </c>
    </row>
    <row r="249" spans="1:22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t="s">
        <v>21</v>
      </c>
      <c r="J249" s="19">
        <f t="shared" si="19"/>
        <v>98.013800424628457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  <c r="U249" s="9">
        <f t="shared" si="22"/>
        <v>2017</v>
      </c>
      <c r="V249" s="8" t="str">
        <f t="shared" si="23"/>
        <v>98.01 USD</v>
      </c>
    </row>
    <row r="250" spans="1:22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t="s">
        <v>26</v>
      </c>
      <c r="J250" s="19">
        <f t="shared" si="19"/>
        <v>60.105504587155963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  <c r="U250" s="9">
        <f t="shared" si="22"/>
        <v>2015</v>
      </c>
      <c r="V250" s="8" t="str">
        <f t="shared" si="23"/>
        <v>60.11 AUD</v>
      </c>
    </row>
    <row r="251" spans="1:22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t="s">
        <v>21</v>
      </c>
      <c r="J251" s="19">
        <f t="shared" si="19"/>
        <v>26.000773395204948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  <c r="U251" s="9">
        <f t="shared" si="22"/>
        <v>2015</v>
      </c>
      <c r="V251" s="8" t="str">
        <f t="shared" si="23"/>
        <v>26.00 USD</v>
      </c>
    </row>
    <row r="252" spans="1:22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t="s">
        <v>21</v>
      </c>
      <c r="J252" s="19">
        <f t="shared" si="19"/>
        <v>3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  <c r="U252" s="9">
        <f t="shared" si="22"/>
        <v>2010</v>
      </c>
      <c r="V252" s="8" t="str">
        <f t="shared" si="23"/>
        <v>3.00 USD</v>
      </c>
    </row>
    <row r="253" spans="1:22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t="s">
        <v>21</v>
      </c>
      <c r="J253" s="19">
        <f t="shared" si="19"/>
        <v>38.019801980198018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  <c r="U253" s="9">
        <f t="shared" si="22"/>
        <v>2012</v>
      </c>
      <c r="V253" s="8" t="str">
        <f t="shared" si="23"/>
        <v>38.02 USD</v>
      </c>
    </row>
    <row r="254" spans="1:22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t="s">
        <v>21</v>
      </c>
      <c r="J254" s="19">
        <f t="shared" si="19"/>
        <v>106.15254237288136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  <c r="U254" s="9">
        <f t="shared" si="22"/>
        <v>2013</v>
      </c>
      <c r="V254" s="8" t="str">
        <f t="shared" si="23"/>
        <v>106.15 USD</v>
      </c>
    </row>
    <row r="255" spans="1:22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t="s">
        <v>15</v>
      </c>
      <c r="J255" s="19">
        <f t="shared" si="19"/>
        <v>81.019475655430711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  <c r="U255" s="9">
        <f t="shared" si="22"/>
        <v>2011</v>
      </c>
      <c r="V255" s="8" t="str">
        <f t="shared" si="23"/>
        <v>81.02 CAD</v>
      </c>
    </row>
    <row r="256" spans="1:22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t="s">
        <v>21</v>
      </c>
      <c r="J256" s="19">
        <f t="shared" si="19"/>
        <v>96.647727272727266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  <c r="U256" s="9">
        <f t="shared" si="22"/>
        <v>2017</v>
      </c>
      <c r="V256" s="8" t="str">
        <f t="shared" si="23"/>
        <v>96.65 USD</v>
      </c>
    </row>
    <row r="257" spans="1:22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t="s">
        <v>21</v>
      </c>
      <c r="J257" s="19">
        <f t="shared" si="19"/>
        <v>57.003535651149086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  <c r="U257" s="9">
        <f t="shared" si="22"/>
        <v>2011</v>
      </c>
      <c r="V257" s="8" t="str">
        <f t="shared" si="23"/>
        <v>57.00 USD</v>
      </c>
    </row>
    <row r="258" spans="1:22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24">E258/D258</f>
        <v>0.23390243902439026</v>
      </c>
      <c r="G258" t="s">
        <v>14</v>
      </c>
      <c r="H258">
        <v>15</v>
      </c>
      <c r="I258" t="s">
        <v>40</v>
      </c>
      <c r="J258" s="19">
        <f t="shared" ref="J258:J321" si="25">IF(H258=0,0,E258/H258)</f>
        <v>63.93333333333333</v>
      </c>
      <c r="K258" t="s">
        <v>41</v>
      </c>
      <c r="L258">
        <v>1453615200</v>
      </c>
      <c r="M258">
        <v>1456812000</v>
      </c>
      <c r="N258" s="12">
        <f t="shared" ref="N258:N321" si="26">(((L258/60)/60)/24)+DATE(1970,1,1)</f>
        <v>42393.25</v>
      </c>
      <c r="O258" s="12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  <c r="U258" s="9">
        <f t="shared" ref="U258:U321" si="28">YEAR(O258)</f>
        <v>2016</v>
      </c>
      <c r="V258" s="8" t="str">
        <f t="shared" ref="V258:V321" si="29">IF(H258=0,0,TEXT(E258/H258,"#,##0.00")&amp;" "&amp;K258)</f>
        <v>63.93 GBP</v>
      </c>
    </row>
    <row r="259" spans="1:22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1.46</v>
      </c>
      <c r="G259" t="s">
        <v>20</v>
      </c>
      <c r="H259">
        <v>92</v>
      </c>
      <c r="I259" t="s">
        <v>21</v>
      </c>
      <c r="J259" s="19">
        <f t="shared" si="25"/>
        <v>90.456521739130437</v>
      </c>
      <c r="K259" t="s">
        <v>22</v>
      </c>
      <c r="L259">
        <v>1362463200</v>
      </c>
      <c r="M259">
        <v>1363669200</v>
      </c>
      <c r="N259" s="12">
        <f t="shared" si="26"/>
        <v>41338.25</v>
      </c>
      <c r="O259" s="12">
        <f t="shared" si="27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  <c r="U259" s="9">
        <f t="shared" si="28"/>
        <v>2013</v>
      </c>
      <c r="V259" s="8" t="str">
        <f t="shared" si="29"/>
        <v>90.46 USD</v>
      </c>
    </row>
    <row r="260" spans="1:22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t="s">
        <v>21</v>
      </c>
      <c r="J260" s="19">
        <f t="shared" si="25"/>
        <v>72.172043010752688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  <c r="U260" s="9">
        <f t="shared" si="28"/>
        <v>2016</v>
      </c>
      <c r="V260" s="8" t="str">
        <f t="shared" si="29"/>
        <v>72.17 USD</v>
      </c>
    </row>
    <row r="261" spans="1:22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t="s">
        <v>21</v>
      </c>
      <c r="J261" s="19">
        <f t="shared" si="25"/>
        <v>77.934782608695656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  <c r="U261" s="9">
        <f t="shared" si="28"/>
        <v>2012</v>
      </c>
      <c r="V261" s="8" t="str">
        <f t="shared" si="29"/>
        <v>77.93 USD</v>
      </c>
    </row>
    <row r="262" spans="1:22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t="s">
        <v>21</v>
      </c>
      <c r="J262" s="19">
        <f t="shared" si="25"/>
        <v>38.065134099616856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  <c r="U262" s="9">
        <f t="shared" si="28"/>
        <v>2012</v>
      </c>
      <c r="V262" s="8" t="str">
        <f t="shared" si="29"/>
        <v>38.07 USD</v>
      </c>
    </row>
    <row r="263" spans="1:22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t="s">
        <v>21</v>
      </c>
      <c r="J263" s="19">
        <f t="shared" si="25"/>
        <v>57.936123348017624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  <c r="U263" s="9">
        <f t="shared" si="28"/>
        <v>2010</v>
      </c>
      <c r="V263" s="8" t="str">
        <f t="shared" si="29"/>
        <v>57.94 USD</v>
      </c>
    </row>
    <row r="264" spans="1:22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t="s">
        <v>21</v>
      </c>
      <c r="J264" s="19">
        <f t="shared" si="25"/>
        <v>49.794392523364486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  <c r="U264" s="9">
        <f t="shared" si="28"/>
        <v>2011</v>
      </c>
      <c r="V264" s="8" t="str">
        <f t="shared" si="29"/>
        <v>49.79 USD</v>
      </c>
    </row>
    <row r="265" spans="1:22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t="s">
        <v>21</v>
      </c>
      <c r="J265" s="19">
        <f t="shared" si="25"/>
        <v>54.050251256281406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  <c r="U265" s="9">
        <f t="shared" si="28"/>
        <v>2010</v>
      </c>
      <c r="V265" s="8" t="str">
        <f t="shared" si="29"/>
        <v>54.05 USD</v>
      </c>
    </row>
    <row r="266" spans="1:22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t="s">
        <v>21</v>
      </c>
      <c r="J266" s="19">
        <f t="shared" si="25"/>
        <v>30.002721335268504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  <c r="U266" s="9">
        <f t="shared" si="28"/>
        <v>2013</v>
      </c>
      <c r="V266" s="8" t="str">
        <f t="shared" si="29"/>
        <v>30.00 USD</v>
      </c>
    </row>
    <row r="267" spans="1:22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t="s">
        <v>21</v>
      </c>
      <c r="J267" s="19">
        <f t="shared" si="25"/>
        <v>70.127906976744185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  <c r="U267" s="9">
        <f t="shared" si="28"/>
        <v>2016</v>
      </c>
      <c r="V267" s="8" t="str">
        <f t="shared" si="29"/>
        <v>70.13 USD</v>
      </c>
    </row>
    <row r="268" spans="1:22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t="s">
        <v>107</v>
      </c>
      <c r="J268" s="19">
        <f t="shared" si="25"/>
        <v>26.996228786926462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  <c r="U268" s="9">
        <f t="shared" si="28"/>
        <v>2014</v>
      </c>
      <c r="V268" s="8" t="str">
        <f t="shared" si="29"/>
        <v>27.00 EUR</v>
      </c>
    </row>
    <row r="269" spans="1:22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t="s">
        <v>26</v>
      </c>
      <c r="J269" s="19">
        <f t="shared" si="25"/>
        <v>51.990606936416185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  <c r="U269" s="9">
        <f t="shared" si="28"/>
        <v>2012</v>
      </c>
      <c r="V269" s="8" t="str">
        <f t="shared" si="29"/>
        <v>51.99 AUD</v>
      </c>
    </row>
    <row r="270" spans="1:22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t="s">
        <v>21</v>
      </c>
      <c r="J270" s="19">
        <f t="shared" si="25"/>
        <v>56.416666666666664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  <c r="U270" s="9">
        <f t="shared" si="28"/>
        <v>2012</v>
      </c>
      <c r="V270" s="8" t="str">
        <f t="shared" si="29"/>
        <v>56.42 USD</v>
      </c>
    </row>
    <row r="271" spans="1:22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t="s">
        <v>21</v>
      </c>
      <c r="J271" s="19">
        <f t="shared" si="25"/>
        <v>101.63218390804597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  <c r="U271" s="9">
        <f t="shared" si="28"/>
        <v>2019</v>
      </c>
      <c r="V271" s="8" t="str">
        <f t="shared" si="29"/>
        <v>101.63 USD</v>
      </c>
    </row>
    <row r="272" spans="1:22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t="s">
        <v>21</v>
      </c>
      <c r="J272" s="19">
        <f t="shared" si="25"/>
        <v>25.005291005291006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  <c r="U272" s="9">
        <f t="shared" si="28"/>
        <v>2010</v>
      </c>
      <c r="V272" s="8" t="str">
        <f t="shared" si="29"/>
        <v>25.01 USD</v>
      </c>
    </row>
    <row r="273" spans="1:22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t="s">
        <v>21</v>
      </c>
      <c r="J273" s="19">
        <f t="shared" si="25"/>
        <v>32.016393442622949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  <c r="U273" s="9">
        <f t="shared" si="28"/>
        <v>2016</v>
      </c>
      <c r="V273" s="8" t="str">
        <f t="shared" si="29"/>
        <v>32.02 USD</v>
      </c>
    </row>
    <row r="274" spans="1:22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t="s">
        <v>21</v>
      </c>
      <c r="J274" s="19">
        <f t="shared" si="25"/>
        <v>82.021647307286173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  <c r="U274" s="9">
        <f t="shared" si="28"/>
        <v>2019</v>
      </c>
      <c r="V274" s="8" t="str">
        <f t="shared" si="29"/>
        <v>82.02 USD</v>
      </c>
    </row>
    <row r="275" spans="1:22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t="s">
        <v>15</v>
      </c>
      <c r="J275" s="19">
        <f t="shared" si="25"/>
        <v>37.957446808510639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  <c r="U275" s="9">
        <f t="shared" si="28"/>
        <v>2017</v>
      </c>
      <c r="V275" s="8" t="str">
        <f t="shared" si="29"/>
        <v>37.96 CAD</v>
      </c>
    </row>
    <row r="276" spans="1:22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t="s">
        <v>21</v>
      </c>
      <c r="J276" s="19">
        <f t="shared" si="25"/>
        <v>51.533333333333331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  <c r="U276" s="9">
        <f t="shared" si="28"/>
        <v>2017</v>
      </c>
      <c r="V276" s="8" t="str">
        <f t="shared" si="29"/>
        <v>51.53 USD</v>
      </c>
    </row>
    <row r="277" spans="1:22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t="s">
        <v>21</v>
      </c>
      <c r="J277" s="19">
        <f t="shared" si="25"/>
        <v>81.198275862068968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  <c r="U277" s="9">
        <f t="shared" si="28"/>
        <v>2019</v>
      </c>
      <c r="V277" s="8" t="str">
        <f t="shared" si="29"/>
        <v>81.20 USD</v>
      </c>
    </row>
    <row r="278" spans="1:22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t="s">
        <v>21</v>
      </c>
      <c r="J278" s="19">
        <f t="shared" si="25"/>
        <v>40.030075187969928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  <c r="U278" s="9">
        <f t="shared" si="28"/>
        <v>2012</v>
      </c>
      <c r="V278" s="8" t="str">
        <f t="shared" si="29"/>
        <v>40.03 USD</v>
      </c>
    </row>
    <row r="279" spans="1:22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t="s">
        <v>21</v>
      </c>
      <c r="J279" s="19">
        <f t="shared" si="25"/>
        <v>89.939759036144579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  <c r="U279" s="9">
        <f t="shared" si="28"/>
        <v>2010</v>
      </c>
      <c r="V279" s="8" t="str">
        <f t="shared" si="29"/>
        <v>89.94 USD</v>
      </c>
    </row>
    <row r="280" spans="1:22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t="s">
        <v>21</v>
      </c>
      <c r="J280" s="19">
        <f t="shared" si="25"/>
        <v>96.692307692307693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  <c r="U280" s="9">
        <f t="shared" si="28"/>
        <v>2012</v>
      </c>
      <c r="V280" s="8" t="str">
        <f t="shared" si="29"/>
        <v>96.69 USD</v>
      </c>
    </row>
    <row r="281" spans="1:22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t="s">
        <v>21</v>
      </c>
      <c r="J281" s="19">
        <f t="shared" si="25"/>
        <v>25.010989010989011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  <c r="U281" s="9">
        <f t="shared" si="28"/>
        <v>2018</v>
      </c>
      <c r="V281" s="8" t="str">
        <f t="shared" si="29"/>
        <v>25.01 USD</v>
      </c>
    </row>
    <row r="282" spans="1:22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t="s">
        <v>21</v>
      </c>
      <c r="J282" s="19">
        <f t="shared" si="25"/>
        <v>36.987277353689571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  <c r="U282" s="9">
        <f t="shared" si="28"/>
        <v>2017</v>
      </c>
      <c r="V282" s="8" t="str">
        <f t="shared" si="29"/>
        <v>36.99 USD</v>
      </c>
    </row>
    <row r="283" spans="1:22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t="s">
        <v>21</v>
      </c>
      <c r="J283" s="19">
        <f t="shared" si="25"/>
        <v>73.012609117361791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  <c r="U283" s="9">
        <f t="shared" si="28"/>
        <v>2012</v>
      </c>
      <c r="V283" s="8" t="str">
        <f t="shared" si="29"/>
        <v>73.01 USD</v>
      </c>
    </row>
    <row r="284" spans="1:22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t="s">
        <v>21</v>
      </c>
      <c r="J284" s="19">
        <f t="shared" si="25"/>
        <v>68.240601503759393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  <c r="U284" s="9">
        <f t="shared" si="28"/>
        <v>2016</v>
      </c>
      <c r="V284" s="8" t="str">
        <f t="shared" si="29"/>
        <v>68.24 USD</v>
      </c>
    </row>
    <row r="285" spans="1:22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t="s">
        <v>36</v>
      </c>
      <c r="J285" s="19">
        <f t="shared" si="25"/>
        <v>52.310344827586206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  <c r="U285" s="9">
        <f t="shared" si="28"/>
        <v>2016</v>
      </c>
      <c r="V285" s="8" t="str">
        <f t="shared" si="29"/>
        <v>52.31 DKK</v>
      </c>
    </row>
    <row r="286" spans="1:22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t="s">
        <v>21</v>
      </c>
      <c r="J286" s="19">
        <f t="shared" si="25"/>
        <v>61.765151515151516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  <c r="U286" s="9">
        <f t="shared" si="28"/>
        <v>2012</v>
      </c>
      <c r="V286" s="8" t="str">
        <f t="shared" si="29"/>
        <v>61.77 USD</v>
      </c>
    </row>
    <row r="287" spans="1:22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t="s">
        <v>21</v>
      </c>
      <c r="J287" s="19">
        <f t="shared" si="25"/>
        <v>25.027559055118111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  <c r="U287" s="9">
        <f t="shared" si="28"/>
        <v>2016</v>
      </c>
      <c r="V287" s="8" t="str">
        <f t="shared" si="29"/>
        <v>25.03 USD</v>
      </c>
    </row>
    <row r="288" spans="1:22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t="s">
        <v>21</v>
      </c>
      <c r="J288" s="19">
        <f t="shared" si="25"/>
        <v>106.28804347826087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  <c r="U288" s="9">
        <f t="shared" si="28"/>
        <v>2016</v>
      </c>
      <c r="V288" s="8" t="str">
        <f t="shared" si="29"/>
        <v>106.29 USD</v>
      </c>
    </row>
    <row r="289" spans="1:22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t="s">
        <v>21</v>
      </c>
      <c r="J289" s="19">
        <f t="shared" si="25"/>
        <v>75.07386363636364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  <c r="U289" s="9">
        <f t="shared" si="28"/>
        <v>2015</v>
      </c>
      <c r="V289" s="8" t="str">
        <f t="shared" si="29"/>
        <v>75.07 USD</v>
      </c>
    </row>
    <row r="290" spans="1:22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t="s">
        <v>36</v>
      </c>
      <c r="J290" s="19">
        <f t="shared" si="25"/>
        <v>39.970802919708028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  <c r="U290" s="9">
        <f t="shared" si="28"/>
        <v>2012</v>
      </c>
      <c r="V290" s="8" t="str">
        <f t="shared" si="29"/>
        <v>39.97 DKK</v>
      </c>
    </row>
    <row r="291" spans="1:22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t="s">
        <v>15</v>
      </c>
      <c r="J291" s="19">
        <f t="shared" si="25"/>
        <v>39.982195845697326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  <c r="U291" s="9">
        <f t="shared" si="28"/>
        <v>2015</v>
      </c>
      <c r="V291" s="8" t="str">
        <f t="shared" si="29"/>
        <v>39.98 CAD</v>
      </c>
    </row>
    <row r="292" spans="1:22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t="s">
        <v>21</v>
      </c>
      <c r="J292" s="19">
        <f t="shared" si="25"/>
        <v>101.01541850220265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  <c r="U292" s="9">
        <f t="shared" si="28"/>
        <v>2013</v>
      </c>
      <c r="V292" s="8" t="str">
        <f t="shared" si="29"/>
        <v>101.02 USD</v>
      </c>
    </row>
    <row r="293" spans="1:22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t="s">
        <v>21</v>
      </c>
      <c r="J293" s="19">
        <f t="shared" si="25"/>
        <v>76.813084112149539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  <c r="U293" s="9">
        <f t="shared" si="28"/>
        <v>2011</v>
      </c>
      <c r="V293" s="8" t="str">
        <f t="shared" si="29"/>
        <v>76.81 USD</v>
      </c>
    </row>
    <row r="294" spans="1:22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t="s">
        <v>21</v>
      </c>
      <c r="J294" s="19">
        <f t="shared" si="25"/>
        <v>71.7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  <c r="U294" s="9">
        <f t="shared" si="28"/>
        <v>2012</v>
      </c>
      <c r="V294" s="8" t="str">
        <f t="shared" si="29"/>
        <v>71.70 USD</v>
      </c>
    </row>
    <row r="295" spans="1:22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t="s">
        <v>107</v>
      </c>
      <c r="J295" s="19">
        <f t="shared" si="25"/>
        <v>33.28125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  <c r="U295" s="9">
        <f t="shared" si="28"/>
        <v>2010</v>
      </c>
      <c r="V295" s="8" t="str">
        <f t="shared" si="29"/>
        <v>33.28 EUR</v>
      </c>
    </row>
    <row r="296" spans="1:22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t="s">
        <v>21</v>
      </c>
      <c r="J296" s="19">
        <f t="shared" si="25"/>
        <v>43.923497267759565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  <c r="U296" s="9">
        <f t="shared" si="28"/>
        <v>2018</v>
      </c>
      <c r="V296" s="8" t="str">
        <f t="shared" si="29"/>
        <v>43.92 USD</v>
      </c>
    </row>
    <row r="297" spans="1:22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t="s">
        <v>98</v>
      </c>
      <c r="J297" s="19">
        <f t="shared" si="25"/>
        <v>36.004712041884815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  <c r="U297" s="9">
        <f t="shared" si="28"/>
        <v>2013</v>
      </c>
      <c r="V297" s="8" t="str">
        <f t="shared" si="29"/>
        <v>36.00 CHF</v>
      </c>
    </row>
    <row r="298" spans="1:22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t="s">
        <v>26</v>
      </c>
      <c r="J298" s="19">
        <f t="shared" si="25"/>
        <v>88.21052631578948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  <c r="U298" s="9">
        <f t="shared" si="28"/>
        <v>2019</v>
      </c>
      <c r="V298" s="8" t="str">
        <f t="shared" si="29"/>
        <v>88.21 AUD</v>
      </c>
    </row>
    <row r="299" spans="1:22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t="s">
        <v>26</v>
      </c>
      <c r="J299" s="19">
        <f t="shared" si="25"/>
        <v>65.240384615384613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  <c r="U299" s="9">
        <f t="shared" si="28"/>
        <v>2014</v>
      </c>
      <c r="V299" s="8" t="str">
        <f t="shared" si="29"/>
        <v>65.24 AUD</v>
      </c>
    </row>
    <row r="300" spans="1:22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t="s">
        <v>21</v>
      </c>
      <c r="J300" s="19">
        <f t="shared" si="25"/>
        <v>69.958333333333329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  <c r="U300" s="9">
        <f t="shared" si="28"/>
        <v>2016</v>
      </c>
      <c r="V300" s="8" t="str">
        <f t="shared" si="29"/>
        <v>69.96 USD</v>
      </c>
    </row>
    <row r="301" spans="1:22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t="s">
        <v>21</v>
      </c>
      <c r="J301" s="19">
        <f t="shared" si="25"/>
        <v>39.877551020408163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  <c r="U301" s="9">
        <f t="shared" si="28"/>
        <v>2016</v>
      </c>
      <c r="V301" s="8" t="str">
        <f t="shared" si="29"/>
        <v>39.88 USD</v>
      </c>
    </row>
    <row r="302" spans="1:22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t="s">
        <v>36</v>
      </c>
      <c r="J302" s="19">
        <f t="shared" si="25"/>
        <v>5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  <c r="U302" s="9">
        <f t="shared" si="28"/>
        <v>2017</v>
      </c>
      <c r="V302" s="8" t="str">
        <f t="shared" si="29"/>
        <v>5.00 DKK</v>
      </c>
    </row>
    <row r="303" spans="1:22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t="s">
        <v>21</v>
      </c>
      <c r="J303" s="19">
        <f t="shared" si="25"/>
        <v>41.023728813559323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  <c r="U303" s="9">
        <f t="shared" si="28"/>
        <v>2015</v>
      </c>
      <c r="V303" s="8" t="str">
        <f t="shared" si="29"/>
        <v>41.02 USD</v>
      </c>
    </row>
    <row r="304" spans="1:22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t="s">
        <v>21</v>
      </c>
      <c r="J304" s="19">
        <f t="shared" si="25"/>
        <v>98.914285714285711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  <c r="U304" s="9">
        <f t="shared" si="28"/>
        <v>2018</v>
      </c>
      <c r="V304" s="8" t="str">
        <f t="shared" si="29"/>
        <v>98.91 USD</v>
      </c>
    </row>
    <row r="305" spans="1:22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t="s">
        <v>21</v>
      </c>
      <c r="J305" s="19">
        <f t="shared" si="25"/>
        <v>87.78125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  <c r="U305" s="9">
        <f t="shared" si="28"/>
        <v>2016</v>
      </c>
      <c r="V305" s="8" t="str">
        <f t="shared" si="29"/>
        <v>87.78 USD</v>
      </c>
    </row>
    <row r="306" spans="1:22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t="s">
        <v>21</v>
      </c>
      <c r="J306" s="19">
        <f t="shared" si="25"/>
        <v>80.767605633802816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  <c r="U306" s="9">
        <f t="shared" si="28"/>
        <v>2016</v>
      </c>
      <c r="V306" s="8" t="str">
        <f t="shared" si="29"/>
        <v>80.77 USD</v>
      </c>
    </row>
    <row r="307" spans="1:22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t="s">
        <v>21</v>
      </c>
      <c r="J307" s="19">
        <f t="shared" si="25"/>
        <v>94.28235294117647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  <c r="U307" s="9">
        <f t="shared" si="28"/>
        <v>2016</v>
      </c>
      <c r="V307" s="8" t="str">
        <f t="shared" si="29"/>
        <v>94.28 USD</v>
      </c>
    </row>
    <row r="308" spans="1:22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t="s">
        <v>21</v>
      </c>
      <c r="J308" s="19">
        <f t="shared" si="25"/>
        <v>73.428571428571431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  <c r="U308" s="9">
        <f t="shared" si="28"/>
        <v>2017</v>
      </c>
      <c r="V308" s="8" t="str">
        <f t="shared" si="29"/>
        <v>73.43 USD</v>
      </c>
    </row>
    <row r="309" spans="1:22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t="s">
        <v>36</v>
      </c>
      <c r="J309" s="19">
        <f t="shared" si="25"/>
        <v>65.968133535660087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  <c r="U309" s="9">
        <f t="shared" si="28"/>
        <v>2012</v>
      </c>
      <c r="V309" s="8" t="str">
        <f t="shared" si="29"/>
        <v>65.97 DKK</v>
      </c>
    </row>
    <row r="310" spans="1:22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t="s">
        <v>21</v>
      </c>
      <c r="J310" s="19">
        <f t="shared" si="25"/>
        <v>109.04109589041096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  <c r="U310" s="9">
        <f t="shared" si="28"/>
        <v>2011</v>
      </c>
      <c r="V310" s="8" t="str">
        <f t="shared" si="29"/>
        <v>109.04 USD</v>
      </c>
    </row>
    <row r="311" spans="1:22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t="s">
        <v>21</v>
      </c>
      <c r="J311" s="19">
        <f t="shared" si="25"/>
        <v>41.16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  <c r="U311" s="9">
        <f t="shared" si="28"/>
        <v>2011</v>
      </c>
      <c r="V311" s="8" t="str">
        <f t="shared" si="29"/>
        <v>41.16 USD</v>
      </c>
    </row>
    <row r="312" spans="1:22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t="s">
        <v>21</v>
      </c>
      <c r="J312" s="19">
        <f t="shared" si="25"/>
        <v>99.125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  <c r="U312" s="9">
        <f t="shared" si="28"/>
        <v>2010</v>
      </c>
      <c r="V312" s="8" t="str">
        <f t="shared" si="29"/>
        <v>99.13 USD</v>
      </c>
    </row>
    <row r="313" spans="1:22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t="s">
        <v>21</v>
      </c>
      <c r="J313" s="19">
        <f t="shared" si="25"/>
        <v>105.88429752066116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  <c r="U313" s="9">
        <f t="shared" si="28"/>
        <v>2011</v>
      </c>
      <c r="V313" s="8" t="str">
        <f t="shared" si="29"/>
        <v>105.88 USD</v>
      </c>
    </row>
    <row r="314" spans="1:22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t="s">
        <v>21</v>
      </c>
      <c r="J314" s="19">
        <f t="shared" si="25"/>
        <v>48.996525921966864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  <c r="U314" s="9">
        <f t="shared" si="28"/>
        <v>2013</v>
      </c>
      <c r="V314" s="8" t="str">
        <f t="shared" si="29"/>
        <v>49.00 USD</v>
      </c>
    </row>
    <row r="315" spans="1:22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t="s">
        <v>21</v>
      </c>
      <c r="J315" s="19">
        <f t="shared" si="25"/>
        <v>39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  <c r="U315" s="9">
        <f t="shared" si="28"/>
        <v>2012</v>
      </c>
      <c r="V315" s="8" t="str">
        <f t="shared" si="29"/>
        <v>39.00 USD</v>
      </c>
    </row>
    <row r="316" spans="1:22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t="s">
        <v>21</v>
      </c>
      <c r="J316" s="19">
        <f t="shared" si="25"/>
        <v>31.022556390977442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  <c r="U316" s="9">
        <f t="shared" si="28"/>
        <v>2019</v>
      </c>
      <c r="V316" s="8" t="str">
        <f t="shared" si="29"/>
        <v>31.02 USD</v>
      </c>
    </row>
    <row r="317" spans="1:22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t="s">
        <v>21</v>
      </c>
      <c r="J317" s="19">
        <f t="shared" si="25"/>
        <v>103.87096774193549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  <c r="U317" s="9">
        <f t="shared" si="28"/>
        <v>2014</v>
      </c>
      <c r="V317" s="8" t="str">
        <f t="shared" si="29"/>
        <v>103.87 USD</v>
      </c>
    </row>
    <row r="318" spans="1:22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t="s">
        <v>107</v>
      </c>
      <c r="J318" s="19">
        <f t="shared" si="25"/>
        <v>59.268518518518519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  <c r="U318" s="9">
        <f t="shared" si="28"/>
        <v>2019</v>
      </c>
      <c r="V318" s="8" t="str">
        <f t="shared" si="29"/>
        <v>59.27 EUR</v>
      </c>
    </row>
    <row r="319" spans="1:22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t="s">
        <v>21</v>
      </c>
      <c r="J319" s="19">
        <f t="shared" si="25"/>
        <v>42.3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  <c r="U319" s="9">
        <f t="shared" si="28"/>
        <v>2017</v>
      </c>
      <c r="V319" s="8" t="str">
        <f t="shared" si="29"/>
        <v>42.30 USD</v>
      </c>
    </row>
    <row r="320" spans="1:22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t="s">
        <v>21</v>
      </c>
      <c r="J320" s="19">
        <f t="shared" si="25"/>
        <v>53.117647058823529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  <c r="U320" s="9">
        <f t="shared" si="28"/>
        <v>2014</v>
      </c>
      <c r="V320" s="8" t="str">
        <f t="shared" si="29"/>
        <v>53.12 USD</v>
      </c>
    </row>
    <row r="321" spans="1:22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t="s">
        <v>21</v>
      </c>
      <c r="J321" s="19">
        <f t="shared" si="25"/>
        <v>50.796875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  <c r="U321" s="9">
        <f t="shared" si="28"/>
        <v>2010</v>
      </c>
      <c r="V321" s="8" t="str">
        <f t="shared" si="29"/>
        <v>50.80 USD</v>
      </c>
    </row>
    <row r="322" spans="1:22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30">E322/D322</f>
        <v>9.5876777251184833E-2</v>
      </c>
      <c r="G322" t="s">
        <v>14</v>
      </c>
      <c r="H322">
        <v>80</v>
      </c>
      <c r="I322" t="s">
        <v>21</v>
      </c>
      <c r="J322" s="19">
        <f t="shared" ref="J322:J385" si="31">IF(H322=0,0,E322/H322)</f>
        <v>101.15</v>
      </c>
      <c r="K322" t="s">
        <v>22</v>
      </c>
      <c r="L322">
        <v>1305003600</v>
      </c>
      <c r="M322">
        <v>1305781200</v>
      </c>
      <c r="N322" s="12">
        <f t="shared" ref="N322:N385" si="32">(((L322/60)/60)/24)+DATE(1970,1,1)</f>
        <v>40673.208333333336</v>
      </c>
      <c r="O322" s="12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  <c r="U322" s="9">
        <f t="shared" ref="U322:U385" si="34">YEAR(O322)</f>
        <v>2011</v>
      </c>
      <c r="V322" s="8" t="str">
        <f t="shared" ref="V322:V385" si="35">IF(H322=0,0,TEXT(E322/H322,"#,##0.00")&amp;" "&amp;K322)</f>
        <v>101.15 USD</v>
      </c>
    </row>
    <row r="323" spans="1:22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0.94144366197183094</v>
      </c>
      <c r="G323" t="s">
        <v>14</v>
      </c>
      <c r="H323">
        <v>2468</v>
      </c>
      <c r="I323" t="s">
        <v>21</v>
      </c>
      <c r="J323" s="19">
        <f t="shared" si="31"/>
        <v>65.000810372771468</v>
      </c>
      <c r="K323" t="s">
        <v>22</v>
      </c>
      <c r="L323">
        <v>1301634000</v>
      </c>
      <c r="M323">
        <v>1302325200</v>
      </c>
      <c r="N323" s="12">
        <f t="shared" si="32"/>
        <v>40634.208333333336</v>
      </c>
      <c r="O323" s="12">
        <f t="shared" si="33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  <c r="U323" s="9">
        <f t="shared" si="34"/>
        <v>2011</v>
      </c>
      <c r="V323" s="8" t="str">
        <f t="shared" si="35"/>
        <v>65.00 USD</v>
      </c>
    </row>
    <row r="324" spans="1:22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t="s">
        <v>21</v>
      </c>
      <c r="J324" s="19">
        <f t="shared" si="31"/>
        <v>37.998645510835914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  <c r="U324" s="9">
        <f t="shared" si="34"/>
        <v>2010</v>
      </c>
      <c r="V324" s="8" t="str">
        <f t="shared" si="35"/>
        <v>38.00 USD</v>
      </c>
    </row>
    <row r="325" spans="1:22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t="s">
        <v>40</v>
      </c>
      <c r="J325" s="19">
        <f t="shared" si="31"/>
        <v>82.615384615384613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  <c r="U325" s="9">
        <f t="shared" si="34"/>
        <v>2014</v>
      </c>
      <c r="V325" s="8" t="str">
        <f t="shared" si="35"/>
        <v>82.62 GBP</v>
      </c>
    </row>
    <row r="326" spans="1:22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t="s">
        <v>21</v>
      </c>
      <c r="J326" s="19">
        <f t="shared" si="31"/>
        <v>37.941368078175898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  <c r="U326" s="9">
        <f t="shared" si="34"/>
        <v>2015</v>
      </c>
      <c r="V326" s="8" t="str">
        <f t="shared" si="35"/>
        <v>37.94 USD</v>
      </c>
    </row>
    <row r="327" spans="1:22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t="s">
        <v>21</v>
      </c>
      <c r="J327" s="19">
        <f t="shared" si="31"/>
        <v>80.780821917808225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  <c r="U327" s="9">
        <f t="shared" si="34"/>
        <v>2018</v>
      </c>
      <c r="V327" s="8" t="str">
        <f t="shared" si="35"/>
        <v>80.78 USD</v>
      </c>
    </row>
    <row r="328" spans="1:22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t="s">
        <v>21</v>
      </c>
      <c r="J328" s="19">
        <f t="shared" si="31"/>
        <v>25.984375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  <c r="U328" s="9">
        <f t="shared" si="34"/>
        <v>2016</v>
      </c>
      <c r="V328" s="8" t="str">
        <f t="shared" si="35"/>
        <v>25.98 USD</v>
      </c>
    </row>
    <row r="329" spans="1:22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t="s">
        <v>21</v>
      </c>
      <c r="J329" s="19">
        <f t="shared" si="31"/>
        <v>30.363636363636363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  <c r="U329" s="9">
        <f t="shared" si="34"/>
        <v>2019</v>
      </c>
      <c r="V329" s="8" t="str">
        <f t="shared" si="35"/>
        <v>30.36 USD</v>
      </c>
    </row>
    <row r="330" spans="1:22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t="s">
        <v>21</v>
      </c>
      <c r="J330" s="19">
        <f t="shared" si="31"/>
        <v>54.004916018025398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  <c r="U330" s="9">
        <f t="shared" si="34"/>
        <v>2018</v>
      </c>
      <c r="V330" s="8" t="str">
        <f t="shared" si="35"/>
        <v>54.00 USD</v>
      </c>
    </row>
    <row r="331" spans="1:22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t="s">
        <v>21</v>
      </c>
      <c r="J331" s="19">
        <f t="shared" si="31"/>
        <v>101.78672985781991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  <c r="U331" s="9">
        <f t="shared" si="34"/>
        <v>2016</v>
      </c>
      <c r="V331" s="8" t="str">
        <f t="shared" si="35"/>
        <v>101.79 USD</v>
      </c>
    </row>
    <row r="332" spans="1:22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t="s">
        <v>40</v>
      </c>
      <c r="J332" s="19">
        <f t="shared" si="31"/>
        <v>45.003610108303249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  <c r="U332" s="9">
        <f t="shared" si="34"/>
        <v>2017</v>
      </c>
      <c r="V332" s="8" t="str">
        <f t="shared" si="35"/>
        <v>45.00 GBP</v>
      </c>
    </row>
    <row r="333" spans="1:22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t="s">
        <v>21</v>
      </c>
      <c r="J333" s="19">
        <f t="shared" si="31"/>
        <v>77.068421052631578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  <c r="U333" s="9">
        <f t="shared" si="34"/>
        <v>2011</v>
      </c>
      <c r="V333" s="8" t="str">
        <f t="shared" si="35"/>
        <v>77.07 USD</v>
      </c>
    </row>
    <row r="334" spans="1:22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t="s">
        <v>21</v>
      </c>
      <c r="J334" s="19">
        <f t="shared" si="31"/>
        <v>88.076595744680844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  <c r="U334" s="9">
        <f t="shared" si="34"/>
        <v>2013</v>
      </c>
      <c r="V334" s="8" t="str">
        <f t="shared" si="35"/>
        <v>88.08 USD</v>
      </c>
    </row>
    <row r="335" spans="1:22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t="s">
        <v>21</v>
      </c>
      <c r="J335" s="19">
        <f t="shared" si="31"/>
        <v>47.035573122529641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  <c r="U335" s="9">
        <f t="shared" si="34"/>
        <v>2018</v>
      </c>
      <c r="V335" s="8" t="str">
        <f t="shared" si="35"/>
        <v>47.04 USD</v>
      </c>
    </row>
    <row r="336" spans="1:22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t="s">
        <v>21</v>
      </c>
      <c r="J336" s="19">
        <f t="shared" si="31"/>
        <v>110.99550763701707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  <c r="U336" s="9">
        <f t="shared" si="34"/>
        <v>2018</v>
      </c>
      <c r="V336" s="8" t="str">
        <f t="shared" si="35"/>
        <v>111.00 USD</v>
      </c>
    </row>
    <row r="337" spans="1:22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t="s">
        <v>21</v>
      </c>
      <c r="J337" s="19">
        <f t="shared" si="31"/>
        <v>87.003066141042481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  <c r="U337" s="9">
        <f t="shared" si="34"/>
        <v>2019</v>
      </c>
      <c r="V337" s="8" t="str">
        <f t="shared" si="35"/>
        <v>87.00 USD</v>
      </c>
    </row>
    <row r="338" spans="1:22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t="s">
        <v>21</v>
      </c>
      <c r="J338" s="19">
        <f t="shared" si="31"/>
        <v>63.994402985074629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  <c r="U338" s="9">
        <f t="shared" si="34"/>
        <v>2010</v>
      </c>
      <c r="V338" s="8" t="str">
        <f t="shared" si="35"/>
        <v>63.99 USD</v>
      </c>
    </row>
    <row r="339" spans="1:22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t="s">
        <v>21</v>
      </c>
      <c r="J339" s="19">
        <f t="shared" si="31"/>
        <v>105.9945205479452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  <c r="U339" s="9">
        <f t="shared" si="34"/>
        <v>2019</v>
      </c>
      <c r="V339" s="8" t="str">
        <f t="shared" si="35"/>
        <v>105.99 USD</v>
      </c>
    </row>
    <row r="340" spans="1:22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t="s">
        <v>21</v>
      </c>
      <c r="J340" s="19">
        <f t="shared" si="31"/>
        <v>73.989349112426041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  <c r="U340" s="9">
        <f t="shared" si="34"/>
        <v>2011</v>
      </c>
      <c r="V340" s="8" t="str">
        <f t="shared" si="35"/>
        <v>73.99 USD</v>
      </c>
    </row>
    <row r="341" spans="1:22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t="s">
        <v>15</v>
      </c>
      <c r="J341" s="19">
        <f t="shared" si="31"/>
        <v>84.02004626060139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  <c r="U341" s="9">
        <f t="shared" si="34"/>
        <v>2017</v>
      </c>
      <c r="V341" s="8" t="str">
        <f t="shared" si="35"/>
        <v>84.02 CAD</v>
      </c>
    </row>
    <row r="342" spans="1:22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t="s">
        <v>21</v>
      </c>
      <c r="J342" s="19">
        <f t="shared" si="31"/>
        <v>88.966921119592882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  <c r="U342" s="9">
        <f t="shared" si="34"/>
        <v>2011</v>
      </c>
      <c r="V342" s="8" t="str">
        <f t="shared" si="35"/>
        <v>88.97 USD</v>
      </c>
    </row>
    <row r="343" spans="1:22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t="s">
        <v>21</v>
      </c>
      <c r="J343" s="19">
        <f t="shared" si="31"/>
        <v>76.990453460620529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  <c r="U343" s="9">
        <f t="shared" si="34"/>
        <v>2015</v>
      </c>
      <c r="V343" s="8" t="str">
        <f t="shared" si="35"/>
        <v>76.99 USD</v>
      </c>
    </row>
    <row r="344" spans="1:22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t="s">
        <v>21</v>
      </c>
      <c r="J344" s="19">
        <f t="shared" si="31"/>
        <v>97.146341463414629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  <c r="U344" s="9">
        <f t="shared" si="34"/>
        <v>2013</v>
      </c>
      <c r="V344" s="8" t="str">
        <f t="shared" si="35"/>
        <v>97.15 USD</v>
      </c>
    </row>
    <row r="345" spans="1:22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t="s">
        <v>21</v>
      </c>
      <c r="J345" s="19">
        <f t="shared" si="31"/>
        <v>33.013605442176868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  <c r="U345" s="9">
        <f t="shared" si="34"/>
        <v>2014</v>
      </c>
      <c r="V345" s="8" t="str">
        <f t="shared" si="35"/>
        <v>33.01 USD</v>
      </c>
    </row>
    <row r="346" spans="1:22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t="s">
        <v>21</v>
      </c>
      <c r="J346" s="19">
        <f t="shared" si="31"/>
        <v>99.950602409638549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  <c r="U346" s="9">
        <f t="shared" si="34"/>
        <v>2018</v>
      </c>
      <c r="V346" s="8" t="str">
        <f t="shared" si="35"/>
        <v>99.95 USD</v>
      </c>
    </row>
    <row r="347" spans="1:22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t="s">
        <v>40</v>
      </c>
      <c r="J347" s="19">
        <f t="shared" si="31"/>
        <v>69.966767371601208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  <c r="U347" s="9">
        <f t="shared" si="34"/>
        <v>2015</v>
      </c>
      <c r="V347" s="8" t="str">
        <f t="shared" si="35"/>
        <v>69.97 GBP</v>
      </c>
    </row>
    <row r="348" spans="1:22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t="s">
        <v>21</v>
      </c>
      <c r="J348" s="19">
        <f t="shared" si="31"/>
        <v>110.32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  <c r="U348" s="9">
        <f t="shared" si="34"/>
        <v>2017</v>
      </c>
      <c r="V348" s="8" t="str">
        <f t="shared" si="35"/>
        <v>110.32 USD</v>
      </c>
    </row>
    <row r="349" spans="1:22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t="s">
        <v>21</v>
      </c>
      <c r="J349" s="19">
        <f t="shared" si="31"/>
        <v>66.005235602094245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  <c r="U349" s="9">
        <f t="shared" si="34"/>
        <v>2015</v>
      </c>
      <c r="V349" s="8" t="str">
        <f t="shared" si="35"/>
        <v>66.01 USD</v>
      </c>
    </row>
    <row r="350" spans="1:22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t="s">
        <v>21</v>
      </c>
      <c r="J350" s="19">
        <f t="shared" si="31"/>
        <v>41.005742176284812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  <c r="U350" s="9">
        <f t="shared" si="34"/>
        <v>2017</v>
      </c>
      <c r="V350" s="8" t="str">
        <f t="shared" si="35"/>
        <v>41.01 USD</v>
      </c>
    </row>
    <row r="351" spans="1:22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t="s">
        <v>21</v>
      </c>
      <c r="J351" s="19">
        <f t="shared" si="31"/>
        <v>103.96316359696641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  <c r="U351" s="9">
        <f t="shared" si="34"/>
        <v>2017</v>
      </c>
      <c r="V351" s="8" t="str">
        <f t="shared" si="35"/>
        <v>103.96 USD</v>
      </c>
    </row>
    <row r="352" spans="1:22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t="s">
        <v>21</v>
      </c>
      <c r="J352" s="19">
        <f t="shared" si="31"/>
        <v>5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  <c r="U352" s="9">
        <f t="shared" si="34"/>
        <v>2015</v>
      </c>
      <c r="V352" s="8" t="str">
        <f t="shared" si="35"/>
        <v>5.00 USD</v>
      </c>
    </row>
    <row r="353" spans="1:22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t="s">
        <v>21</v>
      </c>
      <c r="J353" s="19">
        <f t="shared" si="31"/>
        <v>47.009935419771487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  <c r="U353" s="9">
        <f t="shared" si="34"/>
        <v>2015</v>
      </c>
      <c r="V353" s="8" t="str">
        <f t="shared" si="35"/>
        <v>47.01 USD</v>
      </c>
    </row>
    <row r="354" spans="1:22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t="s">
        <v>15</v>
      </c>
      <c r="J354" s="19">
        <f t="shared" si="31"/>
        <v>29.606060606060606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  <c r="U354" s="9">
        <f t="shared" si="34"/>
        <v>2015</v>
      </c>
      <c r="V354" s="8" t="str">
        <f t="shared" si="35"/>
        <v>29.61 CAD</v>
      </c>
    </row>
    <row r="355" spans="1:22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t="s">
        <v>21</v>
      </c>
      <c r="J355" s="19">
        <f t="shared" si="31"/>
        <v>81.010569583088667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  <c r="U355" s="9">
        <f t="shared" si="34"/>
        <v>2019</v>
      </c>
      <c r="V355" s="8" t="str">
        <f t="shared" si="35"/>
        <v>81.01 USD</v>
      </c>
    </row>
    <row r="356" spans="1:22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t="s">
        <v>36</v>
      </c>
      <c r="J356" s="19">
        <f t="shared" si="31"/>
        <v>94.35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  <c r="U356" s="9">
        <f t="shared" si="34"/>
        <v>2013</v>
      </c>
      <c r="V356" s="8" t="str">
        <f t="shared" si="35"/>
        <v>94.35 DKK</v>
      </c>
    </row>
    <row r="357" spans="1:22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t="s">
        <v>21</v>
      </c>
      <c r="J357" s="19">
        <f t="shared" si="31"/>
        <v>26.058139534883722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  <c r="U357" s="9">
        <f t="shared" si="34"/>
        <v>2017</v>
      </c>
      <c r="V357" s="8" t="str">
        <f t="shared" si="35"/>
        <v>26.06 USD</v>
      </c>
    </row>
    <row r="358" spans="1:22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t="s">
        <v>107</v>
      </c>
      <c r="J358" s="19">
        <f t="shared" si="31"/>
        <v>85.775000000000006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  <c r="U358" s="9">
        <f t="shared" si="34"/>
        <v>2012</v>
      </c>
      <c r="V358" s="8" t="str">
        <f t="shared" si="35"/>
        <v>85.78 EUR</v>
      </c>
    </row>
    <row r="359" spans="1:22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t="s">
        <v>21</v>
      </c>
      <c r="J359" s="19">
        <f t="shared" si="31"/>
        <v>103.73170731707317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  <c r="U359" s="9">
        <f t="shared" si="34"/>
        <v>2015</v>
      </c>
      <c r="V359" s="8" t="str">
        <f t="shared" si="35"/>
        <v>103.73 USD</v>
      </c>
    </row>
    <row r="360" spans="1:22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t="s">
        <v>15</v>
      </c>
      <c r="J360" s="19">
        <f t="shared" si="31"/>
        <v>49.826086956521742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  <c r="U360" s="9">
        <f t="shared" si="34"/>
        <v>2018</v>
      </c>
      <c r="V360" s="8" t="str">
        <f t="shared" si="35"/>
        <v>49.83 CAD</v>
      </c>
    </row>
    <row r="361" spans="1:22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t="s">
        <v>21</v>
      </c>
      <c r="J361" s="19">
        <f t="shared" si="31"/>
        <v>63.893048128342244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  <c r="U361" s="9">
        <f t="shared" si="34"/>
        <v>2011</v>
      </c>
      <c r="V361" s="8" t="str">
        <f t="shared" si="35"/>
        <v>63.89 USD</v>
      </c>
    </row>
    <row r="362" spans="1:22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t="s">
        <v>40</v>
      </c>
      <c r="J362" s="19">
        <f t="shared" si="31"/>
        <v>47.002434782608695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  <c r="U362" s="9">
        <f t="shared" si="34"/>
        <v>2011</v>
      </c>
      <c r="V362" s="8" t="str">
        <f t="shared" si="35"/>
        <v>47.00 GBP</v>
      </c>
    </row>
    <row r="363" spans="1:22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t="s">
        <v>21</v>
      </c>
      <c r="J363" s="19">
        <f t="shared" si="31"/>
        <v>108.47727272727273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  <c r="U363" s="9">
        <f t="shared" si="34"/>
        <v>2017</v>
      </c>
      <c r="V363" s="8" t="str">
        <f t="shared" si="35"/>
        <v>108.48 USD</v>
      </c>
    </row>
    <row r="364" spans="1:22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t="s">
        <v>21</v>
      </c>
      <c r="J364" s="19">
        <f t="shared" si="31"/>
        <v>72.015706806282722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  <c r="U364" s="9">
        <f t="shared" si="34"/>
        <v>2011</v>
      </c>
      <c r="V364" s="8" t="str">
        <f t="shared" si="35"/>
        <v>72.02 USD</v>
      </c>
    </row>
    <row r="365" spans="1:22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t="s">
        <v>21</v>
      </c>
      <c r="J365" s="19">
        <f t="shared" si="31"/>
        <v>59.928057553956833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  <c r="U365" s="9">
        <f t="shared" si="34"/>
        <v>2011</v>
      </c>
      <c r="V365" s="8" t="str">
        <f t="shared" si="35"/>
        <v>59.93 USD</v>
      </c>
    </row>
    <row r="366" spans="1:22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t="s">
        <v>21</v>
      </c>
      <c r="J366" s="19">
        <f t="shared" si="31"/>
        <v>78.209677419354833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  <c r="U366" s="9">
        <f t="shared" si="34"/>
        <v>2018</v>
      </c>
      <c r="V366" s="8" t="str">
        <f t="shared" si="35"/>
        <v>78.21 USD</v>
      </c>
    </row>
    <row r="367" spans="1:22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t="s">
        <v>26</v>
      </c>
      <c r="J367" s="19">
        <f t="shared" si="31"/>
        <v>104.77678571428571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  <c r="U367" s="9">
        <f t="shared" si="34"/>
        <v>2017</v>
      </c>
      <c r="V367" s="8" t="str">
        <f t="shared" si="35"/>
        <v>104.78 AUD</v>
      </c>
    </row>
    <row r="368" spans="1:22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t="s">
        <v>21</v>
      </c>
      <c r="J368" s="19">
        <f t="shared" si="31"/>
        <v>105.52475247524752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  <c r="U368" s="9">
        <f t="shared" si="34"/>
        <v>2011</v>
      </c>
      <c r="V368" s="8" t="str">
        <f t="shared" si="35"/>
        <v>105.52 USD</v>
      </c>
    </row>
    <row r="369" spans="1:22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t="s">
        <v>21</v>
      </c>
      <c r="J369" s="19">
        <f t="shared" si="31"/>
        <v>24.933333333333334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  <c r="U369" s="9">
        <f t="shared" si="34"/>
        <v>2014</v>
      </c>
      <c r="V369" s="8" t="str">
        <f t="shared" si="35"/>
        <v>24.93 USD</v>
      </c>
    </row>
    <row r="370" spans="1:22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t="s">
        <v>40</v>
      </c>
      <c r="J370" s="19">
        <f t="shared" si="31"/>
        <v>69.873786407766985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  <c r="U370" s="9">
        <f t="shared" si="34"/>
        <v>2010</v>
      </c>
      <c r="V370" s="8" t="str">
        <f t="shared" si="35"/>
        <v>69.87 GBP</v>
      </c>
    </row>
    <row r="371" spans="1:22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t="s">
        <v>21</v>
      </c>
      <c r="J371" s="19">
        <f t="shared" si="31"/>
        <v>95.733766233766232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  <c r="U371" s="9">
        <f t="shared" si="34"/>
        <v>2013</v>
      </c>
      <c r="V371" s="8" t="str">
        <f t="shared" si="35"/>
        <v>95.73 USD</v>
      </c>
    </row>
    <row r="372" spans="1:22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t="s">
        <v>21</v>
      </c>
      <c r="J372" s="19">
        <f t="shared" si="31"/>
        <v>29.997485752598056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  <c r="U372" s="9">
        <f t="shared" si="34"/>
        <v>2019</v>
      </c>
      <c r="V372" s="8" t="str">
        <f t="shared" si="35"/>
        <v>30.00 USD</v>
      </c>
    </row>
    <row r="373" spans="1:22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t="s">
        <v>21</v>
      </c>
      <c r="J373" s="19">
        <f t="shared" si="31"/>
        <v>59.011948529411768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  <c r="U373" s="9">
        <f t="shared" si="34"/>
        <v>2015</v>
      </c>
      <c r="V373" s="8" t="str">
        <f t="shared" si="35"/>
        <v>59.01 USD</v>
      </c>
    </row>
    <row r="374" spans="1:22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t="s">
        <v>21</v>
      </c>
      <c r="J374" s="19">
        <f t="shared" si="31"/>
        <v>84.757396449704146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  <c r="U374" s="9">
        <f t="shared" si="34"/>
        <v>2015</v>
      </c>
      <c r="V374" s="8" t="str">
        <f t="shared" si="35"/>
        <v>84.76 USD</v>
      </c>
    </row>
    <row r="375" spans="1:22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t="s">
        <v>21</v>
      </c>
      <c r="J375" s="19">
        <f t="shared" si="31"/>
        <v>78.010921177587846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  <c r="U375" s="9">
        <f t="shared" si="34"/>
        <v>2017</v>
      </c>
      <c r="V375" s="8" t="str">
        <f t="shared" si="35"/>
        <v>78.01 USD</v>
      </c>
    </row>
    <row r="376" spans="1:22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t="s">
        <v>21</v>
      </c>
      <c r="J376" s="19">
        <f t="shared" si="31"/>
        <v>50.05215419501134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  <c r="U376" s="9">
        <f t="shared" si="34"/>
        <v>2019</v>
      </c>
      <c r="V376" s="8" t="str">
        <f t="shared" si="35"/>
        <v>50.05 USD</v>
      </c>
    </row>
    <row r="377" spans="1:22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t="s">
        <v>21</v>
      </c>
      <c r="J377" s="19">
        <f t="shared" si="31"/>
        <v>59.16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  <c r="U377" s="9">
        <f t="shared" si="34"/>
        <v>2015</v>
      </c>
      <c r="V377" s="8" t="str">
        <f t="shared" si="35"/>
        <v>59.16 USD</v>
      </c>
    </row>
    <row r="378" spans="1:22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t="s">
        <v>21</v>
      </c>
      <c r="J378" s="19">
        <f t="shared" si="31"/>
        <v>93.702290076335885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  <c r="U378" s="9">
        <f t="shared" si="34"/>
        <v>2014</v>
      </c>
      <c r="V378" s="8" t="str">
        <f t="shared" si="35"/>
        <v>93.70 USD</v>
      </c>
    </row>
    <row r="379" spans="1:22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t="s">
        <v>21</v>
      </c>
      <c r="J379" s="19">
        <f t="shared" si="31"/>
        <v>40.14173228346457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  <c r="U379" s="9">
        <f t="shared" si="34"/>
        <v>2019</v>
      </c>
      <c r="V379" s="8" t="str">
        <f t="shared" si="35"/>
        <v>40.14 USD</v>
      </c>
    </row>
    <row r="380" spans="1:22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t="s">
        <v>21</v>
      </c>
      <c r="J380" s="19">
        <f t="shared" si="31"/>
        <v>70.090140845070422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  <c r="U380" s="9">
        <f t="shared" si="34"/>
        <v>2018</v>
      </c>
      <c r="V380" s="8" t="str">
        <f t="shared" si="35"/>
        <v>70.09 USD</v>
      </c>
    </row>
    <row r="381" spans="1:22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t="s">
        <v>40</v>
      </c>
      <c r="J381" s="19">
        <f t="shared" si="31"/>
        <v>66.181818181818187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  <c r="U381" s="9">
        <f t="shared" si="34"/>
        <v>2011</v>
      </c>
      <c r="V381" s="8" t="str">
        <f t="shared" si="35"/>
        <v>66.18 GBP</v>
      </c>
    </row>
    <row r="382" spans="1:22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t="s">
        <v>21</v>
      </c>
      <c r="J382" s="19">
        <f t="shared" si="31"/>
        <v>47.714285714285715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  <c r="U382" s="9">
        <f t="shared" si="34"/>
        <v>2013</v>
      </c>
      <c r="V382" s="8" t="str">
        <f t="shared" si="35"/>
        <v>47.71 USD</v>
      </c>
    </row>
    <row r="383" spans="1:22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t="s">
        <v>21</v>
      </c>
      <c r="J383" s="19">
        <f t="shared" si="31"/>
        <v>62.896774193548389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  <c r="U383" s="9">
        <f t="shared" si="34"/>
        <v>2015</v>
      </c>
      <c r="V383" s="8" t="str">
        <f t="shared" si="35"/>
        <v>62.90 USD</v>
      </c>
    </row>
    <row r="384" spans="1:22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t="s">
        <v>21</v>
      </c>
      <c r="J384" s="19">
        <f t="shared" si="31"/>
        <v>86.611940298507463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  <c r="U384" s="9">
        <f t="shared" si="34"/>
        <v>2017</v>
      </c>
      <c r="V384" s="8" t="str">
        <f t="shared" si="35"/>
        <v>86.61 USD</v>
      </c>
    </row>
    <row r="385" spans="1:22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t="s">
        <v>21</v>
      </c>
      <c r="J385" s="19">
        <f t="shared" si="31"/>
        <v>75.126984126984127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  <c r="U385" s="9">
        <f t="shared" si="34"/>
        <v>2019</v>
      </c>
      <c r="V385" s="8" t="str">
        <f t="shared" si="35"/>
        <v>75.13 USD</v>
      </c>
    </row>
    <row r="386" spans="1:22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36">E386/D386</f>
        <v>1.7200961538461539</v>
      </c>
      <c r="G386" t="s">
        <v>20</v>
      </c>
      <c r="H386">
        <v>4799</v>
      </c>
      <c r="I386" t="s">
        <v>21</v>
      </c>
      <c r="J386" s="19">
        <f t="shared" ref="J386:J449" si="37">IF(H386=0,0,E386/H386)</f>
        <v>41.004167534903104</v>
      </c>
      <c r="K386" t="s">
        <v>22</v>
      </c>
      <c r="L386">
        <v>1486706400</v>
      </c>
      <c r="M386">
        <v>1489039200</v>
      </c>
      <c r="N386" s="12">
        <f t="shared" ref="N386:N449" si="38">(((L386/60)/60)/24)+DATE(1970,1,1)</f>
        <v>42776.25</v>
      </c>
      <c r="O386" s="12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  <c r="U386" s="9">
        <f t="shared" ref="U386:U449" si="40">YEAR(O386)</f>
        <v>2017</v>
      </c>
      <c r="V386" s="8" t="str">
        <f t="shared" ref="V386:V449" si="41">IF(H386=0,0,TEXT(E386/H386,"#,##0.00")&amp;" "&amp;K386)</f>
        <v>41.00 USD</v>
      </c>
    </row>
    <row r="387" spans="1:22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1.4616709511568124</v>
      </c>
      <c r="G387" t="s">
        <v>20</v>
      </c>
      <c r="H387">
        <v>1137</v>
      </c>
      <c r="I387" t="s">
        <v>21</v>
      </c>
      <c r="J387" s="19">
        <f t="shared" si="37"/>
        <v>50.007915567282325</v>
      </c>
      <c r="K387" t="s">
        <v>22</v>
      </c>
      <c r="L387">
        <v>1553835600</v>
      </c>
      <c r="M387">
        <v>1556600400</v>
      </c>
      <c r="N387" s="12">
        <f t="shared" si="38"/>
        <v>43553.208333333328</v>
      </c>
      <c r="O387" s="12">
        <f t="shared" si="39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  <c r="U387" s="9">
        <f t="shared" si="40"/>
        <v>2019</v>
      </c>
      <c r="V387" s="8" t="str">
        <f t="shared" si="41"/>
        <v>50.01 USD</v>
      </c>
    </row>
    <row r="388" spans="1:22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t="s">
        <v>21</v>
      </c>
      <c r="J388" s="19">
        <f t="shared" si="37"/>
        <v>96.960674157303373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  <c r="U388" s="9">
        <f t="shared" si="40"/>
        <v>2010</v>
      </c>
      <c r="V388" s="8" t="str">
        <f t="shared" si="41"/>
        <v>96.96 USD</v>
      </c>
    </row>
    <row r="389" spans="1:22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t="s">
        <v>21</v>
      </c>
      <c r="J389" s="19">
        <f t="shared" si="37"/>
        <v>100.93160377358491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  <c r="U389" s="9">
        <f t="shared" si="40"/>
        <v>2012</v>
      </c>
      <c r="V389" s="8" t="str">
        <f t="shared" si="41"/>
        <v>100.93 USD</v>
      </c>
    </row>
    <row r="390" spans="1:22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t="s">
        <v>98</v>
      </c>
      <c r="J390" s="19">
        <f t="shared" si="37"/>
        <v>89.227586206896547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  <c r="U390" s="9">
        <f t="shared" si="40"/>
        <v>2012</v>
      </c>
      <c r="V390" s="8" t="str">
        <f t="shared" si="41"/>
        <v>89.23 CHF</v>
      </c>
    </row>
    <row r="391" spans="1:22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t="s">
        <v>21</v>
      </c>
      <c r="J391" s="19">
        <f t="shared" si="37"/>
        <v>87.979166666666671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  <c r="U391" s="9">
        <f t="shared" si="40"/>
        <v>2010</v>
      </c>
      <c r="V391" s="8" t="str">
        <f t="shared" si="41"/>
        <v>87.98 USD</v>
      </c>
    </row>
    <row r="392" spans="1:22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t="s">
        <v>21</v>
      </c>
      <c r="J392" s="19">
        <f t="shared" si="37"/>
        <v>89.54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  <c r="U392" s="9">
        <f t="shared" si="40"/>
        <v>2013</v>
      </c>
      <c r="V392" s="8" t="str">
        <f t="shared" si="41"/>
        <v>89.54 USD</v>
      </c>
    </row>
    <row r="393" spans="1:22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t="s">
        <v>21</v>
      </c>
      <c r="J393" s="19">
        <f t="shared" si="37"/>
        <v>29.09271523178808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  <c r="U393" s="9">
        <f t="shared" si="40"/>
        <v>2014</v>
      </c>
      <c r="V393" s="8" t="str">
        <f t="shared" si="41"/>
        <v>29.09 USD</v>
      </c>
    </row>
    <row r="394" spans="1:22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t="s">
        <v>21</v>
      </c>
      <c r="J394" s="19">
        <f t="shared" si="37"/>
        <v>42.006218905472636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  <c r="U394" s="9">
        <f t="shared" si="40"/>
        <v>2011</v>
      </c>
      <c r="V394" s="8" t="str">
        <f t="shared" si="41"/>
        <v>42.01 USD</v>
      </c>
    </row>
    <row r="395" spans="1:22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t="s">
        <v>15</v>
      </c>
      <c r="J395" s="19">
        <f t="shared" si="37"/>
        <v>47.004903563255965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  <c r="U395" s="9">
        <f t="shared" si="40"/>
        <v>2017</v>
      </c>
      <c r="V395" s="8" t="str">
        <f t="shared" si="41"/>
        <v>47.00 CAD</v>
      </c>
    </row>
    <row r="396" spans="1:22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t="s">
        <v>21</v>
      </c>
      <c r="J396" s="19">
        <f t="shared" si="37"/>
        <v>110.44117647058823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  <c r="U396" s="9">
        <f t="shared" si="40"/>
        <v>2013</v>
      </c>
      <c r="V396" s="8" t="str">
        <f t="shared" si="41"/>
        <v>110.44 USD</v>
      </c>
    </row>
    <row r="397" spans="1:22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t="s">
        <v>21</v>
      </c>
      <c r="J397" s="19">
        <f t="shared" si="37"/>
        <v>41.990909090909092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  <c r="U397" s="9">
        <f t="shared" si="40"/>
        <v>2011</v>
      </c>
      <c r="V397" s="8" t="str">
        <f t="shared" si="41"/>
        <v>41.99 USD</v>
      </c>
    </row>
    <row r="398" spans="1:22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t="s">
        <v>26</v>
      </c>
      <c r="J398" s="19">
        <f t="shared" si="37"/>
        <v>48.012468827930178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  <c r="U398" s="9">
        <f t="shared" si="40"/>
        <v>2018</v>
      </c>
      <c r="V398" s="8" t="str">
        <f t="shared" si="41"/>
        <v>48.01 AUD</v>
      </c>
    </row>
    <row r="399" spans="1:22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t="s">
        <v>21</v>
      </c>
      <c r="J399" s="19">
        <f t="shared" si="37"/>
        <v>31.019823788546255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  <c r="U399" s="9">
        <f t="shared" si="40"/>
        <v>2013</v>
      </c>
      <c r="V399" s="8" t="str">
        <f t="shared" si="41"/>
        <v>31.02 USD</v>
      </c>
    </row>
    <row r="400" spans="1:22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t="s">
        <v>107</v>
      </c>
      <c r="J400" s="19">
        <f t="shared" si="37"/>
        <v>99.203252032520325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  <c r="U400" s="9">
        <f t="shared" si="40"/>
        <v>2018</v>
      </c>
      <c r="V400" s="8" t="str">
        <f t="shared" si="41"/>
        <v>99.20 EUR</v>
      </c>
    </row>
    <row r="401" spans="1:22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t="s">
        <v>21</v>
      </c>
      <c r="J401" s="19">
        <f t="shared" si="37"/>
        <v>66.022316684378325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  <c r="U401" s="9">
        <f t="shared" si="40"/>
        <v>2011</v>
      </c>
      <c r="V401" s="8" t="str">
        <f t="shared" si="41"/>
        <v>66.02 USD</v>
      </c>
    </row>
    <row r="402" spans="1:22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t="s">
        <v>21</v>
      </c>
      <c r="J402" s="19">
        <f t="shared" si="37"/>
        <v>2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  <c r="U402" s="9">
        <f t="shared" si="40"/>
        <v>2013</v>
      </c>
      <c r="V402" s="8" t="str">
        <f t="shared" si="41"/>
        <v>2.00 USD</v>
      </c>
    </row>
    <row r="403" spans="1:22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t="s">
        <v>21</v>
      </c>
      <c r="J403" s="19">
        <f t="shared" si="37"/>
        <v>46.060200668896321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  <c r="U403" s="9">
        <f t="shared" si="40"/>
        <v>2019</v>
      </c>
      <c r="V403" s="8" t="str">
        <f t="shared" si="41"/>
        <v>46.06 USD</v>
      </c>
    </row>
    <row r="404" spans="1:22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t="s">
        <v>21</v>
      </c>
      <c r="J404" s="19">
        <f t="shared" si="37"/>
        <v>73.650000000000006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  <c r="U404" s="9">
        <f t="shared" si="40"/>
        <v>2012</v>
      </c>
      <c r="V404" s="8" t="str">
        <f t="shared" si="41"/>
        <v>73.65 USD</v>
      </c>
    </row>
    <row r="405" spans="1:22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t="s">
        <v>15</v>
      </c>
      <c r="J405" s="19">
        <f t="shared" si="37"/>
        <v>55.99336650082919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  <c r="U405" s="9">
        <f t="shared" si="40"/>
        <v>2010</v>
      </c>
      <c r="V405" s="8" t="str">
        <f t="shared" si="41"/>
        <v>55.99 CAD</v>
      </c>
    </row>
    <row r="406" spans="1:22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t="s">
        <v>21</v>
      </c>
      <c r="J406" s="19">
        <f t="shared" si="37"/>
        <v>68.985695127402778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  <c r="U406" s="9">
        <f t="shared" si="40"/>
        <v>2017</v>
      </c>
      <c r="V406" s="8" t="str">
        <f t="shared" si="41"/>
        <v>68.99 USD</v>
      </c>
    </row>
    <row r="407" spans="1:22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t="s">
        <v>21</v>
      </c>
      <c r="J407" s="19">
        <f t="shared" si="37"/>
        <v>60.981609195402299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  <c r="U407" s="9">
        <f t="shared" si="40"/>
        <v>2018</v>
      </c>
      <c r="V407" s="8" t="str">
        <f t="shared" si="41"/>
        <v>60.98 USD</v>
      </c>
    </row>
    <row r="408" spans="1:22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t="s">
        <v>21</v>
      </c>
      <c r="J408" s="19">
        <f t="shared" si="37"/>
        <v>110.98139534883721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  <c r="U408" s="9">
        <f t="shared" si="40"/>
        <v>2013</v>
      </c>
      <c r="V408" s="8" t="str">
        <f t="shared" si="41"/>
        <v>110.98 USD</v>
      </c>
    </row>
    <row r="409" spans="1:22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t="s">
        <v>36</v>
      </c>
      <c r="J409" s="19">
        <f t="shared" si="37"/>
        <v>25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  <c r="U409" s="9">
        <f t="shared" si="40"/>
        <v>2019</v>
      </c>
      <c r="V409" s="8" t="str">
        <f t="shared" si="41"/>
        <v>25.00 DKK</v>
      </c>
    </row>
    <row r="410" spans="1:22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t="s">
        <v>15</v>
      </c>
      <c r="J410" s="19">
        <f t="shared" si="37"/>
        <v>78.759740259740255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  <c r="U410" s="9">
        <f t="shared" si="40"/>
        <v>2016</v>
      </c>
      <c r="V410" s="8" t="str">
        <f t="shared" si="41"/>
        <v>78.76 CAD</v>
      </c>
    </row>
    <row r="411" spans="1:22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t="s">
        <v>21</v>
      </c>
      <c r="J411" s="19">
        <f t="shared" si="37"/>
        <v>87.960784313725483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  <c r="U411" s="9">
        <f t="shared" si="40"/>
        <v>2017</v>
      </c>
      <c r="V411" s="8" t="str">
        <f t="shared" si="41"/>
        <v>87.96 USD</v>
      </c>
    </row>
    <row r="412" spans="1:22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t="s">
        <v>21</v>
      </c>
      <c r="J412" s="19">
        <f t="shared" si="37"/>
        <v>49.987398739873989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  <c r="U412" s="9">
        <f t="shared" si="40"/>
        <v>2015</v>
      </c>
      <c r="V412" s="8" t="str">
        <f t="shared" si="41"/>
        <v>49.99 USD</v>
      </c>
    </row>
    <row r="413" spans="1:22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t="s">
        <v>21</v>
      </c>
      <c r="J413" s="19">
        <f t="shared" si="37"/>
        <v>99.524390243902445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  <c r="U413" s="9">
        <f t="shared" si="40"/>
        <v>2017</v>
      </c>
      <c r="V413" s="8" t="str">
        <f t="shared" si="41"/>
        <v>99.52 USD</v>
      </c>
    </row>
    <row r="414" spans="1:22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t="s">
        <v>21</v>
      </c>
      <c r="J414" s="19">
        <f t="shared" si="37"/>
        <v>104.82089552238806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  <c r="U414" s="9">
        <f t="shared" si="40"/>
        <v>2014</v>
      </c>
      <c r="V414" s="8" t="str">
        <f t="shared" si="41"/>
        <v>104.82 USD</v>
      </c>
    </row>
    <row r="415" spans="1:22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t="s">
        <v>21</v>
      </c>
      <c r="J415" s="19">
        <f t="shared" si="37"/>
        <v>108.01469237832875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  <c r="U415" s="9">
        <f t="shared" si="40"/>
        <v>2018</v>
      </c>
      <c r="V415" s="8" t="str">
        <f t="shared" si="41"/>
        <v>108.01 USD</v>
      </c>
    </row>
    <row r="416" spans="1:22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t="s">
        <v>21</v>
      </c>
      <c r="J416" s="19">
        <f t="shared" si="37"/>
        <v>28.998544660724033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  <c r="U416" s="9">
        <f t="shared" si="40"/>
        <v>2010</v>
      </c>
      <c r="V416" s="8" t="str">
        <f t="shared" si="41"/>
        <v>29.00 USD</v>
      </c>
    </row>
    <row r="417" spans="1:22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t="s">
        <v>21</v>
      </c>
      <c r="J417" s="19">
        <f t="shared" si="37"/>
        <v>30.028708133971293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  <c r="U417" s="9">
        <f t="shared" si="40"/>
        <v>2012</v>
      </c>
      <c r="V417" s="8" t="str">
        <f t="shared" si="41"/>
        <v>30.03 USD</v>
      </c>
    </row>
    <row r="418" spans="1:22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t="s">
        <v>21</v>
      </c>
      <c r="J418" s="19">
        <f t="shared" si="37"/>
        <v>41.005559416261292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  <c r="U418" s="9">
        <f t="shared" si="40"/>
        <v>2011</v>
      </c>
      <c r="V418" s="8" t="str">
        <f t="shared" si="41"/>
        <v>41.01 USD</v>
      </c>
    </row>
    <row r="419" spans="1:22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t="s">
        <v>21</v>
      </c>
      <c r="J419" s="19">
        <f t="shared" si="37"/>
        <v>62.866666666666667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  <c r="U419" s="9">
        <f t="shared" si="40"/>
        <v>2018</v>
      </c>
      <c r="V419" s="8" t="str">
        <f t="shared" si="41"/>
        <v>62.87 USD</v>
      </c>
    </row>
    <row r="420" spans="1:22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t="s">
        <v>15</v>
      </c>
      <c r="J420" s="19">
        <f t="shared" si="37"/>
        <v>47.005002501250623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  <c r="U420" s="9">
        <f t="shared" si="40"/>
        <v>2012</v>
      </c>
      <c r="V420" s="8" t="str">
        <f t="shared" si="41"/>
        <v>47.01 CAD</v>
      </c>
    </row>
    <row r="421" spans="1:22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t="s">
        <v>21</v>
      </c>
      <c r="J421" s="19">
        <f t="shared" si="37"/>
        <v>26.997693638285604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  <c r="U421" s="9">
        <f t="shared" si="40"/>
        <v>2011</v>
      </c>
      <c r="V421" s="8" t="str">
        <f t="shared" si="41"/>
        <v>27.00 USD</v>
      </c>
    </row>
    <row r="422" spans="1:22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t="s">
        <v>21</v>
      </c>
      <c r="J422" s="19">
        <f t="shared" si="37"/>
        <v>68.329787234042556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  <c r="U422" s="9">
        <f t="shared" si="40"/>
        <v>2017</v>
      </c>
      <c r="V422" s="8" t="str">
        <f t="shared" si="41"/>
        <v>68.33 USD</v>
      </c>
    </row>
    <row r="423" spans="1:22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t="s">
        <v>21</v>
      </c>
      <c r="J423" s="19">
        <f t="shared" si="37"/>
        <v>50.974576271186443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  <c r="U423" s="9">
        <f t="shared" si="40"/>
        <v>2017</v>
      </c>
      <c r="V423" s="8" t="str">
        <f t="shared" si="41"/>
        <v>50.97 USD</v>
      </c>
    </row>
    <row r="424" spans="1:22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t="s">
        <v>21</v>
      </c>
      <c r="J424" s="19">
        <f t="shared" si="37"/>
        <v>54.024390243902438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  <c r="U424" s="9">
        <f t="shared" si="40"/>
        <v>2010</v>
      </c>
      <c r="V424" s="8" t="str">
        <f t="shared" si="41"/>
        <v>54.02 USD</v>
      </c>
    </row>
    <row r="425" spans="1:22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t="s">
        <v>21</v>
      </c>
      <c r="J425" s="19">
        <f t="shared" si="37"/>
        <v>97.055555555555557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  <c r="U425" s="9">
        <f t="shared" si="40"/>
        <v>2011</v>
      </c>
      <c r="V425" s="8" t="str">
        <f t="shared" si="41"/>
        <v>97.06 USD</v>
      </c>
    </row>
    <row r="426" spans="1:22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t="s">
        <v>21</v>
      </c>
      <c r="J426" s="19">
        <f t="shared" si="37"/>
        <v>24.867469879518072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  <c r="U426" s="9">
        <f t="shared" si="40"/>
        <v>2018</v>
      </c>
      <c r="V426" s="8" t="str">
        <f t="shared" si="41"/>
        <v>24.87 USD</v>
      </c>
    </row>
    <row r="427" spans="1:22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t="s">
        <v>21</v>
      </c>
      <c r="J427" s="19">
        <f t="shared" si="37"/>
        <v>84.423913043478265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  <c r="U427" s="9">
        <f t="shared" si="40"/>
        <v>2015</v>
      </c>
      <c r="V427" s="8" t="str">
        <f t="shared" si="41"/>
        <v>84.42 USD</v>
      </c>
    </row>
    <row r="428" spans="1:22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t="s">
        <v>21</v>
      </c>
      <c r="J428" s="19">
        <f t="shared" si="37"/>
        <v>47.091324200913242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  <c r="U428" s="9">
        <f t="shared" si="40"/>
        <v>2013</v>
      </c>
      <c r="V428" s="8" t="str">
        <f t="shared" si="41"/>
        <v>47.09 USD</v>
      </c>
    </row>
    <row r="429" spans="1:22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t="s">
        <v>21</v>
      </c>
      <c r="J429" s="19">
        <f t="shared" si="37"/>
        <v>77.996041171813147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  <c r="U429" s="9">
        <f t="shared" si="40"/>
        <v>2014</v>
      </c>
      <c r="V429" s="8" t="str">
        <f t="shared" si="41"/>
        <v>78.00 USD</v>
      </c>
    </row>
    <row r="430" spans="1:22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t="s">
        <v>21</v>
      </c>
      <c r="J430" s="19">
        <f t="shared" si="37"/>
        <v>62.967871485943775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  <c r="U430" s="9">
        <f t="shared" si="40"/>
        <v>2011</v>
      </c>
      <c r="V430" s="8" t="str">
        <f t="shared" si="41"/>
        <v>62.97 USD</v>
      </c>
    </row>
    <row r="431" spans="1:22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t="s">
        <v>21</v>
      </c>
      <c r="J431" s="19">
        <f t="shared" si="37"/>
        <v>81.006080449017773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  <c r="U431" s="9">
        <f t="shared" si="40"/>
        <v>2014</v>
      </c>
      <c r="V431" s="8" t="str">
        <f t="shared" si="41"/>
        <v>81.01 USD</v>
      </c>
    </row>
    <row r="432" spans="1:22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t="s">
        <v>21</v>
      </c>
      <c r="J432" s="19">
        <f t="shared" si="37"/>
        <v>65.321428571428569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  <c r="U432" s="9">
        <f t="shared" si="40"/>
        <v>2019</v>
      </c>
      <c r="V432" s="8" t="str">
        <f t="shared" si="41"/>
        <v>65.32 USD</v>
      </c>
    </row>
    <row r="433" spans="1:22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t="s">
        <v>21</v>
      </c>
      <c r="J433" s="19">
        <f t="shared" si="37"/>
        <v>104.43617021276596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  <c r="U433" s="9">
        <f t="shared" si="40"/>
        <v>2018</v>
      </c>
      <c r="V433" s="8" t="str">
        <f t="shared" si="41"/>
        <v>104.44 USD</v>
      </c>
    </row>
    <row r="434" spans="1:22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t="s">
        <v>21</v>
      </c>
      <c r="J434" s="19">
        <f t="shared" si="37"/>
        <v>69.989010989010993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  <c r="U434" s="9">
        <f t="shared" si="40"/>
        <v>2014</v>
      </c>
      <c r="V434" s="8" t="str">
        <f t="shared" si="41"/>
        <v>69.99 USD</v>
      </c>
    </row>
    <row r="435" spans="1:22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t="s">
        <v>21</v>
      </c>
      <c r="J435" s="19">
        <f t="shared" si="37"/>
        <v>83.023989898989896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  <c r="U435" s="9">
        <f t="shared" si="40"/>
        <v>2013</v>
      </c>
      <c r="V435" s="8" t="str">
        <f t="shared" si="41"/>
        <v>83.02 USD</v>
      </c>
    </row>
    <row r="436" spans="1:22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t="s">
        <v>15</v>
      </c>
      <c r="J436" s="19">
        <f t="shared" si="37"/>
        <v>90.3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  <c r="U436" s="9">
        <f t="shared" si="40"/>
        <v>2016</v>
      </c>
      <c r="V436" s="8" t="str">
        <f t="shared" si="41"/>
        <v>90.30 CAD</v>
      </c>
    </row>
    <row r="437" spans="1:22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t="s">
        <v>107</v>
      </c>
      <c r="J437" s="19">
        <f t="shared" si="37"/>
        <v>103.98131932282546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  <c r="U437" s="9">
        <f t="shared" si="40"/>
        <v>2014</v>
      </c>
      <c r="V437" s="8" t="str">
        <f t="shared" si="41"/>
        <v>103.98 EUR</v>
      </c>
    </row>
    <row r="438" spans="1:22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t="s">
        <v>21</v>
      </c>
      <c r="J438" s="19">
        <f t="shared" si="37"/>
        <v>54.931726907630519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  <c r="U438" s="9">
        <f t="shared" si="40"/>
        <v>2019</v>
      </c>
      <c r="V438" s="8" t="str">
        <f t="shared" si="41"/>
        <v>54.93 USD</v>
      </c>
    </row>
    <row r="439" spans="1:22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t="s">
        <v>21</v>
      </c>
      <c r="J439" s="19">
        <f t="shared" si="37"/>
        <v>51.921875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  <c r="U439" s="9">
        <f t="shared" si="40"/>
        <v>2015</v>
      </c>
      <c r="V439" s="8" t="str">
        <f t="shared" si="41"/>
        <v>51.92 USD</v>
      </c>
    </row>
    <row r="440" spans="1:22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t="s">
        <v>21</v>
      </c>
      <c r="J440" s="19">
        <f t="shared" si="37"/>
        <v>60.02834008097166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  <c r="U440" s="9">
        <f t="shared" si="40"/>
        <v>2013</v>
      </c>
      <c r="V440" s="8" t="str">
        <f t="shared" si="41"/>
        <v>60.03 USD</v>
      </c>
    </row>
    <row r="441" spans="1:22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t="s">
        <v>21</v>
      </c>
      <c r="J441" s="19">
        <f t="shared" si="37"/>
        <v>44.003488879197555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  <c r="U441" s="9">
        <f t="shared" si="40"/>
        <v>2016</v>
      </c>
      <c r="V441" s="8" t="str">
        <f t="shared" si="41"/>
        <v>44.00 USD</v>
      </c>
    </row>
    <row r="442" spans="1:22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t="s">
        <v>21</v>
      </c>
      <c r="J442" s="19">
        <f t="shared" si="37"/>
        <v>53.003513254551258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  <c r="U442" s="9">
        <f t="shared" si="40"/>
        <v>2017</v>
      </c>
      <c r="V442" s="8" t="str">
        <f t="shared" si="41"/>
        <v>53.00 USD</v>
      </c>
    </row>
    <row r="443" spans="1:22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t="s">
        <v>21</v>
      </c>
      <c r="J443" s="19">
        <f t="shared" si="37"/>
        <v>54.5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  <c r="U443" s="9">
        <f t="shared" si="40"/>
        <v>2012</v>
      </c>
      <c r="V443" s="8" t="str">
        <f t="shared" si="41"/>
        <v>54.50 USD</v>
      </c>
    </row>
    <row r="444" spans="1:22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t="s">
        <v>107</v>
      </c>
      <c r="J444" s="19">
        <f t="shared" si="37"/>
        <v>75.04195804195804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  <c r="U444" s="9">
        <f t="shared" si="40"/>
        <v>2017</v>
      </c>
      <c r="V444" s="8" t="str">
        <f t="shared" si="41"/>
        <v>75.04 EUR</v>
      </c>
    </row>
    <row r="445" spans="1:22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t="s">
        <v>21</v>
      </c>
      <c r="J445" s="19">
        <f t="shared" si="37"/>
        <v>35.911111111111111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  <c r="U445" s="9">
        <f t="shared" si="40"/>
        <v>2010</v>
      </c>
      <c r="V445" s="8" t="str">
        <f t="shared" si="41"/>
        <v>35.91 USD</v>
      </c>
    </row>
    <row r="446" spans="1:22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t="s">
        <v>21</v>
      </c>
      <c r="J446" s="19">
        <f t="shared" si="37"/>
        <v>36.952702702702702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  <c r="U446" s="9">
        <f t="shared" si="40"/>
        <v>2011</v>
      </c>
      <c r="V446" s="8" t="str">
        <f t="shared" si="41"/>
        <v>36.95 USD</v>
      </c>
    </row>
    <row r="447" spans="1:22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t="s">
        <v>21</v>
      </c>
      <c r="J447" s="19">
        <f t="shared" si="37"/>
        <v>63.170588235294119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  <c r="U447" s="9">
        <f t="shared" si="40"/>
        <v>2010</v>
      </c>
      <c r="V447" s="8" t="str">
        <f t="shared" si="41"/>
        <v>63.17 USD</v>
      </c>
    </row>
    <row r="448" spans="1:22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t="s">
        <v>21</v>
      </c>
      <c r="J448" s="19">
        <f t="shared" si="37"/>
        <v>29.99462365591398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  <c r="U448" s="9">
        <f t="shared" si="40"/>
        <v>2012</v>
      </c>
      <c r="V448" s="8" t="str">
        <f t="shared" si="41"/>
        <v>29.99 USD</v>
      </c>
    </row>
    <row r="449" spans="1:22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t="s">
        <v>40</v>
      </c>
      <c r="J449" s="19">
        <f t="shared" si="37"/>
        <v>86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  <c r="U449" s="9">
        <f t="shared" si="40"/>
        <v>2018</v>
      </c>
      <c r="V449" s="8" t="str">
        <f t="shared" si="41"/>
        <v>86.00 GBP</v>
      </c>
    </row>
    <row r="450" spans="1:22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42">E450/D450</f>
        <v>0.50482758620689661</v>
      </c>
      <c r="G450" t="s">
        <v>14</v>
      </c>
      <c r="H450">
        <v>605</v>
      </c>
      <c r="I450" t="s">
        <v>21</v>
      </c>
      <c r="J450" s="19">
        <f t="shared" ref="J450:J513" si="43">IF(H450=0,0,E450/H450)</f>
        <v>75.014876033057845</v>
      </c>
      <c r="K450" t="s">
        <v>22</v>
      </c>
      <c r="L450">
        <v>1365915600</v>
      </c>
      <c r="M450">
        <v>1366088400</v>
      </c>
      <c r="N450" s="12">
        <f t="shared" ref="N450:N513" si="44">(((L450/60)/60)/24)+DATE(1970,1,1)</f>
        <v>41378.208333333336</v>
      </c>
      <c r="O450" s="12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  <c r="U450" s="9">
        <f t="shared" ref="U450:U513" si="46">YEAR(O450)</f>
        <v>2013</v>
      </c>
      <c r="V450" s="8" t="str">
        <f t="shared" ref="V450:V513" si="47">IF(H450=0,0,TEXT(E450/H450,"#,##0.00")&amp;" "&amp;K450)</f>
        <v>75.01 USD</v>
      </c>
    </row>
    <row r="451" spans="1:22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9.67</v>
      </c>
      <c r="G451" t="s">
        <v>20</v>
      </c>
      <c r="H451">
        <v>86</v>
      </c>
      <c r="I451" t="s">
        <v>36</v>
      </c>
      <c r="J451" s="19">
        <f t="shared" si="43"/>
        <v>101.19767441860465</v>
      </c>
      <c r="K451" t="s">
        <v>37</v>
      </c>
      <c r="L451">
        <v>1551852000</v>
      </c>
      <c r="M451">
        <v>1553317200</v>
      </c>
      <c r="N451" s="12">
        <f t="shared" si="44"/>
        <v>43530.25</v>
      </c>
      <c r="O451" s="12">
        <f t="shared" si="45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  <c r="U451" s="9">
        <f t="shared" si="46"/>
        <v>2019</v>
      </c>
      <c r="V451" s="8" t="str">
        <f t="shared" si="47"/>
        <v>101.20 DKK</v>
      </c>
    </row>
    <row r="452" spans="1:22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t="s">
        <v>15</v>
      </c>
      <c r="J452" s="19">
        <f t="shared" si="43"/>
        <v>4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  <c r="U452" s="9">
        <f t="shared" si="46"/>
        <v>2018</v>
      </c>
      <c r="V452" s="8" t="str">
        <f t="shared" si="47"/>
        <v>4.00 CAD</v>
      </c>
    </row>
    <row r="453" spans="1:22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t="s">
        <v>21</v>
      </c>
      <c r="J453" s="19">
        <f t="shared" si="43"/>
        <v>29.001272669424118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  <c r="U453" s="9">
        <f t="shared" si="46"/>
        <v>2017</v>
      </c>
      <c r="V453" s="8" t="str">
        <f t="shared" si="47"/>
        <v>29.00 USD</v>
      </c>
    </row>
    <row r="454" spans="1:22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t="s">
        <v>21</v>
      </c>
      <c r="J454" s="19">
        <f t="shared" si="43"/>
        <v>98.225806451612897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  <c r="U454" s="9">
        <f t="shared" si="46"/>
        <v>2010</v>
      </c>
      <c r="V454" s="8" t="str">
        <f t="shared" si="47"/>
        <v>98.23 USD</v>
      </c>
    </row>
    <row r="455" spans="1:22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t="s">
        <v>21</v>
      </c>
      <c r="J455" s="19">
        <f t="shared" si="43"/>
        <v>87.001693480101608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  <c r="U455" s="9">
        <f t="shared" si="46"/>
        <v>2017</v>
      </c>
      <c r="V455" s="8" t="str">
        <f t="shared" si="47"/>
        <v>87.00 USD</v>
      </c>
    </row>
    <row r="456" spans="1:22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t="s">
        <v>21</v>
      </c>
      <c r="J456" s="19">
        <f t="shared" si="43"/>
        <v>45.205128205128204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  <c r="U456" s="9">
        <f t="shared" si="46"/>
        <v>2013</v>
      </c>
      <c r="V456" s="8" t="str">
        <f t="shared" si="47"/>
        <v>45.21 USD</v>
      </c>
    </row>
    <row r="457" spans="1:22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t="s">
        <v>21</v>
      </c>
      <c r="J457" s="19">
        <f t="shared" si="43"/>
        <v>37.001341561577675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  <c r="U457" s="9">
        <f t="shared" si="46"/>
        <v>2011</v>
      </c>
      <c r="V457" s="8" t="str">
        <f t="shared" si="47"/>
        <v>37.00 USD</v>
      </c>
    </row>
    <row r="458" spans="1:22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t="s">
        <v>21</v>
      </c>
      <c r="J458" s="19">
        <f t="shared" si="43"/>
        <v>94.976947040498445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  <c r="U458" s="9">
        <f t="shared" si="46"/>
        <v>2018</v>
      </c>
      <c r="V458" s="8" t="str">
        <f t="shared" si="47"/>
        <v>94.98 USD</v>
      </c>
    </row>
    <row r="459" spans="1:22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t="s">
        <v>21</v>
      </c>
      <c r="J459" s="19">
        <f t="shared" si="43"/>
        <v>28.956521739130434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  <c r="U459" s="9">
        <f t="shared" si="46"/>
        <v>2016</v>
      </c>
      <c r="V459" s="8" t="str">
        <f t="shared" si="47"/>
        <v>28.96 USD</v>
      </c>
    </row>
    <row r="460" spans="1:22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t="s">
        <v>21</v>
      </c>
      <c r="J460" s="19">
        <f t="shared" si="43"/>
        <v>55.993396226415094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  <c r="U460" s="9">
        <f t="shared" si="46"/>
        <v>2010</v>
      </c>
      <c r="V460" s="8" t="str">
        <f t="shared" si="47"/>
        <v>55.99 USD</v>
      </c>
    </row>
    <row r="461" spans="1:22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t="s">
        <v>21</v>
      </c>
      <c r="J461" s="19">
        <f t="shared" si="43"/>
        <v>54.038095238095238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  <c r="U461" s="9">
        <f t="shared" si="46"/>
        <v>2015</v>
      </c>
      <c r="V461" s="8" t="str">
        <f t="shared" si="47"/>
        <v>54.04 USD</v>
      </c>
    </row>
    <row r="462" spans="1:22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t="s">
        <v>21</v>
      </c>
      <c r="J462" s="19">
        <f t="shared" si="43"/>
        <v>82.38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  <c r="U462" s="9">
        <f t="shared" si="46"/>
        <v>2010</v>
      </c>
      <c r="V462" s="8" t="str">
        <f t="shared" si="47"/>
        <v>82.38 USD</v>
      </c>
    </row>
    <row r="463" spans="1:22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t="s">
        <v>21</v>
      </c>
      <c r="J463" s="19">
        <f t="shared" si="43"/>
        <v>66.997115384615384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  <c r="U463" s="9">
        <f t="shared" si="46"/>
        <v>2014</v>
      </c>
      <c r="V463" s="8" t="str">
        <f t="shared" si="47"/>
        <v>67.00 USD</v>
      </c>
    </row>
    <row r="464" spans="1:22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t="s">
        <v>21</v>
      </c>
      <c r="J464" s="19">
        <f t="shared" si="43"/>
        <v>107.91401869158878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  <c r="U464" s="9">
        <f t="shared" si="46"/>
        <v>2013</v>
      </c>
      <c r="V464" s="8" t="str">
        <f t="shared" si="47"/>
        <v>107.91 USD</v>
      </c>
    </row>
    <row r="465" spans="1:22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t="s">
        <v>21</v>
      </c>
      <c r="J465" s="19">
        <f t="shared" si="43"/>
        <v>69.009501187648453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  <c r="U465" s="9">
        <f t="shared" si="46"/>
        <v>2014</v>
      </c>
      <c r="V465" s="8" t="str">
        <f t="shared" si="47"/>
        <v>69.01 USD</v>
      </c>
    </row>
    <row r="466" spans="1:22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t="s">
        <v>21</v>
      </c>
      <c r="J466" s="19">
        <f t="shared" si="43"/>
        <v>39.006568144499177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  <c r="U466" s="9">
        <f t="shared" si="46"/>
        <v>2018</v>
      </c>
      <c r="V466" s="8" t="str">
        <f t="shared" si="47"/>
        <v>39.01 USD</v>
      </c>
    </row>
    <row r="467" spans="1:22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t="s">
        <v>21</v>
      </c>
      <c r="J467" s="19">
        <f t="shared" si="43"/>
        <v>110.3625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  <c r="U467" s="9">
        <f t="shared" si="46"/>
        <v>2018</v>
      </c>
      <c r="V467" s="8" t="str">
        <f t="shared" si="47"/>
        <v>110.36 USD</v>
      </c>
    </row>
    <row r="468" spans="1:22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t="s">
        <v>21</v>
      </c>
      <c r="J468" s="19">
        <f t="shared" si="43"/>
        <v>94.857142857142861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  <c r="U468" s="9">
        <f t="shared" si="46"/>
        <v>2013</v>
      </c>
      <c r="V468" s="8" t="str">
        <f t="shared" si="47"/>
        <v>94.86 USD</v>
      </c>
    </row>
    <row r="469" spans="1:22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t="s">
        <v>15</v>
      </c>
      <c r="J469" s="19">
        <f t="shared" si="43"/>
        <v>57.935251798561154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  <c r="U469" s="9">
        <f t="shared" si="46"/>
        <v>2015</v>
      </c>
      <c r="V469" s="8" t="str">
        <f t="shared" si="47"/>
        <v>57.94 CAD</v>
      </c>
    </row>
    <row r="470" spans="1:22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t="s">
        <v>21</v>
      </c>
      <c r="J470" s="19">
        <f t="shared" si="43"/>
        <v>101.25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  <c r="U470" s="9">
        <f t="shared" si="46"/>
        <v>2019</v>
      </c>
      <c r="V470" s="8" t="str">
        <f t="shared" si="47"/>
        <v>101.25 USD</v>
      </c>
    </row>
    <row r="471" spans="1:22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t="s">
        <v>21</v>
      </c>
      <c r="J471" s="19">
        <f t="shared" si="43"/>
        <v>64.95597484276729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  <c r="U471" s="9">
        <f t="shared" si="46"/>
        <v>2015</v>
      </c>
      <c r="V471" s="8" t="str">
        <f t="shared" si="47"/>
        <v>64.96 USD</v>
      </c>
    </row>
    <row r="472" spans="1:22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t="s">
        <v>21</v>
      </c>
      <c r="J472" s="19">
        <f t="shared" si="43"/>
        <v>27.00524934383202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  <c r="U472" s="9">
        <f t="shared" si="46"/>
        <v>2016</v>
      </c>
      <c r="V472" s="8" t="str">
        <f t="shared" si="47"/>
        <v>27.01 USD</v>
      </c>
    </row>
    <row r="473" spans="1:22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t="s">
        <v>40</v>
      </c>
      <c r="J473" s="19">
        <f t="shared" si="43"/>
        <v>50.97422680412371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  <c r="U473" s="9">
        <f t="shared" si="46"/>
        <v>2012</v>
      </c>
      <c r="V473" s="8" t="str">
        <f t="shared" si="47"/>
        <v>50.97 GBP</v>
      </c>
    </row>
    <row r="474" spans="1:22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t="s">
        <v>21</v>
      </c>
      <c r="J474" s="19">
        <f t="shared" si="43"/>
        <v>104.94260869565217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  <c r="U474" s="9">
        <f t="shared" si="46"/>
        <v>2019</v>
      </c>
      <c r="V474" s="8" t="str">
        <f t="shared" si="47"/>
        <v>104.94 USD</v>
      </c>
    </row>
    <row r="475" spans="1:22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t="s">
        <v>21</v>
      </c>
      <c r="J475" s="19">
        <f t="shared" si="43"/>
        <v>84.028301886792448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  <c r="U475" s="9">
        <f t="shared" si="46"/>
        <v>2018</v>
      </c>
      <c r="V475" s="8" t="str">
        <f t="shared" si="47"/>
        <v>84.03 USD</v>
      </c>
    </row>
    <row r="476" spans="1:22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t="s">
        <v>21</v>
      </c>
      <c r="J476" s="19">
        <f t="shared" si="43"/>
        <v>102.85915492957747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  <c r="U476" s="9">
        <f t="shared" si="46"/>
        <v>2014</v>
      </c>
      <c r="V476" s="8" t="str">
        <f t="shared" si="47"/>
        <v>102.86 USD</v>
      </c>
    </row>
    <row r="477" spans="1:22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t="s">
        <v>21</v>
      </c>
      <c r="J477" s="19">
        <f t="shared" si="43"/>
        <v>39.962085308056871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  <c r="U477" s="9">
        <f t="shared" si="46"/>
        <v>2013</v>
      </c>
      <c r="V477" s="8" t="str">
        <f t="shared" si="47"/>
        <v>39.96 USD</v>
      </c>
    </row>
    <row r="478" spans="1:22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t="s">
        <v>21</v>
      </c>
      <c r="J478" s="19">
        <f t="shared" si="43"/>
        <v>51.001785714285717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  <c r="U478" s="9">
        <f t="shared" si="46"/>
        <v>2018</v>
      </c>
      <c r="V478" s="8" t="str">
        <f t="shared" si="47"/>
        <v>51.00 USD</v>
      </c>
    </row>
    <row r="479" spans="1:22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t="s">
        <v>21</v>
      </c>
      <c r="J479" s="19">
        <f t="shared" si="43"/>
        <v>40.823008849557525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  <c r="U479" s="9">
        <f t="shared" si="46"/>
        <v>2011</v>
      </c>
      <c r="V479" s="8" t="str">
        <f t="shared" si="47"/>
        <v>40.82 USD</v>
      </c>
    </row>
    <row r="480" spans="1:22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t="s">
        <v>21</v>
      </c>
      <c r="J480" s="19">
        <f t="shared" si="43"/>
        <v>58.999637155297535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  <c r="U480" s="9">
        <f t="shared" si="46"/>
        <v>2015</v>
      </c>
      <c r="V480" s="8" t="str">
        <f t="shared" si="47"/>
        <v>59.00 USD</v>
      </c>
    </row>
    <row r="481" spans="1:22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t="s">
        <v>40</v>
      </c>
      <c r="J481" s="19">
        <f t="shared" si="43"/>
        <v>71.156069364161851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  <c r="U481" s="9">
        <f t="shared" si="46"/>
        <v>2017</v>
      </c>
      <c r="V481" s="8" t="str">
        <f t="shared" si="47"/>
        <v>71.16 GBP</v>
      </c>
    </row>
    <row r="482" spans="1:22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t="s">
        <v>21</v>
      </c>
      <c r="J482" s="19">
        <f t="shared" si="43"/>
        <v>99.494252873563212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  <c r="U482" s="9">
        <f t="shared" si="46"/>
        <v>2010</v>
      </c>
      <c r="V482" s="8" t="str">
        <f t="shared" si="47"/>
        <v>99.49 USD</v>
      </c>
    </row>
    <row r="483" spans="1:22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t="s">
        <v>21</v>
      </c>
      <c r="J483" s="19">
        <f t="shared" si="43"/>
        <v>103.98634590377114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  <c r="U483" s="9">
        <f t="shared" si="46"/>
        <v>2014</v>
      </c>
      <c r="V483" s="8" t="str">
        <f t="shared" si="47"/>
        <v>103.99 USD</v>
      </c>
    </row>
    <row r="484" spans="1:22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t="s">
        <v>21</v>
      </c>
      <c r="J484" s="19">
        <f t="shared" si="43"/>
        <v>76.555555555555557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  <c r="U484" s="9">
        <f t="shared" si="46"/>
        <v>2012</v>
      </c>
      <c r="V484" s="8" t="str">
        <f t="shared" si="47"/>
        <v>76.56 USD</v>
      </c>
    </row>
    <row r="485" spans="1:22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t="s">
        <v>21</v>
      </c>
      <c r="J485" s="19">
        <f t="shared" si="43"/>
        <v>87.068592057761734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  <c r="U485" s="9">
        <f t="shared" si="46"/>
        <v>2019</v>
      </c>
      <c r="V485" s="8" t="str">
        <f t="shared" si="47"/>
        <v>87.07 USD</v>
      </c>
    </row>
    <row r="486" spans="1:22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t="s">
        <v>40</v>
      </c>
      <c r="J486" s="19">
        <f t="shared" si="43"/>
        <v>48.99554707379135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  <c r="U486" s="9">
        <f t="shared" si="46"/>
        <v>2014</v>
      </c>
      <c r="V486" s="8" t="str">
        <f t="shared" si="47"/>
        <v>49.00 GBP</v>
      </c>
    </row>
    <row r="487" spans="1:22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t="s">
        <v>40</v>
      </c>
      <c r="J487" s="19">
        <f t="shared" si="43"/>
        <v>42.969135802469133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  <c r="U487" s="9">
        <f t="shared" si="46"/>
        <v>2019</v>
      </c>
      <c r="V487" s="8" t="str">
        <f t="shared" si="47"/>
        <v>42.97 GBP</v>
      </c>
    </row>
    <row r="488" spans="1:22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t="s">
        <v>40</v>
      </c>
      <c r="J488" s="19">
        <f t="shared" si="43"/>
        <v>33.428571428571431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  <c r="U488" s="9">
        <f t="shared" si="46"/>
        <v>2018</v>
      </c>
      <c r="V488" s="8" t="str">
        <f t="shared" si="47"/>
        <v>33.43 GBP</v>
      </c>
    </row>
    <row r="489" spans="1:22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t="s">
        <v>21</v>
      </c>
      <c r="J489" s="19">
        <f t="shared" si="43"/>
        <v>83.982949701619773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  <c r="U489" s="9">
        <f t="shared" si="46"/>
        <v>2017</v>
      </c>
      <c r="V489" s="8" t="str">
        <f t="shared" si="47"/>
        <v>83.98 USD</v>
      </c>
    </row>
    <row r="490" spans="1:22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t="s">
        <v>21</v>
      </c>
      <c r="J490" s="19">
        <f t="shared" si="43"/>
        <v>101.41739130434783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  <c r="U490" s="9">
        <f t="shared" si="46"/>
        <v>2016</v>
      </c>
      <c r="V490" s="8" t="str">
        <f t="shared" si="47"/>
        <v>101.42 USD</v>
      </c>
    </row>
    <row r="491" spans="1:22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t="s">
        <v>107</v>
      </c>
      <c r="J491" s="19">
        <f t="shared" si="43"/>
        <v>109.87058823529412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  <c r="U491" s="9">
        <f t="shared" si="46"/>
        <v>2010</v>
      </c>
      <c r="V491" s="8" t="str">
        <f t="shared" si="47"/>
        <v>109.87 EUR</v>
      </c>
    </row>
    <row r="492" spans="1:22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t="s">
        <v>21</v>
      </c>
      <c r="J492" s="19">
        <f t="shared" si="43"/>
        <v>31.916666666666668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  <c r="U492" s="9">
        <f t="shared" si="46"/>
        <v>2019</v>
      </c>
      <c r="V492" s="8" t="str">
        <f t="shared" si="47"/>
        <v>31.92 USD</v>
      </c>
    </row>
    <row r="493" spans="1:22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t="s">
        <v>21</v>
      </c>
      <c r="J493" s="19">
        <f t="shared" si="43"/>
        <v>70.993450675399103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  <c r="U493" s="9">
        <f t="shared" si="46"/>
        <v>2013</v>
      </c>
      <c r="V493" s="8" t="str">
        <f t="shared" si="47"/>
        <v>70.99 USD</v>
      </c>
    </row>
    <row r="494" spans="1:22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t="s">
        <v>21</v>
      </c>
      <c r="J494" s="19">
        <f t="shared" si="43"/>
        <v>77.026890756302521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  <c r="U494" s="9">
        <f t="shared" si="46"/>
        <v>2010</v>
      </c>
      <c r="V494" s="8" t="str">
        <f t="shared" si="47"/>
        <v>77.03 USD</v>
      </c>
    </row>
    <row r="495" spans="1:22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t="s">
        <v>21</v>
      </c>
      <c r="J495" s="19">
        <f t="shared" si="43"/>
        <v>101.78125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  <c r="U495" s="9">
        <f t="shared" si="46"/>
        <v>2019</v>
      </c>
      <c r="V495" s="8" t="str">
        <f t="shared" si="47"/>
        <v>101.78 USD</v>
      </c>
    </row>
    <row r="496" spans="1:22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t="s">
        <v>21</v>
      </c>
      <c r="J496" s="19">
        <f t="shared" si="43"/>
        <v>51.059701492537314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  <c r="U496" s="9">
        <f t="shared" si="46"/>
        <v>2012</v>
      </c>
      <c r="V496" s="8" t="str">
        <f t="shared" si="47"/>
        <v>51.06 USD</v>
      </c>
    </row>
    <row r="497" spans="1:22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t="s">
        <v>36</v>
      </c>
      <c r="J497" s="19">
        <f t="shared" si="43"/>
        <v>68.02051282051282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  <c r="U497" s="9">
        <f t="shared" si="46"/>
        <v>2014</v>
      </c>
      <c r="V497" s="8" t="str">
        <f t="shared" si="47"/>
        <v>68.02 DKK</v>
      </c>
    </row>
    <row r="498" spans="1:22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t="s">
        <v>21</v>
      </c>
      <c r="J498" s="19">
        <f t="shared" si="43"/>
        <v>30.87037037037037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  <c r="U498" s="9">
        <f t="shared" si="46"/>
        <v>2017</v>
      </c>
      <c r="V498" s="8" t="str">
        <f t="shared" si="47"/>
        <v>30.87 USD</v>
      </c>
    </row>
    <row r="499" spans="1:22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t="s">
        <v>21</v>
      </c>
      <c r="J499" s="19">
        <f t="shared" si="43"/>
        <v>27.908333333333335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  <c r="U499" s="9">
        <f t="shared" si="46"/>
        <v>2016</v>
      </c>
      <c r="V499" s="8" t="str">
        <f t="shared" si="47"/>
        <v>27.91 USD</v>
      </c>
    </row>
    <row r="500" spans="1:22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t="s">
        <v>36</v>
      </c>
      <c r="J500" s="19">
        <f t="shared" si="43"/>
        <v>79.994818652849744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  <c r="U500" s="9">
        <f t="shared" si="46"/>
        <v>2015</v>
      </c>
      <c r="V500" s="8" t="str">
        <f t="shared" si="47"/>
        <v>79.99 DKK</v>
      </c>
    </row>
    <row r="501" spans="1:22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t="s">
        <v>21</v>
      </c>
      <c r="J501" s="19">
        <f t="shared" si="43"/>
        <v>38.003378378378379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  <c r="U501" s="9">
        <f t="shared" si="46"/>
        <v>2016</v>
      </c>
      <c r="V501" s="8" t="str">
        <f t="shared" si="47"/>
        <v>38.00 USD</v>
      </c>
    </row>
    <row r="502" spans="1:22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t="s">
        <v>21</v>
      </c>
      <c r="J502" s="19">
        <f t="shared" si="43"/>
        <v>0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  <c r="U502" s="9">
        <f t="shared" si="46"/>
        <v>2013</v>
      </c>
      <c r="V502" s="8">
        <f t="shared" si="47"/>
        <v>0</v>
      </c>
    </row>
    <row r="503" spans="1:22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t="s">
        <v>21</v>
      </c>
      <c r="J503" s="19">
        <f t="shared" si="43"/>
        <v>59.990534521158132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  <c r="U503" s="9">
        <f t="shared" si="46"/>
        <v>2013</v>
      </c>
      <c r="V503" s="8" t="str">
        <f t="shared" si="47"/>
        <v>59.99 USD</v>
      </c>
    </row>
    <row r="504" spans="1:22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t="s">
        <v>26</v>
      </c>
      <c r="J504" s="19">
        <f t="shared" si="43"/>
        <v>37.037634408602152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  <c r="U504" s="9">
        <f t="shared" si="46"/>
        <v>2012</v>
      </c>
      <c r="V504" s="8" t="str">
        <f t="shared" si="47"/>
        <v>37.04 AUD</v>
      </c>
    </row>
    <row r="505" spans="1:22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t="s">
        <v>21</v>
      </c>
      <c r="J505" s="19">
        <f t="shared" si="43"/>
        <v>99.963043478260872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  <c r="U505" s="9">
        <f t="shared" si="46"/>
        <v>2015</v>
      </c>
      <c r="V505" s="8" t="str">
        <f t="shared" si="47"/>
        <v>99.96 USD</v>
      </c>
    </row>
    <row r="506" spans="1:22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t="s">
        <v>107</v>
      </c>
      <c r="J506" s="19">
        <f t="shared" si="43"/>
        <v>111.6774193548387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  <c r="U506" s="9">
        <f t="shared" si="46"/>
        <v>2015</v>
      </c>
      <c r="V506" s="8" t="str">
        <f t="shared" si="47"/>
        <v>111.68 EUR</v>
      </c>
    </row>
    <row r="507" spans="1:22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t="s">
        <v>21</v>
      </c>
      <c r="J507" s="19">
        <f t="shared" si="43"/>
        <v>36.014409221902014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  <c r="U507" s="9">
        <f t="shared" si="46"/>
        <v>2013</v>
      </c>
      <c r="V507" s="8" t="str">
        <f t="shared" si="47"/>
        <v>36.01 USD</v>
      </c>
    </row>
    <row r="508" spans="1:22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t="s">
        <v>21</v>
      </c>
      <c r="J508" s="19">
        <f t="shared" si="43"/>
        <v>66.010284810126578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  <c r="U508" s="9">
        <f t="shared" si="46"/>
        <v>2017</v>
      </c>
      <c r="V508" s="8" t="str">
        <f t="shared" si="47"/>
        <v>66.01 USD</v>
      </c>
    </row>
    <row r="509" spans="1:22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t="s">
        <v>21</v>
      </c>
      <c r="J509" s="19">
        <f t="shared" si="43"/>
        <v>44.05263157894737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  <c r="U509" s="9">
        <f t="shared" si="46"/>
        <v>2013</v>
      </c>
      <c r="V509" s="8" t="str">
        <f t="shared" si="47"/>
        <v>44.05 USD</v>
      </c>
    </row>
    <row r="510" spans="1:22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t="s">
        <v>21</v>
      </c>
      <c r="J510" s="19">
        <f t="shared" si="43"/>
        <v>52.999726551818434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  <c r="U510" s="9">
        <f t="shared" si="46"/>
        <v>2018</v>
      </c>
      <c r="V510" s="8" t="str">
        <f t="shared" si="47"/>
        <v>53.00 USD</v>
      </c>
    </row>
    <row r="511" spans="1:22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t="s">
        <v>21</v>
      </c>
      <c r="J511" s="19">
        <f t="shared" si="43"/>
        <v>95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  <c r="U511" s="9">
        <f t="shared" si="46"/>
        <v>2012</v>
      </c>
      <c r="V511" s="8" t="str">
        <f t="shared" si="47"/>
        <v>95.00 USD</v>
      </c>
    </row>
    <row r="512" spans="1:22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t="s">
        <v>26</v>
      </c>
      <c r="J512" s="19">
        <f t="shared" si="43"/>
        <v>70.908396946564892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  <c r="U512" s="9">
        <f t="shared" si="46"/>
        <v>2018</v>
      </c>
      <c r="V512" s="8" t="str">
        <f t="shared" si="47"/>
        <v>70.91 AUD</v>
      </c>
    </row>
    <row r="513" spans="1:22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t="s">
        <v>21</v>
      </c>
      <c r="J513" s="19">
        <f t="shared" si="43"/>
        <v>98.060773480662988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  <c r="U513" s="9">
        <f t="shared" si="46"/>
        <v>2019</v>
      </c>
      <c r="V513" s="8" t="str">
        <f t="shared" si="47"/>
        <v>98.06 USD</v>
      </c>
    </row>
    <row r="514" spans="1:22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48">E514/D514</f>
        <v>1.3931868131868133</v>
      </c>
      <c r="G514" t="s">
        <v>20</v>
      </c>
      <c r="H514">
        <v>239</v>
      </c>
      <c r="I514" t="s">
        <v>21</v>
      </c>
      <c r="J514" s="19">
        <f t="shared" ref="J514:J577" si="49">IF(H514=0,0,E514/H514)</f>
        <v>53.046025104602514</v>
      </c>
      <c r="K514" t="s">
        <v>22</v>
      </c>
      <c r="L514">
        <v>1404536400</v>
      </c>
      <c r="M514">
        <v>1404622800</v>
      </c>
      <c r="N514" s="12">
        <f t="shared" ref="N514:N577" si="50">(((L514/60)/60)/24)+DATE(1970,1,1)</f>
        <v>41825.208333333336</v>
      </c>
      <c r="O514" s="12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  <c r="U514" s="9">
        <f t="shared" ref="U514:U577" si="52">YEAR(O514)</f>
        <v>2014</v>
      </c>
      <c r="V514" s="8" t="str">
        <f t="shared" ref="V514:V577" si="53">IF(H514=0,0,TEXT(E514/H514,"#,##0.00")&amp;" "&amp;K514)</f>
        <v>53.05 USD</v>
      </c>
    </row>
    <row r="515" spans="1:22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0.39277108433734942</v>
      </c>
      <c r="G515" t="s">
        <v>74</v>
      </c>
      <c r="H515">
        <v>35</v>
      </c>
      <c r="I515" t="s">
        <v>21</v>
      </c>
      <c r="J515" s="19">
        <f t="shared" si="49"/>
        <v>93.142857142857139</v>
      </c>
      <c r="K515" t="s">
        <v>22</v>
      </c>
      <c r="L515">
        <v>1284008400</v>
      </c>
      <c r="M515">
        <v>1284181200</v>
      </c>
      <c r="N515" s="12">
        <f t="shared" si="50"/>
        <v>40430.208333333336</v>
      </c>
      <c r="O515" s="12">
        <f t="shared" si="51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  <c r="U515" s="9">
        <f t="shared" si="52"/>
        <v>2010</v>
      </c>
      <c r="V515" s="8" t="str">
        <f t="shared" si="53"/>
        <v>93.14 USD</v>
      </c>
    </row>
    <row r="516" spans="1:22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t="s">
        <v>98</v>
      </c>
      <c r="J516" s="19">
        <f t="shared" si="49"/>
        <v>58.945075757575758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  <c r="U516" s="9">
        <f t="shared" si="52"/>
        <v>2013</v>
      </c>
      <c r="V516" s="8" t="str">
        <f t="shared" si="53"/>
        <v>58.95 CHF</v>
      </c>
    </row>
    <row r="517" spans="1:22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t="s">
        <v>15</v>
      </c>
      <c r="J517" s="19">
        <f t="shared" si="49"/>
        <v>36.067669172932334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  <c r="U517" s="9">
        <f t="shared" si="52"/>
        <v>2011</v>
      </c>
      <c r="V517" s="8" t="str">
        <f t="shared" si="53"/>
        <v>36.07 CAD</v>
      </c>
    </row>
    <row r="518" spans="1:22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t="s">
        <v>21</v>
      </c>
      <c r="J518" s="19">
        <f t="shared" si="49"/>
        <v>63.030732860520096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  <c r="U518" s="9">
        <f t="shared" si="52"/>
        <v>2010</v>
      </c>
      <c r="V518" s="8" t="str">
        <f t="shared" si="53"/>
        <v>63.03 USD</v>
      </c>
    </row>
    <row r="519" spans="1:22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t="s">
        <v>21</v>
      </c>
      <c r="J519" s="19">
        <f t="shared" si="49"/>
        <v>84.717948717948715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  <c r="U519" s="9">
        <f t="shared" si="52"/>
        <v>2017</v>
      </c>
      <c r="V519" s="8" t="str">
        <f t="shared" si="53"/>
        <v>84.72 USD</v>
      </c>
    </row>
    <row r="520" spans="1:22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t="s">
        <v>21</v>
      </c>
      <c r="J520" s="19">
        <f t="shared" si="49"/>
        <v>62.2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  <c r="U520" s="9">
        <f t="shared" si="52"/>
        <v>2018</v>
      </c>
      <c r="V520" s="8" t="str">
        <f t="shared" si="53"/>
        <v>62.20 USD</v>
      </c>
    </row>
    <row r="521" spans="1:22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t="s">
        <v>21</v>
      </c>
      <c r="J521" s="19">
        <f t="shared" si="49"/>
        <v>101.97518330513255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  <c r="U521" s="9">
        <f t="shared" si="52"/>
        <v>2015</v>
      </c>
      <c r="V521" s="8" t="str">
        <f t="shared" si="53"/>
        <v>101.98 USD</v>
      </c>
    </row>
    <row r="522" spans="1:22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t="s">
        <v>21</v>
      </c>
      <c r="J522" s="19">
        <f t="shared" si="49"/>
        <v>106.4375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  <c r="U522" s="9">
        <f t="shared" si="52"/>
        <v>2019</v>
      </c>
      <c r="V522" s="8" t="str">
        <f t="shared" si="53"/>
        <v>106.44 USD</v>
      </c>
    </row>
    <row r="523" spans="1:22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t="s">
        <v>21</v>
      </c>
      <c r="J523" s="19">
        <f t="shared" si="49"/>
        <v>29.975609756097562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  <c r="U523" s="9">
        <f t="shared" si="52"/>
        <v>2016</v>
      </c>
      <c r="V523" s="8" t="str">
        <f t="shared" si="53"/>
        <v>29.98 USD</v>
      </c>
    </row>
    <row r="524" spans="1:22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t="s">
        <v>21</v>
      </c>
      <c r="J524" s="19">
        <f t="shared" si="49"/>
        <v>85.806282722513089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  <c r="U524" s="9">
        <f t="shared" si="52"/>
        <v>2012</v>
      </c>
      <c r="V524" s="8" t="str">
        <f t="shared" si="53"/>
        <v>85.81 USD</v>
      </c>
    </row>
    <row r="525" spans="1:22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t="s">
        <v>21</v>
      </c>
      <c r="J525" s="19">
        <f t="shared" si="49"/>
        <v>70.82022471910112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  <c r="U525" s="9">
        <f t="shared" si="52"/>
        <v>2010</v>
      </c>
      <c r="V525" s="8" t="str">
        <f t="shared" si="53"/>
        <v>70.82 USD</v>
      </c>
    </row>
    <row r="526" spans="1:22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t="s">
        <v>21</v>
      </c>
      <c r="J526" s="19">
        <f t="shared" si="49"/>
        <v>40.998484082870135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  <c r="U526" s="9">
        <f t="shared" si="52"/>
        <v>2010</v>
      </c>
      <c r="V526" s="8" t="str">
        <f t="shared" si="53"/>
        <v>41.00 USD</v>
      </c>
    </row>
    <row r="527" spans="1:22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t="s">
        <v>21</v>
      </c>
      <c r="J527" s="19">
        <f t="shared" si="49"/>
        <v>28.063492063492063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  <c r="U527" s="9">
        <f t="shared" si="52"/>
        <v>2010</v>
      </c>
      <c r="V527" s="8" t="str">
        <f t="shared" si="53"/>
        <v>28.06 USD</v>
      </c>
    </row>
    <row r="528" spans="1:22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t="s">
        <v>21</v>
      </c>
      <c r="J528" s="19">
        <f t="shared" si="49"/>
        <v>88.054421768707485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  <c r="U528" s="9">
        <f t="shared" si="52"/>
        <v>2016</v>
      </c>
      <c r="V528" s="8" t="str">
        <f t="shared" si="53"/>
        <v>88.05 USD</v>
      </c>
    </row>
    <row r="529" spans="1:22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t="s">
        <v>15</v>
      </c>
      <c r="J529" s="19">
        <f t="shared" si="49"/>
        <v>31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  <c r="U529" s="9">
        <f t="shared" si="52"/>
        <v>2016</v>
      </c>
      <c r="V529" s="8" t="str">
        <f t="shared" si="53"/>
        <v>31.00 CAD</v>
      </c>
    </row>
    <row r="530" spans="1:22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t="s">
        <v>40</v>
      </c>
      <c r="J530" s="19">
        <f t="shared" si="49"/>
        <v>90.337500000000006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  <c r="U530" s="9">
        <f t="shared" si="52"/>
        <v>2014</v>
      </c>
      <c r="V530" s="8" t="str">
        <f t="shared" si="53"/>
        <v>90.34 GBP</v>
      </c>
    </row>
    <row r="531" spans="1:22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t="s">
        <v>21</v>
      </c>
      <c r="J531" s="19">
        <f t="shared" si="49"/>
        <v>63.777777777777779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  <c r="U531" s="9">
        <f t="shared" si="52"/>
        <v>2014</v>
      </c>
      <c r="V531" s="8" t="str">
        <f t="shared" si="53"/>
        <v>63.78 USD</v>
      </c>
    </row>
    <row r="532" spans="1:22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t="s">
        <v>21</v>
      </c>
      <c r="J532" s="19">
        <f t="shared" si="49"/>
        <v>53.995515695067262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  <c r="U532" s="9">
        <f t="shared" si="52"/>
        <v>2010</v>
      </c>
      <c r="V532" s="8" t="str">
        <f t="shared" si="53"/>
        <v>54.00 USD</v>
      </c>
    </row>
    <row r="533" spans="1:22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t="s">
        <v>98</v>
      </c>
      <c r="J533" s="19">
        <f t="shared" si="49"/>
        <v>48.993956043956047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  <c r="U533" s="9">
        <f t="shared" si="52"/>
        <v>2014</v>
      </c>
      <c r="V533" s="8" t="str">
        <f t="shared" si="53"/>
        <v>48.99 CHF</v>
      </c>
    </row>
    <row r="534" spans="1:22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t="s">
        <v>15</v>
      </c>
      <c r="J534" s="19">
        <f t="shared" si="49"/>
        <v>63.857142857142854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  <c r="U534" s="9">
        <f t="shared" si="52"/>
        <v>2018</v>
      </c>
      <c r="V534" s="8" t="str">
        <f t="shared" si="53"/>
        <v>63.86 CAD</v>
      </c>
    </row>
    <row r="535" spans="1:22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t="s">
        <v>40</v>
      </c>
      <c r="J535" s="19">
        <f t="shared" si="49"/>
        <v>82.996393146979258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  <c r="U535" s="9">
        <f t="shared" si="52"/>
        <v>2013</v>
      </c>
      <c r="V535" s="8" t="str">
        <f t="shared" si="53"/>
        <v>83.00 GBP</v>
      </c>
    </row>
    <row r="536" spans="1:22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t="s">
        <v>21</v>
      </c>
      <c r="J536" s="19">
        <f t="shared" si="49"/>
        <v>55.08230452674897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  <c r="U536" s="9">
        <f t="shared" si="52"/>
        <v>2018</v>
      </c>
      <c r="V536" s="8" t="str">
        <f t="shared" si="53"/>
        <v>55.08 USD</v>
      </c>
    </row>
    <row r="537" spans="1:22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t="s">
        <v>107</v>
      </c>
      <c r="J537" s="19">
        <f t="shared" si="49"/>
        <v>62.044554455445542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  <c r="U537" s="9">
        <f t="shared" si="52"/>
        <v>2018</v>
      </c>
      <c r="V537" s="8" t="str">
        <f t="shared" si="53"/>
        <v>62.04 EUR</v>
      </c>
    </row>
    <row r="538" spans="1:22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t="s">
        <v>107</v>
      </c>
      <c r="J538" s="19">
        <f t="shared" si="49"/>
        <v>104.97857142857143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  <c r="U538" s="9">
        <f t="shared" si="52"/>
        <v>2010</v>
      </c>
      <c r="V538" s="8" t="str">
        <f t="shared" si="53"/>
        <v>104.98 EUR</v>
      </c>
    </row>
    <row r="539" spans="1:22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t="s">
        <v>36</v>
      </c>
      <c r="J539" s="19">
        <f t="shared" si="49"/>
        <v>94.044676806083643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  <c r="U539" s="9">
        <f t="shared" si="52"/>
        <v>2018</v>
      </c>
      <c r="V539" s="8" t="str">
        <f t="shared" si="53"/>
        <v>94.04 DKK</v>
      </c>
    </row>
    <row r="540" spans="1:22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t="s">
        <v>21</v>
      </c>
      <c r="J540" s="19">
        <f t="shared" si="49"/>
        <v>44.007716049382715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  <c r="U540" s="9">
        <f t="shared" si="52"/>
        <v>2013</v>
      </c>
      <c r="V540" s="8" t="str">
        <f t="shared" si="53"/>
        <v>44.01 USD</v>
      </c>
    </row>
    <row r="541" spans="1:22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t="s">
        <v>21</v>
      </c>
      <c r="J541" s="19">
        <f t="shared" si="49"/>
        <v>92.467532467532465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  <c r="U541" s="9">
        <f t="shared" si="52"/>
        <v>2019</v>
      </c>
      <c r="V541" s="8" t="str">
        <f t="shared" si="53"/>
        <v>92.47 USD</v>
      </c>
    </row>
    <row r="542" spans="1:22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t="s">
        <v>21</v>
      </c>
      <c r="J542" s="19">
        <f t="shared" si="49"/>
        <v>57.072874493927124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  <c r="U542" s="9">
        <f t="shared" si="52"/>
        <v>2018</v>
      </c>
      <c r="V542" s="8" t="str">
        <f t="shared" si="53"/>
        <v>57.07 USD</v>
      </c>
    </row>
    <row r="543" spans="1:22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t="s">
        <v>107</v>
      </c>
      <c r="J543" s="19">
        <f t="shared" si="49"/>
        <v>109.07848101265823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  <c r="U543" s="9">
        <f t="shared" si="52"/>
        <v>2015</v>
      </c>
      <c r="V543" s="8" t="str">
        <f t="shared" si="53"/>
        <v>109.08 EUR</v>
      </c>
    </row>
    <row r="544" spans="1:22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t="s">
        <v>40</v>
      </c>
      <c r="J544" s="19">
        <f t="shared" si="49"/>
        <v>39.387755102040813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  <c r="U544" s="9">
        <f t="shared" si="52"/>
        <v>2016</v>
      </c>
      <c r="V544" s="8" t="str">
        <f t="shared" si="53"/>
        <v>39.39 GBP</v>
      </c>
    </row>
    <row r="545" spans="1:22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t="s">
        <v>21</v>
      </c>
      <c r="J545" s="19">
        <f t="shared" si="49"/>
        <v>77.022222222222226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  <c r="U545" s="9">
        <f t="shared" si="52"/>
        <v>2013</v>
      </c>
      <c r="V545" s="8" t="str">
        <f t="shared" si="53"/>
        <v>77.02 USD</v>
      </c>
    </row>
    <row r="546" spans="1:22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t="s">
        <v>21</v>
      </c>
      <c r="J546" s="19">
        <f t="shared" si="49"/>
        <v>92.166666666666671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  <c r="U546" s="9">
        <f t="shared" si="52"/>
        <v>2016</v>
      </c>
      <c r="V546" s="8" t="str">
        <f t="shared" si="53"/>
        <v>92.17 USD</v>
      </c>
    </row>
    <row r="547" spans="1:22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t="s">
        <v>21</v>
      </c>
      <c r="J547" s="19">
        <f t="shared" si="49"/>
        <v>61.007063197026021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  <c r="U547" s="9">
        <f t="shared" si="52"/>
        <v>2020</v>
      </c>
      <c r="V547" s="8" t="str">
        <f t="shared" si="53"/>
        <v>61.01 USD</v>
      </c>
    </row>
    <row r="548" spans="1:22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t="s">
        <v>21</v>
      </c>
      <c r="J548" s="19">
        <f t="shared" si="49"/>
        <v>78.068181818181813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  <c r="U548" s="9">
        <f t="shared" si="52"/>
        <v>2018</v>
      </c>
      <c r="V548" s="8" t="str">
        <f t="shared" si="53"/>
        <v>78.07 USD</v>
      </c>
    </row>
    <row r="549" spans="1:22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t="s">
        <v>21</v>
      </c>
      <c r="J549" s="19">
        <f t="shared" si="49"/>
        <v>80.75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  <c r="U549" s="9">
        <f t="shared" si="52"/>
        <v>2015</v>
      </c>
      <c r="V549" s="8" t="str">
        <f t="shared" si="53"/>
        <v>80.75 USD</v>
      </c>
    </row>
    <row r="550" spans="1:22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t="s">
        <v>21</v>
      </c>
      <c r="J550" s="19">
        <f t="shared" si="49"/>
        <v>59.991289782244557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  <c r="U550" s="9">
        <f t="shared" si="52"/>
        <v>2016</v>
      </c>
      <c r="V550" s="8" t="str">
        <f t="shared" si="53"/>
        <v>59.99 USD</v>
      </c>
    </row>
    <row r="551" spans="1:22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t="s">
        <v>21</v>
      </c>
      <c r="J551" s="19">
        <f t="shared" si="49"/>
        <v>110.03018372703411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  <c r="U551" s="9">
        <f t="shared" si="52"/>
        <v>2013</v>
      </c>
      <c r="V551" s="8" t="str">
        <f t="shared" si="53"/>
        <v>110.03 USD</v>
      </c>
    </row>
    <row r="552" spans="1:22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t="s">
        <v>98</v>
      </c>
      <c r="J552" s="19">
        <f t="shared" si="49"/>
        <v>4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  <c r="U552" s="9">
        <f t="shared" si="52"/>
        <v>2012</v>
      </c>
      <c r="V552" s="8" t="str">
        <f t="shared" si="53"/>
        <v>4.00 CHF</v>
      </c>
    </row>
    <row r="553" spans="1:22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t="s">
        <v>26</v>
      </c>
      <c r="J553" s="19">
        <f t="shared" si="49"/>
        <v>37.99856063332134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  <c r="U553" s="9">
        <f t="shared" si="52"/>
        <v>2015</v>
      </c>
      <c r="V553" s="8" t="str">
        <f t="shared" si="53"/>
        <v>38.00 AUD</v>
      </c>
    </row>
    <row r="554" spans="1:22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t="s">
        <v>21</v>
      </c>
      <c r="J554" s="19">
        <f t="shared" si="49"/>
        <v>96.369565217391298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  <c r="U554" s="9">
        <f t="shared" si="52"/>
        <v>2016</v>
      </c>
      <c r="V554" s="8" t="str">
        <f t="shared" si="53"/>
        <v>96.37 USD</v>
      </c>
    </row>
    <row r="555" spans="1:22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t="s">
        <v>21</v>
      </c>
      <c r="J555" s="19">
        <f t="shared" si="49"/>
        <v>72.978599221789878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  <c r="U555" s="9">
        <f t="shared" si="52"/>
        <v>2011</v>
      </c>
      <c r="V555" s="8" t="str">
        <f t="shared" si="53"/>
        <v>72.98 USD</v>
      </c>
    </row>
    <row r="556" spans="1:22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t="s">
        <v>15</v>
      </c>
      <c r="J556" s="19">
        <f t="shared" si="49"/>
        <v>26.007220216606498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  <c r="U556" s="9">
        <f t="shared" si="52"/>
        <v>2016</v>
      </c>
      <c r="V556" s="8" t="str">
        <f t="shared" si="53"/>
        <v>26.01 CAD</v>
      </c>
    </row>
    <row r="557" spans="1:22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t="s">
        <v>36</v>
      </c>
      <c r="J557" s="19">
        <f t="shared" si="49"/>
        <v>104.36296296296297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  <c r="U557" s="9">
        <f t="shared" si="52"/>
        <v>2014</v>
      </c>
      <c r="V557" s="8" t="str">
        <f t="shared" si="53"/>
        <v>104.36 DKK</v>
      </c>
    </row>
    <row r="558" spans="1:22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t="s">
        <v>21</v>
      </c>
      <c r="J558" s="19">
        <f t="shared" si="49"/>
        <v>102.18852459016394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  <c r="U558" s="9">
        <f t="shared" si="52"/>
        <v>2011</v>
      </c>
      <c r="V558" s="8" t="str">
        <f t="shared" si="53"/>
        <v>102.19 USD</v>
      </c>
    </row>
    <row r="559" spans="1:22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t="s">
        <v>21</v>
      </c>
      <c r="J559" s="19">
        <f t="shared" si="49"/>
        <v>54.117647058823529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  <c r="U559" s="9">
        <f t="shared" si="52"/>
        <v>2015</v>
      </c>
      <c r="V559" s="8" t="str">
        <f t="shared" si="53"/>
        <v>54.12 USD</v>
      </c>
    </row>
    <row r="560" spans="1:22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t="s">
        <v>21</v>
      </c>
      <c r="J560" s="19">
        <f t="shared" si="49"/>
        <v>63.222222222222221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  <c r="U560" s="9">
        <f t="shared" si="52"/>
        <v>2016</v>
      </c>
      <c r="V560" s="8" t="str">
        <f t="shared" si="53"/>
        <v>63.22 USD</v>
      </c>
    </row>
    <row r="561" spans="1:22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t="s">
        <v>21</v>
      </c>
      <c r="J561" s="19">
        <f t="shared" si="49"/>
        <v>104.03228962818004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  <c r="U561" s="9">
        <f t="shared" si="52"/>
        <v>2016</v>
      </c>
      <c r="V561" s="8" t="str">
        <f t="shared" si="53"/>
        <v>104.03 USD</v>
      </c>
    </row>
    <row r="562" spans="1:22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t="s">
        <v>21</v>
      </c>
      <c r="J562" s="19">
        <f t="shared" si="49"/>
        <v>49.994334277620396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  <c r="U562" s="9">
        <f t="shared" si="52"/>
        <v>2011</v>
      </c>
      <c r="V562" s="8" t="str">
        <f t="shared" si="53"/>
        <v>49.99 USD</v>
      </c>
    </row>
    <row r="563" spans="1:22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t="s">
        <v>98</v>
      </c>
      <c r="J563" s="19">
        <f t="shared" si="49"/>
        <v>56.015151515151516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  <c r="U563" s="9">
        <f t="shared" si="52"/>
        <v>2011</v>
      </c>
      <c r="V563" s="8" t="str">
        <f t="shared" si="53"/>
        <v>56.02 CHF</v>
      </c>
    </row>
    <row r="564" spans="1:22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t="s">
        <v>98</v>
      </c>
      <c r="J564" s="19">
        <f t="shared" si="49"/>
        <v>48.807692307692307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  <c r="U564" s="9">
        <f t="shared" si="52"/>
        <v>2019</v>
      </c>
      <c r="V564" s="8" t="str">
        <f t="shared" si="53"/>
        <v>48.81 CHF</v>
      </c>
    </row>
    <row r="565" spans="1:22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t="s">
        <v>26</v>
      </c>
      <c r="J565" s="19">
        <f t="shared" si="49"/>
        <v>60.082352941176474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  <c r="U565" s="9">
        <f t="shared" si="52"/>
        <v>2018</v>
      </c>
      <c r="V565" s="8" t="str">
        <f t="shared" si="53"/>
        <v>60.08 AUD</v>
      </c>
    </row>
    <row r="566" spans="1:22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t="s">
        <v>21</v>
      </c>
      <c r="J566" s="19">
        <f t="shared" si="49"/>
        <v>78.990502793296088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  <c r="U566" s="9">
        <f t="shared" si="52"/>
        <v>2015</v>
      </c>
      <c r="V566" s="8" t="str">
        <f t="shared" si="53"/>
        <v>78.99 USD</v>
      </c>
    </row>
    <row r="567" spans="1:22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t="s">
        <v>21</v>
      </c>
      <c r="J567" s="19">
        <f t="shared" si="49"/>
        <v>53.99499443826474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  <c r="U567" s="9">
        <f t="shared" si="52"/>
        <v>2011</v>
      </c>
      <c r="V567" s="8" t="str">
        <f t="shared" si="53"/>
        <v>53.99 USD</v>
      </c>
    </row>
    <row r="568" spans="1:22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t="s">
        <v>21</v>
      </c>
      <c r="J568" s="19">
        <f t="shared" si="49"/>
        <v>111.45945945945945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  <c r="U568" s="9">
        <f t="shared" si="52"/>
        <v>2016</v>
      </c>
      <c r="V568" s="8" t="str">
        <f t="shared" si="53"/>
        <v>111.46 USD</v>
      </c>
    </row>
    <row r="569" spans="1:22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t="s">
        <v>21</v>
      </c>
      <c r="J569" s="19">
        <f t="shared" si="49"/>
        <v>60.922131147540981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  <c r="U569" s="9">
        <f t="shared" si="52"/>
        <v>2014</v>
      </c>
      <c r="V569" s="8" t="str">
        <f t="shared" si="53"/>
        <v>60.92 USD</v>
      </c>
    </row>
    <row r="570" spans="1:22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t="s">
        <v>21</v>
      </c>
      <c r="J570" s="19">
        <f t="shared" si="49"/>
        <v>26.0015444015444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  <c r="U570" s="9">
        <f t="shared" si="52"/>
        <v>2010</v>
      </c>
      <c r="V570" s="8" t="str">
        <f t="shared" si="53"/>
        <v>26.00 USD</v>
      </c>
    </row>
    <row r="571" spans="1:22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t="s">
        <v>107</v>
      </c>
      <c r="J571" s="19">
        <f t="shared" si="49"/>
        <v>80.993208828522924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  <c r="U571" s="9">
        <f t="shared" si="52"/>
        <v>2011</v>
      </c>
      <c r="V571" s="8" t="str">
        <f t="shared" si="53"/>
        <v>80.99 EUR</v>
      </c>
    </row>
    <row r="572" spans="1:22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t="s">
        <v>21</v>
      </c>
      <c r="J572" s="19">
        <f t="shared" si="49"/>
        <v>34.995963302752294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  <c r="U572" s="9">
        <f t="shared" si="52"/>
        <v>2014</v>
      </c>
      <c r="V572" s="8" t="str">
        <f t="shared" si="53"/>
        <v>35.00 USD</v>
      </c>
    </row>
    <row r="573" spans="1:22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t="s">
        <v>107</v>
      </c>
      <c r="J573" s="19">
        <f t="shared" si="49"/>
        <v>94.142857142857139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  <c r="U573" s="9">
        <f t="shared" si="52"/>
        <v>2015</v>
      </c>
      <c r="V573" s="8" t="str">
        <f t="shared" si="53"/>
        <v>94.14 EUR</v>
      </c>
    </row>
    <row r="574" spans="1:22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t="s">
        <v>21</v>
      </c>
      <c r="J574" s="19">
        <f t="shared" si="49"/>
        <v>52.085106382978722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  <c r="U574" s="9">
        <f t="shared" si="52"/>
        <v>2015</v>
      </c>
      <c r="V574" s="8" t="str">
        <f t="shared" si="53"/>
        <v>52.09 USD</v>
      </c>
    </row>
    <row r="575" spans="1:22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t="s">
        <v>21</v>
      </c>
      <c r="J575" s="19">
        <f t="shared" si="49"/>
        <v>24.986666666666668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  <c r="U575" s="9">
        <f t="shared" si="52"/>
        <v>2014</v>
      </c>
      <c r="V575" s="8" t="str">
        <f t="shared" si="53"/>
        <v>24.99 USD</v>
      </c>
    </row>
    <row r="576" spans="1:22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t="s">
        <v>21</v>
      </c>
      <c r="J576" s="19">
        <f t="shared" si="49"/>
        <v>69.215277777777771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  <c r="U576" s="9">
        <f t="shared" si="52"/>
        <v>2019</v>
      </c>
      <c r="V576" s="8" t="str">
        <f t="shared" si="53"/>
        <v>69.22 USD</v>
      </c>
    </row>
    <row r="577" spans="1:22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t="s">
        <v>21</v>
      </c>
      <c r="J577" s="19">
        <f t="shared" si="49"/>
        <v>93.944444444444443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  <c r="U577" s="9">
        <f t="shared" si="52"/>
        <v>2014</v>
      </c>
      <c r="V577" s="8" t="str">
        <f t="shared" si="53"/>
        <v>93.94 USD</v>
      </c>
    </row>
    <row r="578" spans="1:22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54">E578/D578</f>
        <v>0.6492783505154639</v>
      </c>
      <c r="G578" t="s">
        <v>14</v>
      </c>
      <c r="H578">
        <v>64</v>
      </c>
      <c r="I578" t="s">
        <v>21</v>
      </c>
      <c r="J578" s="19">
        <f t="shared" ref="J578:J641" si="55">IF(H578=0,0,E578/H578)</f>
        <v>98.40625</v>
      </c>
      <c r="K578" t="s">
        <v>22</v>
      </c>
      <c r="L578">
        <v>1509512400</v>
      </c>
      <c r="M578">
        <v>1510984800</v>
      </c>
      <c r="N578" s="12">
        <f t="shared" ref="N578:N641" si="56">(((L578/60)/60)/24)+DATE(1970,1,1)</f>
        <v>43040.208333333328</v>
      </c>
      <c r="O578" s="12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  <c r="U578" s="9">
        <f t="shared" ref="U578:U641" si="58">YEAR(O578)</f>
        <v>2017</v>
      </c>
      <c r="V578" s="8" t="str">
        <f t="shared" ref="V578:V641" si="59">IF(H578=0,0,TEXT(E578/H578,"#,##0.00")&amp;" "&amp;K578)</f>
        <v>98.41 USD</v>
      </c>
    </row>
    <row r="579" spans="1:22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0.18853658536585366</v>
      </c>
      <c r="G579" t="s">
        <v>74</v>
      </c>
      <c r="H579">
        <v>37</v>
      </c>
      <c r="I579" t="s">
        <v>21</v>
      </c>
      <c r="J579" s="19">
        <f t="shared" si="55"/>
        <v>41.783783783783782</v>
      </c>
      <c r="K579" t="s">
        <v>22</v>
      </c>
      <c r="L579">
        <v>1299823200</v>
      </c>
      <c r="M579">
        <v>1302066000</v>
      </c>
      <c r="N579" s="12">
        <f t="shared" si="56"/>
        <v>40613.25</v>
      </c>
      <c r="O579" s="12">
        <f t="shared" si="57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  <c r="U579" s="9">
        <f t="shared" si="58"/>
        <v>2011</v>
      </c>
      <c r="V579" s="8" t="str">
        <f t="shared" si="59"/>
        <v>41.78 USD</v>
      </c>
    </row>
    <row r="580" spans="1:22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t="s">
        <v>21</v>
      </c>
      <c r="J580" s="19">
        <f t="shared" si="55"/>
        <v>65.991836734693877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  <c r="U580" s="9">
        <f t="shared" si="58"/>
        <v>2011</v>
      </c>
      <c r="V580" s="8" t="str">
        <f t="shared" si="59"/>
        <v>65.99 USD</v>
      </c>
    </row>
    <row r="581" spans="1:22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t="s">
        <v>21</v>
      </c>
      <c r="J581" s="19">
        <f t="shared" si="55"/>
        <v>72.05747126436782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  <c r="U581" s="9">
        <f t="shared" si="58"/>
        <v>2011</v>
      </c>
      <c r="V581" s="8" t="str">
        <f t="shared" si="59"/>
        <v>72.06 USD</v>
      </c>
    </row>
    <row r="582" spans="1:22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t="s">
        <v>21</v>
      </c>
      <c r="J582" s="19">
        <f t="shared" si="55"/>
        <v>48.003209242618745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  <c r="U582" s="9">
        <f t="shared" si="58"/>
        <v>2014</v>
      </c>
      <c r="V582" s="8" t="str">
        <f t="shared" si="59"/>
        <v>48.00 USD</v>
      </c>
    </row>
    <row r="583" spans="1:22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t="s">
        <v>21</v>
      </c>
      <c r="J583" s="19">
        <f t="shared" si="55"/>
        <v>54.098591549295776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  <c r="U583" s="9">
        <f t="shared" si="58"/>
        <v>2011</v>
      </c>
      <c r="V583" s="8" t="str">
        <f t="shared" si="59"/>
        <v>54.10 USD</v>
      </c>
    </row>
    <row r="584" spans="1:22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t="s">
        <v>21</v>
      </c>
      <c r="J584" s="19">
        <f t="shared" si="55"/>
        <v>107.88095238095238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  <c r="U584" s="9">
        <f t="shared" si="58"/>
        <v>2015</v>
      </c>
      <c r="V584" s="8" t="str">
        <f t="shared" si="59"/>
        <v>107.88 USD</v>
      </c>
    </row>
    <row r="585" spans="1:22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t="s">
        <v>21</v>
      </c>
      <c r="J585" s="19">
        <f t="shared" si="55"/>
        <v>67.034103410341032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  <c r="U585" s="9">
        <f t="shared" si="58"/>
        <v>2012</v>
      </c>
      <c r="V585" s="8" t="str">
        <f t="shared" si="59"/>
        <v>67.03 USD</v>
      </c>
    </row>
    <row r="586" spans="1:22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t="s">
        <v>21</v>
      </c>
      <c r="J586" s="19">
        <f t="shared" si="55"/>
        <v>64.01425914445133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  <c r="U586" s="9">
        <f t="shared" si="58"/>
        <v>2012</v>
      </c>
      <c r="V586" s="8" t="str">
        <f t="shared" si="59"/>
        <v>64.01 USD</v>
      </c>
    </row>
    <row r="587" spans="1:22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t="s">
        <v>21</v>
      </c>
      <c r="J587" s="19">
        <f t="shared" si="55"/>
        <v>96.066176470588232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  <c r="U587" s="9">
        <f t="shared" si="58"/>
        <v>2010</v>
      </c>
      <c r="V587" s="8" t="str">
        <f t="shared" si="59"/>
        <v>96.07 USD</v>
      </c>
    </row>
    <row r="588" spans="1:22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t="s">
        <v>21</v>
      </c>
      <c r="J588" s="19">
        <f t="shared" si="55"/>
        <v>51.184615384615384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  <c r="U588" s="9">
        <f t="shared" si="58"/>
        <v>2010</v>
      </c>
      <c r="V588" s="8" t="str">
        <f t="shared" si="59"/>
        <v>51.18 USD</v>
      </c>
    </row>
    <row r="589" spans="1:22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t="s">
        <v>15</v>
      </c>
      <c r="J589" s="19">
        <f t="shared" si="55"/>
        <v>43.92307692307692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  <c r="U589" s="9">
        <f t="shared" si="58"/>
        <v>2019</v>
      </c>
      <c r="V589" s="8" t="str">
        <f t="shared" si="59"/>
        <v>43.92 CAD</v>
      </c>
    </row>
    <row r="590" spans="1:22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t="s">
        <v>40</v>
      </c>
      <c r="J590" s="19">
        <f t="shared" si="55"/>
        <v>91.021198830409361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  <c r="U590" s="9">
        <f t="shared" si="58"/>
        <v>2010</v>
      </c>
      <c r="V590" s="8" t="str">
        <f t="shared" si="59"/>
        <v>91.02 GBP</v>
      </c>
    </row>
    <row r="591" spans="1:22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t="s">
        <v>21</v>
      </c>
      <c r="J591" s="19">
        <f t="shared" si="55"/>
        <v>50.127450980392155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  <c r="U591" s="9">
        <f t="shared" si="58"/>
        <v>2015</v>
      </c>
      <c r="V591" s="8" t="str">
        <f t="shared" si="59"/>
        <v>50.13 USD</v>
      </c>
    </row>
    <row r="592" spans="1:22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t="s">
        <v>26</v>
      </c>
      <c r="J592" s="19">
        <f t="shared" si="55"/>
        <v>67.720930232558146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  <c r="U592" s="9">
        <f t="shared" si="58"/>
        <v>2015</v>
      </c>
      <c r="V592" s="8" t="str">
        <f t="shared" si="59"/>
        <v>67.72 AUD</v>
      </c>
    </row>
    <row r="593" spans="1:22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t="s">
        <v>21</v>
      </c>
      <c r="J593" s="19">
        <f t="shared" si="55"/>
        <v>61.03921568627451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  <c r="U593" s="9">
        <f t="shared" si="58"/>
        <v>2010</v>
      </c>
      <c r="V593" s="8" t="str">
        <f t="shared" si="59"/>
        <v>61.04 USD</v>
      </c>
    </row>
    <row r="594" spans="1:22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t="s">
        <v>21</v>
      </c>
      <c r="J594" s="19">
        <f t="shared" si="55"/>
        <v>80.011857707509876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  <c r="U594" s="9">
        <f t="shared" si="58"/>
        <v>2014</v>
      </c>
      <c r="V594" s="8" t="str">
        <f t="shared" si="59"/>
        <v>80.01 USD</v>
      </c>
    </row>
    <row r="595" spans="1:22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t="s">
        <v>21</v>
      </c>
      <c r="J595" s="19">
        <f t="shared" si="55"/>
        <v>47.001497753369947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  <c r="U595" s="9">
        <f t="shared" si="58"/>
        <v>2014</v>
      </c>
      <c r="V595" s="8" t="str">
        <f t="shared" si="59"/>
        <v>47.00 USD</v>
      </c>
    </row>
    <row r="596" spans="1:22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t="s">
        <v>21</v>
      </c>
      <c r="J596" s="19">
        <f t="shared" si="55"/>
        <v>71.127388535031841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  <c r="U596" s="9">
        <f t="shared" si="58"/>
        <v>2016</v>
      </c>
      <c r="V596" s="8" t="str">
        <f t="shared" si="59"/>
        <v>71.13 USD</v>
      </c>
    </row>
    <row r="597" spans="1:22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t="s">
        <v>21</v>
      </c>
      <c r="J597" s="19">
        <f t="shared" si="55"/>
        <v>89.99079189686924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  <c r="U597" s="9">
        <f t="shared" si="58"/>
        <v>2010</v>
      </c>
      <c r="V597" s="8" t="str">
        <f t="shared" si="59"/>
        <v>89.99 USD</v>
      </c>
    </row>
    <row r="598" spans="1:22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t="s">
        <v>21</v>
      </c>
      <c r="J598" s="19">
        <f t="shared" si="55"/>
        <v>43.032786885245905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  <c r="U598" s="9">
        <f t="shared" si="58"/>
        <v>2016</v>
      </c>
      <c r="V598" s="8" t="str">
        <f t="shared" si="59"/>
        <v>43.03 USD</v>
      </c>
    </row>
    <row r="599" spans="1:22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t="s">
        <v>21</v>
      </c>
      <c r="J599" s="19">
        <f t="shared" si="55"/>
        <v>67.997714808043881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  <c r="U599" s="9">
        <f t="shared" si="58"/>
        <v>2019</v>
      </c>
      <c r="V599" s="8" t="str">
        <f t="shared" si="59"/>
        <v>68.00 USD</v>
      </c>
    </row>
    <row r="600" spans="1:22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t="s">
        <v>107</v>
      </c>
      <c r="J600" s="19">
        <f t="shared" si="55"/>
        <v>73.004566210045667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  <c r="U600" s="9">
        <f t="shared" si="58"/>
        <v>2010</v>
      </c>
      <c r="V600" s="8" t="str">
        <f t="shared" si="59"/>
        <v>73.00 EUR</v>
      </c>
    </row>
    <row r="601" spans="1:22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t="s">
        <v>36</v>
      </c>
      <c r="J601" s="19">
        <f t="shared" si="55"/>
        <v>62.341463414634148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  <c r="U601" s="9">
        <f t="shared" si="58"/>
        <v>2015</v>
      </c>
      <c r="V601" s="8" t="str">
        <f t="shared" si="59"/>
        <v>62.34 DKK</v>
      </c>
    </row>
    <row r="602" spans="1:22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t="s">
        <v>40</v>
      </c>
      <c r="J602" s="19">
        <f t="shared" si="55"/>
        <v>5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  <c r="U602" s="9">
        <f t="shared" si="58"/>
        <v>2013</v>
      </c>
      <c r="V602" s="8" t="str">
        <f t="shared" si="59"/>
        <v>5.00 GBP</v>
      </c>
    </row>
    <row r="603" spans="1:22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t="s">
        <v>21</v>
      </c>
      <c r="J603" s="19">
        <f t="shared" si="55"/>
        <v>67.103092783505161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  <c r="U603" s="9">
        <f t="shared" si="58"/>
        <v>2014</v>
      </c>
      <c r="V603" s="8" t="str">
        <f t="shared" si="59"/>
        <v>67.10 USD</v>
      </c>
    </row>
    <row r="604" spans="1:22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t="s">
        <v>21</v>
      </c>
      <c r="J604" s="19">
        <f t="shared" si="55"/>
        <v>79.978947368421046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  <c r="U604" s="9">
        <f t="shared" si="58"/>
        <v>2015</v>
      </c>
      <c r="V604" s="8" t="str">
        <f t="shared" si="59"/>
        <v>79.98 USD</v>
      </c>
    </row>
    <row r="605" spans="1:22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t="s">
        <v>21</v>
      </c>
      <c r="J605" s="19">
        <f t="shared" si="55"/>
        <v>62.176470588235297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  <c r="U605" s="9">
        <f t="shared" si="58"/>
        <v>2019</v>
      </c>
      <c r="V605" s="8" t="str">
        <f t="shared" si="59"/>
        <v>62.18 USD</v>
      </c>
    </row>
    <row r="606" spans="1:22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t="s">
        <v>21</v>
      </c>
      <c r="J606" s="19">
        <f t="shared" si="55"/>
        <v>53.005950297514879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  <c r="U606" s="9">
        <f t="shared" si="58"/>
        <v>2011</v>
      </c>
      <c r="V606" s="8" t="str">
        <f t="shared" si="59"/>
        <v>53.01 USD</v>
      </c>
    </row>
    <row r="607" spans="1:22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t="s">
        <v>21</v>
      </c>
      <c r="J607" s="19">
        <f t="shared" si="55"/>
        <v>57.738317757009348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  <c r="U607" s="9">
        <f t="shared" si="58"/>
        <v>2015</v>
      </c>
      <c r="V607" s="8" t="str">
        <f t="shared" si="59"/>
        <v>57.74 USD</v>
      </c>
    </row>
    <row r="608" spans="1:22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t="s">
        <v>40</v>
      </c>
      <c r="J608" s="19">
        <f t="shared" si="55"/>
        <v>40.03125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  <c r="U608" s="9">
        <f t="shared" si="58"/>
        <v>2016</v>
      </c>
      <c r="V608" s="8" t="str">
        <f t="shared" si="59"/>
        <v>40.03 GBP</v>
      </c>
    </row>
    <row r="609" spans="1:22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t="s">
        <v>21</v>
      </c>
      <c r="J609" s="19">
        <f t="shared" si="55"/>
        <v>81.016591928251117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  <c r="U609" s="9">
        <f t="shared" si="58"/>
        <v>2014</v>
      </c>
      <c r="V609" s="8" t="str">
        <f t="shared" si="59"/>
        <v>81.02 USD</v>
      </c>
    </row>
    <row r="610" spans="1:22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t="s">
        <v>21</v>
      </c>
      <c r="J610" s="19">
        <f t="shared" si="55"/>
        <v>35.047468354430379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  <c r="U610" s="9">
        <f t="shared" si="58"/>
        <v>2019</v>
      </c>
      <c r="V610" s="8" t="str">
        <f t="shared" si="59"/>
        <v>35.05 USD</v>
      </c>
    </row>
    <row r="611" spans="1:22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t="s">
        <v>21</v>
      </c>
      <c r="J611" s="19">
        <f t="shared" si="55"/>
        <v>102.92307692307692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  <c r="U611" s="9">
        <f t="shared" si="58"/>
        <v>2019</v>
      </c>
      <c r="V611" s="8" t="str">
        <f t="shared" si="59"/>
        <v>102.92 USD</v>
      </c>
    </row>
    <row r="612" spans="1:22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t="s">
        <v>21</v>
      </c>
      <c r="J612" s="19">
        <f t="shared" si="55"/>
        <v>27.998126756166094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  <c r="U612" s="9">
        <f t="shared" si="58"/>
        <v>2012</v>
      </c>
      <c r="V612" s="8" t="str">
        <f t="shared" si="59"/>
        <v>28.00 USD</v>
      </c>
    </row>
    <row r="613" spans="1:22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t="s">
        <v>21</v>
      </c>
      <c r="J613" s="19">
        <f t="shared" si="55"/>
        <v>75.733333333333334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  <c r="U613" s="9">
        <f t="shared" si="58"/>
        <v>2013</v>
      </c>
      <c r="V613" s="8" t="str">
        <f t="shared" si="59"/>
        <v>75.73 USD</v>
      </c>
    </row>
    <row r="614" spans="1:22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t="s">
        <v>21</v>
      </c>
      <c r="J614" s="19">
        <f t="shared" si="55"/>
        <v>45.026041666666664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  <c r="U614" s="9">
        <f t="shared" si="58"/>
        <v>2010</v>
      </c>
      <c r="V614" s="8" t="str">
        <f t="shared" si="59"/>
        <v>45.03 USD</v>
      </c>
    </row>
    <row r="615" spans="1:22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t="s">
        <v>15</v>
      </c>
      <c r="J615" s="19">
        <f t="shared" si="55"/>
        <v>73.615384615384613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  <c r="U615" s="9">
        <f t="shared" si="58"/>
        <v>2017</v>
      </c>
      <c r="V615" s="8" t="str">
        <f t="shared" si="59"/>
        <v>73.62 CAD</v>
      </c>
    </row>
    <row r="616" spans="1:22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t="s">
        <v>21</v>
      </c>
      <c r="J616" s="19">
        <f t="shared" si="55"/>
        <v>56.991701244813278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  <c r="U616" s="9">
        <f t="shared" si="58"/>
        <v>2017</v>
      </c>
      <c r="V616" s="8" t="str">
        <f t="shared" si="59"/>
        <v>56.99 USD</v>
      </c>
    </row>
    <row r="617" spans="1:22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t="s">
        <v>107</v>
      </c>
      <c r="J617" s="19">
        <f t="shared" si="55"/>
        <v>85.223529411764702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  <c r="U617" s="9">
        <f t="shared" si="58"/>
        <v>2016</v>
      </c>
      <c r="V617" s="8" t="str">
        <f t="shared" si="59"/>
        <v>85.22 EUR</v>
      </c>
    </row>
    <row r="618" spans="1:22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t="s">
        <v>40</v>
      </c>
      <c r="J618" s="19">
        <f t="shared" si="55"/>
        <v>50.962184873949582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  <c r="U618" s="9">
        <f t="shared" si="58"/>
        <v>2013</v>
      </c>
      <c r="V618" s="8" t="str">
        <f t="shared" si="59"/>
        <v>50.96 GBP</v>
      </c>
    </row>
    <row r="619" spans="1:22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t="s">
        <v>21</v>
      </c>
      <c r="J619" s="19">
        <f t="shared" si="55"/>
        <v>63.563636363636363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  <c r="U619" s="9">
        <f t="shared" si="58"/>
        <v>2014</v>
      </c>
      <c r="V619" s="8" t="str">
        <f t="shared" si="59"/>
        <v>63.56 USD</v>
      </c>
    </row>
    <row r="620" spans="1:22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t="s">
        <v>21</v>
      </c>
      <c r="J620" s="19">
        <f t="shared" si="55"/>
        <v>80.999165275459092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  <c r="U620" s="9">
        <f t="shared" si="58"/>
        <v>2013</v>
      </c>
      <c r="V620" s="8" t="str">
        <f t="shared" si="59"/>
        <v>81.00 USD</v>
      </c>
    </row>
    <row r="621" spans="1:22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t="s">
        <v>21</v>
      </c>
      <c r="J621" s="19">
        <f t="shared" si="55"/>
        <v>86.044753086419746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  <c r="U621" s="9">
        <f t="shared" si="58"/>
        <v>2011</v>
      </c>
      <c r="V621" s="8" t="str">
        <f t="shared" si="59"/>
        <v>86.04 USD</v>
      </c>
    </row>
    <row r="622" spans="1:22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t="s">
        <v>26</v>
      </c>
      <c r="J622" s="19">
        <f t="shared" si="55"/>
        <v>90.0390625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  <c r="U622" s="9">
        <f t="shared" si="58"/>
        <v>2016</v>
      </c>
      <c r="V622" s="8" t="str">
        <f t="shared" si="59"/>
        <v>90.04 AUD</v>
      </c>
    </row>
    <row r="623" spans="1:22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t="s">
        <v>21</v>
      </c>
      <c r="J623" s="19">
        <f t="shared" si="55"/>
        <v>74.006063432835816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  <c r="U623" s="9">
        <f t="shared" si="58"/>
        <v>2016</v>
      </c>
      <c r="V623" s="8" t="str">
        <f t="shared" si="59"/>
        <v>74.01 USD</v>
      </c>
    </row>
    <row r="624" spans="1:22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t="s">
        <v>21</v>
      </c>
      <c r="J624" s="19">
        <f t="shared" si="55"/>
        <v>92.4375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  <c r="U624" s="9">
        <f t="shared" si="58"/>
        <v>2018</v>
      </c>
      <c r="V624" s="8" t="str">
        <f t="shared" si="59"/>
        <v>92.44 USD</v>
      </c>
    </row>
    <row r="625" spans="1:22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t="s">
        <v>40</v>
      </c>
      <c r="J625" s="19">
        <f t="shared" si="55"/>
        <v>55.999257333828446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  <c r="U625" s="9">
        <f t="shared" si="58"/>
        <v>2015</v>
      </c>
      <c r="V625" s="8" t="str">
        <f t="shared" si="59"/>
        <v>56.00 GBP</v>
      </c>
    </row>
    <row r="626" spans="1:22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t="s">
        <v>21</v>
      </c>
      <c r="J626" s="19">
        <f t="shared" si="55"/>
        <v>32.983796296296298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  <c r="U626" s="9">
        <f t="shared" si="58"/>
        <v>2015</v>
      </c>
      <c r="V626" s="8" t="str">
        <f t="shared" si="59"/>
        <v>32.98 USD</v>
      </c>
    </row>
    <row r="627" spans="1:22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t="s">
        <v>21</v>
      </c>
      <c r="J627" s="19">
        <f t="shared" si="55"/>
        <v>93.596774193548384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  <c r="U627" s="9">
        <f t="shared" si="58"/>
        <v>2020</v>
      </c>
      <c r="V627" s="8" t="str">
        <f t="shared" si="59"/>
        <v>93.60 USD</v>
      </c>
    </row>
    <row r="628" spans="1:22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t="s">
        <v>21</v>
      </c>
      <c r="J628" s="19">
        <f t="shared" si="55"/>
        <v>69.867724867724874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  <c r="U628" s="9">
        <f t="shared" si="58"/>
        <v>2010</v>
      </c>
      <c r="V628" s="8" t="str">
        <f t="shared" si="59"/>
        <v>69.87 USD</v>
      </c>
    </row>
    <row r="629" spans="1:22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t="s">
        <v>40</v>
      </c>
      <c r="J629" s="19">
        <f t="shared" si="55"/>
        <v>72.129870129870127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  <c r="U629" s="9">
        <f t="shared" si="58"/>
        <v>2010</v>
      </c>
      <c r="V629" s="8" t="str">
        <f t="shared" si="59"/>
        <v>72.13 GBP</v>
      </c>
    </row>
    <row r="630" spans="1:22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t="s">
        <v>21</v>
      </c>
      <c r="J630" s="19">
        <f t="shared" si="55"/>
        <v>30.041666666666668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  <c r="U630" s="9">
        <f t="shared" si="58"/>
        <v>2010</v>
      </c>
      <c r="V630" s="8" t="str">
        <f t="shared" si="59"/>
        <v>30.04 USD</v>
      </c>
    </row>
    <row r="631" spans="1:22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t="s">
        <v>21</v>
      </c>
      <c r="J631" s="19">
        <f t="shared" si="55"/>
        <v>73.968000000000004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  <c r="U631" s="9">
        <f t="shared" si="58"/>
        <v>2016</v>
      </c>
      <c r="V631" s="8" t="str">
        <f t="shared" si="59"/>
        <v>73.97 USD</v>
      </c>
    </row>
    <row r="632" spans="1:22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t="s">
        <v>21</v>
      </c>
      <c r="J632" s="19">
        <f t="shared" si="55"/>
        <v>68.65517241379311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  <c r="U632" s="9">
        <f t="shared" si="58"/>
        <v>2019</v>
      </c>
      <c r="V632" s="8" t="str">
        <f t="shared" si="59"/>
        <v>68.66 USD</v>
      </c>
    </row>
    <row r="633" spans="1:22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t="s">
        <v>21</v>
      </c>
      <c r="J633" s="19">
        <f t="shared" si="55"/>
        <v>59.992164544564154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  <c r="U633" s="9">
        <f t="shared" si="58"/>
        <v>2019</v>
      </c>
      <c r="V633" s="8" t="str">
        <f t="shared" si="59"/>
        <v>59.99 USD</v>
      </c>
    </row>
    <row r="634" spans="1:22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t="s">
        <v>21</v>
      </c>
      <c r="J634" s="19">
        <f t="shared" si="55"/>
        <v>111.15827338129496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  <c r="U634" s="9">
        <f t="shared" si="58"/>
        <v>2014</v>
      </c>
      <c r="V634" s="8" t="str">
        <f t="shared" si="59"/>
        <v>111.16 USD</v>
      </c>
    </row>
    <row r="635" spans="1:22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t="s">
        <v>21</v>
      </c>
      <c r="J635" s="19">
        <f t="shared" si="55"/>
        <v>53.038095238095238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  <c r="U635" s="9">
        <f t="shared" si="58"/>
        <v>2015</v>
      </c>
      <c r="V635" s="8" t="str">
        <f t="shared" si="59"/>
        <v>53.04 USD</v>
      </c>
    </row>
    <row r="636" spans="1:22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t="s">
        <v>21</v>
      </c>
      <c r="J636" s="19">
        <f t="shared" si="55"/>
        <v>55.985524728588658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  <c r="U636" s="9">
        <f t="shared" si="58"/>
        <v>2017</v>
      </c>
      <c r="V636" s="8" t="str">
        <f t="shared" si="59"/>
        <v>55.99 USD</v>
      </c>
    </row>
    <row r="637" spans="1:22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t="s">
        <v>21</v>
      </c>
      <c r="J637" s="19">
        <f t="shared" si="55"/>
        <v>69.986760812003524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  <c r="U637" s="9">
        <f t="shared" si="58"/>
        <v>2013</v>
      </c>
      <c r="V637" s="8" t="str">
        <f t="shared" si="59"/>
        <v>69.99 USD</v>
      </c>
    </row>
    <row r="638" spans="1:22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t="s">
        <v>36</v>
      </c>
      <c r="J638" s="19">
        <f t="shared" si="55"/>
        <v>48.998079877112133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  <c r="U638" s="9">
        <f t="shared" si="58"/>
        <v>2012</v>
      </c>
      <c r="V638" s="8" t="str">
        <f t="shared" si="59"/>
        <v>49.00 DKK</v>
      </c>
    </row>
    <row r="639" spans="1:22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t="s">
        <v>21</v>
      </c>
      <c r="J639" s="19">
        <f t="shared" si="55"/>
        <v>103.84615384615384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  <c r="U639" s="9">
        <f t="shared" si="58"/>
        <v>2016</v>
      </c>
      <c r="V639" s="8" t="str">
        <f t="shared" si="59"/>
        <v>103.85 USD</v>
      </c>
    </row>
    <row r="640" spans="1:22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t="s">
        <v>21</v>
      </c>
      <c r="J640" s="19">
        <f t="shared" si="55"/>
        <v>99.127659574468083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  <c r="U640" s="9">
        <f t="shared" si="58"/>
        <v>2010</v>
      </c>
      <c r="V640" s="8" t="str">
        <f t="shared" si="59"/>
        <v>99.13 USD</v>
      </c>
    </row>
    <row r="641" spans="1:22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t="s">
        <v>21</v>
      </c>
      <c r="J641" s="19">
        <f t="shared" si="55"/>
        <v>107.37777777777778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  <c r="U641" s="9">
        <f t="shared" si="58"/>
        <v>2018</v>
      </c>
      <c r="V641" s="8" t="str">
        <f t="shared" si="59"/>
        <v>107.38 USD</v>
      </c>
    </row>
    <row r="642" spans="1:22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60">E642/D642</f>
        <v>0.16501669449081802</v>
      </c>
      <c r="G642" t="s">
        <v>14</v>
      </c>
      <c r="H642">
        <v>257</v>
      </c>
      <c r="I642" t="s">
        <v>21</v>
      </c>
      <c r="J642" s="19">
        <f t="shared" ref="J642:J705" si="61">IF(H642=0,0,E642/H642)</f>
        <v>76.922178988326849</v>
      </c>
      <c r="K642" t="s">
        <v>22</v>
      </c>
      <c r="L642">
        <v>1453096800</v>
      </c>
      <c r="M642">
        <v>1453356000</v>
      </c>
      <c r="N642" s="12">
        <f t="shared" ref="N642:N705" si="62">(((L642/60)/60)/24)+DATE(1970,1,1)</f>
        <v>42387.25</v>
      </c>
      <c r="O642" s="12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  <c r="U642" s="9">
        <f t="shared" ref="U642:U705" si="64">YEAR(O642)</f>
        <v>2016</v>
      </c>
      <c r="V642" s="8" t="str">
        <f t="shared" ref="V642:V705" si="65">IF(H642=0,0,TEXT(E642/H642,"#,##0.00")&amp;" "&amp;K642)</f>
        <v>76.92 USD</v>
      </c>
    </row>
    <row r="643" spans="1:22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1.1996808510638297</v>
      </c>
      <c r="G643" t="s">
        <v>20</v>
      </c>
      <c r="H643">
        <v>194</v>
      </c>
      <c r="I643" t="s">
        <v>98</v>
      </c>
      <c r="J643" s="19">
        <f t="shared" si="61"/>
        <v>58.128865979381445</v>
      </c>
      <c r="K643" t="s">
        <v>99</v>
      </c>
      <c r="L643">
        <v>1487570400</v>
      </c>
      <c r="M643">
        <v>1489986000</v>
      </c>
      <c r="N643" s="12">
        <f t="shared" si="62"/>
        <v>42786.25</v>
      </c>
      <c r="O643" s="12">
        <f t="shared" si="63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  <c r="U643" s="9">
        <f t="shared" si="64"/>
        <v>2017</v>
      </c>
      <c r="V643" s="8" t="str">
        <f t="shared" si="65"/>
        <v>58.13 CHF</v>
      </c>
    </row>
    <row r="644" spans="1:22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t="s">
        <v>15</v>
      </c>
      <c r="J644" s="19">
        <f t="shared" si="61"/>
        <v>103.73643410852713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  <c r="U644" s="9">
        <f t="shared" si="64"/>
        <v>2018</v>
      </c>
      <c r="V644" s="8" t="str">
        <f t="shared" si="65"/>
        <v>103.74 CAD</v>
      </c>
    </row>
    <row r="645" spans="1:22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t="s">
        <v>21</v>
      </c>
      <c r="J645" s="19">
        <f t="shared" si="61"/>
        <v>87.962666666666664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  <c r="U645" s="9">
        <f t="shared" si="64"/>
        <v>2017</v>
      </c>
      <c r="V645" s="8" t="str">
        <f t="shared" si="65"/>
        <v>87.96 USD</v>
      </c>
    </row>
    <row r="646" spans="1:22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t="s">
        <v>15</v>
      </c>
      <c r="J646" s="19">
        <f t="shared" si="61"/>
        <v>28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  <c r="U646" s="9">
        <f t="shared" si="64"/>
        <v>2019</v>
      </c>
      <c r="V646" s="8" t="str">
        <f t="shared" si="65"/>
        <v>28.00 CAD</v>
      </c>
    </row>
    <row r="647" spans="1:22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t="s">
        <v>21</v>
      </c>
      <c r="J647" s="19">
        <f t="shared" si="61"/>
        <v>37.999361294443261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  <c r="U647" s="9">
        <f t="shared" si="64"/>
        <v>2018</v>
      </c>
      <c r="V647" s="8" t="str">
        <f t="shared" si="65"/>
        <v>38.00 USD</v>
      </c>
    </row>
    <row r="648" spans="1:22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t="s">
        <v>21</v>
      </c>
      <c r="J648" s="19">
        <f t="shared" si="61"/>
        <v>29.999313893653515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  <c r="U648" s="9">
        <f t="shared" si="64"/>
        <v>2013</v>
      </c>
      <c r="V648" s="8" t="str">
        <f t="shared" si="65"/>
        <v>30.00 USD</v>
      </c>
    </row>
    <row r="649" spans="1:22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t="s">
        <v>21</v>
      </c>
      <c r="J649" s="19">
        <f t="shared" si="61"/>
        <v>103.5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  <c r="U649" s="9">
        <f t="shared" si="64"/>
        <v>2018</v>
      </c>
      <c r="V649" s="8" t="str">
        <f t="shared" si="65"/>
        <v>103.50 USD</v>
      </c>
    </row>
    <row r="650" spans="1:22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t="s">
        <v>21</v>
      </c>
      <c r="J650" s="19">
        <f t="shared" si="61"/>
        <v>85.994467496542185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  <c r="U650" s="9">
        <f t="shared" si="64"/>
        <v>2017</v>
      </c>
      <c r="V650" s="8" t="str">
        <f t="shared" si="65"/>
        <v>85.99 USD</v>
      </c>
    </row>
    <row r="651" spans="1:22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t="s">
        <v>98</v>
      </c>
      <c r="J651" s="19">
        <f t="shared" si="61"/>
        <v>98.011627906976742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  <c r="U651" s="9">
        <f t="shared" si="64"/>
        <v>2010</v>
      </c>
      <c r="V651" s="8" t="str">
        <f t="shared" si="65"/>
        <v>98.01 CHF</v>
      </c>
    </row>
    <row r="652" spans="1:22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t="s">
        <v>21</v>
      </c>
      <c r="J652" s="19">
        <f t="shared" si="61"/>
        <v>2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  <c r="U652" s="9">
        <f t="shared" si="64"/>
        <v>2014</v>
      </c>
      <c r="V652" s="8" t="str">
        <f t="shared" si="65"/>
        <v>2.00 USD</v>
      </c>
    </row>
    <row r="653" spans="1:22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t="s">
        <v>107</v>
      </c>
      <c r="J653" s="19">
        <f t="shared" si="61"/>
        <v>44.994570837642193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  <c r="U653" s="9">
        <f t="shared" si="64"/>
        <v>2014</v>
      </c>
      <c r="V653" s="8" t="str">
        <f t="shared" si="65"/>
        <v>44.99 EUR</v>
      </c>
    </row>
    <row r="654" spans="1:22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t="s">
        <v>21</v>
      </c>
      <c r="J654" s="19">
        <f t="shared" si="61"/>
        <v>31.012224938875306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  <c r="U654" s="9">
        <f t="shared" si="64"/>
        <v>2016</v>
      </c>
      <c r="V654" s="8" t="str">
        <f t="shared" si="65"/>
        <v>31.01 USD</v>
      </c>
    </row>
    <row r="655" spans="1:22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t="s">
        <v>21</v>
      </c>
      <c r="J655" s="19">
        <f t="shared" si="61"/>
        <v>59.970085470085472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  <c r="U655" s="9">
        <f t="shared" si="64"/>
        <v>2016</v>
      </c>
      <c r="V655" s="8" t="str">
        <f t="shared" si="65"/>
        <v>59.97 USD</v>
      </c>
    </row>
    <row r="656" spans="1:22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t="s">
        <v>21</v>
      </c>
      <c r="J656" s="19">
        <f t="shared" si="61"/>
        <v>58.9973474801061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  <c r="U656" s="9">
        <f t="shared" si="64"/>
        <v>2015</v>
      </c>
      <c r="V656" s="8" t="str">
        <f t="shared" si="65"/>
        <v>59.00 USD</v>
      </c>
    </row>
    <row r="657" spans="1:22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t="s">
        <v>21</v>
      </c>
      <c r="J657" s="19">
        <f t="shared" si="61"/>
        <v>50.045454545454547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  <c r="U657" s="9">
        <f t="shared" si="64"/>
        <v>2017</v>
      </c>
      <c r="V657" s="8" t="str">
        <f t="shared" si="65"/>
        <v>50.05 USD</v>
      </c>
    </row>
    <row r="658" spans="1:22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t="s">
        <v>26</v>
      </c>
      <c r="J658" s="19">
        <f t="shared" si="61"/>
        <v>98.966269841269835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  <c r="U658" s="9">
        <f t="shared" si="64"/>
        <v>2018</v>
      </c>
      <c r="V658" s="8" t="str">
        <f t="shared" si="65"/>
        <v>98.97 AUD</v>
      </c>
    </row>
    <row r="659" spans="1:22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t="s">
        <v>21</v>
      </c>
      <c r="J659" s="19">
        <f t="shared" si="61"/>
        <v>58.857142857142854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  <c r="U659" s="9">
        <f t="shared" si="64"/>
        <v>2018</v>
      </c>
      <c r="V659" s="8" t="str">
        <f t="shared" si="65"/>
        <v>58.86 USD</v>
      </c>
    </row>
    <row r="660" spans="1:22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t="s">
        <v>21</v>
      </c>
      <c r="J660" s="19">
        <f t="shared" si="61"/>
        <v>81.010256410256417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  <c r="U660" s="9">
        <f t="shared" si="64"/>
        <v>2015</v>
      </c>
      <c r="V660" s="8" t="str">
        <f t="shared" si="65"/>
        <v>81.01 USD</v>
      </c>
    </row>
    <row r="661" spans="1:22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t="s">
        <v>40</v>
      </c>
      <c r="J661" s="19">
        <f t="shared" si="61"/>
        <v>76.013333333333335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  <c r="U661" s="9">
        <f t="shared" si="64"/>
        <v>2011</v>
      </c>
      <c r="V661" s="8" t="str">
        <f t="shared" si="65"/>
        <v>76.01 GBP</v>
      </c>
    </row>
    <row r="662" spans="1:22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t="s">
        <v>21</v>
      </c>
      <c r="J662" s="19">
        <f t="shared" si="61"/>
        <v>96.597402597402592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  <c r="U662" s="9">
        <f t="shared" si="64"/>
        <v>2015</v>
      </c>
      <c r="V662" s="8" t="str">
        <f t="shared" si="65"/>
        <v>96.60 USD</v>
      </c>
    </row>
    <row r="663" spans="1:22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t="s">
        <v>36</v>
      </c>
      <c r="J663" s="19">
        <f t="shared" si="61"/>
        <v>76.957446808510639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  <c r="U663" s="9">
        <f t="shared" si="64"/>
        <v>2012</v>
      </c>
      <c r="V663" s="8" t="str">
        <f t="shared" si="65"/>
        <v>76.96 DKK</v>
      </c>
    </row>
    <row r="664" spans="1:22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t="s">
        <v>21</v>
      </c>
      <c r="J664" s="19">
        <f t="shared" si="61"/>
        <v>67.984732824427482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  <c r="U664" s="9">
        <f t="shared" si="64"/>
        <v>2018</v>
      </c>
      <c r="V664" s="8" t="str">
        <f t="shared" si="65"/>
        <v>67.98 USD</v>
      </c>
    </row>
    <row r="665" spans="1:22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t="s">
        <v>21</v>
      </c>
      <c r="J665" s="19">
        <f t="shared" si="61"/>
        <v>88.781609195402297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  <c r="U665" s="9">
        <f t="shared" si="64"/>
        <v>2010</v>
      </c>
      <c r="V665" s="8" t="str">
        <f t="shared" si="65"/>
        <v>88.78 USD</v>
      </c>
    </row>
    <row r="666" spans="1:22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t="s">
        <v>21</v>
      </c>
      <c r="J666" s="19">
        <f t="shared" si="61"/>
        <v>24.99623706491063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  <c r="U666" s="9">
        <f t="shared" si="64"/>
        <v>2012</v>
      </c>
      <c r="V666" s="8" t="str">
        <f t="shared" si="65"/>
        <v>25.00 USD</v>
      </c>
    </row>
    <row r="667" spans="1:22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t="s">
        <v>21</v>
      </c>
      <c r="J667" s="19">
        <f t="shared" si="61"/>
        <v>44.922794117647058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  <c r="U667" s="9">
        <f t="shared" si="64"/>
        <v>2011</v>
      </c>
      <c r="V667" s="8" t="str">
        <f t="shared" si="65"/>
        <v>44.92 USD</v>
      </c>
    </row>
    <row r="668" spans="1:22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t="s">
        <v>21</v>
      </c>
      <c r="J668" s="19">
        <f t="shared" si="61"/>
        <v>79.400000000000006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  <c r="U668" s="9">
        <f t="shared" si="64"/>
        <v>2013</v>
      </c>
      <c r="V668" s="8" t="str">
        <f t="shared" si="65"/>
        <v>79.40 USD</v>
      </c>
    </row>
    <row r="669" spans="1:22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t="s">
        <v>21</v>
      </c>
      <c r="J669" s="19">
        <f t="shared" si="61"/>
        <v>29.009546539379475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  <c r="U669" s="9">
        <f t="shared" si="64"/>
        <v>2014</v>
      </c>
      <c r="V669" s="8" t="str">
        <f t="shared" si="65"/>
        <v>29.01 USD</v>
      </c>
    </row>
    <row r="670" spans="1:22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t="s">
        <v>21</v>
      </c>
      <c r="J670" s="19">
        <f t="shared" si="61"/>
        <v>73.59210526315789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  <c r="U670" s="9">
        <f t="shared" si="64"/>
        <v>2012</v>
      </c>
      <c r="V670" s="8" t="str">
        <f t="shared" si="65"/>
        <v>73.59 USD</v>
      </c>
    </row>
    <row r="671" spans="1:22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t="s">
        <v>107</v>
      </c>
      <c r="J671" s="19">
        <f t="shared" si="61"/>
        <v>107.97038864898211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  <c r="U671" s="9">
        <f t="shared" si="64"/>
        <v>2017</v>
      </c>
      <c r="V671" s="8" t="str">
        <f t="shared" si="65"/>
        <v>107.97 EUR</v>
      </c>
    </row>
    <row r="672" spans="1:22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t="s">
        <v>21</v>
      </c>
      <c r="J672" s="19">
        <f t="shared" si="61"/>
        <v>68.987284287011803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  <c r="U672" s="9">
        <f t="shared" si="64"/>
        <v>2016</v>
      </c>
      <c r="V672" s="8" t="str">
        <f t="shared" si="65"/>
        <v>68.99 USD</v>
      </c>
    </row>
    <row r="673" spans="1:22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t="s">
        <v>21</v>
      </c>
      <c r="J673" s="19">
        <f t="shared" si="61"/>
        <v>111.02236719478098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  <c r="U673" s="9">
        <f t="shared" si="64"/>
        <v>2010</v>
      </c>
      <c r="V673" s="8" t="str">
        <f t="shared" si="65"/>
        <v>111.02 USD</v>
      </c>
    </row>
    <row r="674" spans="1:22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t="s">
        <v>26</v>
      </c>
      <c r="J674" s="19">
        <f t="shared" si="61"/>
        <v>24.997515808491418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  <c r="U674" s="9">
        <f t="shared" si="64"/>
        <v>2018</v>
      </c>
      <c r="V674" s="8" t="str">
        <f t="shared" si="65"/>
        <v>25.00 AUD</v>
      </c>
    </row>
    <row r="675" spans="1:22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t="s">
        <v>107</v>
      </c>
      <c r="J675" s="19">
        <f t="shared" si="61"/>
        <v>42.155172413793103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  <c r="U675" s="9">
        <f t="shared" si="64"/>
        <v>2016</v>
      </c>
      <c r="V675" s="8" t="str">
        <f t="shared" si="65"/>
        <v>42.16 EUR</v>
      </c>
    </row>
    <row r="676" spans="1:22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t="s">
        <v>21</v>
      </c>
      <c r="J676" s="19">
        <f t="shared" si="61"/>
        <v>47.003284072249592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  <c r="U676" s="9">
        <f t="shared" si="64"/>
        <v>2011</v>
      </c>
      <c r="V676" s="8" t="str">
        <f t="shared" si="65"/>
        <v>47.00 USD</v>
      </c>
    </row>
    <row r="677" spans="1:22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t="s">
        <v>21</v>
      </c>
      <c r="J677" s="19">
        <f t="shared" si="61"/>
        <v>36.0392749244713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  <c r="U677" s="9">
        <f t="shared" si="64"/>
        <v>2019</v>
      </c>
      <c r="V677" s="8" t="str">
        <f t="shared" si="65"/>
        <v>36.04 USD</v>
      </c>
    </row>
    <row r="678" spans="1:22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t="s">
        <v>21</v>
      </c>
      <c r="J678" s="19">
        <f t="shared" si="61"/>
        <v>101.03760683760684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  <c r="U678" s="9">
        <f t="shared" si="64"/>
        <v>2012</v>
      </c>
      <c r="V678" s="8" t="str">
        <f t="shared" si="65"/>
        <v>101.04 USD</v>
      </c>
    </row>
    <row r="679" spans="1:22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t="s">
        <v>21</v>
      </c>
      <c r="J679" s="19">
        <f t="shared" si="61"/>
        <v>39.927927927927925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  <c r="U679" s="9">
        <f t="shared" si="64"/>
        <v>2016</v>
      </c>
      <c r="V679" s="8" t="str">
        <f t="shared" si="65"/>
        <v>39.93 USD</v>
      </c>
    </row>
    <row r="680" spans="1:22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t="s">
        <v>21</v>
      </c>
      <c r="J680" s="19">
        <f t="shared" si="61"/>
        <v>83.158139534883716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  <c r="U680" s="9">
        <f t="shared" si="64"/>
        <v>2019</v>
      </c>
      <c r="V680" s="8" t="str">
        <f t="shared" si="65"/>
        <v>83.16 USD</v>
      </c>
    </row>
    <row r="681" spans="1:22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t="s">
        <v>21</v>
      </c>
      <c r="J681" s="19">
        <f t="shared" si="61"/>
        <v>39.97520661157025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  <c r="U681" s="9">
        <f t="shared" si="64"/>
        <v>2019</v>
      </c>
      <c r="V681" s="8" t="str">
        <f t="shared" si="65"/>
        <v>39.98 USD</v>
      </c>
    </row>
    <row r="682" spans="1:22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t="s">
        <v>21</v>
      </c>
      <c r="J682" s="19">
        <f t="shared" si="61"/>
        <v>47.993908629441627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  <c r="U682" s="9">
        <f t="shared" si="64"/>
        <v>2019</v>
      </c>
      <c r="V682" s="8" t="str">
        <f t="shared" si="65"/>
        <v>47.99 USD</v>
      </c>
    </row>
    <row r="683" spans="1:22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t="s">
        <v>21</v>
      </c>
      <c r="J683" s="19">
        <f t="shared" si="61"/>
        <v>95.978877489438744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  <c r="U683" s="9">
        <f t="shared" si="64"/>
        <v>2011</v>
      </c>
      <c r="V683" s="8" t="str">
        <f t="shared" si="65"/>
        <v>95.98 USD</v>
      </c>
    </row>
    <row r="684" spans="1:22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t="s">
        <v>21</v>
      </c>
      <c r="J684" s="19">
        <f t="shared" si="61"/>
        <v>78.728155339805824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  <c r="U684" s="9">
        <f t="shared" si="64"/>
        <v>2013</v>
      </c>
      <c r="V684" s="8" t="str">
        <f t="shared" si="65"/>
        <v>78.73 USD</v>
      </c>
    </row>
    <row r="685" spans="1:22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t="s">
        <v>21</v>
      </c>
      <c r="J685" s="19">
        <f t="shared" si="61"/>
        <v>56.081632653061227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  <c r="U685" s="9">
        <f t="shared" si="64"/>
        <v>2018</v>
      </c>
      <c r="V685" s="8" t="str">
        <f t="shared" si="65"/>
        <v>56.08 USD</v>
      </c>
    </row>
    <row r="686" spans="1:22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t="s">
        <v>15</v>
      </c>
      <c r="J686" s="19">
        <f t="shared" si="61"/>
        <v>69.090909090909093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  <c r="U686" s="9">
        <f t="shared" si="64"/>
        <v>2010</v>
      </c>
      <c r="V686" s="8" t="str">
        <f t="shared" si="65"/>
        <v>69.09 CAD</v>
      </c>
    </row>
    <row r="687" spans="1:22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t="s">
        <v>15</v>
      </c>
      <c r="J687" s="19">
        <f t="shared" si="61"/>
        <v>102.05291576673866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  <c r="U687" s="9">
        <f t="shared" si="64"/>
        <v>2015</v>
      </c>
      <c r="V687" s="8" t="str">
        <f t="shared" si="65"/>
        <v>102.05 CAD</v>
      </c>
    </row>
    <row r="688" spans="1:22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t="s">
        <v>21</v>
      </c>
      <c r="J688" s="19">
        <f t="shared" si="61"/>
        <v>107.32089552238806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  <c r="U688" s="9">
        <f t="shared" si="64"/>
        <v>2018</v>
      </c>
      <c r="V688" s="8" t="str">
        <f t="shared" si="65"/>
        <v>107.32 USD</v>
      </c>
    </row>
    <row r="689" spans="1:22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t="s">
        <v>21</v>
      </c>
      <c r="J689" s="19">
        <f t="shared" si="61"/>
        <v>51.970260223048328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  <c r="U689" s="9">
        <f t="shared" si="64"/>
        <v>2017</v>
      </c>
      <c r="V689" s="8" t="str">
        <f t="shared" si="65"/>
        <v>51.97 USD</v>
      </c>
    </row>
    <row r="690" spans="1:22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t="s">
        <v>21</v>
      </c>
      <c r="J690" s="19">
        <f t="shared" si="61"/>
        <v>71.137142857142862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  <c r="U690" s="9">
        <f t="shared" si="64"/>
        <v>2019</v>
      </c>
      <c r="V690" s="8" t="str">
        <f t="shared" si="65"/>
        <v>71.14 USD</v>
      </c>
    </row>
    <row r="691" spans="1:22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t="s">
        <v>21</v>
      </c>
      <c r="J691" s="19">
        <f t="shared" si="61"/>
        <v>106.49275362318841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  <c r="U691" s="9">
        <f t="shared" si="64"/>
        <v>2013</v>
      </c>
      <c r="V691" s="8" t="str">
        <f t="shared" si="65"/>
        <v>106.49 USD</v>
      </c>
    </row>
    <row r="692" spans="1:22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t="s">
        <v>21</v>
      </c>
      <c r="J692" s="19">
        <f t="shared" si="61"/>
        <v>42.93684210526316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  <c r="U692" s="9">
        <f t="shared" si="64"/>
        <v>2011</v>
      </c>
      <c r="V692" s="8" t="str">
        <f t="shared" si="65"/>
        <v>42.94 USD</v>
      </c>
    </row>
    <row r="693" spans="1:22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t="s">
        <v>21</v>
      </c>
      <c r="J693" s="19">
        <f t="shared" si="61"/>
        <v>30.037974683544302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  <c r="U693" s="9">
        <f t="shared" si="64"/>
        <v>2012</v>
      </c>
      <c r="V693" s="8" t="str">
        <f t="shared" si="65"/>
        <v>30.04 USD</v>
      </c>
    </row>
    <row r="694" spans="1:22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t="s">
        <v>40</v>
      </c>
      <c r="J694" s="19">
        <f t="shared" si="61"/>
        <v>70.623376623376629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  <c r="U694" s="9">
        <f t="shared" si="64"/>
        <v>2019</v>
      </c>
      <c r="V694" s="8" t="str">
        <f t="shared" si="65"/>
        <v>70.62 GBP</v>
      </c>
    </row>
    <row r="695" spans="1:22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t="s">
        <v>21</v>
      </c>
      <c r="J695" s="19">
        <f t="shared" si="61"/>
        <v>66.016018306636155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  <c r="U695" s="9">
        <f t="shared" si="64"/>
        <v>2017</v>
      </c>
      <c r="V695" s="8" t="str">
        <f t="shared" si="65"/>
        <v>66.02 USD</v>
      </c>
    </row>
    <row r="696" spans="1:22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t="s">
        <v>21</v>
      </c>
      <c r="J696" s="19">
        <f t="shared" si="61"/>
        <v>96.911392405063296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  <c r="U696" s="9">
        <f t="shared" si="64"/>
        <v>2018</v>
      </c>
      <c r="V696" s="8" t="str">
        <f t="shared" si="65"/>
        <v>96.91 USD</v>
      </c>
    </row>
    <row r="697" spans="1:22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t="s">
        <v>107</v>
      </c>
      <c r="J697" s="19">
        <f t="shared" si="61"/>
        <v>62.867346938775512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  <c r="U697" s="9">
        <f t="shared" si="64"/>
        <v>2015</v>
      </c>
      <c r="V697" s="8" t="str">
        <f t="shared" si="65"/>
        <v>62.87 EUR</v>
      </c>
    </row>
    <row r="698" spans="1:22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t="s">
        <v>21</v>
      </c>
      <c r="J698" s="19">
        <f t="shared" si="61"/>
        <v>108.98537682789652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  <c r="U698" s="9">
        <f t="shared" si="64"/>
        <v>2015</v>
      </c>
      <c r="V698" s="8" t="str">
        <f t="shared" si="65"/>
        <v>108.99 USD</v>
      </c>
    </row>
    <row r="699" spans="1:22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t="s">
        <v>21</v>
      </c>
      <c r="J699" s="19">
        <f t="shared" si="61"/>
        <v>26.999314599040439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  <c r="U699" s="9">
        <f t="shared" si="64"/>
        <v>2018</v>
      </c>
      <c r="V699" s="8" t="str">
        <f t="shared" si="65"/>
        <v>27.00 USD</v>
      </c>
    </row>
    <row r="700" spans="1:22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t="s">
        <v>15</v>
      </c>
      <c r="J700" s="19">
        <f t="shared" si="61"/>
        <v>65.004147943311438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  <c r="U700" s="9">
        <f t="shared" si="64"/>
        <v>2011</v>
      </c>
      <c r="V700" s="8" t="str">
        <f t="shared" si="65"/>
        <v>65.00 CAD</v>
      </c>
    </row>
    <row r="701" spans="1:22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t="s">
        <v>21</v>
      </c>
      <c r="J701" s="19">
        <f t="shared" si="61"/>
        <v>111.51785714285714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  <c r="U701" s="9">
        <f t="shared" si="64"/>
        <v>2019</v>
      </c>
      <c r="V701" s="8" t="str">
        <f t="shared" si="65"/>
        <v>111.52 USD</v>
      </c>
    </row>
    <row r="702" spans="1:22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t="s">
        <v>21</v>
      </c>
      <c r="J702" s="19">
        <f t="shared" si="61"/>
        <v>3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  <c r="U702" s="9">
        <f t="shared" si="64"/>
        <v>2010</v>
      </c>
      <c r="V702" s="8" t="str">
        <f t="shared" si="65"/>
        <v>3.00 USD</v>
      </c>
    </row>
    <row r="703" spans="1:22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t="s">
        <v>21</v>
      </c>
      <c r="J703" s="19">
        <f t="shared" si="61"/>
        <v>110.99268292682927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  <c r="U703" s="9">
        <f t="shared" si="64"/>
        <v>2011</v>
      </c>
      <c r="V703" s="8" t="str">
        <f t="shared" si="65"/>
        <v>110.99 USD</v>
      </c>
    </row>
    <row r="704" spans="1:22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t="s">
        <v>21</v>
      </c>
      <c r="J704" s="19">
        <f t="shared" si="61"/>
        <v>56.746987951807228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  <c r="U704" s="9">
        <f t="shared" si="64"/>
        <v>2013</v>
      </c>
      <c r="V704" s="8" t="str">
        <f t="shared" si="65"/>
        <v>56.75 USD</v>
      </c>
    </row>
    <row r="705" spans="1:22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t="s">
        <v>21</v>
      </c>
      <c r="J705" s="19">
        <f t="shared" si="61"/>
        <v>97.020608439646708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  <c r="U705" s="9">
        <f t="shared" si="64"/>
        <v>2012</v>
      </c>
      <c r="V705" s="8" t="str">
        <f t="shared" si="65"/>
        <v>97.02 USD</v>
      </c>
    </row>
    <row r="706" spans="1:22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66">E706/D706</f>
        <v>1.2278160919540231</v>
      </c>
      <c r="G706" t="s">
        <v>20</v>
      </c>
      <c r="H706">
        <v>116</v>
      </c>
      <c r="I706" t="s">
        <v>21</v>
      </c>
      <c r="J706" s="19">
        <f t="shared" ref="J706:J769" si="67">IF(H706=0,0,E706/H706)</f>
        <v>92.08620689655173</v>
      </c>
      <c r="K706" t="s">
        <v>22</v>
      </c>
      <c r="L706">
        <v>1467608400</v>
      </c>
      <c r="M706">
        <v>1468904400</v>
      </c>
      <c r="N706" s="12">
        <f t="shared" ref="N706:N769" si="68">(((L706/60)/60)/24)+DATE(1970,1,1)</f>
        <v>42555.208333333328</v>
      </c>
      <c r="O706" s="12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  <c r="U706" s="9">
        <f t="shared" ref="U706:U769" si="70">YEAR(O706)</f>
        <v>2016</v>
      </c>
      <c r="V706" s="8" t="str">
        <f t="shared" ref="V706:V769" si="71">IF(H706=0,0,TEXT(E706/H706,"#,##0.00")&amp;" "&amp;K706)</f>
        <v>92.09 USD</v>
      </c>
    </row>
    <row r="707" spans="1:22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0.99026517383618151</v>
      </c>
      <c r="G707" t="s">
        <v>14</v>
      </c>
      <c r="H707">
        <v>2025</v>
      </c>
      <c r="I707" t="s">
        <v>40</v>
      </c>
      <c r="J707" s="19">
        <f t="shared" si="67"/>
        <v>82.986666666666665</v>
      </c>
      <c r="K707" t="s">
        <v>41</v>
      </c>
      <c r="L707">
        <v>1386741600</v>
      </c>
      <c r="M707">
        <v>1387087200</v>
      </c>
      <c r="N707" s="12">
        <f t="shared" si="68"/>
        <v>41619.25</v>
      </c>
      <c r="O707" s="12">
        <f t="shared" si="69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  <c r="U707" s="9">
        <f t="shared" si="70"/>
        <v>2013</v>
      </c>
      <c r="V707" s="8" t="str">
        <f t="shared" si="71"/>
        <v>82.99 GBP</v>
      </c>
    </row>
    <row r="708" spans="1:22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t="s">
        <v>26</v>
      </c>
      <c r="J708" s="19">
        <f t="shared" si="67"/>
        <v>103.03791821561339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  <c r="U708" s="9">
        <f t="shared" si="70"/>
        <v>2019</v>
      </c>
      <c r="V708" s="8" t="str">
        <f t="shared" si="71"/>
        <v>103.04 AUD</v>
      </c>
    </row>
    <row r="709" spans="1:22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t="s">
        <v>21</v>
      </c>
      <c r="J709" s="19">
        <f t="shared" si="67"/>
        <v>68.922619047619051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  <c r="U709" s="9">
        <f t="shared" si="70"/>
        <v>2019</v>
      </c>
      <c r="V709" s="8" t="str">
        <f t="shared" si="71"/>
        <v>68.92 USD</v>
      </c>
    </row>
    <row r="710" spans="1:22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t="s">
        <v>98</v>
      </c>
      <c r="J710" s="19">
        <f t="shared" si="67"/>
        <v>87.737226277372258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  <c r="U710" s="9">
        <f t="shared" si="70"/>
        <v>2017</v>
      </c>
      <c r="V710" s="8" t="str">
        <f t="shared" si="71"/>
        <v>87.74 CHF</v>
      </c>
    </row>
    <row r="711" spans="1:22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t="s">
        <v>107</v>
      </c>
      <c r="J711" s="19">
        <f t="shared" si="67"/>
        <v>75.021505376344081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  <c r="U711" s="9">
        <f t="shared" si="70"/>
        <v>2012</v>
      </c>
      <c r="V711" s="8" t="str">
        <f t="shared" si="71"/>
        <v>75.02 EUR</v>
      </c>
    </row>
    <row r="712" spans="1:22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t="s">
        <v>21</v>
      </c>
      <c r="J712" s="19">
        <f t="shared" si="67"/>
        <v>50.863999999999997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  <c r="U712" s="9">
        <f t="shared" si="70"/>
        <v>2018</v>
      </c>
      <c r="V712" s="8" t="str">
        <f t="shared" si="71"/>
        <v>50.86 USD</v>
      </c>
    </row>
    <row r="713" spans="1:22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t="s">
        <v>107</v>
      </c>
      <c r="J713" s="19">
        <f t="shared" si="67"/>
        <v>90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  <c r="U713" s="9">
        <f t="shared" si="70"/>
        <v>2016</v>
      </c>
      <c r="V713" s="8" t="str">
        <f t="shared" si="71"/>
        <v>90.00 EUR</v>
      </c>
    </row>
    <row r="714" spans="1:22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t="s">
        <v>21</v>
      </c>
      <c r="J714" s="19">
        <f t="shared" si="67"/>
        <v>72.896039603960389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  <c r="U714" s="9">
        <f t="shared" si="70"/>
        <v>2016</v>
      </c>
      <c r="V714" s="8" t="str">
        <f t="shared" si="71"/>
        <v>72.90 USD</v>
      </c>
    </row>
    <row r="715" spans="1:22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t="s">
        <v>21</v>
      </c>
      <c r="J715" s="19">
        <f t="shared" si="67"/>
        <v>108.48543689320388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  <c r="U715" s="9">
        <f t="shared" si="70"/>
        <v>2016</v>
      </c>
      <c r="V715" s="8" t="str">
        <f t="shared" si="71"/>
        <v>108.49 USD</v>
      </c>
    </row>
    <row r="716" spans="1:22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t="s">
        <v>21</v>
      </c>
      <c r="J716" s="19">
        <f t="shared" si="67"/>
        <v>101.98095238095237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  <c r="U716" s="9">
        <f t="shared" si="70"/>
        <v>2014</v>
      </c>
      <c r="V716" s="8" t="str">
        <f t="shared" si="71"/>
        <v>101.98 USD</v>
      </c>
    </row>
    <row r="717" spans="1:22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t="s">
        <v>21</v>
      </c>
      <c r="J717" s="19">
        <f t="shared" si="67"/>
        <v>44.009146341463413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  <c r="U717" s="9">
        <f t="shared" si="70"/>
        <v>2010</v>
      </c>
      <c r="V717" s="8" t="str">
        <f t="shared" si="71"/>
        <v>44.01 USD</v>
      </c>
    </row>
    <row r="718" spans="1:22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t="s">
        <v>21</v>
      </c>
      <c r="J718" s="19">
        <f t="shared" si="67"/>
        <v>65.942675159235662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  <c r="U718" s="9">
        <f t="shared" si="70"/>
        <v>2013</v>
      </c>
      <c r="V718" s="8" t="str">
        <f t="shared" si="71"/>
        <v>65.94 USD</v>
      </c>
    </row>
    <row r="719" spans="1:22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t="s">
        <v>21</v>
      </c>
      <c r="J719" s="19">
        <f t="shared" si="67"/>
        <v>24.987387387387386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  <c r="U719" s="9">
        <f t="shared" si="70"/>
        <v>2011</v>
      </c>
      <c r="V719" s="8" t="str">
        <f t="shared" si="71"/>
        <v>24.99 USD</v>
      </c>
    </row>
    <row r="720" spans="1:22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t="s">
        <v>21</v>
      </c>
      <c r="J720" s="19">
        <f t="shared" si="67"/>
        <v>28.003367003367003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  <c r="U720" s="9">
        <f t="shared" si="70"/>
        <v>2013</v>
      </c>
      <c r="V720" s="8" t="str">
        <f t="shared" si="71"/>
        <v>28.00 USD</v>
      </c>
    </row>
    <row r="721" spans="1:22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t="s">
        <v>21</v>
      </c>
      <c r="J721" s="19">
        <f t="shared" si="67"/>
        <v>85.829268292682926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  <c r="U721" s="9">
        <f t="shared" si="70"/>
        <v>2012</v>
      </c>
      <c r="V721" s="8" t="str">
        <f t="shared" si="71"/>
        <v>85.83 USD</v>
      </c>
    </row>
    <row r="722" spans="1:22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t="s">
        <v>36</v>
      </c>
      <c r="J722" s="19">
        <f t="shared" si="67"/>
        <v>84.921052631578945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  <c r="U722" s="9">
        <f t="shared" si="70"/>
        <v>2018</v>
      </c>
      <c r="V722" s="8" t="str">
        <f t="shared" si="71"/>
        <v>84.92 DKK</v>
      </c>
    </row>
    <row r="723" spans="1:22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t="s">
        <v>21</v>
      </c>
      <c r="J723" s="19">
        <f t="shared" si="67"/>
        <v>90.483333333333334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  <c r="U723" s="9">
        <f t="shared" si="70"/>
        <v>2018</v>
      </c>
      <c r="V723" s="8" t="str">
        <f t="shared" si="71"/>
        <v>90.48 USD</v>
      </c>
    </row>
    <row r="724" spans="1:22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t="s">
        <v>21</v>
      </c>
      <c r="J724" s="19">
        <f t="shared" si="67"/>
        <v>25.00197628458498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  <c r="U724" s="9">
        <f t="shared" si="70"/>
        <v>2017</v>
      </c>
      <c r="V724" s="8" t="str">
        <f t="shared" si="71"/>
        <v>25.00 USD</v>
      </c>
    </row>
    <row r="725" spans="1:22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t="s">
        <v>26</v>
      </c>
      <c r="J725" s="19">
        <f t="shared" si="67"/>
        <v>92.013888888888886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  <c r="U725" s="9">
        <f t="shared" si="70"/>
        <v>2016</v>
      </c>
      <c r="V725" s="8" t="str">
        <f t="shared" si="71"/>
        <v>92.01 AUD</v>
      </c>
    </row>
    <row r="726" spans="1:22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t="s">
        <v>40</v>
      </c>
      <c r="J726" s="19">
        <f t="shared" si="67"/>
        <v>93.066115702479337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  <c r="U726" s="9">
        <f t="shared" si="70"/>
        <v>2014</v>
      </c>
      <c r="V726" s="8" t="str">
        <f t="shared" si="71"/>
        <v>93.07 GBP</v>
      </c>
    </row>
    <row r="727" spans="1:22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t="s">
        <v>21</v>
      </c>
      <c r="J727" s="19">
        <f t="shared" si="67"/>
        <v>61.008145363408524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  <c r="U727" s="9">
        <f t="shared" si="70"/>
        <v>2014</v>
      </c>
      <c r="V727" s="8" t="str">
        <f t="shared" si="71"/>
        <v>61.01 USD</v>
      </c>
    </row>
    <row r="728" spans="1:22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t="s">
        <v>21</v>
      </c>
      <c r="J728" s="19">
        <f t="shared" si="67"/>
        <v>92.036259541984734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  <c r="U728" s="9">
        <f t="shared" si="70"/>
        <v>2010</v>
      </c>
      <c r="V728" s="8" t="str">
        <f t="shared" si="71"/>
        <v>92.04 USD</v>
      </c>
    </row>
    <row r="729" spans="1:22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t="s">
        <v>21</v>
      </c>
      <c r="J729" s="19">
        <f t="shared" si="67"/>
        <v>81.132596685082873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  <c r="U729" s="9">
        <f t="shared" si="70"/>
        <v>2019</v>
      </c>
      <c r="V729" s="8" t="str">
        <f t="shared" si="71"/>
        <v>81.13 USD</v>
      </c>
    </row>
    <row r="730" spans="1:22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t="s">
        <v>21</v>
      </c>
      <c r="J730" s="19">
        <f t="shared" si="67"/>
        <v>73.5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  <c r="U730" s="9">
        <f t="shared" si="70"/>
        <v>2016</v>
      </c>
      <c r="V730" s="8" t="str">
        <f t="shared" si="71"/>
        <v>73.50 USD</v>
      </c>
    </row>
    <row r="731" spans="1:22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t="s">
        <v>21</v>
      </c>
      <c r="J731" s="19">
        <f t="shared" si="67"/>
        <v>85.221311475409834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  <c r="U731" s="9">
        <f t="shared" si="70"/>
        <v>2013</v>
      </c>
      <c r="V731" s="8" t="str">
        <f t="shared" si="71"/>
        <v>85.22 USD</v>
      </c>
    </row>
    <row r="732" spans="1:22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t="s">
        <v>15</v>
      </c>
      <c r="J732" s="19">
        <f t="shared" si="67"/>
        <v>110.96825396825396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  <c r="U732" s="9">
        <f t="shared" si="70"/>
        <v>2015</v>
      </c>
      <c r="V732" s="8" t="str">
        <f t="shared" si="71"/>
        <v>110.97 CAD</v>
      </c>
    </row>
    <row r="733" spans="1:22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t="s">
        <v>21</v>
      </c>
      <c r="J733" s="19">
        <f t="shared" si="67"/>
        <v>32.968036529680369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  <c r="U733" s="9">
        <f t="shared" si="70"/>
        <v>2017</v>
      </c>
      <c r="V733" s="8" t="str">
        <f t="shared" si="71"/>
        <v>32.97 USD</v>
      </c>
    </row>
    <row r="734" spans="1:22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t="s">
        <v>21</v>
      </c>
      <c r="J734" s="19">
        <f t="shared" si="67"/>
        <v>96.005352363960753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  <c r="U734" s="9">
        <f t="shared" si="70"/>
        <v>2017</v>
      </c>
      <c r="V734" s="8" t="str">
        <f t="shared" si="71"/>
        <v>96.01 USD</v>
      </c>
    </row>
    <row r="735" spans="1:22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t="s">
        <v>21</v>
      </c>
      <c r="J735" s="19">
        <f t="shared" si="67"/>
        <v>84.96632653061225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  <c r="U735" s="9">
        <f t="shared" si="70"/>
        <v>2014</v>
      </c>
      <c r="V735" s="8" t="str">
        <f t="shared" si="71"/>
        <v>84.97 USD</v>
      </c>
    </row>
    <row r="736" spans="1:22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t="s">
        <v>21</v>
      </c>
      <c r="J736" s="19">
        <f t="shared" si="67"/>
        <v>25.007462686567163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  <c r="U736" s="9">
        <f t="shared" si="70"/>
        <v>2017</v>
      </c>
      <c r="V736" s="8" t="str">
        <f t="shared" si="71"/>
        <v>25.01 USD</v>
      </c>
    </row>
    <row r="737" spans="1:22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t="s">
        <v>21</v>
      </c>
      <c r="J737" s="19">
        <f t="shared" si="67"/>
        <v>65.998995479658461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  <c r="U737" s="9">
        <f t="shared" si="70"/>
        <v>2016</v>
      </c>
      <c r="V737" s="8" t="str">
        <f t="shared" si="71"/>
        <v>66.00 USD</v>
      </c>
    </row>
    <row r="738" spans="1:22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t="s">
        <v>21</v>
      </c>
      <c r="J738" s="19">
        <f t="shared" si="67"/>
        <v>87.34482758620689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  <c r="U738" s="9">
        <f t="shared" si="70"/>
        <v>2015</v>
      </c>
      <c r="V738" s="8" t="str">
        <f t="shared" si="71"/>
        <v>87.34 USD</v>
      </c>
    </row>
    <row r="739" spans="1:22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t="s">
        <v>21</v>
      </c>
      <c r="J739" s="19">
        <f t="shared" si="67"/>
        <v>27.933333333333334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  <c r="U739" s="9">
        <f t="shared" si="70"/>
        <v>2016</v>
      </c>
      <c r="V739" s="8" t="str">
        <f t="shared" si="71"/>
        <v>27.93 USD</v>
      </c>
    </row>
    <row r="740" spans="1:22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t="s">
        <v>21</v>
      </c>
      <c r="J740" s="19">
        <f t="shared" si="67"/>
        <v>103.8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  <c r="U740" s="9">
        <f t="shared" si="70"/>
        <v>2014</v>
      </c>
      <c r="V740" s="8" t="str">
        <f t="shared" si="71"/>
        <v>103.80 USD</v>
      </c>
    </row>
    <row r="741" spans="1:22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t="s">
        <v>21</v>
      </c>
      <c r="J741" s="19">
        <f t="shared" si="67"/>
        <v>31.937172774869111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  <c r="U741" s="9">
        <f t="shared" si="70"/>
        <v>2012</v>
      </c>
      <c r="V741" s="8" t="str">
        <f t="shared" si="71"/>
        <v>31.94 USD</v>
      </c>
    </row>
    <row r="742" spans="1:22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t="s">
        <v>21</v>
      </c>
      <c r="J742" s="19">
        <f t="shared" si="67"/>
        <v>99.5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  <c r="U742" s="9">
        <f t="shared" si="70"/>
        <v>2017</v>
      </c>
      <c r="V742" s="8" t="str">
        <f t="shared" si="71"/>
        <v>99.50 USD</v>
      </c>
    </row>
    <row r="743" spans="1:22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t="s">
        <v>21</v>
      </c>
      <c r="J743" s="19">
        <f t="shared" si="67"/>
        <v>108.84615384615384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  <c r="U743" s="9">
        <f t="shared" si="70"/>
        <v>2010</v>
      </c>
      <c r="V743" s="8" t="str">
        <f t="shared" si="71"/>
        <v>108.85 USD</v>
      </c>
    </row>
    <row r="744" spans="1:22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t="s">
        <v>21</v>
      </c>
      <c r="J744" s="19">
        <f t="shared" si="67"/>
        <v>110.76229508196721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  <c r="U744" s="9">
        <f t="shared" si="70"/>
        <v>2010</v>
      </c>
      <c r="V744" s="8" t="str">
        <f t="shared" si="71"/>
        <v>110.76 USD</v>
      </c>
    </row>
    <row r="745" spans="1:22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t="s">
        <v>21</v>
      </c>
      <c r="J745" s="19">
        <f t="shared" si="67"/>
        <v>29.647058823529413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  <c r="U745" s="9">
        <f t="shared" si="70"/>
        <v>2015</v>
      </c>
      <c r="V745" s="8" t="str">
        <f t="shared" si="71"/>
        <v>29.65 USD</v>
      </c>
    </row>
    <row r="746" spans="1:22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t="s">
        <v>21</v>
      </c>
      <c r="J746" s="19">
        <f t="shared" si="67"/>
        <v>101.71428571428571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  <c r="U746" s="9">
        <f t="shared" si="70"/>
        <v>2018</v>
      </c>
      <c r="V746" s="8" t="str">
        <f t="shared" si="71"/>
        <v>101.71 USD</v>
      </c>
    </row>
    <row r="747" spans="1:22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t="s">
        <v>21</v>
      </c>
      <c r="J747" s="19">
        <f t="shared" si="67"/>
        <v>61.5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  <c r="U747" s="9">
        <f t="shared" si="70"/>
        <v>2010</v>
      </c>
      <c r="V747" s="8" t="str">
        <f t="shared" si="71"/>
        <v>61.50 USD</v>
      </c>
    </row>
    <row r="748" spans="1:22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t="s">
        <v>21</v>
      </c>
      <c r="J748" s="19">
        <f t="shared" si="67"/>
        <v>35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  <c r="U748" s="9">
        <f t="shared" si="70"/>
        <v>2011</v>
      </c>
      <c r="V748" s="8" t="str">
        <f t="shared" si="71"/>
        <v>35.00 USD</v>
      </c>
    </row>
    <row r="749" spans="1:22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t="s">
        <v>21</v>
      </c>
      <c r="J749" s="19">
        <f t="shared" si="67"/>
        <v>40.049999999999997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  <c r="U749" s="9">
        <f t="shared" si="70"/>
        <v>2010</v>
      </c>
      <c r="V749" s="8" t="str">
        <f t="shared" si="71"/>
        <v>40.05 USD</v>
      </c>
    </row>
    <row r="750" spans="1:22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t="s">
        <v>21</v>
      </c>
      <c r="J750" s="19">
        <f t="shared" si="67"/>
        <v>110.97231270358306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  <c r="U750" s="9">
        <f t="shared" si="70"/>
        <v>2010</v>
      </c>
      <c r="V750" s="8" t="str">
        <f t="shared" si="71"/>
        <v>110.97 USD</v>
      </c>
    </row>
    <row r="751" spans="1:22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t="s">
        <v>107</v>
      </c>
      <c r="J751" s="19">
        <f t="shared" si="67"/>
        <v>36.959016393442624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  <c r="U751" s="9">
        <f t="shared" si="70"/>
        <v>2014</v>
      </c>
      <c r="V751" s="8" t="str">
        <f t="shared" si="71"/>
        <v>36.96 EUR</v>
      </c>
    </row>
    <row r="752" spans="1:22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t="s">
        <v>40</v>
      </c>
      <c r="J752" s="19">
        <f t="shared" si="67"/>
        <v>1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  <c r="U752" s="9">
        <f t="shared" si="70"/>
        <v>2010</v>
      </c>
      <c r="V752" s="8" t="str">
        <f t="shared" si="71"/>
        <v>1.00 GBP</v>
      </c>
    </row>
    <row r="753" spans="1:22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t="s">
        <v>21</v>
      </c>
      <c r="J753" s="19">
        <f t="shared" si="67"/>
        <v>30.974074074074075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  <c r="U753" s="9">
        <f t="shared" si="70"/>
        <v>2016</v>
      </c>
      <c r="V753" s="8" t="str">
        <f t="shared" si="71"/>
        <v>30.97 USD</v>
      </c>
    </row>
    <row r="754" spans="1:22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t="s">
        <v>21</v>
      </c>
      <c r="J754" s="19">
        <f t="shared" si="67"/>
        <v>47.035087719298247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  <c r="U754" s="9">
        <f t="shared" si="70"/>
        <v>2010</v>
      </c>
      <c r="V754" s="8" t="str">
        <f t="shared" si="71"/>
        <v>47.04 USD</v>
      </c>
    </row>
    <row r="755" spans="1:22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t="s">
        <v>21</v>
      </c>
      <c r="J755" s="19">
        <f t="shared" si="67"/>
        <v>88.065693430656935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  <c r="U755" s="9">
        <f t="shared" si="70"/>
        <v>2010</v>
      </c>
      <c r="V755" s="8" t="str">
        <f t="shared" si="71"/>
        <v>88.07 USD</v>
      </c>
    </row>
    <row r="756" spans="1:22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t="s">
        <v>21</v>
      </c>
      <c r="J756" s="19">
        <f t="shared" si="67"/>
        <v>37.005616224648989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  <c r="U756" s="9">
        <f t="shared" si="70"/>
        <v>2012</v>
      </c>
      <c r="V756" s="8" t="str">
        <f t="shared" si="71"/>
        <v>37.01 USD</v>
      </c>
    </row>
    <row r="757" spans="1:22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t="s">
        <v>36</v>
      </c>
      <c r="J757" s="19">
        <f t="shared" si="67"/>
        <v>26.027777777777779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  <c r="U757" s="9">
        <f t="shared" si="70"/>
        <v>2018</v>
      </c>
      <c r="V757" s="8" t="str">
        <f t="shared" si="71"/>
        <v>26.03 DKK</v>
      </c>
    </row>
    <row r="758" spans="1:22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t="s">
        <v>21</v>
      </c>
      <c r="J758" s="19">
        <f t="shared" si="67"/>
        <v>67.817567567567565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  <c r="U758" s="9">
        <f t="shared" si="70"/>
        <v>2015</v>
      </c>
      <c r="V758" s="8" t="str">
        <f t="shared" si="71"/>
        <v>67.82 USD</v>
      </c>
    </row>
    <row r="759" spans="1:22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t="s">
        <v>21</v>
      </c>
      <c r="J759" s="19">
        <f t="shared" si="67"/>
        <v>49.964912280701753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  <c r="U759" s="9">
        <f t="shared" si="70"/>
        <v>2011</v>
      </c>
      <c r="V759" s="8" t="str">
        <f t="shared" si="71"/>
        <v>49.96 USD</v>
      </c>
    </row>
    <row r="760" spans="1:22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t="s">
        <v>15</v>
      </c>
      <c r="J760" s="19">
        <f t="shared" si="67"/>
        <v>110.01646903820817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  <c r="U760" s="9">
        <f t="shared" si="70"/>
        <v>2014</v>
      </c>
      <c r="V760" s="8" t="str">
        <f t="shared" si="71"/>
        <v>110.02 CAD</v>
      </c>
    </row>
    <row r="761" spans="1:22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t="s">
        <v>21</v>
      </c>
      <c r="J761" s="19">
        <f t="shared" si="67"/>
        <v>89.964678178963894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  <c r="U761" s="9">
        <f t="shared" si="70"/>
        <v>2018</v>
      </c>
      <c r="V761" s="8" t="str">
        <f t="shared" si="71"/>
        <v>89.96 USD</v>
      </c>
    </row>
    <row r="762" spans="1:22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t="s">
        <v>107</v>
      </c>
      <c r="J762" s="19">
        <f t="shared" si="67"/>
        <v>79.009523809523813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  <c r="U762" s="9">
        <f t="shared" si="70"/>
        <v>2019</v>
      </c>
      <c r="V762" s="8" t="str">
        <f t="shared" si="71"/>
        <v>79.01 EUR</v>
      </c>
    </row>
    <row r="763" spans="1:22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t="s">
        <v>21</v>
      </c>
      <c r="J763" s="19">
        <f t="shared" si="67"/>
        <v>86.867469879518069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  <c r="U763" s="9">
        <f t="shared" si="70"/>
        <v>2017</v>
      </c>
      <c r="V763" s="8" t="str">
        <f t="shared" si="71"/>
        <v>86.87 USD</v>
      </c>
    </row>
    <row r="764" spans="1:22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t="s">
        <v>26</v>
      </c>
      <c r="J764" s="19">
        <f t="shared" si="67"/>
        <v>62.04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  <c r="U764" s="9">
        <f t="shared" si="70"/>
        <v>2012</v>
      </c>
      <c r="V764" s="8" t="str">
        <f t="shared" si="71"/>
        <v>62.04 AUD</v>
      </c>
    </row>
    <row r="765" spans="1:22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t="s">
        <v>21</v>
      </c>
      <c r="J765" s="19">
        <f t="shared" si="67"/>
        <v>26.970212765957445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  <c r="U765" s="9">
        <f t="shared" si="70"/>
        <v>2012</v>
      </c>
      <c r="V765" s="8" t="str">
        <f t="shared" si="71"/>
        <v>26.97 USD</v>
      </c>
    </row>
    <row r="766" spans="1:22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t="s">
        <v>21</v>
      </c>
      <c r="J766" s="19">
        <f t="shared" si="67"/>
        <v>54.121621621621621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  <c r="U766" s="9">
        <f t="shared" si="70"/>
        <v>2011</v>
      </c>
      <c r="V766" s="8" t="str">
        <f t="shared" si="71"/>
        <v>54.12 USD</v>
      </c>
    </row>
    <row r="767" spans="1:22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t="s">
        <v>21</v>
      </c>
      <c r="J767" s="19">
        <f t="shared" si="67"/>
        <v>41.035353535353536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  <c r="U767" s="9">
        <f t="shared" si="70"/>
        <v>2017</v>
      </c>
      <c r="V767" s="8" t="str">
        <f t="shared" si="71"/>
        <v>41.04 USD</v>
      </c>
    </row>
    <row r="768" spans="1:22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t="s">
        <v>26</v>
      </c>
      <c r="J768" s="19">
        <f t="shared" si="67"/>
        <v>55.052419354838712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  <c r="U768" s="9">
        <f t="shared" si="70"/>
        <v>2018</v>
      </c>
      <c r="V768" s="8" t="str">
        <f t="shared" si="71"/>
        <v>55.05 AUD</v>
      </c>
    </row>
    <row r="769" spans="1:22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t="s">
        <v>21</v>
      </c>
      <c r="J769" s="19">
        <f t="shared" si="67"/>
        <v>107.93762183235867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  <c r="U769" s="9">
        <f t="shared" si="70"/>
        <v>2015</v>
      </c>
      <c r="V769" s="8" t="str">
        <f t="shared" si="71"/>
        <v>107.94 USD</v>
      </c>
    </row>
    <row r="770" spans="1:22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72">E770/D770</f>
        <v>2.31</v>
      </c>
      <c r="G770" t="s">
        <v>20</v>
      </c>
      <c r="H770">
        <v>150</v>
      </c>
      <c r="I770" t="s">
        <v>21</v>
      </c>
      <c r="J770" s="19">
        <f t="shared" ref="J770:J833" si="73">IF(H770=0,0,E770/H770)</f>
        <v>73.92</v>
      </c>
      <c r="K770" t="s">
        <v>22</v>
      </c>
      <c r="L770">
        <v>1386741600</v>
      </c>
      <c r="M770">
        <v>1388037600</v>
      </c>
      <c r="N770" s="12">
        <f t="shared" ref="N770:N833" si="74">(((L770/60)/60)/24)+DATE(1970,1,1)</f>
        <v>41619.25</v>
      </c>
      <c r="O770" s="12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  <c r="U770" s="9">
        <f t="shared" ref="U770:U833" si="76">YEAR(O770)</f>
        <v>2013</v>
      </c>
      <c r="V770" s="8" t="str">
        <f t="shared" ref="V770:V833" si="77">IF(H770=0,0,TEXT(E770/H770,"#,##0.00")&amp;" "&amp;K770)</f>
        <v>73.92 USD</v>
      </c>
    </row>
    <row r="771" spans="1:22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0.86867834394904464</v>
      </c>
      <c r="G771" t="s">
        <v>14</v>
      </c>
      <c r="H771">
        <v>3410</v>
      </c>
      <c r="I771" t="s">
        <v>21</v>
      </c>
      <c r="J771" s="19">
        <f t="shared" si="73"/>
        <v>31.995894428152493</v>
      </c>
      <c r="K771" t="s">
        <v>22</v>
      </c>
      <c r="L771">
        <v>1376542800</v>
      </c>
      <c r="M771">
        <v>1378789200</v>
      </c>
      <c r="N771" s="12">
        <f t="shared" si="74"/>
        <v>41501.208333333336</v>
      </c>
      <c r="O771" s="12">
        <f t="shared" si="75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  <c r="U771" s="9">
        <f t="shared" si="76"/>
        <v>2013</v>
      </c>
      <c r="V771" s="8" t="str">
        <f t="shared" si="77"/>
        <v>32.00 USD</v>
      </c>
    </row>
    <row r="772" spans="1:22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t="s">
        <v>107</v>
      </c>
      <c r="J772" s="19">
        <f t="shared" si="73"/>
        <v>53.898148148148145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  <c r="U772" s="9">
        <f t="shared" si="76"/>
        <v>2014</v>
      </c>
      <c r="V772" s="8" t="str">
        <f t="shared" si="77"/>
        <v>53.90 EUR</v>
      </c>
    </row>
    <row r="773" spans="1:22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t="s">
        <v>21</v>
      </c>
      <c r="J773" s="19">
        <f t="shared" si="73"/>
        <v>106.5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  <c r="U773" s="9">
        <f t="shared" si="76"/>
        <v>2019</v>
      </c>
      <c r="V773" s="8" t="str">
        <f t="shared" si="77"/>
        <v>106.50 USD</v>
      </c>
    </row>
    <row r="774" spans="1:22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t="s">
        <v>21</v>
      </c>
      <c r="J774" s="19">
        <f t="shared" si="73"/>
        <v>32.999805409612762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  <c r="U774" s="9">
        <f t="shared" si="76"/>
        <v>2019</v>
      </c>
      <c r="V774" s="8" t="str">
        <f t="shared" si="77"/>
        <v>33.00 USD</v>
      </c>
    </row>
    <row r="775" spans="1:22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t="s">
        <v>21</v>
      </c>
      <c r="J775" s="19">
        <f t="shared" si="73"/>
        <v>43.00254993625159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  <c r="U775" s="9">
        <f t="shared" si="76"/>
        <v>2017</v>
      </c>
      <c r="V775" s="8" t="str">
        <f t="shared" si="77"/>
        <v>43.00 USD</v>
      </c>
    </row>
    <row r="776" spans="1:22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t="s">
        <v>107</v>
      </c>
      <c r="J776" s="19">
        <f t="shared" si="73"/>
        <v>86.858974358974365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  <c r="U776" s="9">
        <f t="shared" si="76"/>
        <v>2016</v>
      </c>
      <c r="V776" s="8" t="str">
        <f t="shared" si="77"/>
        <v>86.86 EUR</v>
      </c>
    </row>
    <row r="777" spans="1:22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t="s">
        <v>21</v>
      </c>
      <c r="J777" s="19">
        <f t="shared" si="73"/>
        <v>96.8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  <c r="U777" s="9">
        <f t="shared" si="76"/>
        <v>2014</v>
      </c>
      <c r="V777" s="8" t="str">
        <f t="shared" si="77"/>
        <v>96.80 USD</v>
      </c>
    </row>
    <row r="778" spans="1:22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t="s">
        <v>21</v>
      </c>
      <c r="J778" s="19">
        <f t="shared" si="73"/>
        <v>32.995456610631528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  <c r="U778" s="9">
        <f t="shared" si="76"/>
        <v>2019</v>
      </c>
      <c r="V778" s="8" t="str">
        <f t="shared" si="77"/>
        <v>33.00 USD</v>
      </c>
    </row>
    <row r="779" spans="1:22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t="s">
        <v>21</v>
      </c>
      <c r="J779" s="19">
        <f t="shared" si="73"/>
        <v>68.028106508875737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  <c r="U779" s="9">
        <f t="shared" si="76"/>
        <v>2011</v>
      </c>
      <c r="V779" s="8" t="str">
        <f t="shared" si="77"/>
        <v>68.03 USD</v>
      </c>
    </row>
    <row r="780" spans="1:22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t="s">
        <v>98</v>
      </c>
      <c r="J780" s="19">
        <f t="shared" si="73"/>
        <v>58.867816091954026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  <c r="U780" s="9">
        <f t="shared" si="76"/>
        <v>2011</v>
      </c>
      <c r="V780" s="8" t="str">
        <f t="shared" si="77"/>
        <v>58.87 CHF</v>
      </c>
    </row>
    <row r="781" spans="1:22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t="s">
        <v>21</v>
      </c>
      <c r="J781" s="19">
        <f t="shared" si="73"/>
        <v>105.04572803850782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  <c r="U781" s="9">
        <f t="shared" si="76"/>
        <v>2015</v>
      </c>
      <c r="V781" s="8" t="str">
        <f t="shared" si="77"/>
        <v>105.05 USD</v>
      </c>
    </row>
    <row r="782" spans="1:22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t="s">
        <v>21</v>
      </c>
      <c r="J782" s="19">
        <f t="shared" si="73"/>
        <v>33.054878048780488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  <c r="U782" s="9">
        <f t="shared" si="76"/>
        <v>2016</v>
      </c>
      <c r="V782" s="8" t="str">
        <f t="shared" si="77"/>
        <v>33.05 USD</v>
      </c>
    </row>
    <row r="783" spans="1:22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t="s">
        <v>98</v>
      </c>
      <c r="J783" s="19">
        <f t="shared" si="73"/>
        <v>78.821428571428569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  <c r="U783" s="9">
        <f t="shared" si="76"/>
        <v>2010</v>
      </c>
      <c r="V783" s="8" t="str">
        <f t="shared" si="77"/>
        <v>78.82 CHF</v>
      </c>
    </row>
    <row r="784" spans="1:22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t="s">
        <v>21</v>
      </c>
      <c r="J784" s="19">
        <f t="shared" si="73"/>
        <v>68.204968944099377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  <c r="U784" s="9">
        <f t="shared" si="76"/>
        <v>2011</v>
      </c>
      <c r="V784" s="8" t="str">
        <f t="shared" si="77"/>
        <v>68.20 USD</v>
      </c>
    </row>
    <row r="785" spans="1:22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t="s">
        <v>21</v>
      </c>
      <c r="J785" s="19">
        <f t="shared" si="73"/>
        <v>75.731884057971016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  <c r="U785" s="9">
        <f t="shared" si="76"/>
        <v>2013</v>
      </c>
      <c r="V785" s="8" t="str">
        <f t="shared" si="77"/>
        <v>75.73 USD</v>
      </c>
    </row>
    <row r="786" spans="1:22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t="s">
        <v>21</v>
      </c>
      <c r="J786" s="19">
        <f t="shared" si="73"/>
        <v>30.996070133010882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  <c r="U786" s="9">
        <f t="shared" si="76"/>
        <v>2016</v>
      </c>
      <c r="V786" s="8" t="str">
        <f t="shared" si="77"/>
        <v>31.00 USD</v>
      </c>
    </row>
    <row r="787" spans="1:22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t="s">
        <v>26</v>
      </c>
      <c r="J787" s="19">
        <f t="shared" si="73"/>
        <v>101.88188976377953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  <c r="U787" s="9">
        <f t="shared" si="76"/>
        <v>2019</v>
      </c>
      <c r="V787" s="8" t="str">
        <f t="shared" si="77"/>
        <v>101.88 AUD</v>
      </c>
    </row>
    <row r="788" spans="1:22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t="s">
        <v>107</v>
      </c>
      <c r="J788" s="19">
        <f t="shared" si="73"/>
        <v>52.879227053140099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  <c r="U788" s="9">
        <f t="shared" si="76"/>
        <v>2018</v>
      </c>
      <c r="V788" s="8" t="str">
        <f t="shared" si="77"/>
        <v>52.88 EUR</v>
      </c>
    </row>
    <row r="789" spans="1:22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t="s">
        <v>15</v>
      </c>
      <c r="J789" s="19">
        <f t="shared" si="73"/>
        <v>71.005820721769496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  <c r="U789" s="9">
        <f t="shared" si="76"/>
        <v>2011</v>
      </c>
      <c r="V789" s="8" t="str">
        <f t="shared" si="77"/>
        <v>71.01 CAD</v>
      </c>
    </row>
    <row r="790" spans="1:22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t="s">
        <v>21</v>
      </c>
      <c r="J790" s="19">
        <f t="shared" si="73"/>
        <v>102.38709677419355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  <c r="U790" s="9">
        <f t="shared" si="76"/>
        <v>2012</v>
      </c>
      <c r="V790" s="8" t="str">
        <f t="shared" si="77"/>
        <v>102.39 USD</v>
      </c>
    </row>
    <row r="791" spans="1:22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t="s">
        <v>21</v>
      </c>
      <c r="J791" s="19">
        <f t="shared" si="73"/>
        <v>74.466666666666669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  <c r="U791" s="9">
        <f t="shared" si="76"/>
        <v>2014</v>
      </c>
      <c r="V791" s="8" t="str">
        <f t="shared" si="77"/>
        <v>74.47 USD</v>
      </c>
    </row>
    <row r="792" spans="1:22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t="s">
        <v>21</v>
      </c>
      <c r="J792" s="19">
        <f t="shared" si="73"/>
        <v>51.009883198562441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  <c r="U792" s="9">
        <f t="shared" si="76"/>
        <v>2010</v>
      </c>
      <c r="V792" s="8" t="str">
        <f t="shared" si="77"/>
        <v>51.01 USD</v>
      </c>
    </row>
    <row r="793" spans="1:22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t="s">
        <v>21</v>
      </c>
      <c r="J793" s="19">
        <f t="shared" si="73"/>
        <v>90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  <c r="U793" s="9">
        <f t="shared" si="76"/>
        <v>2016</v>
      </c>
      <c r="V793" s="8" t="str">
        <f t="shared" si="77"/>
        <v>90.00 USD</v>
      </c>
    </row>
    <row r="794" spans="1:22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t="s">
        <v>21</v>
      </c>
      <c r="J794" s="19">
        <f t="shared" si="73"/>
        <v>97.142857142857139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  <c r="U794" s="9">
        <f t="shared" si="76"/>
        <v>2013</v>
      </c>
      <c r="V794" s="8" t="str">
        <f t="shared" si="77"/>
        <v>97.14 USD</v>
      </c>
    </row>
    <row r="795" spans="1:22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t="s">
        <v>98</v>
      </c>
      <c r="J795" s="19">
        <f t="shared" si="73"/>
        <v>72.071823204419886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  <c r="U795" s="9">
        <f t="shared" si="76"/>
        <v>2013</v>
      </c>
      <c r="V795" s="8" t="str">
        <f t="shared" si="77"/>
        <v>72.07 CHF</v>
      </c>
    </row>
    <row r="796" spans="1:22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t="s">
        <v>21</v>
      </c>
      <c r="J796" s="19">
        <f t="shared" si="73"/>
        <v>75.236363636363635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  <c r="U796" s="9">
        <f t="shared" si="76"/>
        <v>2018</v>
      </c>
      <c r="V796" s="8" t="str">
        <f t="shared" si="77"/>
        <v>75.24 USD</v>
      </c>
    </row>
    <row r="797" spans="1:22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t="s">
        <v>21</v>
      </c>
      <c r="J797" s="19">
        <f t="shared" si="73"/>
        <v>32.967741935483872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  <c r="U797" s="9">
        <f t="shared" si="76"/>
        <v>2016</v>
      </c>
      <c r="V797" s="8" t="str">
        <f t="shared" si="77"/>
        <v>32.97 USD</v>
      </c>
    </row>
    <row r="798" spans="1:22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t="s">
        <v>21</v>
      </c>
      <c r="J798" s="19">
        <f t="shared" si="73"/>
        <v>54.807692307692307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  <c r="U798" s="9">
        <f t="shared" si="76"/>
        <v>2014</v>
      </c>
      <c r="V798" s="8" t="str">
        <f t="shared" si="77"/>
        <v>54.81 USD</v>
      </c>
    </row>
    <row r="799" spans="1:22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t="s">
        <v>21</v>
      </c>
      <c r="J799" s="19">
        <f t="shared" si="73"/>
        <v>45.037837837837834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  <c r="U799" s="9">
        <f t="shared" si="76"/>
        <v>2019</v>
      </c>
      <c r="V799" s="8" t="str">
        <f t="shared" si="77"/>
        <v>45.04 USD</v>
      </c>
    </row>
    <row r="800" spans="1:22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t="s">
        <v>21</v>
      </c>
      <c r="J800" s="19">
        <f t="shared" si="73"/>
        <v>52.958677685950413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  <c r="U800" s="9">
        <f t="shared" si="76"/>
        <v>2012</v>
      </c>
      <c r="V800" s="8" t="str">
        <f t="shared" si="77"/>
        <v>52.96 USD</v>
      </c>
    </row>
    <row r="801" spans="1:22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t="s">
        <v>40</v>
      </c>
      <c r="J801" s="19">
        <f t="shared" si="73"/>
        <v>60.017959183673469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  <c r="U801" s="9">
        <f t="shared" si="76"/>
        <v>2016</v>
      </c>
      <c r="V801" s="8" t="str">
        <f t="shared" si="77"/>
        <v>60.02 GBP</v>
      </c>
    </row>
    <row r="802" spans="1:22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t="s">
        <v>98</v>
      </c>
      <c r="J802" s="19">
        <f t="shared" si="73"/>
        <v>1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  <c r="U802" s="9">
        <f t="shared" si="76"/>
        <v>2015</v>
      </c>
      <c r="V802" s="8" t="str">
        <f t="shared" si="77"/>
        <v>1.00 CHF</v>
      </c>
    </row>
    <row r="803" spans="1:22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t="s">
        <v>21</v>
      </c>
      <c r="J803" s="19">
        <f t="shared" si="73"/>
        <v>44.028301886792455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  <c r="U803" s="9">
        <f t="shared" si="76"/>
        <v>2020</v>
      </c>
      <c r="V803" s="8" t="str">
        <f t="shared" si="77"/>
        <v>44.03 USD</v>
      </c>
    </row>
    <row r="804" spans="1:22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t="s">
        <v>21</v>
      </c>
      <c r="J804" s="19">
        <f t="shared" si="73"/>
        <v>86.028169014084511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  <c r="U804" s="9">
        <f t="shared" si="76"/>
        <v>2019</v>
      </c>
      <c r="V804" s="8" t="str">
        <f t="shared" si="77"/>
        <v>86.03 USD</v>
      </c>
    </row>
    <row r="805" spans="1:22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t="s">
        <v>21</v>
      </c>
      <c r="J805" s="19">
        <f t="shared" si="73"/>
        <v>28.012875536480685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  <c r="U805" s="9">
        <f t="shared" si="76"/>
        <v>2019</v>
      </c>
      <c r="V805" s="8" t="str">
        <f t="shared" si="77"/>
        <v>28.01 USD</v>
      </c>
    </row>
    <row r="806" spans="1:22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t="s">
        <v>21</v>
      </c>
      <c r="J806" s="19">
        <f t="shared" si="73"/>
        <v>32.050458715596328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  <c r="U806" s="9">
        <f t="shared" si="76"/>
        <v>2018</v>
      </c>
      <c r="V806" s="8" t="str">
        <f t="shared" si="77"/>
        <v>32.05 USD</v>
      </c>
    </row>
    <row r="807" spans="1:22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t="s">
        <v>26</v>
      </c>
      <c r="J807" s="19">
        <f t="shared" si="73"/>
        <v>73.611940298507463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  <c r="U807" s="9">
        <f t="shared" si="76"/>
        <v>2015</v>
      </c>
      <c r="V807" s="8" t="str">
        <f t="shared" si="77"/>
        <v>73.61 AUD</v>
      </c>
    </row>
    <row r="808" spans="1:22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t="s">
        <v>21</v>
      </c>
      <c r="J808" s="19">
        <f t="shared" si="73"/>
        <v>108.71052631578948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  <c r="U808" s="9">
        <f t="shared" si="76"/>
        <v>2012</v>
      </c>
      <c r="V808" s="8" t="str">
        <f t="shared" si="77"/>
        <v>108.71 USD</v>
      </c>
    </row>
    <row r="809" spans="1:22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t="s">
        <v>21</v>
      </c>
      <c r="J809" s="19">
        <f t="shared" si="73"/>
        <v>42.97674418604651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  <c r="U809" s="9">
        <f t="shared" si="76"/>
        <v>2019</v>
      </c>
      <c r="V809" s="8" t="str">
        <f t="shared" si="77"/>
        <v>42.98 USD</v>
      </c>
    </row>
    <row r="810" spans="1:22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t="s">
        <v>21</v>
      </c>
      <c r="J810" s="19">
        <f t="shared" si="73"/>
        <v>83.315789473684205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  <c r="U810" s="9">
        <f t="shared" si="76"/>
        <v>2016</v>
      </c>
      <c r="V810" s="8" t="str">
        <f t="shared" si="77"/>
        <v>83.32 USD</v>
      </c>
    </row>
    <row r="811" spans="1:22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t="s">
        <v>98</v>
      </c>
      <c r="J811" s="19">
        <f t="shared" si="73"/>
        <v>42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  <c r="U811" s="9">
        <f t="shared" si="76"/>
        <v>2012</v>
      </c>
      <c r="V811" s="8" t="str">
        <f t="shared" si="77"/>
        <v>42.00 CHF</v>
      </c>
    </row>
    <row r="812" spans="1:22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t="s">
        <v>21</v>
      </c>
      <c r="J812" s="19">
        <f t="shared" si="73"/>
        <v>55.927601809954751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  <c r="U812" s="9">
        <f t="shared" si="76"/>
        <v>2017</v>
      </c>
      <c r="V812" s="8" t="str">
        <f t="shared" si="77"/>
        <v>55.93 USD</v>
      </c>
    </row>
    <row r="813" spans="1:22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t="s">
        <v>21</v>
      </c>
      <c r="J813" s="19">
        <f t="shared" si="73"/>
        <v>105.03681885125184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  <c r="U813" s="9">
        <f t="shared" si="76"/>
        <v>2016</v>
      </c>
      <c r="V813" s="8" t="str">
        <f t="shared" si="77"/>
        <v>105.04 USD</v>
      </c>
    </row>
    <row r="814" spans="1:22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t="s">
        <v>15</v>
      </c>
      <c r="J814" s="19">
        <f t="shared" si="73"/>
        <v>48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  <c r="U814" s="9">
        <f t="shared" si="76"/>
        <v>2018</v>
      </c>
      <c r="V814" s="8" t="str">
        <f t="shared" si="77"/>
        <v>48.00 CAD</v>
      </c>
    </row>
    <row r="815" spans="1:22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t="s">
        <v>21</v>
      </c>
      <c r="J815" s="19">
        <f t="shared" si="73"/>
        <v>112.66176470588235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  <c r="U815" s="9">
        <f t="shared" si="76"/>
        <v>2012</v>
      </c>
      <c r="V815" s="8" t="str">
        <f t="shared" si="77"/>
        <v>112.66 USD</v>
      </c>
    </row>
    <row r="816" spans="1:22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t="s">
        <v>36</v>
      </c>
      <c r="J816" s="19">
        <f t="shared" si="73"/>
        <v>81.944444444444443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  <c r="U816" s="9">
        <f t="shared" si="76"/>
        <v>2016</v>
      </c>
      <c r="V816" s="8" t="str">
        <f t="shared" si="77"/>
        <v>81.94 DKK</v>
      </c>
    </row>
    <row r="817" spans="1:22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t="s">
        <v>15</v>
      </c>
      <c r="J817" s="19">
        <f t="shared" si="73"/>
        <v>64.049180327868854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  <c r="U817" s="9">
        <f t="shared" si="76"/>
        <v>2017</v>
      </c>
      <c r="V817" s="8" t="str">
        <f t="shared" si="77"/>
        <v>64.05 CAD</v>
      </c>
    </row>
    <row r="818" spans="1:22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t="s">
        <v>21</v>
      </c>
      <c r="J818" s="19">
        <f t="shared" si="73"/>
        <v>106.39097744360902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  <c r="U818" s="9">
        <f t="shared" si="76"/>
        <v>2014</v>
      </c>
      <c r="V818" s="8" t="str">
        <f t="shared" si="77"/>
        <v>106.39 USD</v>
      </c>
    </row>
    <row r="819" spans="1:22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t="s">
        <v>107</v>
      </c>
      <c r="J819" s="19">
        <f t="shared" si="73"/>
        <v>76.011249497790274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  <c r="U819" s="9">
        <f t="shared" si="76"/>
        <v>2019</v>
      </c>
      <c r="V819" s="8" t="str">
        <f t="shared" si="77"/>
        <v>76.01 EUR</v>
      </c>
    </row>
    <row r="820" spans="1:22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t="s">
        <v>21</v>
      </c>
      <c r="J820" s="19">
        <f t="shared" si="73"/>
        <v>111.07246376811594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  <c r="U820" s="9">
        <f t="shared" si="76"/>
        <v>2019</v>
      </c>
      <c r="V820" s="8" t="str">
        <f t="shared" si="77"/>
        <v>111.07 USD</v>
      </c>
    </row>
    <row r="821" spans="1:22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t="s">
        <v>21</v>
      </c>
      <c r="J821" s="19">
        <f t="shared" si="73"/>
        <v>95.936170212765958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  <c r="U821" s="9">
        <f t="shared" si="76"/>
        <v>2012</v>
      </c>
      <c r="V821" s="8" t="str">
        <f t="shared" si="77"/>
        <v>95.94 USD</v>
      </c>
    </row>
    <row r="822" spans="1:22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t="s">
        <v>40</v>
      </c>
      <c r="J822" s="19">
        <f t="shared" si="73"/>
        <v>43.043010752688176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  <c r="U822" s="9">
        <f t="shared" si="76"/>
        <v>2018</v>
      </c>
      <c r="V822" s="8" t="str">
        <f t="shared" si="77"/>
        <v>43.04 GBP</v>
      </c>
    </row>
    <row r="823" spans="1:22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t="s">
        <v>21</v>
      </c>
      <c r="J823" s="19">
        <f t="shared" si="73"/>
        <v>67.966666666666669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  <c r="U823" s="9">
        <f t="shared" si="76"/>
        <v>2017</v>
      </c>
      <c r="V823" s="8" t="str">
        <f t="shared" si="77"/>
        <v>67.97 USD</v>
      </c>
    </row>
    <row r="824" spans="1:22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t="s">
        <v>21</v>
      </c>
      <c r="J824" s="19">
        <f t="shared" si="73"/>
        <v>89.991428571428571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  <c r="U824" s="9">
        <f t="shared" si="76"/>
        <v>2014</v>
      </c>
      <c r="V824" s="8" t="str">
        <f t="shared" si="77"/>
        <v>89.99 USD</v>
      </c>
    </row>
    <row r="825" spans="1:22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t="s">
        <v>21</v>
      </c>
      <c r="J825" s="19">
        <f t="shared" si="73"/>
        <v>58.095238095238095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  <c r="U825" s="9">
        <f t="shared" si="76"/>
        <v>2014</v>
      </c>
      <c r="V825" s="8" t="str">
        <f t="shared" si="77"/>
        <v>58.10 USD</v>
      </c>
    </row>
    <row r="826" spans="1:22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t="s">
        <v>21</v>
      </c>
      <c r="J826" s="19">
        <f t="shared" si="73"/>
        <v>83.996875000000003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  <c r="U826" s="9">
        <f t="shared" si="76"/>
        <v>2010</v>
      </c>
      <c r="V826" s="8" t="str">
        <f t="shared" si="77"/>
        <v>84.00 USD</v>
      </c>
    </row>
    <row r="827" spans="1:22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t="s">
        <v>40</v>
      </c>
      <c r="J827" s="19">
        <f t="shared" si="73"/>
        <v>88.853503184713375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  <c r="U827" s="9">
        <f t="shared" si="76"/>
        <v>2017</v>
      </c>
      <c r="V827" s="8" t="str">
        <f t="shared" si="77"/>
        <v>88.85 GBP</v>
      </c>
    </row>
    <row r="828" spans="1:22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t="s">
        <v>21</v>
      </c>
      <c r="J828" s="19">
        <f t="shared" si="73"/>
        <v>65.963917525773198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  <c r="U828" s="9">
        <f t="shared" si="76"/>
        <v>2011</v>
      </c>
      <c r="V828" s="8" t="str">
        <f t="shared" si="77"/>
        <v>65.96 USD</v>
      </c>
    </row>
    <row r="829" spans="1:22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t="s">
        <v>26</v>
      </c>
      <c r="J829" s="19">
        <f t="shared" si="73"/>
        <v>74.804878048780495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  <c r="U829" s="9">
        <f t="shared" si="76"/>
        <v>2011</v>
      </c>
      <c r="V829" s="8" t="str">
        <f t="shared" si="77"/>
        <v>74.80 AUD</v>
      </c>
    </row>
    <row r="830" spans="1:22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t="s">
        <v>21</v>
      </c>
      <c r="J830" s="19">
        <f t="shared" si="73"/>
        <v>69.98571428571428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  <c r="U830" s="9">
        <f t="shared" si="76"/>
        <v>2018</v>
      </c>
      <c r="V830" s="8" t="str">
        <f t="shared" si="77"/>
        <v>69.99 USD</v>
      </c>
    </row>
    <row r="831" spans="1:22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t="s">
        <v>21</v>
      </c>
      <c r="J831" s="19">
        <f t="shared" si="73"/>
        <v>32.006493506493506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  <c r="U831" s="9">
        <f t="shared" si="76"/>
        <v>2015</v>
      </c>
      <c r="V831" s="8" t="str">
        <f t="shared" si="77"/>
        <v>32.01 USD</v>
      </c>
    </row>
    <row r="832" spans="1:22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t="s">
        <v>21</v>
      </c>
      <c r="J832" s="19">
        <f t="shared" si="73"/>
        <v>64.727272727272734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  <c r="U832" s="9">
        <f t="shared" si="76"/>
        <v>2018</v>
      </c>
      <c r="V832" s="8" t="str">
        <f t="shared" si="77"/>
        <v>64.73 USD</v>
      </c>
    </row>
    <row r="833" spans="1:22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t="s">
        <v>21</v>
      </c>
      <c r="J833" s="19">
        <f t="shared" si="73"/>
        <v>24.998110087408456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  <c r="U833" s="9">
        <f t="shared" si="76"/>
        <v>2012</v>
      </c>
      <c r="V833" s="8" t="str">
        <f t="shared" si="77"/>
        <v>25.00 USD</v>
      </c>
    </row>
    <row r="834" spans="1:22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78">E834/D834</f>
        <v>3.1517592592592591</v>
      </c>
      <c r="G834" t="s">
        <v>20</v>
      </c>
      <c r="H834">
        <v>1297</v>
      </c>
      <c r="I834" t="s">
        <v>36</v>
      </c>
      <c r="J834" s="19">
        <f t="shared" ref="J834:J897" si="79">IF(H834=0,0,E834/H834)</f>
        <v>104.97764070932922</v>
      </c>
      <c r="K834" t="s">
        <v>37</v>
      </c>
      <c r="L834">
        <v>1445490000</v>
      </c>
      <c r="M834">
        <v>1448431200</v>
      </c>
      <c r="N834" s="12">
        <f t="shared" ref="N834:N897" si="80">(((L834/60)/60)/24)+DATE(1970,1,1)</f>
        <v>42299.208333333328</v>
      </c>
      <c r="O834" s="12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  <c r="U834" s="9">
        <f t="shared" ref="U834:U897" si="82">YEAR(O834)</f>
        <v>2015</v>
      </c>
      <c r="V834" s="8" t="str">
        <f t="shared" ref="V834:V897" si="83">IF(H834=0,0,TEXT(E834/H834,"#,##0.00")&amp;" "&amp;K834)</f>
        <v>104.98 DKK</v>
      </c>
    </row>
    <row r="835" spans="1:22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1.5769117647058823</v>
      </c>
      <c r="G835" t="s">
        <v>20</v>
      </c>
      <c r="H835">
        <v>165</v>
      </c>
      <c r="I835" t="s">
        <v>36</v>
      </c>
      <c r="J835" s="19">
        <f t="shared" si="79"/>
        <v>64.987878787878785</v>
      </c>
      <c r="K835" t="s">
        <v>37</v>
      </c>
      <c r="L835">
        <v>1297663200</v>
      </c>
      <c r="M835">
        <v>1298613600</v>
      </c>
      <c r="N835" s="12">
        <f t="shared" si="80"/>
        <v>40588.25</v>
      </c>
      <c r="O835" s="12">
        <f t="shared" si="81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  <c r="U835" s="9">
        <f t="shared" si="82"/>
        <v>2011</v>
      </c>
      <c r="V835" s="8" t="str">
        <f t="shared" si="83"/>
        <v>64.99 DKK</v>
      </c>
    </row>
    <row r="836" spans="1:22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t="s">
        <v>21</v>
      </c>
      <c r="J836" s="19">
        <f t="shared" si="79"/>
        <v>94.352941176470594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  <c r="U836" s="9">
        <f t="shared" si="82"/>
        <v>2013</v>
      </c>
      <c r="V836" s="8" t="str">
        <f t="shared" si="83"/>
        <v>94.35 USD</v>
      </c>
    </row>
    <row r="837" spans="1:22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t="s">
        <v>21</v>
      </c>
      <c r="J837" s="19">
        <f t="shared" si="79"/>
        <v>44.001706484641637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  <c r="U837" s="9">
        <f t="shared" si="82"/>
        <v>2015</v>
      </c>
      <c r="V837" s="8" t="str">
        <f t="shared" si="83"/>
        <v>44.00 USD</v>
      </c>
    </row>
    <row r="838" spans="1:22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t="s">
        <v>21</v>
      </c>
      <c r="J838" s="19">
        <f t="shared" si="79"/>
        <v>64.744680851063833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  <c r="U838" s="9">
        <f t="shared" si="82"/>
        <v>2010</v>
      </c>
      <c r="V838" s="8" t="str">
        <f t="shared" si="83"/>
        <v>64.74 USD</v>
      </c>
    </row>
    <row r="839" spans="1:22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t="s">
        <v>21</v>
      </c>
      <c r="J839" s="19">
        <f t="shared" si="79"/>
        <v>84.00667779632721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  <c r="U839" s="9">
        <f t="shared" si="82"/>
        <v>2011</v>
      </c>
      <c r="V839" s="8" t="str">
        <f t="shared" si="83"/>
        <v>84.01 USD</v>
      </c>
    </row>
    <row r="840" spans="1:22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t="s">
        <v>21</v>
      </c>
      <c r="J840" s="19">
        <f t="shared" si="79"/>
        <v>34.061302681992338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  <c r="U840" s="9">
        <f t="shared" si="82"/>
        <v>2018</v>
      </c>
      <c r="V840" s="8" t="str">
        <f t="shared" si="83"/>
        <v>34.06 USD</v>
      </c>
    </row>
    <row r="841" spans="1:22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t="s">
        <v>21</v>
      </c>
      <c r="J841" s="19">
        <f t="shared" si="79"/>
        <v>93.273885350318466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  <c r="U841" s="9">
        <f t="shared" si="82"/>
        <v>2014</v>
      </c>
      <c r="V841" s="8" t="str">
        <f t="shared" si="83"/>
        <v>93.27 USD</v>
      </c>
    </row>
    <row r="842" spans="1:22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t="s">
        <v>21</v>
      </c>
      <c r="J842" s="19">
        <f t="shared" si="79"/>
        <v>32.998301726577978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  <c r="U842" s="9">
        <f t="shared" si="82"/>
        <v>2014</v>
      </c>
      <c r="V842" s="8" t="str">
        <f t="shared" si="83"/>
        <v>33.00 USD</v>
      </c>
    </row>
    <row r="843" spans="1:22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t="s">
        <v>21</v>
      </c>
      <c r="J843" s="19">
        <f t="shared" si="79"/>
        <v>83.812903225806451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  <c r="U843" s="9">
        <f t="shared" si="82"/>
        <v>2016</v>
      </c>
      <c r="V843" s="8" t="str">
        <f t="shared" si="83"/>
        <v>83.81 USD</v>
      </c>
    </row>
    <row r="844" spans="1:22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t="s">
        <v>107</v>
      </c>
      <c r="J844" s="19">
        <f t="shared" si="79"/>
        <v>63.992424242424242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  <c r="U844" s="9">
        <f t="shared" si="82"/>
        <v>2018</v>
      </c>
      <c r="V844" s="8" t="str">
        <f t="shared" si="83"/>
        <v>63.99 EUR</v>
      </c>
    </row>
    <row r="845" spans="1:22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t="s">
        <v>21</v>
      </c>
      <c r="J845" s="19">
        <f t="shared" si="79"/>
        <v>81.909090909090907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  <c r="U845" s="9">
        <f t="shared" si="82"/>
        <v>2018</v>
      </c>
      <c r="V845" s="8" t="str">
        <f t="shared" si="83"/>
        <v>81.91 USD</v>
      </c>
    </row>
    <row r="846" spans="1:22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t="s">
        <v>21</v>
      </c>
      <c r="J846" s="19">
        <f t="shared" si="79"/>
        <v>93.053191489361708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  <c r="U846" s="9">
        <f t="shared" si="82"/>
        <v>2012</v>
      </c>
      <c r="V846" s="8" t="str">
        <f t="shared" si="83"/>
        <v>93.05 USD</v>
      </c>
    </row>
    <row r="847" spans="1:22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t="s">
        <v>40</v>
      </c>
      <c r="J847" s="19">
        <f t="shared" si="79"/>
        <v>101.98449039881831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  <c r="U847" s="9">
        <f t="shared" si="82"/>
        <v>2018</v>
      </c>
      <c r="V847" s="8" t="str">
        <f t="shared" si="83"/>
        <v>101.98 GBP</v>
      </c>
    </row>
    <row r="848" spans="1:22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t="s">
        <v>21</v>
      </c>
      <c r="J848" s="19">
        <f t="shared" si="79"/>
        <v>105.9375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  <c r="U848" s="9">
        <f t="shared" si="82"/>
        <v>2018</v>
      </c>
      <c r="V848" s="8" t="str">
        <f t="shared" si="83"/>
        <v>105.94 USD</v>
      </c>
    </row>
    <row r="849" spans="1:22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t="s">
        <v>21</v>
      </c>
      <c r="J849" s="19">
        <f t="shared" si="79"/>
        <v>101.58181818181818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  <c r="U849" s="9">
        <f t="shared" si="82"/>
        <v>2018</v>
      </c>
      <c r="V849" s="8" t="str">
        <f t="shared" si="83"/>
        <v>101.58 USD</v>
      </c>
    </row>
    <row r="850" spans="1:22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t="s">
        <v>21</v>
      </c>
      <c r="J850" s="19">
        <f t="shared" si="79"/>
        <v>62.970930232558139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  <c r="U850" s="9">
        <f t="shared" si="82"/>
        <v>2010</v>
      </c>
      <c r="V850" s="8" t="str">
        <f t="shared" si="83"/>
        <v>62.97 USD</v>
      </c>
    </row>
    <row r="851" spans="1:22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t="s">
        <v>21</v>
      </c>
      <c r="J851" s="19">
        <f t="shared" si="79"/>
        <v>29.045602605863191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  <c r="U851" s="9">
        <f t="shared" si="82"/>
        <v>2012</v>
      </c>
      <c r="V851" s="8" t="str">
        <f t="shared" si="83"/>
        <v>29.05 USD</v>
      </c>
    </row>
    <row r="852" spans="1:22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t="s">
        <v>21</v>
      </c>
      <c r="J852" s="19">
        <f t="shared" si="79"/>
        <v>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  <c r="U852" s="9">
        <f t="shared" si="82"/>
        <v>2011</v>
      </c>
      <c r="V852" s="8" t="str">
        <f t="shared" si="83"/>
        <v>1.00 USD</v>
      </c>
    </row>
    <row r="853" spans="1:22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t="s">
        <v>21</v>
      </c>
      <c r="J853" s="19">
        <f t="shared" si="79"/>
        <v>77.924999999999997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  <c r="U853" s="9">
        <f t="shared" si="82"/>
        <v>2012</v>
      </c>
      <c r="V853" s="8" t="str">
        <f t="shared" si="83"/>
        <v>77.93 USD</v>
      </c>
    </row>
    <row r="854" spans="1:22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t="s">
        <v>21</v>
      </c>
      <c r="J854" s="19">
        <f t="shared" si="79"/>
        <v>80.806451612903231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  <c r="U854" s="9">
        <f t="shared" si="82"/>
        <v>2011</v>
      </c>
      <c r="V854" s="8" t="str">
        <f t="shared" si="83"/>
        <v>80.81 USD</v>
      </c>
    </row>
    <row r="855" spans="1:22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t="s">
        <v>15</v>
      </c>
      <c r="J855" s="19">
        <f t="shared" si="79"/>
        <v>76.006816632583508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  <c r="U855" s="9">
        <f t="shared" si="82"/>
        <v>2011</v>
      </c>
      <c r="V855" s="8" t="str">
        <f t="shared" si="83"/>
        <v>76.01 CAD</v>
      </c>
    </row>
    <row r="856" spans="1:22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t="s">
        <v>15</v>
      </c>
      <c r="J856" s="19">
        <f t="shared" si="79"/>
        <v>72.993613824192337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  <c r="U856" s="9">
        <f t="shared" si="82"/>
        <v>2019</v>
      </c>
      <c r="V856" s="8" t="str">
        <f t="shared" si="83"/>
        <v>72.99 CAD</v>
      </c>
    </row>
    <row r="857" spans="1:22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t="s">
        <v>26</v>
      </c>
      <c r="J857" s="19">
        <f t="shared" si="79"/>
        <v>53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  <c r="U857" s="9">
        <f t="shared" si="82"/>
        <v>2011</v>
      </c>
      <c r="V857" s="8" t="str">
        <f t="shared" si="83"/>
        <v>53.00 AUD</v>
      </c>
    </row>
    <row r="858" spans="1:22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t="s">
        <v>21</v>
      </c>
      <c r="J858" s="19">
        <f t="shared" si="79"/>
        <v>54.164556962025316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  <c r="U858" s="9">
        <f t="shared" si="82"/>
        <v>2012</v>
      </c>
      <c r="V858" s="8" t="str">
        <f t="shared" si="83"/>
        <v>54.16 USD</v>
      </c>
    </row>
    <row r="859" spans="1:22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t="s">
        <v>98</v>
      </c>
      <c r="J859" s="19">
        <f t="shared" si="79"/>
        <v>32.946666666666665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  <c r="U859" s="9">
        <f t="shared" si="82"/>
        <v>2012</v>
      </c>
      <c r="V859" s="8" t="str">
        <f t="shared" si="83"/>
        <v>32.95 CHF</v>
      </c>
    </row>
    <row r="860" spans="1:22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t="s">
        <v>21</v>
      </c>
      <c r="J860" s="19">
        <f t="shared" si="79"/>
        <v>79.371428571428567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  <c r="U860" s="9">
        <f t="shared" si="82"/>
        <v>2018</v>
      </c>
      <c r="V860" s="8" t="str">
        <f t="shared" si="83"/>
        <v>79.37 USD</v>
      </c>
    </row>
    <row r="861" spans="1:22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t="s">
        <v>21</v>
      </c>
      <c r="J861" s="19">
        <f t="shared" si="79"/>
        <v>41.174603174603178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  <c r="U861" s="9">
        <f t="shared" si="82"/>
        <v>2013</v>
      </c>
      <c r="V861" s="8" t="str">
        <f t="shared" si="83"/>
        <v>41.17 USD</v>
      </c>
    </row>
    <row r="862" spans="1:22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t="s">
        <v>21</v>
      </c>
      <c r="J862" s="19">
        <f t="shared" si="79"/>
        <v>77.430769230769229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  <c r="U862" s="9">
        <f t="shared" si="82"/>
        <v>2019</v>
      </c>
      <c r="V862" s="8" t="str">
        <f t="shared" si="83"/>
        <v>77.43 USD</v>
      </c>
    </row>
    <row r="863" spans="1:22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t="s">
        <v>21</v>
      </c>
      <c r="J863" s="19">
        <f t="shared" si="79"/>
        <v>57.159509202453989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  <c r="U863" s="9">
        <f t="shared" si="82"/>
        <v>2010</v>
      </c>
      <c r="V863" s="8" t="str">
        <f t="shared" si="83"/>
        <v>57.16 USD</v>
      </c>
    </row>
    <row r="864" spans="1:22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t="s">
        <v>21</v>
      </c>
      <c r="J864" s="19">
        <f t="shared" si="79"/>
        <v>77.17647058823529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  <c r="U864" s="9">
        <f t="shared" si="82"/>
        <v>2011</v>
      </c>
      <c r="V864" s="8" t="str">
        <f t="shared" si="83"/>
        <v>77.18 USD</v>
      </c>
    </row>
    <row r="865" spans="1:22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t="s">
        <v>21</v>
      </c>
      <c r="J865" s="19">
        <f t="shared" si="79"/>
        <v>24.953917050691246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  <c r="U865" s="9">
        <f t="shared" si="82"/>
        <v>2015</v>
      </c>
      <c r="V865" s="8" t="str">
        <f t="shared" si="83"/>
        <v>24.95 USD</v>
      </c>
    </row>
    <row r="866" spans="1:22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t="s">
        <v>21</v>
      </c>
      <c r="J866" s="19">
        <f t="shared" si="79"/>
        <v>97.18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  <c r="U866" s="9">
        <f t="shared" si="82"/>
        <v>2016</v>
      </c>
      <c r="V866" s="8" t="str">
        <f t="shared" si="83"/>
        <v>97.18 USD</v>
      </c>
    </row>
    <row r="867" spans="1:22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t="s">
        <v>21</v>
      </c>
      <c r="J867" s="19">
        <f t="shared" si="79"/>
        <v>46.000916870415651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  <c r="U867" s="9">
        <f t="shared" si="82"/>
        <v>2014</v>
      </c>
      <c r="V867" s="8" t="str">
        <f t="shared" si="83"/>
        <v>46.00 USD</v>
      </c>
    </row>
    <row r="868" spans="1:22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t="s">
        <v>21</v>
      </c>
      <c r="J868" s="19">
        <f t="shared" si="79"/>
        <v>88.023385300668153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  <c r="U868" s="9">
        <f t="shared" si="82"/>
        <v>2011</v>
      </c>
      <c r="V868" s="8" t="str">
        <f t="shared" si="83"/>
        <v>88.02 USD</v>
      </c>
    </row>
    <row r="869" spans="1:22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t="s">
        <v>21</v>
      </c>
      <c r="J869" s="19">
        <f t="shared" si="79"/>
        <v>25.99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  <c r="U869" s="9">
        <f t="shared" si="82"/>
        <v>2018</v>
      </c>
      <c r="V869" s="8" t="str">
        <f t="shared" si="83"/>
        <v>25.99 USD</v>
      </c>
    </row>
    <row r="870" spans="1:22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t="s">
        <v>21</v>
      </c>
      <c r="J870" s="19">
        <f t="shared" si="79"/>
        <v>102.69047619047619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  <c r="U870" s="9">
        <f t="shared" si="82"/>
        <v>2013</v>
      </c>
      <c r="V870" s="8" t="str">
        <f t="shared" si="83"/>
        <v>102.69 USD</v>
      </c>
    </row>
    <row r="871" spans="1:22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t="s">
        <v>21</v>
      </c>
      <c r="J871" s="19">
        <f t="shared" si="79"/>
        <v>72.958174904942965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  <c r="U871" s="9">
        <f t="shared" si="82"/>
        <v>2010</v>
      </c>
      <c r="V871" s="8" t="str">
        <f t="shared" si="83"/>
        <v>72.96 USD</v>
      </c>
    </row>
    <row r="872" spans="1:22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t="s">
        <v>21</v>
      </c>
      <c r="J872" s="19">
        <f t="shared" si="79"/>
        <v>57.190082644628099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  <c r="U872" s="9">
        <f t="shared" si="82"/>
        <v>2015</v>
      </c>
      <c r="V872" s="8" t="str">
        <f t="shared" si="83"/>
        <v>57.19 USD</v>
      </c>
    </row>
    <row r="873" spans="1:22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t="s">
        <v>21</v>
      </c>
      <c r="J873" s="19">
        <f t="shared" si="79"/>
        <v>84.013793103448279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  <c r="U873" s="9">
        <f t="shared" si="82"/>
        <v>2017</v>
      </c>
      <c r="V873" s="8" t="str">
        <f t="shared" si="83"/>
        <v>84.01 USD</v>
      </c>
    </row>
    <row r="874" spans="1:22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t="s">
        <v>26</v>
      </c>
      <c r="J874" s="19">
        <f t="shared" si="79"/>
        <v>98.666666666666671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  <c r="U874" s="9">
        <f t="shared" si="82"/>
        <v>2018</v>
      </c>
      <c r="V874" s="8" t="str">
        <f t="shared" si="83"/>
        <v>98.67 AUD</v>
      </c>
    </row>
    <row r="875" spans="1:22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t="s">
        <v>21</v>
      </c>
      <c r="J875" s="19">
        <f t="shared" si="79"/>
        <v>42.007419183889773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  <c r="U875" s="9">
        <f t="shared" si="82"/>
        <v>2014</v>
      </c>
      <c r="V875" s="8" t="str">
        <f t="shared" si="83"/>
        <v>42.01 USD</v>
      </c>
    </row>
    <row r="876" spans="1:22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t="s">
        <v>21</v>
      </c>
      <c r="J876" s="19">
        <f t="shared" si="79"/>
        <v>32.002753556677376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  <c r="U876" s="9">
        <f t="shared" si="82"/>
        <v>2010</v>
      </c>
      <c r="V876" s="8" t="str">
        <f t="shared" si="83"/>
        <v>32.00 USD</v>
      </c>
    </row>
    <row r="877" spans="1:22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t="s">
        <v>21</v>
      </c>
      <c r="J877" s="19">
        <f t="shared" si="79"/>
        <v>81.567164179104481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  <c r="U877" s="9">
        <f t="shared" si="82"/>
        <v>2011</v>
      </c>
      <c r="V877" s="8" t="str">
        <f t="shared" si="83"/>
        <v>81.57 USD</v>
      </c>
    </row>
    <row r="878" spans="1:22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t="s">
        <v>15</v>
      </c>
      <c r="J878" s="19">
        <f t="shared" si="79"/>
        <v>37.035087719298247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  <c r="U878" s="9">
        <f t="shared" si="82"/>
        <v>2019</v>
      </c>
      <c r="V878" s="8" t="str">
        <f t="shared" si="83"/>
        <v>37.04 CAD</v>
      </c>
    </row>
    <row r="879" spans="1:22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t="s">
        <v>21</v>
      </c>
      <c r="J879" s="19">
        <f t="shared" si="79"/>
        <v>103.033360455655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  <c r="U879" s="9">
        <f t="shared" si="82"/>
        <v>2016</v>
      </c>
      <c r="V879" s="8" t="str">
        <f t="shared" si="83"/>
        <v>103.03 USD</v>
      </c>
    </row>
    <row r="880" spans="1:22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t="s">
        <v>107</v>
      </c>
      <c r="J880" s="19">
        <f t="shared" si="79"/>
        <v>84.333333333333329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  <c r="U880" s="9">
        <f t="shared" si="82"/>
        <v>2020</v>
      </c>
      <c r="V880" s="8" t="str">
        <f t="shared" si="83"/>
        <v>84.33 EUR</v>
      </c>
    </row>
    <row r="881" spans="1:22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t="s">
        <v>21</v>
      </c>
      <c r="J881" s="19">
        <f t="shared" si="79"/>
        <v>102.60377358490567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  <c r="U881" s="9">
        <f t="shared" si="82"/>
        <v>2017</v>
      </c>
      <c r="V881" s="8" t="str">
        <f t="shared" si="83"/>
        <v>102.60 USD</v>
      </c>
    </row>
    <row r="882" spans="1:22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t="s">
        <v>21</v>
      </c>
      <c r="J882" s="19">
        <f t="shared" si="79"/>
        <v>79.992129246064621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  <c r="U882" s="9">
        <f t="shared" si="82"/>
        <v>2019</v>
      </c>
      <c r="V882" s="8" t="str">
        <f t="shared" si="83"/>
        <v>79.99 USD</v>
      </c>
    </row>
    <row r="883" spans="1:22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t="s">
        <v>21</v>
      </c>
      <c r="J883" s="19">
        <f t="shared" si="79"/>
        <v>70.055309734513273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  <c r="U883" s="9">
        <f t="shared" si="82"/>
        <v>2015</v>
      </c>
      <c r="V883" s="8" t="str">
        <f t="shared" si="83"/>
        <v>70.06 USD</v>
      </c>
    </row>
    <row r="884" spans="1:22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t="s">
        <v>21</v>
      </c>
      <c r="J884" s="19">
        <f t="shared" si="79"/>
        <v>37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  <c r="U884" s="9">
        <f t="shared" si="82"/>
        <v>2015</v>
      </c>
      <c r="V884" s="8" t="str">
        <f t="shared" si="83"/>
        <v>37.00 USD</v>
      </c>
    </row>
    <row r="885" spans="1:22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t="s">
        <v>21</v>
      </c>
      <c r="J885" s="19">
        <f t="shared" si="79"/>
        <v>41.911917098445599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  <c r="U885" s="9">
        <f t="shared" si="82"/>
        <v>2010</v>
      </c>
      <c r="V885" s="8" t="str">
        <f t="shared" si="83"/>
        <v>41.91 USD</v>
      </c>
    </row>
    <row r="886" spans="1:22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t="s">
        <v>21</v>
      </c>
      <c r="J886" s="19">
        <f t="shared" si="79"/>
        <v>57.992576882290564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  <c r="U886" s="9">
        <f t="shared" si="82"/>
        <v>2014</v>
      </c>
      <c r="V886" s="8" t="str">
        <f t="shared" si="83"/>
        <v>57.99 USD</v>
      </c>
    </row>
    <row r="887" spans="1:22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t="s">
        <v>21</v>
      </c>
      <c r="J887" s="19">
        <f t="shared" si="79"/>
        <v>40.942307692307693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  <c r="U887" s="9">
        <f t="shared" si="82"/>
        <v>2010</v>
      </c>
      <c r="V887" s="8" t="str">
        <f t="shared" si="83"/>
        <v>40.94 USD</v>
      </c>
    </row>
    <row r="888" spans="1:22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t="s">
        <v>21</v>
      </c>
      <c r="J888" s="19">
        <f t="shared" si="79"/>
        <v>69.9972602739726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  <c r="U888" s="9">
        <f t="shared" si="82"/>
        <v>2010</v>
      </c>
      <c r="V888" s="8" t="str">
        <f t="shared" si="83"/>
        <v>70.00 USD</v>
      </c>
    </row>
    <row r="889" spans="1:22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t="s">
        <v>21</v>
      </c>
      <c r="J889" s="19">
        <f t="shared" si="79"/>
        <v>73.838709677419359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  <c r="U889" s="9">
        <f t="shared" si="82"/>
        <v>2015</v>
      </c>
      <c r="V889" s="8" t="str">
        <f t="shared" si="83"/>
        <v>73.84 USD</v>
      </c>
    </row>
    <row r="890" spans="1:22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t="s">
        <v>21</v>
      </c>
      <c r="J890" s="19">
        <f t="shared" si="79"/>
        <v>41.979310344827589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  <c r="U890" s="9">
        <f t="shared" si="82"/>
        <v>2017</v>
      </c>
      <c r="V890" s="8" t="str">
        <f t="shared" si="83"/>
        <v>41.98 USD</v>
      </c>
    </row>
    <row r="891" spans="1:22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t="s">
        <v>21</v>
      </c>
      <c r="J891" s="19">
        <f t="shared" si="79"/>
        <v>77.93442622950819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  <c r="U891" s="9">
        <f t="shared" si="82"/>
        <v>2014</v>
      </c>
      <c r="V891" s="8" t="str">
        <f t="shared" si="83"/>
        <v>77.93 USD</v>
      </c>
    </row>
    <row r="892" spans="1:22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t="s">
        <v>21</v>
      </c>
      <c r="J892" s="19">
        <f t="shared" si="79"/>
        <v>106.01972789115646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  <c r="U892" s="9">
        <f t="shared" si="82"/>
        <v>2019</v>
      </c>
      <c r="V892" s="8" t="str">
        <f t="shared" si="83"/>
        <v>106.02 USD</v>
      </c>
    </row>
    <row r="893" spans="1:22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t="s">
        <v>15</v>
      </c>
      <c r="J893" s="19">
        <f t="shared" si="79"/>
        <v>47.018181818181816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  <c r="U893" s="9">
        <f t="shared" si="82"/>
        <v>2012</v>
      </c>
      <c r="V893" s="8" t="str">
        <f t="shared" si="83"/>
        <v>47.02 CAD</v>
      </c>
    </row>
    <row r="894" spans="1:22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t="s">
        <v>21</v>
      </c>
      <c r="J894" s="19">
        <f t="shared" si="79"/>
        <v>76.016483516483518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  <c r="U894" s="9">
        <f t="shared" si="82"/>
        <v>2010</v>
      </c>
      <c r="V894" s="8" t="str">
        <f t="shared" si="83"/>
        <v>76.02 USD</v>
      </c>
    </row>
    <row r="895" spans="1:22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t="s">
        <v>107</v>
      </c>
      <c r="J895" s="19">
        <f t="shared" si="79"/>
        <v>54.120603015075375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  <c r="U895" s="9">
        <f t="shared" si="82"/>
        <v>2015</v>
      </c>
      <c r="V895" s="8" t="str">
        <f t="shared" si="83"/>
        <v>54.12 EUR</v>
      </c>
    </row>
    <row r="896" spans="1:22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t="s">
        <v>40</v>
      </c>
      <c r="J896" s="19">
        <f t="shared" si="79"/>
        <v>57.285714285714285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  <c r="U896" s="9">
        <f t="shared" si="82"/>
        <v>2013</v>
      </c>
      <c r="V896" s="8" t="str">
        <f t="shared" si="83"/>
        <v>57.29 GBP</v>
      </c>
    </row>
    <row r="897" spans="1:22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t="s">
        <v>21</v>
      </c>
      <c r="J897" s="19">
        <f t="shared" si="79"/>
        <v>103.81308411214954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  <c r="U897" s="9">
        <f t="shared" si="82"/>
        <v>2018</v>
      </c>
      <c r="V897" s="8" t="str">
        <f t="shared" si="83"/>
        <v>103.81 USD</v>
      </c>
    </row>
    <row r="898" spans="1:22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84">E898/D898</f>
        <v>7.7443434343434348</v>
      </c>
      <c r="G898" t="s">
        <v>20</v>
      </c>
      <c r="H898">
        <v>1460</v>
      </c>
      <c r="I898" t="s">
        <v>26</v>
      </c>
      <c r="J898" s="19">
        <f t="shared" ref="J898:J961" si="85">IF(H898=0,0,E898/H898)</f>
        <v>105.02602739726028</v>
      </c>
      <c r="K898" t="s">
        <v>27</v>
      </c>
      <c r="L898">
        <v>1310619600</v>
      </c>
      <c r="M898">
        <v>1310878800</v>
      </c>
      <c r="N898" s="12">
        <f t="shared" ref="N898:N961" si="86">(((L898/60)/60)/24)+DATE(1970,1,1)</f>
        <v>40738.208333333336</v>
      </c>
      <c r="O898" s="12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  <c r="U898" s="9">
        <f t="shared" ref="U898:U961" si="88">YEAR(O898)</f>
        <v>2011</v>
      </c>
      <c r="V898" s="8" t="str">
        <f t="shared" ref="V898:V961" si="89">IF(H898=0,0,TEXT(E898/H898,"#,##0.00")&amp;" "&amp;K898)</f>
        <v>105.03 AUD</v>
      </c>
    </row>
    <row r="899" spans="1:22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0.27693181818181817</v>
      </c>
      <c r="G899" t="s">
        <v>14</v>
      </c>
      <c r="H899">
        <v>27</v>
      </c>
      <c r="I899" t="s">
        <v>21</v>
      </c>
      <c r="J899" s="19">
        <f t="shared" si="85"/>
        <v>90.259259259259252</v>
      </c>
      <c r="K899" t="s">
        <v>22</v>
      </c>
      <c r="L899">
        <v>1556427600</v>
      </c>
      <c r="M899">
        <v>1556600400</v>
      </c>
      <c r="N899" s="12">
        <f t="shared" si="86"/>
        <v>43583.208333333328</v>
      </c>
      <c r="O899" s="12">
        <f t="shared" si="87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  <c r="U899" s="9">
        <f t="shared" si="88"/>
        <v>2019</v>
      </c>
      <c r="V899" s="8" t="str">
        <f t="shared" si="89"/>
        <v>90.26 USD</v>
      </c>
    </row>
    <row r="900" spans="1:22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t="s">
        <v>21</v>
      </c>
      <c r="J900" s="19">
        <f t="shared" si="85"/>
        <v>76.978705978705975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  <c r="U900" s="9">
        <f t="shared" si="88"/>
        <v>2019</v>
      </c>
      <c r="V900" s="8" t="str">
        <f t="shared" si="89"/>
        <v>76.98 USD</v>
      </c>
    </row>
    <row r="901" spans="1:22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t="s">
        <v>98</v>
      </c>
      <c r="J901" s="19">
        <f t="shared" si="85"/>
        <v>102.60162601626017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  <c r="U901" s="9">
        <f t="shared" si="88"/>
        <v>2013</v>
      </c>
      <c r="V901" s="8" t="str">
        <f t="shared" si="89"/>
        <v>102.60 CHF</v>
      </c>
    </row>
    <row r="902" spans="1:22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t="s">
        <v>21</v>
      </c>
      <c r="J902" s="19">
        <f t="shared" si="85"/>
        <v>2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  <c r="U902" s="9">
        <f t="shared" si="88"/>
        <v>2014</v>
      </c>
      <c r="V902" s="8" t="str">
        <f t="shared" si="89"/>
        <v>2.00 USD</v>
      </c>
    </row>
    <row r="903" spans="1:22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t="s">
        <v>21</v>
      </c>
      <c r="J903" s="19">
        <f t="shared" si="85"/>
        <v>55.0062893081761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  <c r="U903" s="9">
        <f t="shared" si="88"/>
        <v>2018</v>
      </c>
      <c r="V903" s="8" t="str">
        <f t="shared" si="89"/>
        <v>55.01 USD</v>
      </c>
    </row>
    <row r="904" spans="1:22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t="s">
        <v>21</v>
      </c>
      <c r="J904" s="19">
        <f t="shared" si="85"/>
        <v>32.127272727272725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  <c r="U904" s="9">
        <f t="shared" si="88"/>
        <v>2016</v>
      </c>
      <c r="V904" s="8" t="str">
        <f t="shared" si="89"/>
        <v>32.13 USD</v>
      </c>
    </row>
    <row r="905" spans="1:22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t="s">
        <v>21</v>
      </c>
      <c r="J905" s="19">
        <f t="shared" si="85"/>
        <v>50.642857142857146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  <c r="U905" s="9">
        <f t="shared" si="88"/>
        <v>2012</v>
      </c>
      <c r="V905" s="8" t="str">
        <f t="shared" si="89"/>
        <v>50.64 USD</v>
      </c>
    </row>
    <row r="906" spans="1:22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t="s">
        <v>21</v>
      </c>
      <c r="J906" s="19">
        <f t="shared" si="85"/>
        <v>49.6875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  <c r="U906" s="9">
        <f t="shared" si="88"/>
        <v>2012</v>
      </c>
      <c r="V906" s="8" t="str">
        <f t="shared" si="89"/>
        <v>49.69 USD</v>
      </c>
    </row>
    <row r="907" spans="1:22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t="s">
        <v>21</v>
      </c>
      <c r="J907" s="19">
        <f t="shared" si="85"/>
        <v>54.894067796610166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  <c r="U907" s="9">
        <f t="shared" si="88"/>
        <v>2013</v>
      </c>
      <c r="V907" s="8" t="str">
        <f t="shared" si="89"/>
        <v>54.89 USD</v>
      </c>
    </row>
    <row r="908" spans="1:22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t="s">
        <v>21</v>
      </c>
      <c r="J908" s="19">
        <f t="shared" si="85"/>
        <v>46.931937172774866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  <c r="U908" s="9">
        <f t="shared" si="88"/>
        <v>2017</v>
      </c>
      <c r="V908" s="8" t="str">
        <f t="shared" si="89"/>
        <v>46.93 USD</v>
      </c>
    </row>
    <row r="909" spans="1:22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t="s">
        <v>21</v>
      </c>
      <c r="J909" s="19">
        <f t="shared" si="85"/>
        <v>44.951219512195124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  <c r="U909" s="9">
        <f t="shared" si="88"/>
        <v>2011</v>
      </c>
      <c r="V909" s="8" t="str">
        <f t="shared" si="89"/>
        <v>44.95 USD</v>
      </c>
    </row>
    <row r="910" spans="1:22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t="s">
        <v>21</v>
      </c>
      <c r="J910" s="19">
        <f t="shared" si="85"/>
        <v>30.99898322318251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  <c r="U910" s="9">
        <f t="shared" si="88"/>
        <v>2012</v>
      </c>
      <c r="V910" s="8" t="str">
        <f t="shared" si="89"/>
        <v>31.00 USD</v>
      </c>
    </row>
    <row r="911" spans="1:22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t="s">
        <v>15</v>
      </c>
      <c r="J911" s="19">
        <f t="shared" si="85"/>
        <v>107.7625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  <c r="U911" s="9">
        <f t="shared" si="88"/>
        <v>2018</v>
      </c>
      <c r="V911" s="8" t="str">
        <f t="shared" si="89"/>
        <v>107.76 CAD</v>
      </c>
    </row>
    <row r="912" spans="1:22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t="s">
        <v>21</v>
      </c>
      <c r="J912" s="19">
        <f t="shared" si="85"/>
        <v>102.07770270270271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  <c r="U912" s="9">
        <f t="shared" si="88"/>
        <v>2015</v>
      </c>
      <c r="V912" s="8" t="str">
        <f t="shared" si="89"/>
        <v>102.08 USD</v>
      </c>
    </row>
    <row r="913" spans="1:22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t="s">
        <v>21</v>
      </c>
      <c r="J913" s="19">
        <f t="shared" si="85"/>
        <v>24.976190476190474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  <c r="U913" s="9">
        <f t="shared" si="88"/>
        <v>2019</v>
      </c>
      <c r="V913" s="8" t="str">
        <f t="shared" si="89"/>
        <v>24.98 USD</v>
      </c>
    </row>
    <row r="914" spans="1:22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t="s">
        <v>21</v>
      </c>
      <c r="J914" s="19">
        <f t="shared" si="85"/>
        <v>79.944134078212286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  <c r="U914" s="9">
        <f t="shared" si="88"/>
        <v>2012</v>
      </c>
      <c r="V914" s="8" t="str">
        <f t="shared" si="89"/>
        <v>79.94 USD</v>
      </c>
    </row>
    <row r="915" spans="1:22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t="s">
        <v>26</v>
      </c>
      <c r="J915" s="19">
        <f t="shared" si="85"/>
        <v>67.946462715105156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  <c r="U915" s="9">
        <f t="shared" si="88"/>
        <v>2019</v>
      </c>
      <c r="V915" s="8" t="str">
        <f t="shared" si="89"/>
        <v>67.95 AUD</v>
      </c>
    </row>
    <row r="916" spans="1:22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t="s">
        <v>40</v>
      </c>
      <c r="J916" s="19">
        <f t="shared" si="85"/>
        <v>26.070921985815602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  <c r="U916" s="9">
        <f t="shared" si="88"/>
        <v>2013</v>
      </c>
      <c r="V916" s="8" t="str">
        <f t="shared" si="89"/>
        <v>26.07 GBP</v>
      </c>
    </row>
    <row r="917" spans="1:22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t="s">
        <v>40</v>
      </c>
      <c r="J917" s="19">
        <f t="shared" si="85"/>
        <v>105.0032154340836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  <c r="U917" s="9">
        <f t="shared" si="88"/>
        <v>2017</v>
      </c>
      <c r="V917" s="8" t="str">
        <f t="shared" si="89"/>
        <v>105.00 GBP</v>
      </c>
    </row>
    <row r="918" spans="1:22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t="s">
        <v>21</v>
      </c>
      <c r="J918" s="19">
        <f t="shared" si="85"/>
        <v>25.826923076923077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  <c r="U918" s="9">
        <f t="shared" si="88"/>
        <v>2014</v>
      </c>
      <c r="V918" s="8" t="str">
        <f t="shared" si="89"/>
        <v>25.83 USD</v>
      </c>
    </row>
    <row r="919" spans="1:22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t="s">
        <v>40</v>
      </c>
      <c r="J919" s="19">
        <f t="shared" si="85"/>
        <v>77.666666666666671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  <c r="U919" s="9">
        <f t="shared" si="88"/>
        <v>2011</v>
      </c>
      <c r="V919" s="8" t="str">
        <f t="shared" si="89"/>
        <v>77.67 GBP</v>
      </c>
    </row>
    <row r="920" spans="1:22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t="s">
        <v>98</v>
      </c>
      <c r="J920" s="19">
        <f t="shared" si="85"/>
        <v>57.82692307692308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  <c r="U920" s="9">
        <f t="shared" si="88"/>
        <v>2012</v>
      </c>
      <c r="V920" s="8" t="str">
        <f t="shared" si="89"/>
        <v>57.83 CHF</v>
      </c>
    </row>
    <row r="921" spans="1:22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t="s">
        <v>26</v>
      </c>
      <c r="J921" s="19">
        <f t="shared" si="85"/>
        <v>92.955555555555549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  <c r="U921" s="9">
        <f t="shared" si="88"/>
        <v>2017</v>
      </c>
      <c r="V921" s="8" t="str">
        <f t="shared" si="89"/>
        <v>92.96 AUD</v>
      </c>
    </row>
    <row r="922" spans="1:22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t="s">
        <v>21</v>
      </c>
      <c r="J922" s="19">
        <f t="shared" si="85"/>
        <v>37.945098039215686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  <c r="U922" s="9">
        <f t="shared" si="88"/>
        <v>2019</v>
      </c>
      <c r="V922" s="8" t="str">
        <f t="shared" si="89"/>
        <v>37.95 USD</v>
      </c>
    </row>
    <row r="923" spans="1:22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t="s">
        <v>21</v>
      </c>
      <c r="J923" s="19">
        <f t="shared" si="85"/>
        <v>31.842105263157894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  <c r="U923" s="9">
        <f t="shared" si="88"/>
        <v>2012</v>
      </c>
      <c r="V923" s="8" t="str">
        <f t="shared" si="89"/>
        <v>31.84 USD</v>
      </c>
    </row>
    <row r="924" spans="1:22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t="s">
        <v>21</v>
      </c>
      <c r="J924" s="19">
        <f t="shared" si="85"/>
        <v>40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  <c r="U924" s="9">
        <f t="shared" si="88"/>
        <v>2018</v>
      </c>
      <c r="V924" s="8" t="str">
        <f t="shared" si="89"/>
        <v>40.00 USD</v>
      </c>
    </row>
    <row r="925" spans="1:22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t="s">
        <v>21</v>
      </c>
      <c r="J925" s="19">
        <f t="shared" si="85"/>
        <v>101.1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  <c r="U925" s="9">
        <f t="shared" si="88"/>
        <v>2010</v>
      </c>
      <c r="V925" s="8" t="str">
        <f t="shared" si="89"/>
        <v>101.10 USD</v>
      </c>
    </row>
    <row r="926" spans="1:22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t="s">
        <v>107</v>
      </c>
      <c r="J926" s="19">
        <f t="shared" si="85"/>
        <v>84.006989951944078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  <c r="U926" s="9">
        <f t="shared" si="88"/>
        <v>2019</v>
      </c>
      <c r="V926" s="8" t="str">
        <f t="shared" si="89"/>
        <v>84.01 EUR</v>
      </c>
    </row>
    <row r="927" spans="1:22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t="s">
        <v>21</v>
      </c>
      <c r="J927" s="19">
        <f t="shared" si="85"/>
        <v>103.41538461538461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  <c r="U927" s="9">
        <f t="shared" si="88"/>
        <v>2017</v>
      </c>
      <c r="V927" s="8" t="str">
        <f t="shared" si="89"/>
        <v>103.42 USD</v>
      </c>
    </row>
    <row r="928" spans="1:22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t="s">
        <v>21</v>
      </c>
      <c r="J928" s="19">
        <f t="shared" si="85"/>
        <v>105.13333333333334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  <c r="U928" s="9">
        <f t="shared" si="88"/>
        <v>2016</v>
      </c>
      <c r="V928" s="8" t="str">
        <f t="shared" si="89"/>
        <v>105.13 USD</v>
      </c>
    </row>
    <row r="929" spans="1:22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t="s">
        <v>21</v>
      </c>
      <c r="J929" s="19">
        <f t="shared" si="85"/>
        <v>89.21621621621621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  <c r="U929" s="9">
        <f t="shared" si="88"/>
        <v>2012</v>
      </c>
      <c r="V929" s="8" t="str">
        <f t="shared" si="89"/>
        <v>89.22 USD</v>
      </c>
    </row>
    <row r="930" spans="1:22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t="s">
        <v>107</v>
      </c>
      <c r="J930" s="19">
        <f t="shared" si="85"/>
        <v>51.995234312946785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  <c r="U930" s="9">
        <f t="shared" si="88"/>
        <v>2014</v>
      </c>
      <c r="V930" s="8" t="str">
        <f t="shared" si="89"/>
        <v>52.00 EUR</v>
      </c>
    </row>
    <row r="931" spans="1:22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t="s">
        <v>40</v>
      </c>
      <c r="J931" s="19">
        <f t="shared" si="85"/>
        <v>64.956521739130437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  <c r="U931" s="9">
        <f t="shared" si="88"/>
        <v>2017</v>
      </c>
      <c r="V931" s="8" t="str">
        <f t="shared" si="89"/>
        <v>64.96 GBP</v>
      </c>
    </row>
    <row r="932" spans="1:22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t="s">
        <v>21</v>
      </c>
      <c r="J932" s="19">
        <f t="shared" si="85"/>
        <v>46.235294117647058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  <c r="U932" s="9">
        <f t="shared" si="88"/>
        <v>2015</v>
      </c>
      <c r="V932" s="8" t="str">
        <f t="shared" si="89"/>
        <v>46.24 USD</v>
      </c>
    </row>
    <row r="933" spans="1:22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t="s">
        <v>21</v>
      </c>
      <c r="J933" s="19">
        <f t="shared" si="85"/>
        <v>51.151785714285715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  <c r="U933" s="9">
        <f t="shared" si="88"/>
        <v>2014</v>
      </c>
      <c r="V933" s="8" t="str">
        <f t="shared" si="89"/>
        <v>51.15 USD</v>
      </c>
    </row>
    <row r="934" spans="1:22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t="s">
        <v>21</v>
      </c>
      <c r="J934" s="19">
        <f t="shared" si="85"/>
        <v>33.909722222222221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  <c r="U934" s="9">
        <f t="shared" si="88"/>
        <v>2014</v>
      </c>
      <c r="V934" s="8" t="str">
        <f t="shared" si="89"/>
        <v>33.91 USD</v>
      </c>
    </row>
    <row r="935" spans="1:22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t="s">
        <v>21</v>
      </c>
      <c r="J935" s="19">
        <f t="shared" si="85"/>
        <v>92.016298633017882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  <c r="U935" s="9">
        <f t="shared" si="88"/>
        <v>2013</v>
      </c>
      <c r="V935" s="8" t="str">
        <f t="shared" si="89"/>
        <v>92.02 USD</v>
      </c>
    </row>
    <row r="936" spans="1:22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t="s">
        <v>21</v>
      </c>
      <c r="J936" s="19">
        <f t="shared" si="85"/>
        <v>107.42857142857143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  <c r="U936" s="9">
        <f t="shared" si="88"/>
        <v>2016</v>
      </c>
      <c r="V936" s="8" t="str">
        <f t="shared" si="89"/>
        <v>107.43 USD</v>
      </c>
    </row>
    <row r="937" spans="1:22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t="s">
        <v>21</v>
      </c>
      <c r="J937" s="19">
        <f t="shared" si="85"/>
        <v>75.848484848484844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  <c r="U937" s="9">
        <f t="shared" si="88"/>
        <v>2015</v>
      </c>
      <c r="V937" s="8" t="str">
        <f t="shared" si="89"/>
        <v>75.85 USD</v>
      </c>
    </row>
    <row r="938" spans="1:22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t="s">
        <v>21</v>
      </c>
      <c r="J938" s="19">
        <f t="shared" si="85"/>
        <v>80.476190476190482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  <c r="U938" s="9">
        <f t="shared" si="88"/>
        <v>2019</v>
      </c>
      <c r="V938" s="8" t="str">
        <f t="shared" si="89"/>
        <v>80.48 USD</v>
      </c>
    </row>
    <row r="939" spans="1:22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t="s">
        <v>21</v>
      </c>
      <c r="J939" s="19">
        <f t="shared" si="85"/>
        <v>86.978483606557376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  <c r="U939" s="9">
        <f t="shared" si="88"/>
        <v>2015</v>
      </c>
      <c r="V939" s="8" t="str">
        <f t="shared" si="89"/>
        <v>86.98 USD</v>
      </c>
    </row>
    <row r="940" spans="1:22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t="s">
        <v>21</v>
      </c>
      <c r="J940" s="19">
        <f t="shared" si="85"/>
        <v>105.13541666666667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  <c r="U940" s="9">
        <f t="shared" si="88"/>
        <v>2018</v>
      </c>
      <c r="V940" s="8" t="str">
        <f t="shared" si="89"/>
        <v>105.14 USD</v>
      </c>
    </row>
    <row r="941" spans="1:22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t="s">
        <v>21</v>
      </c>
      <c r="J941" s="19">
        <f t="shared" si="85"/>
        <v>57.298507462686565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  <c r="U941" s="9">
        <f t="shared" si="88"/>
        <v>2011</v>
      </c>
      <c r="V941" s="8" t="str">
        <f t="shared" si="89"/>
        <v>57.30 USD</v>
      </c>
    </row>
    <row r="942" spans="1:22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t="s">
        <v>15</v>
      </c>
      <c r="J942" s="19">
        <f t="shared" si="85"/>
        <v>93.348484848484844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  <c r="U942" s="9">
        <f t="shared" si="88"/>
        <v>2012</v>
      </c>
      <c r="V942" s="8" t="str">
        <f t="shared" si="89"/>
        <v>93.35 CAD</v>
      </c>
    </row>
    <row r="943" spans="1:22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t="s">
        <v>21</v>
      </c>
      <c r="J943" s="19">
        <f t="shared" si="85"/>
        <v>71.987179487179489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  <c r="U943" s="9">
        <f t="shared" si="88"/>
        <v>2011</v>
      </c>
      <c r="V943" s="8" t="str">
        <f t="shared" si="89"/>
        <v>71.99 USD</v>
      </c>
    </row>
    <row r="944" spans="1:22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t="s">
        <v>26</v>
      </c>
      <c r="J944" s="19">
        <f t="shared" si="85"/>
        <v>92.611940298507463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  <c r="U944" s="9">
        <f t="shared" si="88"/>
        <v>2011</v>
      </c>
      <c r="V944" s="8" t="str">
        <f t="shared" si="89"/>
        <v>92.61 AUD</v>
      </c>
    </row>
    <row r="945" spans="1:22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t="s">
        <v>21</v>
      </c>
      <c r="J945" s="19">
        <f t="shared" si="85"/>
        <v>104.99122807017544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  <c r="U945" s="9">
        <f t="shared" si="88"/>
        <v>2014</v>
      </c>
      <c r="V945" s="8" t="str">
        <f t="shared" si="89"/>
        <v>104.99 USD</v>
      </c>
    </row>
    <row r="946" spans="1:22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t="s">
        <v>26</v>
      </c>
      <c r="J946" s="19">
        <f t="shared" si="85"/>
        <v>30.958174904942965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  <c r="U946" s="9">
        <f t="shared" si="88"/>
        <v>2017</v>
      </c>
      <c r="V946" s="8" t="str">
        <f t="shared" si="89"/>
        <v>30.96 AUD</v>
      </c>
    </row>
    <row r="947" spans="1:22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t="s">
        <v>21</v>
      </c>
      <c r="J947" s="19">
        <f t="shared" si="85"/>
        <v>33.001182732111175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  <c r="U947" s="9">
        <f t="shared" si="88"/>
        <v>2012</v>
      </c>
      <c r="V947" s="8" t="str">
        <f t="shared" si="89"/>
        <v>33.00 USD</v>
      </c>
    </row>
    <row r="948" spans="1:22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t="s">
        <v>21</v>
      </c>
      <c r="J948" s="19">
        <f t="shared" si="85"/>
        <v>84.187845303867405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  <c r="U948" s="9">
        <f t="shared" si="88"/>
        <v>2011</v>
      </c>
      <c r="V948" s="8" t="str">
        <f t="shared" si="89"/>
        <v>84.19 USD</v>
      </c>
    </row>
    <row r="949" spans="1:22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t="s">
        <v>21</v>
      </c>
      <c r="J949" s="19">
        <f t="shared" si="85"/>
        <v>73.92307692307692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  <c r="U949" s="9">
        <f t="shared" si="88"/>
        <v>2014</v>
      </c>
      <c r="V949" s="8" t="str">
        <f t="shared" si="89"/>
        <v>73.92 USD</v>
      </c>
    </row>
    <row r="950" spans="1:22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t="s">
        <v>21</v>
      </c>
      <c r="J950" s="19">
        <f t="shared" si="85"/>
        <v>36.987499999999997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  <c r="U950" s="9">
        <f t="shared" si="88"/>
        <v>2014</v>
      </c>
      <c r="V950" s="8" t="str">
        <f t="shared" si="89"/>
        <v>36.99 USD</v>
      </c>
    </row>
    <row r="951" spans="1:22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t="s">
        <v>21</v>
      </c>
      <c r="J951" s="19">
        <f t="shared" si="85"/>
        <v>46.896551724137929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  <c r="U951" s="9">
        <f t="shared" si="88"/>
        <v>2015</v>
      </c>
      <c r="V951" s="8" t="str">
        <f t="shared" si="89"/>
        <v>46.90 USD</v>
      </c>
    </row>
    <row r="952" spans="1:22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t="s">
        <v>21</v>
      </c>
      <c r="J952" s="19">
        <f t="shared" si="85"/>
        <v>5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  <c r="U952" s="9">
        <f t="shared" si="88"/>
        <v>2019</v>
      </c>
      <c r="V952" s="8" t="str">
        <f t="shared" si="89"/>
        <v>5.00 USD</v>
      </c>
    </row>
    <row r="953" spans="1:22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t="s">
        <v>21</v>
      </c>
      <c r="J953" s="19">
        <f t="shared" si="85"/>
        <v>102.02437459910199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  <c r="U953" s="9">
        <f t="shared" si="88"/>
        <v>2016</v>
      </c>
      <c r="V953" s="8" t="str">
        <f t="shared" si="89"/>
        <v>102.02 USD</v>
      </c>
    </row>
    <row r="954" spans="1:22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t="s">
        <v>21</v>
      </c>
      <c r="J954" s="19">
        <f t="shared" si="85"/>
        <v>45.007502206531335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  <c r="U954" s="9">
        <f t="shared" si="88"/>
        <v>2016</v>
      </c>
      <c r="V954" s="8" t="str">
        <f t="shared" si="89"/>
        <v>45.01 USD</v>
      </c>
    </row>
    <row r="955" spans="1:22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t="s">
        <v>21</v>
      </c>
      <c r="J955" s="19">
        <f t="shared" si="85"/>
        <v>94.285714285714292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  <c r="U955" s="9">
        <f t="shared" si="88"/>
        <v>2016</v>
      </c>
      <c r="V955" s="8" t="str">
        <f t="shared" si="89"/>
        <v>94.29 USD</v>
      </c>
    </row>
    <row r="956" spans="1:22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t="s">
        <v>26</v>
      </c>
      <c r="J956" s="19">
        <f t="shared" si="85"/>
        <v>101.02325581395348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  <c r="U956" s="9">
        <f t="shared" si="88"/>
        <v>2012</v>
      </c>
      <c r="V956" s="8" t="str">
        <f t="shared" si="89"/>
        <v>101.02 AUD</v>
      </c>
    </row>
    <row r="957" spans="1:22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t="s">
        <v>21</v>
      </c>
      <c r="J957" s="19">
        <f t="shared" si="85"/>
        <v>97.037499999999994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  <c r="U957" s="9">
        <f t="shared" si="88"/>
        <v>2012</v>
      </c>
      <c r="V957" s="8" t="str">
        <f t="shared" si="89"/>
        <v>97.04 USD</v>
      </c>
    </row>
    <row r="958" spans="1:22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t="s">
        <v>21</v>
      </c>
      <c r="J958" s="19">
        <f t="shared" si="85"/>
        <v>43.00963855421687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  <c r="U958" s="9">
        <f t="shared" si="88"/>
        <v>2015</v>
      </c>
      <c r="V958" s="8" t="str">
        <f t="shared" si="89"/>
        <v>43.01 USD</v>
      </c>
    </row>
    <row r="959" spans="1:22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t="s">
        <v>21</v>
      </c>
      <c r="J959" s="19">
        <f t="shared" si="85"/>
        <v>94.916030534351151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  <c r="U959" s="9">
        <f t="shared" si="88"/>
        <v>2012</v>
      </c>
      <c r="V959" s="8" t="str">
        <f t="shared" si="89"/>
        <v>94.92 USD</v>
      </c>
    </row>
    <row r="960" spans="1:22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t="s">
        <v>21</v>
      </c>
      <c r="J960" s="19">
        <f t="shared" si="85"/>
        <v>72.151785714285708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  <c r="U960" s="9">
        <f t="shared" si="88"/>
        <v>2010</v>
      </c>
      <c r="V960" s="8" t="str">
        <f t="shared" si="89"/>
        <v>72.15 USD</v>
      </c>
    </row>
    <row r="961" spans="1:22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t="s">
        <v>21</v>
      </c>
      <c r="J961" s="19">
        <f t="shared" si="85"/>
        <v>51.007692307692309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  <c r="U961" s="9">
        <f t="shared" si="88"/>
        <v>2010</v>
      </c>
      <c r="V961" s="8" t="str">
        <f t="shared" si="89"/>
        <v>51.01 USD</v>
      </c>
    </row>
    <row r="962" spans="1:22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25" si="90">E962/D962</f>
        <v>0.85054545454545449</v>
      </c>
      <c r="G962" t="s">
        <v>14</v>
      </c>
      <c r="H962">
        <v>55</v>
      </c>
      <c r="I962" t="s">
        <v>21</v>
      </c>
      <c r="J962" s="19">
        <f t="shared" ref="J962:J1001" si="91">IF(H962=0,0,E962/H962)</f>
        <v>85.054545454545448</v>
      </c>
      <c r="K962" t="s">
        <v>22</v>
      </c>
      <c r="L962">
        <v>1454911200</v>
      </c>
      <c r="M962">
        <v>1458104400</v>
      </c>
      <c r="N962" s="12">
        <f t="shared" ref="N962:N1001" si="92">(((L962/60)/60)/24)+DATE(1970,1,1)</f>
        <v>42408.25</v>
      </c>
      <c r="O962" s="12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  <c r="U962" s="9">
        <f t="shared" ref="U962:U1001" si="94">YEAR(O962)</f>
        <v>2016</v>
      </c>
      <c r="V962" s="8" t="str">
        <f t="shared" ref="V962:V1001" si="95">IF(H962=0,0,TEXT(E962/H962,"#,##0.00")&amp;" "&amp;K962)</f>
        <v>85.05 USD</v>
      </c>
    </row>
    <row r="963" spans="1:22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1.1929824561403508</v>
      </c>
      <c r="G963" t="s">
        <v>20</v>
      </c>
      <c r="H963">
        <v>155</v>
      </c>
      <c r="I963" t="s">
        <v>21</v>
      </c>
      <c r="J963" s="19">
        <f t="shared" si="91"/>
        <v>43.87096774193548</v>
      </c>
      <c r="K963" t="s">
        <v>22</v>
      </c>
      <c r="L963">
        <v>1297922400</v>
      </c>
      <c r="M963">
        <v>1298268000</v>
      </c>
      <c r="N963" s="12">
        <f t="shared" si="92"/>
        <v>40591.25</v>
      </c>
      <c r="O963" s="12">
        <f t="shared" si="93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  <c r="U963" s="9">
        <f t="shared" si="94"/>
        <v>2011</v>
      </c>
      <c r="V963" s="8" t="str">
        <f t="shared" si="95"/>
        <v>43.87 USD</v>
      </c>
    </row>
    <row r="964" spans="1:22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t="s">
        <v>21</v>
      </c>
      <c r="J964" s="19">
        <f t="shared" si="91"/>
        <v>40.063909774436091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  <c r="U964" s="9">
        <f t="shared" si="94"/>
        <v>2013</v>
      </c>
      <c r="V964" s="8" t="str">
        <f t="shared" si="95"/>
        <v>40.06 USD</v>
      </c>
    </row>
    <row r="965" spans="1:22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t="s">
        <v>107</v>
      </c>
      <c r="J965" s="19">
        <f t="shared" si="91"/>
        <v>43.833333333333336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  <c r="U965" s="9">
        <f t="shared" si="94"/>
        <v>2011</v>
      </c>
      <c r="V965" s="8" t="str">
        <f t="shared" si="95"/>
        <v>43.83 EUR</v>
      </c>
    </row>
    <row r="966" spans="1:22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t="s">
        <v>21</v>
      </c>
      <c r="J966" s="19">
        <f t="shared" si="91"/>
        <v>84.92903225806451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  <c r="U966" s="9">
        <f t="shared" si="94"/>
        <v>2015</v>
      </c>
      <c r="V966" s="8" t="str">
        <f t="shared" si="95"/>
        <v>84.93 USD</v>
      </c>
    </row>
    <row r="967" spans="1:22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t="s">
        <v>40</v>
      </c>
      <c r="J967" s="19">
        <f t="shared" si="91"/>
        <v>41.067632850241544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  <c r="U967" s="9">
        <f t="shared" si="94"/>
        <v>2010</v>
      </c>
      <c r="V967" s="8" t="str">
        <f t="shared" si="95"/>
        <v>41.07 GBP</v>
      </c>
    </row>
    <row r="968" spans="1:22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t="s">
        <v>21</v>
      </c>
      <c r="J968" s="19">
        <f t="shared" si="91"/>
        <v>54.971428571428568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  <c r="U968" s="9">
        <f t="shared" si="94"/>
        <v>2017</v>
      </c>
      <c r="V968" s="8" t="str">
        <f t="shared" si="95"/>
        <v>54.97 USD</v>
      </c>
    </row>
    <row r="969" spans="1:22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t="s">
        <v>21</v>
      </c>
      <c r="J969" s="19">
        <f t="shared" si="91"/>
        <v>77.010807374443743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  <c r="U969" s="9">
        <f t="shared" si="94"/>
        <v>2012</v>
      </c>
      <c r="V969" s="8" t="str">
        <f t="shared" si="95"/>
        <v>77.01 USD</v>
      </c>
    </row>
    <row r="970" spans="1:22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t="s">
        <v>21</v>
      </c>
      <c r="J970" s="19">
        <f t="shared" si="91"/>
        <v>71.201754385964918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  <c r="U970" s="9">
        <f t="shared" si="94"/>
        <v>2011</v>
      </c>
      <c r="V970" s="8" t="str">
        <f t="shared" si="95"/>
        <v>71.20 USD</v>
      </c>
    </row>
    <row r="971" spans="1:22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t="s">
        <v>21</v>
      </c>
      <c r="J971" s="19">
        <f t="shared" si="91"/>
        <v>91.935483870967744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  <c r="U971" s="9">
        <f t="shared" si="94"/>
        <v>2019</v>
      </c>
      <c r="V971" s="8" t="str">
        <f t="shared" si="95"/>
        <v>91.94 USD</v>
      </c>
    </row>
    <row r="972" spans="1:22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t="s">
        <v>21</v>
      </c>
      <c r="J972" s="19">
        <f t="shared" si="91"/>
        <v>97.069023569023571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  <c r="U972" s="9">
        <f t="shared" si="94"/>
        <v>2011</v>
      </c>
      <c r="V972" s="8" t="str">
        <f t="shared" si="95"/>
        <v>97.07 USD</v>
      </c>
    </row>
    <row r="973" spans="1:22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t="s">
        <v>21</v>
      </c>
      <c r="J973" s="19">
        <f t="shared" si="91"/>
        <v>58.916666666666664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  <c r="U973" s="9">
        <f t="shared" si="94"/>
        <v>2013</v>
      </c>
      <c r="V973" s="8" t="str">
        <f t="shared" si="95"/>
        <v>58.92 USD</v>
      </c>
    </row>
    <row r="974" spans="1:22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t="s">
        <v>21</v>
      </c>
      <c r="J974" s="19">
        <f t="shared" si="91"/>
        <v>58.015466983938133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  <c r="U974" s="9">
        <f t="shared" si="94"/>
        <v>2014</v>
      </c>
      <c r="V974" s="8" t="str">
        <f t="shared" si="95"/>
        <v>58.02 USD</v>
      </c>
    </row>
    <row r="975" spans="1:22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t="s">
        <v>21</v>
      </c>
      <c r="J975" s="19">
        <f t="shared" si="91"/>
        <v>103.87301587301587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  <c r="U975" s="9">
        <f t="shared" si="94"/>
        <v>2010</v>
      </c>
      <c r="V975" s="8" t="str">
        <f t="shared" si="95"/>
        <v>103.87 USD</v>
      </c>
    </row>
    <row r="976" spans="1:22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t="s">
        <v>21</v>
      </c>
      <c r="J976" s="19">
        <f t="shared" si="91"/>
        <v>93.46875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  <c r="U976" s="9">
        <f t="shared" si="94"/>
        <v>2013</v>
      </c>
      <c r="V976" s="8" t="str">
        <f t="shared" si="95"/>
        <v>93.47 USD</v>
      </c>
    </row>
    <row r="977" spans="1:22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t="s">
        <v>21</v>
      </c>
      <c r="J977" s="19">
        <f t="shared" si="91"/>
        <v>61.970370370370368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  <c r="U977" s="9">
        <f t="shared" si="94"/>
        <v>2016</v>
      </c>
      <c r="V977" s="8" t="str">
        <f t="shared" si="95"/>
        <v>61.97 USD</v>
      </c>
    </row>
    <row r="978" spans="1:22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t="s">
        <v>21</v>
      </c>
      <c r="J978" s="19">
        <f t="shared" si="91"/>
        <v>92.042857142857144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  <c r="U978" s="9">
        <f t="shared" si="94"/>
        <v>2011</v>
      </c>
      <c r="V978" s="8" t="str">
        <f t="shared" si="95"/>
        <v>92.04 USD</v>
      </c>
    </row>
    <row r="979" spans="1:22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t="s">
        <v>21</v>
      </c>
      <c r="J979" s="19">
        <f t="shared" si="91"/>
        <v>77.268656716417908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  <c r="U979" s="9">
        <f t="shared" si="94"/>
        <v>2018</v>
      </c>
      <c r="V979" s="8" t="str">
        <f t="shared" si="95"/>
        <v>77.27 USD</v>
      </c>
    </row>
    <row r="980" spans="1:22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t="s">
        <v>21</v>
      </c>
      <c r="J980" s="19">
        <f t="shared" si="91"/>
        <v>93.923913043478265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  <c r="U980" s="9">
        <f t="shared" si="94"/>
        <v>2016</v>
      </c>
      <c r="V980" s="8" t="str">
        <f t="shared" si="95"/>
        <v>93.92 USD</v>
      </c>
    </row>
    <row r="981" spans="1:22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t="s">
        <v>40</v>
      </c>
      <c r="J981" s="19">
        <f t="shared" si="91"/>
        <v>84.969458128078813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  <c r="U981" s="9">
        <f t="shared" si="94"/>
        <v>2015</v>
      </c>
      <c r="V981" s="8" t="str">
        <f t="shared" si="95"/>
        <v>84.97 GBP</v>
      </c>
    </row>
    <row r="982" spans="1:22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t="s">
        <v>21</v>
      </c>
      <c r="J982" s="19">
        <f t="shared" si="91"/>
        <v>105.97035040431267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  <c r="U982" s="9">
        <f t="shared" si="94"/>
        <v>2015</v>
      </c>
      <c r="V982" s="8" t="str">
        <f t="shared" si="95"/>
        <v>105.97 USD</v>
      </c>
    </row>
    <row r="983" spans="1:22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t="s">
        <v>21</v>
      </c>
      <c r="J983" s="19">
        <f t="shared" si="91"/>
        <v>36.969040247678016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  <c r="U983" s="9">
        <f t="shared" si="94"/>
        <v>2018</v>
      </c>
      <c r="V983" s="8" t="str">
        <f t="shared" si="95"/>
        <v>36.97 USD</v>
      </c>
    </row>
    <row r="984" spans="1:22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t="s">
        <v>21</v>
      </c>
      <c r="J984" s="19">
        <f t="shared" si="91"/>
        <v>81.533333333333331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  <c r="U984" s="9">
        <f t="shared" si="94"/>
        <v>2011</v>
      </c>
      <c r="V984" s="8" t="str">
        <f t="shared" si="95"/>
        <v>81.53 USD</v>
      </c>
    </row>
    <row r="985" spans="1:22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t="s">
        <v>21</v>
      </c>
      <c r="J985" s="19">
        <f t="shared" si="91"/>
        <v>80.999140154772135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  <c r="U985" s="9">
        <f t="shared" si="94"/>
        <v>2019</v>
      </c>
      <c r="V985" s="8" t="str">
        <f t="shared" si="95"/>
        <v>81.00 USD</v>
      </c>
    </row>
    <row r="986" spans="1:22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t="s">
        <v>21</v>
      </c>
      <c r="J986" s="19">
        <f t="shared" si="91"/>
        <v>26.010498687664043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  <c r="U986" s="9">
        <f t="shared" si="94"/>
        <v>2019</v>
      </c>
      <c r="V986" s="8" t="str">
        <f t="shared" si="95"/>
        <v>26.01 USD</v>
      </c>
    </row>
    <row r="987" spans="1:22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t="s">
        <v>21</v>
      </c>
      <c r="J987" s="19">
        <f t="shared" si="91"/>
        <v>25.998410896708286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  <c r="U987" s="9">
        <f t="shared" si="94"/>
        <v>2014</v>
      </c>
      <c r="V987" s="8" t="str">
        <f t="shared" si="95"/>
        <v>26.00 USD</v>
      </c>
    </row>
    <row r="988" spans="1:22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t="s">
        <v>21</v>
      </c>
      <c r="J988" s="19">
        <f t="shared" si="91"/>
        <v>34.173913043478258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  <c r="U988" s="9">
        <f t="shared" si="94"/>
        <v>2011</v>
      </c>
      <c r="V988" s="8" t="str">
        <f t="shared" si="95"/>
        <v>34.17 USD</v>
      </c>
    </row>
    <row r="989" spans="1:22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t="s">
        <v>21</v>
      </c>
      <c r="J989" s="19">
        <f t="shared" si="91"/>
        <v>28.002083333333335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  <c r="U989" s="9">
        <f t="shared" si="94"/>
        <v>2017</v>
      </c>
      <c r="V989" s="8" t="str">
        <f t="shared" si="95"/>
        <v>28.00 USD</v>
      </c>
    </row>
    <row r="990" spans="1:22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t="s">
        <v>21</v>
      </c>
      <c r="J990" s="19">
        <f t="shared" si="91"/>
        <v>76.546875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  <c r="U990" s="9">
        <f t="shared" si="94"/>
        <v>2016</v>
      </c>
      <c r="V990" s="8" t="str">
        <f t="shared" si="95"/>
        <v>76.55 USD</v>
      </c>
    </row>
    <row r="991" spans="1:22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t="s">
        <v>21</v>
      </c>
      <c r="J991" s="19">
        <f t="shared" si="91"/>
        <v>53.053097345132741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  <c r="U991" s="9">
        <f t="shared" si="94"/>
        <v>2019</v>
      </c>
      <c r="V991" s="8" t="str">
        <f t="shared" si="95"/>
        <v>53.05 USD</v>
      </c>
    </row>
    <row r="992" spans="1:22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t="s">
        <v>21</v>
      </c>
      <c r="J992" s="19">
        <f t="shared" si="91"/>
        <v>106.859375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  <c r="U992" s="9">
        <f t="shared" si="94"/>
        <v>2016</v>
      </c>
      <c r="V992" s="8" t="str">
        <f t="shared" si="95"/>
        <v>106.86 USD</v>
      </c>
    </row>
    <row r="993" spans="1:22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t="s">
        <v>21</v>
      </c>
      <c r="J993" s="19">
        <f t="shared" si="91"/>
        <v>46.020746887966808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  <c r="U993" s="9">
        <f t="shared" si="94"/>
        <v>2014</v>
      </c>
      <c r="V993" s="8" t="str">
        <f t="shared" si="95"/>
        <v>46.02 USD</v>
      </c>
    </row>
    <row r="994" spans="1:22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t="s">
        <v>21</v>
      </c>
      <c r="J994" s="19">
        <f t="shared" si="91"/>
        <v>100.17424242424242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  <c r="U994" s="9">
        <f t="shared" si="94"/>
        <v>2018</v>
      </c>
      <c r="V994" s="8" t="str">
        <f t="shared" si="95"/>
        <v>100.17 USD</v>
      </c>
    </row>
    <row r="995" spans="1:22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t="s">
        <v>107</v>
      </c>
      <c r="J995" s="19">
        <f t="shared" si="91"/>
        <v>101.44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  <c r="U995" s="9">
        <f t="shared" si="94"/>
        <v>2016</v>
      </c>
      <c r="V995" s="8" t="str">
        <f t="shared" si="95"/>
        <v>101.44 EUR</v>
      </c>
    </row>
    <row r="996" spans="1:22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t="s">
        <v>21</v>
      </c>
      <c r="J996" s="19">
        <f t="shared" si="91"/>
        <v>87.972684085510693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  <c r="U996" s="9">
        <f t="shared" si="94"/>
        <v>2014</v>
      </c>
      <c r="V996" s="8" t="str">
        <f t="shared" si="95"/>
        <v>87.97 USD</v>
      </c>
    </row>
    <row r="997" spans="1:22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t="s">
        <v>21</v>
      </c>
      <c r="J997" s="19">
        <f t="shared" si="91"/>
        <v>74.995594713656388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  <c r="U997" s="9">
        <f t="shared" si="94"/>
        <v>2018</v>
      </c>
      <c r="V997" s="8" t="str">
        <f t="shared" si="95"/>
        <v>75.00 USD</v>
      </c>
    </row>
    <row r="998" spans="1:22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t="s">
        <v>21</v>
      </c>
      <c r="J998" s="19">
        <f t="shared" si="91"/>
        <v>42.982142857142854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  <c r="U998" s="9">
        <f t="shared" si="94"/>
        <v>2013</v>
      </c>
      <c r="V998" s="8" t="str">
        <f t="shared" si="95"/>
        <v>42.98 USD</v>
      </c>
    </row>
    <row r="999" spans="1:22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t="s">
        <v>107</v>
      </c>
      <c r="J999" s="19">
        <f t="shared" si="91"/>
        <v>33.115107913669064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  <c r="U999" s="9">
        <f t="shared" si="94"/>
        <v>2014</v>
      </c>
      <c r="V999" s="8" t="str">
        <f t="shared" si="95"/>
        <v>33.12 EUR</v>
      </c>
    </row>
    <row r="1000" spans="1:22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t="s">
        <v>21</v>
      </c>
      <c r="J1000" s="19">
        <f t="shared" si="91"/>
        <v>101.13101604278074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  <c r="U1000" s="9">
        <f t="shared" si="94"/>
        <v>2010</v>
      </c>
      <c r="V1000" s="8" t="str">
        <f t="shared" si="95"/>
        <v>101.13 USD</v>
      </c>
    </row>
    <row r="1001" spans="1:22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t="s">
        <v>21</v>
      </c>
      <c r="J1001" s="19">
        <f t="shared" si="91"/>
        <v>55.98841354723708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  <c r="U1001" s="9">
        <f t="shared" si="94"/>
        <v>2016</v>
      </c>
      <c r="V1001" s="8" t="str">
        <f t="shared" si="95"/>
        <v>55.99 USD</v>
      </c>
    </row>
  </sheetData>
  <autoFilter ref="A1:Y1001"/>
  <conditionalFormatting sqref="G1:G1001 F1002:G1048576">
    <cfRule type="containsText" dxfId="4" priority="4" operator="containsText" text="canceled">
      <formula>NOT(ISERROR(SEARCH("canceled",F1)))</formula>
    </cfRule>
    <cfRule type="containsText" dxfId="3" priority="5" operator="containsText" text="live">
      <formula>NOT(ISERROR(SEARCH("live",F1)))</formula>
    </cfRule>
    <cfRule type="containsText" priority="6" operator="containsText" text="live">
      <formula>NOT(ISERROR(SEARCH("live",F1)))</formula>
    </cfRule>
    <cfRule type="containsText" dxfId="2" priority="7" operator="containsText" text="successful">
      <formula>NOT(ISERROR(SEARCH("successful",F1)))</formula>
    </cfRule>
    <cfRule type="containsText" dxfId="1" priority="8" operator="containsText" text="failed">
      <formula>NOT(ISERROR(SEARCH("failed",F1)))</formula>
    </cfRule>
  </conditionalFormatting>
  <conditionalFormatting sqref="F1:F1001">
    <cfRule type="colorScale" priority="1">
      <colorScale>
        <cfvo type="num" val="0"/>
        <cfvo type="num" val="1"/>
        <cfvo type="num" val="2"/>
        <color rgb="FFFF2D2D"/>
        <color rgb="FF8EC26A"/>
        <color rgb="FF7F9ED7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workbookViewId="0">
      <selection activeCell="F23" sqref="F23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customWidth="1"/>
    <col min="7" max="7" width="11" bestFit="1" customWidth="1"/>
  </cols>
  <sheetData>
    <row r="1" spans="1:6" x14ac:dyDescent="0.25">
      <c r="A1" s="10" t="s">
        <v>6</v>
      </c>
      <c r="B1" t="s">
        <v>2069</v>
      </c>
    </row>
    <row r="3" spans="1:6" x14ac:dyDescent="0.25">
      <c r="A3" s="10" t="s">
        <v>2065</v>
      </c>
      <c r="B3" s="10" t="s">
        <v>2068</v>
      </c>
    </row>
    <row r="4" spans="1:6" x14ac:dyDescent="0.2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11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11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11" t="s">
        <v>2063</v>
      </c>
      <c r="B8" s="9"/>
      <c r="C8" s="9"/>
      <c r="D8" s="9"/>
      <c r="E8" s="9">
        <v>4</v>
      </c>
      <c r="F8" s="9">
        <v>4</v>
      </c>
    </row>
    <row r="9" spans="1:6" x14ac:dyDescent="0.25">
      <c r="A9" s="11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11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11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11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11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11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topLeftCell="A2" workbookViewId="0">
      <selection activeCell="E6" sqref="E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customWidth="1"/>
    <col min="4" max="4" width="3.875" bestFit="1" customWidth="1"/>
    <col min="5" max="5" width="9.25" bestFit="1" customWidth="1"/>
    <col min="6" max="6" width="11" bestFit="1" customWidth="1"/>
    <col min="7" max="7" width="9.75" bestFit="1" customWidth="1"/>
    <col min="8" max="8" width="10.5" bestFit="1" customWidth="1"/>
    <col min="9" max="9" width="7.25" bestFit="1" customWidth="1"/>
    <col min="10" max="10" width="13.375" bestFit="1" customWidth="1"/>
    <col min="11" max="11" width="11.25" bestFit="1" customWidth="1"/>
    <col min="12" max="12" width="4.875" bestFit="1" customWidth="1"/>
    <col min="13" max="13" width="6.25" bestFit="1" customWidth="1"/>
    <col min="14" max="14" width="5.75" bestFit="1" customWidth="1"/>
    <col min="15" max="15" width="12.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75" bestFit="1" customWidth="1"/>
    <col min="29" max="29" width="6.25" bestFit="1" customWidth="1"/>
    <col min="30" max="30" width="9.875" bestFit="1" customWidth="1"/>
    <col min="31" max="31" width="5.75" bestFit="1" customWidth="1"/>
    <col min="32" max="32" width="12.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11" bestFit="1" customWidth="1"/>
    <col min="38" max="92" width="2.875" bestFit="1" customWidth="1"/>
    <col min="93" max="360" width="3.875" bestFit="1" customWidth="1"/>
    <col min="361" max="590" width="4.875" bestFit="1" customWidth="1"/>
    <col min="591" max="591" width="11" bestFit="1" customWidth="1"/>
  </cols>
  <sheetData>
    <row r="1" spans="1:6" x14ac:dyDescent="0.25">
      <c r="A1" s="10" t="s">
        <v>6</v>
      </c>
      <c r="B1" t="s">
        <v>2069</v>
      </c>
    </row>
    <row r="2" spans="1:6" x14ac:dyDescent="0.25">
      <c r="A2" s="10" t="s">
        <v>2030</v>
      </c>
      <c r="B2" t="s">
        <v>2069</v>
      </c>
    </row>
    <row r="4" spans="1:6" x14ac:dyDescent="0.25">
      <c r="A4" s="10" t="s">
        <v>2065</v>
      </c>
      <c r="B4" s="10" t="s">
        <v>2068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11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11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11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11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11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11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11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11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11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11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11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11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11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11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11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11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11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11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11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11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11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11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11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11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3" sqref="F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2072</v>
      </c>
      <c r="B1" t="s">
        <v>2069</v>
      </c>
    </row>
    <row r="2" spans="1:5" x14ac:dyDescent="0.25">
      <c r="A2" s="10" t="s">
        <v>2030</v>
      </c>
      <c r="B2" t="s">
        <v>2069</v>
      </c>
    </row>
    <row r="4" spans="1:5" x14ac:dyDescent="0.25">
      <c r="A4" s="10" t="s">
        <v>2065</v>
      </c>
      <c r="B4" s="10" t="s">
        <v>2068</v>
      </c>
    </row>
    <row r="5" spans="1:5" x14ac:dyDescent="0.2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5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5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5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5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5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5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5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5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5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5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5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5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5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9" sqref="K9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1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" t="s">
        <v>2115</v>
      </c>
      <c r="B1" s="20" t="s">
        <v>2086</v>
      </c>
      <c r="C1" s="20" t="s">
        <v>2087</v>
      </c>
      <c r="D1" s="20" t="s">
        <v>2088</v>
      </c>
      <c r="E1" s="20" t="s">
        <v>2128</v>
      </c>
      <c r="F1" s="20" t="s">
        <v>2089</v>
      </c>
      <c r="G1" s="20" t="s">
        <v>2090</v>
      </c>
      <c r="H1" s="20" t="s">
        <v>2091</v>
      </c>
    </row>
    <row r="2" spans="1:8" x14ac:dyDescent="0.25">
      <c r="A2" t="s">
        <v>2116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2117</v>
      </c>
      <c r="B3">
        <f>COUNTIFS(Crowdfunding!$G:$G,"successful",Crowdfunding!$D:$D,"&lt;5000",Crowdfunding!$D:$D,"&gt;=1000")</f>
        <v>191</v>
      </c>
      <c r="C3">
        <f>COUNTIFS(Crowdfunding!$G:$G,"failed",Crowdfunding!$D:$D,"&lt;5000",Crowdfunding!$D:$D,"&gt;=1000")</f>
        <v>38</v>
      </c>
      <c r="D3">
        <f>COUNTIFS(Crowdfunding!$G:$G,"canceled",Crowdfunding!$D:$D,"&lt;5000",Crowdfunding!$D:$D,"&gt;=1000")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2118</v>
      </c>
      <c r="B4">
        <f>COUNTIFS(Crowdfunding!$G:$G,"successful",Crowdfunding!$D:$D,"&lt;9999",Crowdfunding!$D:$D,"&gt;=5000")</f>
        <v>164</v>
      </c>
      <c r="C4">
        <f>COUNTIFS(Crowdfunding!$G:$G,"failed",Crowdfunding!$D:$D,"&lt;9999",Crowdfunding!$D:$D,"&gt;=5000")</f>
        <v>126</v>
      </c>
      <c r="D4">
        <f>COUNTIFS(Crowdfunding!$G:$G,"canceled",Crowdfunding!$D:$D,"&lt;9999",Crowdfunding!$D:$D,"&gt;=5000")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2119</v>
      </c>
      <c r="B5">
        <f>COUNTIFS(Crowdfunding!$G:$G,"successful",Crowdfunding!$D:$D,"&lt;14999",Crowdfunding!$D:$D,"&gt;=10000")</f>
        <v>4</v>
      </c>
      <c r="C5">
        <f>COUNTIFS(Crowdfunding!$G:$G,"failed",Crowdfunding!$D:$D,"&lt;14999",Crowdfunding!$D:$D,"&gt;=10000")</f>
        <v>5</v>
      </c>
      <c r="D5">
        <f>COUNTIFS(Crowdfunding!$G:$G,"canceled",Crowdfunding!$D:$D,"&lt;14999",Crowdfunding!$D:$D,"&gt;=10000")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2120</v>
      </c>
      <c r="B6">
        <f>COUNTIFS(Crowdfunding!$G:$G,"successful",Crowdfunding!$D:$D,"&lt;19999",Crowdfunding!$D:$D,"&gt;=15000")</f>
        <v>10</v>
      </c>
      <c r="C6">
        <f>COUNTIFS(Crowdfunding!$G:$G,"failed",Crowdfunding!$D:$D,"&lt;19999",Crowdfunding!$D:$D,"&gt;=15000")</f>
        <v>0</v>
      </c>
      <c r="D6">
        <f>COUNTIFS(Crowdfunding!$G:$G,"canceled",Crowdfunding!$D:$D,"&lt;19999",Crowdfunding!$D:$D,"&gt;=15000")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2121</v>
      </c>
      <c r="B7">
        <f>COUNTIFS(Crowdfunding!$G:$G,"successful",Crowdfunding!$D:$D,"&lt;24999",Crowdfunding!$D:$D,"&gt;=20000")</f>
        <v>7</v>
      </c>
      <c r="C7">
        <f>COUNTIFS(Crowdfunding!$G:$G,"failed",Crowdfunding!$D:$D,"&lt;24999",Crowdfunding!$D:$D,"&gt;=20000")</f>
        <v>0</v>
      </c>
      <c r="D7">
        <f>COUNTIFS(Crowdfunding!$G:$G,"canceled",Crowdfunding!$D:$D,"&lt;24999",Crowdfunding!$D:$D,"&gt;=20000")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2122</v>
      </c>
      <c r="B8">
        <f>COUNTIFS(Crowdfunding!$G:$G,"successful",Crowdfunding!$D:$D,"&lt;29999",Crowdfunding!$D:$D,"&gt;=25000")</f>
        <v>11</v>
      </c>
      <c r="C8">
        <f>COUNTIFS(Crowdfunding!$G:$G,"failed",Crowdfunding!$D:$D,"&lt;29999",Crowdfunding!$D:$D,"&gt;=25000")</f>
        <v>3</v>
      </c>
      <c r="D8">
        <f>COUNTIFS(Crowdfunding!$G:$G,"canceled",Crowdfunding!$D:$D,"&lt;29999",Crowdfunding!$D:$D,"&gt;=25000")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2126</v>
      </c>
      <c r="B9">
        <f>COUNTIFS(Crowdfunding!$G:$G,"successful",Crowdfunding!$D:$D,"&lt;34999",Crowdfunding!$D:$D,"&gt;=30000")</f>
        <v>7</v>
      </c>
      <c r="C9">
        <f>COUNTIFS(Crowdfunding!$G:$G,"failed",Crowdfunding!$D:$D,"&lt;34999",Crowdfunding!$D:$D,"&gt;=30000")</f>
        <v>0</v>
      </c>
      <c r="D9">
        <f>COUNTIFS(Crowdfunding!$G:$G,"canceled",Crowdfunding!$D:$D,"&lt;34999",Crowdfunding!$D:$D,"&gt;=30000")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2127</v>
      </c>
      <c r="B10">
        <f>COUNTIFS(Crowdfunding!$G:$G,"successful",Crowdfunding!$D:$D,"&lt;39999",Crowdfunding!$D:$D,"&gt;=35000")</f>
        <v>8</v>
      </c>
      <c r="C10">
        <f>COUNTIFS(Crowdfunding!$G:$G,"failed",Crowdfunding!$D:$D,"&lt;39999",Crowdfunding!$D:$D,"&gt;=35000")</f>
        <v>3</v>
      </c>
      <c r="D10">
        <f>COUNTIFS(Crowdfunding!$G:$G,"canceled",Crowdfunding!$D:$D,"&lt;39999",Crowdfunding!$D:$D,"&gt;=35000")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2123</v>
      </c>
      <c r="B11">
        <f>COUNTIFS(Crowdfunding!$G:$G,"successful",Crowdfunding!$D:$D,"&lt;44999",Crowdfunding!$D:$D,"&gt;=40000")</f>
        <v>11</v>
      </c>
      <c r="C11">
        <f>COUNTIFS(Crowdfunding!$G:$G,"failed",Crowdfunding!$D:$D,"&lt;44999",Crowdfunding!$D:$D,"&gt;=40000")</f>
        <v>3</v>
      </c>
      <c r="D11">
        <f>COUNTIFS(Crowdfunding!$G:$G,"canceled",Crowdfunding!$D:$D,"&lt;44999",Crowdfunding!$D:$D,"&gt;=40000")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2124</v>
      </c>
      <c r="B12">
        <f>COUNTIFS(Crowdfunding!$G:$G,"successful",Crowdfunding!$D:$D,"&lt;49999",Crowdfunding!$D:$D,"&gt;=45000")</f>
        <v>8</v>
      </c>
      <c r="C12">
        <f>COUNTIFS(Crowdfunding!$G:$G,"failed",Crowdfunding!$D:$D,"&lt;49999",Crowdfunding!$D:$D,"&gt;=45000")</f>
        <v>3</v>
      </c>
      <c r="D12">
        <f>COUNTIFS(Crowdfunding!$G:$G,"canceled",Crowdfunding!$D:$D,"&lt;49999",Crowdfunding!$D:$D,"&gt;=45000")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2125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A35" sqref="A35"/>
    </sheetView>
  </sheetViews>
  <sheetFormatPr defaultRowHeight="15.75" x14ac:dyDescent="0.25"/>
  <cols>
    <col min="1" max="1" width="16.5" customWidth="1"/>
    <col min="2" max="2" width="15.25" customWidth="1"/>
    <col min="3" max="3" width="9.25" customWidth="1"/>
    <col min="4" max="4" width="11" customWidth="1"/>
    <col min="5" max="5" width="9.25" customWidth="1"/>
    <col min="6" max="6" width="6.875" customWidth="1"/>
    <col min="7" max="7" width="11" customWidth="1"/>
    <col min="8" max="8" width="16.5" customWidth="1"/>
    <col min="9" max="9" width="15.25" customWidth="1"/>
    <col min="10" max="10" width="5.625" customWidth="1"/>
    <col min="11" max="11" width="9.25" customWidth="1"/>
    <col min="12" max="12" width="11" customWidth="1"/>
    <col min="13" max="13" width="6.875" customWidth="1"/>
    <col min="14" max="14" width="16.5" bestFit="1" customWidth="1"/>
    <col min="15" max="15" width="15.25" customWidth="1"/>
    <col min="16" max="16" width="5.625" customWidth="1"/>
    <col min="17" max="17" width="3.875" customWidth="1"/>
    <col min="18" max="18" width="9.25" customWidth="1"/>
    <col min="19" max="19" width="11" customWidth="1"/>
    <col min="20" max="24" width="4.875" customWidth="1"/>
    <col min="25" max="25" width="11" bestFit="1" customWidth="1"/>
    <col min="26" max="26" width="8.375" customWidth="1"/>
    <col min="27" max="27" width="5.625" customWidth="1"/>
    <col min="28" max="28" width="3.875" customWidth="1"/>
    <col min="29" max="29" width="9.25" bestFit="1" customWidth="1"/>
    <col min="30" max="30" width="9.75" bestFit="1" customWidth="1"/>
    <col min="31" max="31" width="8.375" customWidth="1"/>
    <col min="32" max="32" width="5.625" customWidth="1"/>
    <col min="33" max="33" width="9.25" bestFit="1" customWidth="1"/>
    <col min="34" max="34" width="9.75" bestFit="1" customWidth="1"/>
    <col min="35" max="35" width="8.375" customWidth="1"/>
    <col min="36" max="36" width="5.625" customWidth="1"/>
    <col min="37" max="37" width="3.875" customWidth="1"/>
    <col min="38" max="38" width="9.25" bestFit="1" customWidth="1"/>
    <col min="39" max="39" width="9.75" bestFit="1" customWidth="1"/>
    <col min="40" max="40" width="8.375" customWidth="1"/>
    <col min="41" max="41" width="5.625" customWidth="1"/>
    <col min="42" max="42" width="9.25" bestFit="1" customWidth="1"/>
    <col min="43" max="43" width="9.75" bestFit="1" customWidth="1"/>
    <col min="44" max="44" width="11" bestFit="1" customWidth="1"/>
  </cols>
  <sheetData>
    <row r="1" spans="1:19" x14ac:dyDescent="0.25">
      <c r="H1" s="10" t="s">
        <v>2030</v>
      </c>
      <c r="I1" t="s">
        <v>2032</v>
      </c>
      <c r="N1" s="10" t="s">
        <v>2030</v>
      </c>
      <c r="O1" t="s">
        <v>2049</v>
      </c>
    </row>
    <row r="2" spans="1:19" x14ac:dyDescent="0.25">
      <c r="A2" s="10" t="s">
        <v>2030</v>
      </c>
      <c r="B2" t="s">
        <v>2069</v>
      </c>
    </row>
    <row r="3" spans="1:19" x14ac:dyDescent="0.25">
      <c r="H3" s="10" t="s">
        <v>2065</v>
      </c>
      <c r="I3" s="10" t="s">
        <v>2068</v>
      </c>
      <c r="N3" s="10" t="s">
        <v>2065</v>
      </c>
      <c r="O3" s="10" t="s">
        <v>2068</v>
      </c>
    </row>
    <row r="4" spans="1:19" x14ac:dyDescent="0.25">
      <c r="A4" s="10" t="s">
        <v>2065</v>
      </c>
      <c r="B4" s="10" t="s">
        <v>2068</v>
      </c>
      <c r="H4" s="10" t="s">
        <v>2066</v>
      </c>
      <c r="I4" t="s">
        <v>74</v>
      </c>
      <c r="J4" t="s">
        <v>14</v>
      </c>
      <c r="K4" t="s">
        <v>20</v>
      </c>
      <c r="L4" t="s">
        <v>2067</v>
      </c>
      <c r="N4" s="10" t="s">
        <v>2066</v>
      </c>
      <c r="O4" t="s">
        <v>74</v>
      </c>
      <c r="P4" t="s">
        <v>14</v>
      </c>
      <c r="Q4" t="s">
        <v>47</v>
      </c>
      <c r="R4" t="s">
        <v>20</v>
      </c>
      <c r="S4" t="s">
        <v>2067</v>
      </c>
    </row>
    <row r="5" spans="1:19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2092</v>
      </c>
      <c r="G5" t="s">
        <v>2067</v>
      </c>
      <c r="H5" s="11">
        <v>2010</v>
      </c>
      <c r="I5" s="9"/>
      <c r="J5" s="9">
        <v>1</v>
      </c>
      <c r="K5" s="9">
        <v>1</v>
      </c>
      <c r="L5" s="9">
        <v>2</v>
      </c>
      <c r="N5" s="11">
        <v>2010</v>
      </c>
      <c r="O5" s="9">
        <v>1</v>
      </c>
      <c r="P5" s="9">
        <v>2</v>
      </c>
      <c r="Q5" s="9"/>
      <c r="R5" s="9">
        <v>2</v>
      </c>
      <c r="S5" s="9">
        <v>5</v>
      </c>
    </row>
    <row r="6" spans="1:19" x14ac:dyDescent="0.25">
      <c r="A6" s="11">
        <v>2010</v>
      </c>
      <c r="B6" s="9">
        <v>13</v>
      </c>
      <c r="C6" s="9">
        <v>35</v>
      </c>
      <c r="D6" s="9">
        <v>1</v>
      </c>
      <c r="E6" s="9">
        <v>57</v>
      </c>
      <c r="F6" s="9"/>
      <c r="G6" s="9">
        <v>106</v>
      </c>
      <c r="H6" s="11">
        <v>2011</v>
      </c>
      <c r="I6" s="9">
        <v>1</v>
      </c>
      <c r="J6" s="9">
        <v>1</v>
      </c>
      <c r="K6" s="9">
        <v>4</v>
      </c>
      <c r="L6" s="9">
        <v>6</v>
      </c>
      <c r="N6" s="11">
        <v>2011</v>
      </c>
      <c r="O6" s="9"/>
      <c r="P6" s="9">
        <v>2</v>
      </c>
      <c r="Q6" s="9"/>
      <c r="R6" s="9">
        <v>1</v>
      </c>
      <c r="S6" s="9">
        <v>3</v>
      </c>
    </row>
    <row r="7" spans="1:19" x14ac:dyDescent="0.25">
      <c r="A7" s="11">
        <v>2011</v>
      </c>
      <c r="B7" s="9">
        <v>7</v>
      </c>
      <c r="C7" s="9">
        <v>40</v>
      </c>
      <c r="D7" s="9">
        <v>1</v>
      </c>
      <c r="E7" s="9">
        <v>56</v>
      </c>
      <c r="F7" s="9"/>
      <c r="G7" s="9">
        <v>104</v>
      </c>
      <c r="H7" s="11">
        <v>2012</v>
      </c>
      <c r="I7" s="9"/>
      <c r="J7" s="9">
        <v>2</v>
      </c>
      <c r="K7" s="9">
        <v>2</v>
      </c>
      <c r="L7" s="9">
        <v>4</v>
      </c>
      <c r="N7" s="11">
        <v>2012</v>
      </c>
      <c r="O7" s="9"/>
      <c r="P7" s="9">
        <v>3</v>
      </c>
      <c r="Q7" s="9"/>
      <c r="R7" s="9">
        <v>3</v>
      </c>
      <c r="S7" s="9">
        <v>6</v>
      </c>
    </row>
    <row r="8" spans="1:19" x14ac:dyDescent="0.25">
      <c r="A8" s="11">
        <v>2012</v>
      </c>
      <c r="B8" s="9">
        <v>4</v>
      </c>
      <c r="C8" s="9">
        <v>32</v>
      </c>
      <c r="D8" s="9">
        <v>3</v>
      </c>
      <c r="E8" s="9">
        <v>46</v>
      </c>
      <c r="F8" s="9"/>
      <c r="G8" s="9">
        <v>85</v>
      </c>
      <c r="H8" s="11">
        <v>2013</v>
      </c>
      <c r="I8" s="9"/>
      <c r="J8" s="9">
        <v>1</v>
      </c>
      <c r="K8" s="9">
        <v>2</v>
      </c>
      <c r="L8" s="9">
        <v>3</v>
      </c>
      <c r="N8" s="11">
        <v>2013</v>
      </c>
      <c r="O8" s="9"/>
      <c r="P8" s="9">
        <v>6</v>
      </c>
      <c r="Q8" s="9"/>
      <c r="R8" s="9"/>
      <c r="S8" s="9">
        <v>6</v>
      </c>
    </row>
    <row r="9" spans="1:19" x14ac:dyDescent="0.25">
      <c r="A9" s="11">
        <v>2013</v>
      </c>
      <c r="B9" s="9">
        <v>4</v>
      </c>
      <c r="C9" s="9">
        <v>31</v>
      </c>
      <c r="D9" s="9"/>
      <c r="E9" s="9">
        <v>46</v>
      </c>
      <c r="F9" s="9"/>
      <c r="G9" s="9">
        <v>81</v>
      </c>
      <c r="H9" s="11">
        <v>2014</v>
      </c>
      <c r="I9" s="9"/>
      <c r="J9" s="9"/>
      <c r="K9" s="9">
        <v>3</v>
      </c>
      <c r="L9" s="9">
        <v>3</v>
      </c>
      <c r="N9" s="11">
        <v>2014</v>
      </c>
      <c r="O9" s="9"/>
      <c r="P9" s="9">
        <v>3</v>
      </c>
      <c r="Q9" s="9">
        <v>1</v>
      </c>
      <c r="R9" s="9">
        <v>2</v>
      </c>
      <c r="S9" s="9">
        <v>6</v>
      </c>
    </row>
    <row r="10" spans="1:19" x14ac:dyDescent="0.25">
      <c r="A10" s="11">
        <v>2014</v>
      </c>
      <c r="B10" s="9">
        <v>4</v>
      </c>
      <c r="C10" s="9">
        <v>37</v>
      </c>
      <c r="D10" s="9">
        <v>2</v>
      </c>
      <c r="E10" s="9">
        <v>61</v>
      </c>
      <c r="F10" s="9"/>
      <c r="G10" s="9">
        <v>104</v>
      </c>
      <c r="H10" s="11">
        <v>2015</v>
      </c>
      <c r="I10" s="9">
        <v>1</v>
      </c>
      <c r="J10" s="9">
        <v>1</v>
      </c>
      <c r="K10" s="9">
        <v>1</v>
      </c>
      <c r="L10" s="9">
        <v>3</v>
      </c>
      <c r="N10" s="11">
        <v>2015</v>
      </c>
      <c r="O10" s="9"/>
      <c r="P10" s="9">
        <v>3</v>
      </c>
      <c r="Q10" s="9">
        <v>1</v>
      </c>
      <c r="R10" s="9">
        <v>4</v>
      </c>
      <c r="S10" s="9">
        <v>8</v>
      </c>
    </row>
    <row r="11" spans="1:19" x14ac:dyDescent="0.25">
      <c r="A11" s="11">
        <v>2015</v>
      </c>
      <c r="B11" s="9">
        <v>6</v>
      </c>
      <c r="C11" s="9">
        <v>44</v>
      </c>
      <c r="D11" s="9">
        <v>1</v>
      </c>
      <c r="E11" s="9">
        <v>53</v>
      </c>
      <c r="F11" s="9"/>
      <c r="G11" s="9">
        <v>104</v>
      </c>
      <c r="H11" s="11">
        <v>2016</v>
      </c>
      <c r="I11" s="9">
        <v>1</v>
      </c>
      <c r="J11" s="9">
        <v>5</v>
      </c>
      <c r="K11" s="9"/>
      <c r="L11" s="9">
        <v>6</v>
      </c>
      <c r="N11" s="11">
        <v>2016</v>
      </c>
      <c r="O11" s="9"/>
      <c r="P11" s="9">
        <v>1</v>
      </c>
      <c r="Q11" s="9">
        <v>1</v>
      </c>
      <c r="R11" s="9">
        <v>2</v>
      </c>
      <c r="S11" s="9">
        <v>4</v>
      </c>
    </row>
    <row r="12" spans="1:19" x14ac:dyDescent="0.25">
      <c r="A12" s="11">
        <v>2016</v>
      </c>
      <c r="B12" s="9">
        <v>6</v>
      </c>
      <c r="C12" s="9">
        <v>43</v>
      </c>
      <c r="D12" s="9">
        <v>3</v>
      </c>
      <c r="E12" s="9">
        <v>49</v>
      </c>
      <c r="F12" s="9"/>
      <c r="G12" s="9">
        <v>101</v>
      </c>
      <c r="H12" s="11">
        <v>2017</v>
      </c>
      <c r="I12" s="9">
        <v>1</v>
      </c>
      <c r="J12" s="9">
        <v>2</v>
      </c>
      <c r="K12" s="9">
        <v>3</v>
      </c>
      <c r="L12" s="9">
        <v>6</v>
      </c>
      <c r="N12" s="11">
        <v>2017</v>
      </c>
      <c r="O12" s="9"/>
      <c r="P12" s="9"/>
      <c r="Q12" s="9"/>
      <c r="R12" s="9">
        <v>4</v>
      </c>
      <c r="S12" s="9">
        <v>4</v>
      </c>
    </row>
    <row r="13" spans="1:19" x14ac:dyDescent="0.25">
      <c r="A13" s="11">
        <v>2017</v>
      </c>
      <c r="B13" s="9">
        <v>4</v>
      </c>
      <c r="C13" s="9">
        <v>26</v>
      </c>
      <c r="D13" s="9">
        <v>1</v>
      </c>
      <c r="E13" s="9">
        <v>65</v>
      </c>
      <c r="F13" s="9"/>
      <c r="G13" s="9">
        <v>96</v>
      </c>
      <c r="H13" s="11">
        <v>2018</v>
      </c>
      <c r="I13" s="9"/>
      <c r="J13" s="9">
        <v>4</v>
      </c>
      <c r="K13" s="9">
        <v>3</v>
      </c>
      <c r="L13" s="9">
        <v>7</v>
      </c>
      <c r="N13" s="11">
        <v>2018</v>
      </c>
      <c r="O13" s="9"/>
      <c r="P13" s="9">
        <v>1</v>
      </c>
      <c r="Q13" s="9"/>
      <c r="R13" s="9"/>
      <c r="S13" s="9">
        <v>1</v>
      </c>
    </row>
    <row r="14" spans="1:19" x14ac:dyDescent="0.25">
      <c r="A14" s="11">
        <v>2018</v>
      </c>
      <c r="B14" s="9">
        <v>5</v>
      </c>
      <c r="C14" s="9">
        <v>37</v>
      </c>
      <c r="D14" s="9">
        <v>2</v>
      </c>
      <c r="E14" s="9">
        <v>62</v>
      </c>
      <c r="F14" s="9"/>
      <c r="G14" s="9">
        <v>106</v>
      </c>
      <c r="H14" s="11">
        <v>2019</v>
      </c>
      <c r="I14" s="9"/>
      <c r="J14" s="9">
        <v>3</v>
      </c>
      <c r="K14" s="9">
        <v>3</v>
      </c>
      <c r="L14" s="9">
        <v>6</v>
      </c>
      <c r="N14" s="11">
        <v>2019</v>
      </c>
      <c r="O14" s="9"/>
      <c r="P14" s="9">
        <v>2</v>
      </c>
      <c r="Q14" s="9"/>
      <c r="R14" s="9">
        <v>3</v>
      </c>
      <c r="S14" s="9">
        <v>5</v>
      </c>
    </row>
    <row r="15" spans="1:19" x14ac:dyDescent="0.25">
      <c r="A15" s="11">
        <v>2019</v>
      </c>
      <c r="B15" s="9">
        <v>4</v>
      </c>
      <c r="C15" s="9">
        <v>36</v>
      </c>
      <c r="D15" s="9"/>
      <c r="E15" s="9">
        <v>68</v>
      </c>
      <c r="F15" s="9"/>
      <c r="G15" s="9">
        <v>108</v>
      </c>
      <c r="H15" s="11" t="s">
        <v>2067</v>
      </c>
      <c r="I15" s="9">
        <v>4</v>
      </c>
      <c r="J15" s="9">
        <v>20</v>
      </c>
      <c r="K15" s="9">
        <v>22</v>
      </c>
      <c r="L15" s="9">
        <v>46</v>
      </c>
      <c r="N15" s="11" t="s">
        <v>2067</v>
      </c>
      <c r="O15" s="9">
        <v>1</v>
      </c>
      <c r="P15" s="9">
        <v>23</v>
      </c>
      <c r="Q15" s="9">
        <v>3</v>
      </c>
      <c r="R15" s="9">
        <v>21</v>
      </c>
      <c r="S15" s="9">
        <v>48</v>
      </c>
    </row>
    <row r="16" spans="1:19" x14ac:dyDescent="0.25">
      <c r="A16" s="11">
        <v>2020</v>
      </c>
      <c r="B16" s="9"/>
      <c r="C16" s="9">
        <v>3</v>
      </c>
      <c r="D16" s="9"/>
      <c r="E16" s="9">
        <v>2</v>
      </c>
      <c r="F16" s="9"/>
      <c r="G16" s="9">
        <v>5</v>
      </c>
    </row>
    <row r="17" spans="1:7" x14ac:dyDescent="0.25">
      <c r="A17" s="11" t="s">
        <v>2092</v>
      </c>
      <c r="B17" s="9"/>
      <c r="C17" s="9"/>
      <c r="D17" s="9"/>
      <c r="E17" s="9"/>
      <c r="F17" s="9"/>
      <c r="G17" s="9"/>
    </row>
    <row r="18" spans="1:7" x14ac:dyDescent="0.25">
      <c r="A18" s="11" t="s">
        <v>2067</v>
      </c>
      <c r="B18" s="9">
        <v>57</v>
      </c>
      <c r="C18" s="9">
        <v>364</v>
      </c>
      <c r="D18" s="9">
        <v>14</v>
      </c>
      <c r="E18" s="9">
        <v>565</v>
      </c>
      <c r="F18" s="9"/>
      <c r="G18" s="9">
        <v>1000</v>
      </c>
    </row>
    <row r="33" spans="1:4" x14ac:dyDescent="0.25">
      <c r="A33" s="10" t="s">
        <v>2072</v>
      </c>
      <c r="B33" s="11">
        <v>2020</v>
      </c>
    </row>
    <row r="35" spans="1:4" x14ac:dyDescent="0.25">
      <c r="A35" s="10" t="s">
        <v>2140</v>
      </c>
      <c r="B35" s="10" t="s">
        <v>2068</v>
      </c>
    </row>
    <row r="36" spans="1:4" x14ac:dyDescent="0.25">
      <c r="A36" s="10" t="s">
        <v>2066</v>
      </c>
      <c r="B36" t="s">
        <v>14</v>
      </c>
      <c r="C36" t="s">
        <v>20</v>
      </c>
      <c r="D36" t="s">
        <v>2067</v>
      </c>
    </row>
    <row r="37" spans="1:4" x14ac:dyDescent="0.25">
      <c r="A37" s="21">
        <v>43844.25</v>
      </c>
      <c r="B37" s="9">
        <v>1</v>
      </c>
      <c r="C37" s="9"/>
      <c r="D37" s="9">
        <v>1</v>
      </c>
    </row>
    <row r="38" spans="1:4" x14ac:dyDescent="0.25">
      <c r="A38" s="21">
        <v>43852.25</v>
      </c>
      <c r="B38" s="9"/>
      <c r="C38" s="9">
        <v>1</v>
      </c>
      <c r="D38" s="9">
        <v>1</v>
      </c>
    </row>
    <row r="39" spans="1:4" x14ac:dyDescent="0.25">
      <c r="A39" s="21">
        <v>43860.25</v>
      </c>
      <c r="B39" s="9"/>
      <c r="C39" s="9">
        <v>1</v>
      </c>
      <c r="D39" s="9">
        <v>1</v>
      </c>
    </row>
    <row r="40" spans="1:4" x14ac:dyDescent="0.25">
      <c r="A40" s="21">
        <v>43869.25</v>
      </c>
      <c r="B40" s="9">
        <v>1</v>
      </c>
      <c r="C40" s="9"/>
      <c r="D40" s="9">
        <v>1</v>
      </c>
    </row>
    <row r="41" spans="1:4" x14ac:dyDescent="0.25">
      <c r="A41" s="21">
        <v>43871.25</v>
      </c>
      <c r="B41" s="9">
        <v>1</v>
      </c>
      <c r="C41" s="9"/>
      <c r="D41" s="9">
        <v>1</v>
      </c>
    </row>
    <row r="42" spans="1:4" x14ac:dyDescent="0.25">
      <c r="A42" s="11" t="s">
        <v>2067</v>
      </c>
      <c r="B42" s="9">
        <v>3</v>
      </c>
      <c r="C42" s="9">
        <v>2</v>
      </c>
      <c r="D42" s="9">
        <v>5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3" spans="1:6" x14ac:dyDescent="0.25">
      <c r="A3" s="10" t="s">
        <v>2065</v>
      </c>
      <c r="B3" s="10" t="s">
        <v>2068</v>
      </c>
    </row>
    <row r="4" spans="1:6" x14ac:dyDescent="0.2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2129</v>
      </c>
      <c r="B5" s="9">
        <v>1</v>
      </c>
      <c r="C5" s="9">
        <v>19</v>
      </c>
      <c r="D5" s="9"/>
      <c r="E5" s="9"/>
      <c r="F5" s="9">
        <v>20</v>
      </c>
    </row>
    <row r="6" spans="1:6" x14ac:dyDescent="0.25">
      <c r="A6" s="11" t="s">
        <v>2130</v>
      </c>
      <c r="B6" s="9">
        <v>2</v>
      </c>
      <c r="C6" s="9">
        <v>23</v>
      </c>
      <c r="D6" s="9">
        <v>1</v>
      </c>
      <c r="E6" s="9">
        <v>35</v>
      </c>
      <c r="F6" s="9">
        <v>61</v>
      </c>
    </row>
    <row r="7" spans="1:6" x14ac:dyDescent="0.25">
      <c r="A7" s="11" t="s">
        <v>2131</v>
      </c>
      <c r="B7" s="9">
        <v>6</v>
      </c>
      <c r="C7" s="9">
        <v>40</v>
      </c>
      <c r="D7" s="9">
        <v>2</v>
      </c>
      <c r="E7" s="9">
        <v>55</v>
      </c>
      <c r="F7" s="9">
        <v>103</v>
      </c>
    </row>
    <row r="8" spans="1:6" x14ac:dyDescent="0.25">
      <c r="A8" s="11" t="s">
        <v>2132</v>
      </c>
      <c r="B8" s="9">
        <v>7</v>
      </c>
      <c r="C8" s="9">
        <v>41</v>
      </c>
      <c r="D8" s="9">
        <v>2</v>
      </c>
      <c r="E8" s="9">
        <v>63</v>
      </c>
      <c r="F8" s="9">
        <v>113</v>
      </c>
    </row>
    <row r="9" spans="1:6" x14ac:dyDescent="0.25">
      <c r="A9" s="11" t="s">
        <v>2133</v>
      </c>
      <c r="B9" s="9">
        <v>6</v>
      </c>
      <c r="C9" s="9">
        <v>37</v>
      </c>
      <c r="D9" s="9">
        <v>2</v>
      </c>
      <c r="E9" s="9">
        <v>70</v>
      </c>
      <c r="F9" s="9">
        <v>115</v>
      </c>
    </row>
    <row r="10" spans="1:6" x14ac:dyDescent="0.25">
      <c r="A10" s="11" t="s">
        <v>2134</v>
      </c>
      <c r="B10" s="9">
        <v>2</v>
      </c>
      <c r="C10" s="9">
        <v>38</v>
      </c>
      <c r="D10" s="9"/>
      <c r="E10" s="9">
        <v>71</v>
      </c>
      <c r="F10" s="9">
        <v>111</v>
      </c>
    </row>
    <row r="11" spans="1:6" x14ac:dyDescent="0.25">
      <c r="A11" s="11" t="s">
        <v>2135</v>
      </c>
      <c r="B11" s="9">
        <v>6</v>
      </c>
      <c r="C11" s="9">
        <v>44</v>
      </c>
      <c r="D11" s="9">
        <v>1</v>
      </c>
      <c r="E11" s="9">
        <v>63</v>
      </c>
      <c r="F11" s="9">
        <v>114</v>
      </c>
    </row>
    <row r="12" spans="1:6" x14ac:dyDescent="0.25">
      <c r="A12" s="11" t="s">
        <v>2136</v>
      </c>
      <c r="B12" s="9">
        <v>14</v>
      </c>
      <c r="C12" s="9">
        <v>39</v>
      </c>
      <c r="D12" s="9"/>
      <c r="E12" s="9">
        <v>57</v>
      </c>
      <c r="F12" s="9">
        <v>110</v>
      </c>
    </row>
    <row r="13" spans="1:6" x14ac:dyDescent="0.25">
      <c r="A13" s="11" t="s">
        <v>2137</v>
      </c>
      <c r="B13" s="9">
        <v>5</v>
      </c>
      <c r="C13" s="9">
        <v>42</v>
      </c>
      <c r="D13" s="9">
        <v>1</v>
      </c>
      <c r="E13" s="9">
        <v>51</v>
      </c>
      <c r="F13" s="9">
        <v>99</v>
      </c>
    </row>
    <row r="14" spans="1:6" x14ac:dyDescent="0.25">
      <c r="A14" s="11" t="s">
        <v>2138</v>
      </c>
      <c r="B14" s="9">
        <v>6</v>
      </c>
      <c r="C14" s="9">
        <v>34</v>
      </c>
      <c r="D14" s="9">
        <v>4</v>
      </c>
      <c r="E14" s="9">
        <v>81</v>
      </c>
      <c r="F14" s="9">
        <v>125</v>
      </c>
    </row>
    <row r="15" spans="1:6" x14ac:dyDescent="0.25">
      <c r="A15" s="11" t="s">
        <v>2139</v>
      </c>
      <c r="B15" s="9">
        <v>2</v>
      </c>
      <c r="C15" s="9">
        <v>7</v>
      </c>
      <c r="D15" s="9">
        <v>1</v>
      </c>
      <c r="E15" s="9">
        <v>19</v>
      </c>
      <c r="F15" s="9">
        <v>29</v>
      </c>
    </row>
    <row r="16" spans="1:6" x14ac:dyDescent="0.25">
      <c r="A16" s="11" t="s">
        <v>2067</v>
      </c>
      <c r="B16" s="9">
        <v>57</v>
      </c>
      <c r="C16" s="9">
        <v>364</v>
      </c>
      <c r="D16" s="9">
        <v>14</v>
      </c>
      <c r="E16" s="9">
        <v>565</v>
      </c>
      <c r="F16" s="9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opLeftCell="A2" workbookViewId="0">
      <selection activeCell="D3" sqref="D3"/>
    </sheetView>
  </sheetViews>
  <sheetFormatPr defaultRowHeight="15.75" x14ac:dyDescent="0.25"/>
  <cols>
    <col min="1" max="1" width="21" customWidth="1"/>
    <col min="2" max="2" width="24.25" customWidth="1"/>
    <col min="3" max="10" width="11.5" customWidth="1"/>
    <col min="11" max="11" width="12.5" customWidth="1"/>
    <col min="12" max="21" width="13.625" customWidth="1"/>
    <col min="22" max="22" width="11" customWidth="1"/>
    <col min="23" max="77" width="5.375" customWidth="1"/>
    <col min="78" max="78" width="4.875" customWidth="1"/>
    <col min="79" max="94" width="5.375" customWidth="1"/>
    <col min="95" max="95" width="4.875" customWidth="1"/>
    <col min="96" max="96" width="5.875" customWidth="1"/>
    <col min="97" max="97" width="6.375" customWidth="1"/>
    <col min="98" max="274" width="5.875" customWidth="1"/>
    <col min="275" max="448" width="6.875" customWidth="1"/>
    <col min="449" max="449" width="11" bestFit="1" customWidth="1"/>
  </cols>
  <sheetData>
    <row r="2" spans="1:2" x14ac:dyDescent="0.25">
      <c r="A2" s="10" t="s">
        <v>2030</v>
      </c>
      <c r="B2" t="s">
        <v>2069</v>
      </c>
    </row>
    <row r="3" spans="1:2" x14ac:dyDescent="0.25">
      <c r="A3" s="10" t="s">
        <v>2028</v>
      </c>
      <c r="B3" t="s">
        <v>2069</v>
      </c>
    </row>
    <row r="5" spans="1:2" x14ac:dyDescent="0.25">
      <c r="A5" s="10" t="s">
        <v>2066</v>
      </c>
      <c r="B5" t="s">
        <v>2085</v>
      </c>
    </row>
    <row r="6" spans="1:2" x14ac:dyDescent="0.25">
      <c r="A6" s="11" t="s">
        <v>2093</v>
      </c>
      <c r="B6" s="17">
        <v>2.3919837345301236</v>
      </c>
    </row>
    <row r="7" spans="1:2" x14ac:dyDescent="0.25">
      <c r="A7" s="11" t="s">
        <v>2094</v>
      </c>
      <c r="B7" s="17">
        <v>6.0112732286723922</v>
      </c>
    </row>
    <row r="8" spans="1:2" x14ac:dyDescent="0.25">
      <c r="A8" s="11" t="s">
        <v>2095</v>
      </c>
      <c r="B8" s="17">
        <v>3.2002621218437883</v>
      </c>
    </row>
    <row r="9" spans="1:2" x14ac:dyDescent="0.25">
      <c r="A9" s="11" t="s">
        <v>2096</v>
      </c>
      <c r="B9" s="17">
        <v>2.6469699629387109</v>
      </c>
    </row>
    <row r="10" spans="1:2" x14ac:dyDescent="0.25">
      <c r="A10" s="11" t="s">
        <v>2097</v>
      </c>
      <c r="B10" s="17">
        <v>2.4059507553790884</v>
      </c>
    </row>
    <row r="11" spans="1:2" x14ac:dyDescent="0.25">
      <c r="A11" s="11" t="s">
        <v>2098</v>
      </c>
      <c r="B11" s="17">
        <v>2.2590780299080815</v>
      </c>
    </row>
    <row r="12" spans="1:2" x14ac:dyDescent="0.25">
      <c r="A12" s="11" t="s">
        <v>2099</v>
      </c>
      <c r="B12" s="17">
        <v>1.7140293989582676</v>
      </c>
    </row>
    <row r="13" spans="1:2" x14ac:dyDescent="0.25">
      <c r="A13" s="11" t="s">
        <v>2100</v>
      </c>
      <c r="B13" s="17">
        <v>1.151190273866552</v>
      </c>
    </row>
    <row r="14" spans="1:2" x14ac:dyDescent="0.25">
      <c r="A14" s="11" t="s">
        <v>2101</v>
      </c>
      <c r="B14" s="17">
        <v>0.91678589063497318</v>
      </c>
    </row>
    <row r="15" spans="1:2" x14ac:dyDescent="0.25">
      <c r="A15" s="11" t="s">
        <v>2102</v>
      </c>
      <c r="B15" s="17">
        <v>0.91610328253940065</v>
      </c>
    </row>
    <row r="16" spans="1:2" x14ac:dyDescent="0.25">
      <c r="A16" s="11" t="s">
        <v>2103</v>
      </c>
      <c r="B16" s="17">
        <v>0.80163683839078859</v>
      </c>
    </row>
    <row r="17" spans="1:2" x14ac:dyDescent="0.25">
      <c r="A17" s="11" t="s">
        <v>2104</v>
      </c>
      <c r="B17" s="17">
        <v>0.8611460302966859</v>
      </c>
    </row>
    <row r="18" spans="1:2" x14ac:dyDescent="0.25">
      <c r="A18" s="11" t="s">
        <v>2105</v>
      </c>
      <c r="B18" s="17">
        <v>0.84329276656217689</v>
      </c>
    </row>
    <row r="19" spans="1:2" x14ac:dyDescent="0.25">
      <c r="A19" s="11" t="s">
        <v>2106</v>
      </c>
      <c r="B19" s="17">
        <v>0.83557348783790808</v>
      </c>
    </row>
    <row r="20" spans="1:2" x14ac:dyDescent="0.25">
      <c r="A20" s="11" t="s">
        <v>2107</v>
      </c>
      <c r="B20" s="17">
        <v>0.58475111654241729</v>
      </c>
    </row>
    <row r="21" spans="1:2" x14ac:dyDescent="0.25">
      <c r="A21" s="11" t="s">
        <v>2108</v>
      </c>
      <c r="B21" s="17">
        <v>0.42364370218065267</v>
      </c>
    </row>
    <row r="22" spans="1:2" x14ac:dyDescent="0.25">
      <c r="A22" s="11" t="s">
        <v>2109</v>
      </c>
      <c r="B22" s="17">
        <v>0.66854131567645081</v>
      </c>
    </row>
    <row r="23" spans="1:2" x14ac:dyDescent="0.25">
      <c r="A23" s="11" t="s">
        <v>2110</v>
      </c>
      <c r="B23" s="17">
        <v>0.63050661567785671</v>
      </c>
    </row>
    <row r="24" spans="1:2" x14ac:dyDescent="0.25">
      <c r="A24" s="11" t="s">
        <v>2111</v>
      </c>
      <c r="B24" s="17">
        <v>0.52626327891803726</v>
      </c>
    </row>
    <row r="25" spans="1:2" x14ac:dyDescent="0.25">
      <c r="A25" s="11" t="s">
        <v>2112</v>
      </c>
      <c r="B25" s="17">
        <v>0.57950957822059512</v>
      </c>
    </row>
    <row r="26" spans="1:2" x14ac:dyDescent="0.25">
      <c r="A26" s="11" t="s">
        <v>2067</v>
      </c>
      <c r="B26" s="17">
        <v>2.0044223173649369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OutcomeCategory</vt:lpstr>
      <vt:lpstr>OutComeSubCategory</vt:lpstr>
      <vt:lpstr>OutcomeDate</vt:lpstr>
      <vt:lpstr>OutcomeGoal</vt:lpstr>
      <vt:lpstr>CategoryYear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Benjamin</cp:lastModifiedBy>
  <dcterms:created xsi:type="dcterms:W3CDTF">2021-09-29T18:52:28Z</dcterms:created>
  <dcterms:modified xsi:type="dcterms:W3CDTF">2022-10-31T22:16:35Z</dcterms:modified>
</cp:coreProperties>
</file>