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9A2FBB7E-E57E-44A8-8693-A9CDDC39A215}"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9" i="1" l="1"/>
  <c r="G79" i="1"/>
  <c r="G77" i="1"/>
  <c r="G76" i="1"/>
  <c r="G75" i="1"/>
  <c r="G74" i="1"/>
  <c r="G73" i="1"/>
  <c r="G72" i="1"/>
  <c r="G71" i="1"/>
  <c r="G70" i="1"/>
  <c r="G6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A7" i="1"/>
  <c r="A6" i="1" l="1"/>
  <c r="A5" i="1"/>
  <c r="A4" i="1"/>
  <c r="A3" i="1"/>
  <c r="A2" i="1"/>
</calcChain>
</file>

<file path=xl/sharedStrings.xml><?xml version="1.0" encoding="utf-8"?>
<sst xmlns="http://schemas.openxmlformats.org/spreadsheetml/2006/main" count="82" uniqueCount="81">
  <si>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</si>
  <si>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</si>
  <si>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</si>
  <si>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</si>
  <si>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</si>
  <si>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</si>
  <si>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</si>
  <si>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</si>
  <si>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</si>
  <si>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</si>
  <si>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</si>
  <si>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</si>
  <si>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</si>
  <si>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</si>
  <si>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</si>
  <si>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</si>
  <si>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</si>
  <si>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</si>
  <si>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Attlee reminds me of nothing so much as a recently dead fish, before it has had time to stiffen.</t>
  </si>
  <si>
    <t xml:space="preserve">Molotov is said to be in London. I don’t believe this.
</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</si>
  <si>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</si>
  <si>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</si>
  <si>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</si>
  <si>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Church bells rung this morning – in celebration of the victory in Egypt. [1] The first time that I have heard them in over two years.</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</si>
  <si>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</si>
  <si>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The authorities in Canada have now chained up a number of German prisoners equal to the number of British prisoners chained up in Germany. What the devil are we coming to? [1]</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</si>
  <si>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</si>
  <si>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</si>
  <si>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</si>
  <si>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</si>
  <si>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</si>
  <si>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</si>
  <si>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</si>
  <si>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</si>
  <si>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</si>
  <si>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</si>
  <si>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</si>
  <si>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</si>
  <si>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</si>
  <si>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</si>
  <si>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</si>
  <si>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</si>
  <si>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</si>
  <si>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</si>
  <si>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</si>
  <si>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</si>
  <si>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The Turkish radio (among others) also says Churchill is in Moscow.</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</si>
  <si>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</si>
  <si>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</si>
  <si>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Fired the Sten gun for the first time today. No kick, no vibration, very little noise, and reasonable accuracy. Out of about 2500 rounds fired, 2 stoppages, in each case due to a dud cartridge – treatment, simply to work the bolt by hand.</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</si>
  <si>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</si>
  <si>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</si>
  <si>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</si>
  <si>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</si>
  <si>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</si>
  <si>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</si>
  <si>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One of the many rumours circulating among Indians here is that Nehru, Gandhi and others have been deported to South Africa. This is the kind of thing that results from press censorship and suppressing newspapers.</t>
  </si>
  <si>
    <t>Ban on the daily Worker lifted. [1] [It is to reappear on Sept 7th (same day as Churchill makes his statement to Parliament.]
[German radio again alleging S.C. Bose is in Penang. But the indications are that this was a slip of the tongue for R. B. Bose.]</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</si>
  <si>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</si>
  <si>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</si>
  <si>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</si>
  <si>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</si>
  <si>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</si>
  <si>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</si>
  <si>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</si>
  <si>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</si>
  <si>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</si>
  <si>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</si>
  <si>
    <t>Month</t>
  </si>
  <si>
    <t>March</t>
  </si>
  <si>
    <t>April</t>
  </si>
  <si>
    <t xml:space="preserve">May </t>
  </si>
  <si>
    <t>June</t>
  </si>
  <si>
    <t>July</t>
  </si>
  <si>
    <t>August</t>
  </si>
  <si>
    <t>September</t>
  </si>
  <si>
    <t>October</t>
  </si>
  <si>
    <t>November</t>
  </si>
  <si>
    <t># of words</t>
  </si>
  <si>
    <t># of entries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</si>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</sst>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3" x14ac:knownFonts="1">
    <font>
      <sz val="11"/>
      <color theme="1"/>
      <name val="Calibri"/>
      <family val="2"/>
      <scheme val="minor"/>
    </font>
    <font>
      <sz val="12"/>
      <color rgb="FF222222"/>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Protection="1">
      <protection locked="0"/>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4">
    <dxf>
      <font>
        <strike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5"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D66" totalsRowShown="0">
  <autoFilter ref="A1:D66" xr:uid="{FB57573E-90BC-4DA9-914F-7D8A7A722E82}"/>
  <tableColumns count="4">
    <tableColumn id="1" xr3:uid="{8D7176D2-4E46-473C-A955-999409ADFD67}" name="Date" dataDxfId="3"/>
    <tableColumn id="2" xr3:uid="{0C93B02D-C3FE-4FF6-8456-CDC34586A2DD}" name="Content" dataDxfId="2"/>
    <tableColumn id="4" xr3:uid="{6582FE8E-7E04-47D5-B616-C53BF1C1FEE5}" name="Word Count" dataDxfId="0">
      <calculatedColumnFormula>LEN(B2)-LEN(SUBSTITUTE(B2," ",""))+1</calculatedColumnFormula>
    </tableColumn>
    <tableColumn id="5" xr3:uid="{638AA184-59F8-43AC-99BB-10CD14EE61BC}" name="Month" dataDxfId="1">
      <calculatedColumnFormula>TEXT(A2,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H79"/>
  <sheetViews>
    <sheetView tabSelected="1" workbookViewId="0">
      <selection activeCell="E3" sqref="E3"/>
    </sheetView>
  </sheetViews>
  <sheetFormatPr defaultRowHeight="15" x14ac:dyDescent="0.25"/>
  <cols>
    <col min="1" max="1" width="9.140625" style="1"/>
    <col min="2" max="2" width="164.5703125" customWidth="1"/>
  </cols>
  <sheetData>
    <row r="1" spans="1:4" x14ac:dyDescent="0.25">
      <c r="A1" s="1" t="s">
        <v>7</v>
      </c>
      <c r="B1" s="2" t="s">
        <v>8</v>
      </c>
      <c r="C1" t="s">
        <v>66</v>
      </c>
      <c r="D1" t="s">
        <v>68</v>
      </c>
    </row>
    <row r="2" spans="1:4" ht="409.5" x14ac:dyDescent="0.25">
      <c r="A2" s="3">
        <f>DATE(1942,3,14)</f>
        <v>15414</v>
      </c>
      <c r="B2" s="5" t="s">
        <v>67</v>
      </c>
      <c r="C2" s="10">
        <f t="shared" ref="C2:C33" si="0">LEN(B2)-LEN(SUBSTITUTE(B2," ",""))+1</f>
        <v>747</v>
      </c>
      <c r="D2" s="8" t="str">
        <f t="shared" ref="D2:D33" si="1">TEXT(A2, "mmm")</f>
        <v>Mar</v>
      </c>
    </row>
    <row r="3" spans="1:4" x14ac:dyDescent="0.25">
      <c r="A3" s="4">
        <f>DATE(1942,3,15)</f>
        <v>15415</v>
      </c>
      <c r="B3" s="6" t="s">
        <v>0</v>
      </c>
      <c r="C3" s="10">
        <f t="shared" si="0"/>
        <v>57</v>
      </c>
      <c r="D3" s="9" t="str">
        <f t="shared" si="1"/>
        <v>Mar</v>
      </c>
    </row>
    <row r="4" spans="1:4" ht="409.5" x14ac:dyDescent="0.25">
      <c r="A4" s="4">
        <f>DATE(1942,3,22)</f>
        <v>15422</v>
      </c>
      <c r="B4" s="5" t="s">
        <v>1</v>
      </c>
      <c r="C4" s="10">
        <f t="shared" si="0"/>
        <v>670</v>
      </c>
      <c r="D4" s="9" t="str">
        <f t="shared" si="1"/>
        <v>Mar</v>
      </c>
    </row>
    <row r="5" spans="1:4" ht="255" x14ac:dyDescent="0.25">
      <c r="A5" s="4">
        <f>DATE(1942,3,27)</f>
        <v>15427</v>
      </c>
      <c r="B5" s="5" t="s">
        <v>2</v>
      </c>
      <c r="C5" s="10">
        <f t="shared" si="0"/>
        <v>336</v>
      </c>
      <c r="D5" s="9" t="str">
        <f t="shared" si="1"/>
        <v>Mar</v>
      </c>
    </row>
    <row r="6" spans="1:4" ht="225" x14ac:dyDescent="0.25">
      <c r="A6" s="4">
        <f>DATE(1942,4,1)</f>
        <v>15432</v>
      </c>
      <c r="B6" s="5" t="s">
        <v>3</v>
      </c>
      <c r="C6" s="10">
        <f t="shared" si="0"/>
        <v>320</v>
      </c>
      <c r="D6" s="9" t="str">
        <f t="shared" si="1"/>
        <v>Apr</v>
      </c>
    </row>
    <row r="7" spans="1:4" ht="255" x14ac:dyDescent="0.25">
      <c r="A7" s="4">
        <f>DATE(1942,4,3)</f>
        <v>15434</v>
      </c>
      <c r="B7" s="5" t="s">
        <v>4</v>
      </c>
      <c r="C7" s="10">
        <f>LEN(B7)-LEN(SUBSTITUTE(B7," ",""))+1</f>
        <v>464</v>
      </c>
      <c r="D7" s="9" t="str">
        <f t="shared" si="1"/>
        <v>Apr</v>
      </c>
    </row>
    <row r="8" spans="1:4" ht="165" x14ac:dyDescent="0.25">
      <c r="A8" s="3">
        <f>DATE(1942,4,6)</f>
        <v>15437</v>
      </c>
      <c r="B8" s="7" t="s">
        <v>5</v>
      </c>
      <c r="C8" s="10">
        <f t="shared" si="0"/>
        <v>263</v>
      </c>
      <c r="D8" s="9" t="str">
        <f t="shared" si="1"/>
        <v>Apr</v>
      </c>
    </row>
    <row r="9" spans="1:4" ht="45" x14ac:dyDescent="0.25">
      <c r="A9" s="3">
        <f>DATE(1942,4,10)</f>
        <v>15441</v>
      </c>
      <c r="B9" s="5" t="s">
        <v>6</v>
      </c>
      <c r="C9" s="10">
        <f t="shared" si="0"/>
        <v>53</v>
      </c>
      <c r="D9" s="9" t="str">
        <f t="shared" si="1"/>
        <v>Apr</v>
      </c>
    </row>
    <row r="10" spans="1:4" ht="90" x14ac:dyDescent="0.25">
      <c r="A10" s="4">
        <f>DATE(1942,4,11)</f>
        <v>15442</v>
      </c>
      <c r="B10" s="5" t="s">
        <v>9</v>
      </c>
      <c r="C10" s="10">
        <f t="shared" si="0"/>
        <v>160</v>
      </c>
      <c r="D10" s="9" t="str">
        <f t="shared" si="1"/>
        <v>Apr</v>
      </c>
    </row>
    <row r="11" spans="1:4" ht="330" x14ac:dyDescent="0.25">
      <c r="A11" s="4">
        <f>DATE(1942,4,18)</f>
        <v>15449</v>
      </c>
      <c r="B11" s="5" t="s">
        <v>10</v>
      </c>
      <c r="C11" s="10">
        <f t="shared" si="0"/>
        <v>496</v>
      </c>
      <c r="D11" s="9" t="str">
        <f t="shared" si="1"/>
        <v>Apr</v>
      </c>
    </row>
    <row r="12" spans="1:4" ht="330" x14ac:dyDescent="0.25">
      <c r="A12" s="4">
        <f>DATE(1942,4,19)</f>
        <v>15450</v>
      </c>
      <c r="B12" s="5" t="s">
        <v>11</v>
      </c>
      <c r="C12" s="10">
        <f t="shared" si="0"/>
        <v>484</v>
      </c>
      <c r="D12" s="9" t="str">
        <f t="shared" si="1"/>
        <v>Apr</v>
      </c>
    </row>
    <row r="13" spans="1:4" ht="409.5" x14ac:dyDescent="0.25">
      <c r="A13" s="4">
        <f>DATE(1942,4,25)</f>
        <v>15456</v>
      </c>
      <c r="B13" s="5" t="s">
        <v>12</v>
      </c>
      <c r="C13" s="10">
        <f t="shared" si="0"/>
        <v>601</v>
      </c>
      <c r="D13" s="9" t="str">
        <f t="shared" si="1"/>
        <v>Apr</v>
      </c>
    </row>
    <row r="14" spans="1:4" ht="360" x14ac:dyDescent="0.25">
      <c r="A14" s="4">
        <f>DATE(1942,4,27)</f>
        <v>15458</v>
      </c>
      <c r="B14" s="5" t="s">
        <v>13</v>
      </c>
      <c r="C14" s="10">
        <f t="shared" si="0"/>
        <v>527</v>
      </c>
      <c r="D14" s="9" t="str">
        <f t="shared" si="1"/>
        <v>Apr</v>
      </c>
    </row>
    <row r="15" spans="1:4" ht="180" x14ac:dyDescent="0.25">
      <c r="A15" s="4">
        <f>DATE(1942,5,6)</f>
        <v>15467</v>
      </c>
      <c r="B15" s="5" t="s">
        <v>14</v>
      </c>
      <c r="C15" s="10">
        <f t="shared" si="0"/>
        <v>249</v>
      </c>
      <c r="D15" s="9" t="str">
        <f t="shared" si="1"/>
        <v>May</v>
      </c>
    </row>
    <row r="16" spans="1:4" ht="165" x14ac:dyDescent="0.25">
      <c r="A16" s="4">
        <f>DATE(1942,5,8)</f>
        <v>15469</v>
      </c>
      <c r="B16" s="5" t="s">
        <v>15</v>
      </c>
      <c r="C16" s="10">
        <f t="shared" si="0"/>
        <v>145</v>
      </c>
      <c r="D16" s="9" t="str">
        <f t="shared" si="1"/>
        <v>May</v>
      </c>
    </row>
    <row r="17" spans="1:4" ht="75" x14ac:dyDescent="0.25">
      <c r="A17" s="4">
        <f>DATE(1942,5,11)</f>
        <v>15472</v>
      </c>
      <c r="B17" s="5" t="s">
        <v>16</v>
      </c>
      <c r="C17" s="10">
        <f t="shared" si="0"/>
        <v>56</v>
      </c>
      <c r="D17" s="9" t="str">
        <f t="shared" si="1"/>
        <v>May</v>
      </c>
    </row>
    <row r="18" spans="1:4" ht="195" x14ac:dyDescent="0.25">
      <c r="A18" s="4">
        <f>DATE(1942,5,15)</f>
        <v>15476</v>
      </c>
      <c r="B18" s="5" t="s">
        <v>17</v>
      </c>
      <c r="C18" s="10">
        <f t="shared" si="0"/>
        <v>317</v>
      </c>
      <c r="D18" s="9" t="str">
        <f t="shared" si="1"/>
        <v>May</v>
      </c>
    </row>
    <row r="19" spans="1:4" x14ac:dyDescent="0.25">
      <c r="A19" s="4">
        <f>DATE(1942,5,19)</f>
        <v>15480</v>
      </c>
      <c r="B19" s="5" t="s">
        <v>18</v>
      </c>
      <c r="C19" s="10">
        <f t="shared" si="0"/>
        <v>19</v>
      </c>
      <c r="D19" s="9" t="str">
        <f t="shared" si="1"/>
        <v>May</v>
      </c>
    </row>
    <row r="20" spans="1:4" ht="30" x14ac:dyDescent="0.25">
      <c r="A20" s="4">
        <f>DATE(1942,5,21)</f>
        <v>15482</v>
      </c>
      <c r="B20" s="5" t="s">
        <v>19</v>
      </c>
      <c r="C20" s="10">
        <f t="shared" si="0"/>
        <v>11</v>
      </c>
      <c r="D20" s="9" t="str">
        <f t="shared" si="1"/>
        <v>May</v>
      </c>
    </row>
    <row r="21" spans="1:4" ht="75" x14ac:dyDescent="0.25">
      <c r="A21" s="4">
        <f>DATE(1942,5,22)</f>
        <v>15483</v>
      </c>
      <c r="B21" s="5" t="s">
        <v>20</v>
      </c>
      <c r="C21" s="10">
        <f t="shared" si="0"/>
        <v>146</v>
      </c>
      <c r="D21" s="9" t="str">
        <f t="shared" si="1"/>
        <v>May</v>
      </c>
    </row>
    <row r="22" spans="1:4" ht="255" x14ac:dyDescent="0.25">
      <c r="A22" s="4">
        <f>DATE(1942,5,27)</f>
        <v>15488</v>
      </c>
      <c r="B22" s="5" t="s">
        <v>21</v>
      </c>
      <c r="C22" s="10">
        <f t="shared" si="0"/>
        <v>223</v>
      </c>
      <c r="D22" s="9" t="str">
        <f t="shared" si="1"/>
        <v>May</v>
      </c>
    </row>
    <row r="23" spans="1:4" ht="255" x14ac:dyDescent="0.25">
      <c r="A23" s="4">
        <f>DATE(1942,5,30)</f>
        <v>15491</v>
      </c>
      <c r="B23" s="5" t="s">
        <v>22</v>
      </c>
      <c r="C23" s="10">
        <f t="shared" si="0"/>
        <v>369</v>
      </c>
      <c r="D23" s="9" t="str">
        <f t="shared" si="1"/>
        <v>May</v>
      </c>
    </row>
    <row r="24" spans="1:4" ht="45" x14ac:dyDescent="0.25">
      <c r="A24" s="4">
        <f>DATE(1942,6,4)</f>
        <v>15496</v>
      </c>
      <c r="B24" s="5" t="s">
        <v>28</v>
      </c>
      <c r="C24" s="10">
        <f t="shared" si="0"/>
        <v>84</v>
      </c>
      <c r="D24" s="9" t="str">
        <f t="shared" si="1"/>
        <v>Jun</v>
      </c>
    </row>
    <row r="25" spans="1:4" ht="90" x14ac:dyDescent="0.25">
      <c r="A25" s="4">
        <f>DATE(1942,6,6)</f>
        <v>15498</v>
      </c>
      <c r="B25" s="5" t="s">
        <v>29</v>
      </c>
      <c r="C25" s="10">
        <f t="shared" si="0"/>
        <v>125</v>
      </c>
      <c r="D25" s="9" t="str">
        <f t="shared" si="1"/>
        <v>Jun</v>
      </c>
    </row>
    <row r="26" spans="1:4" ht="409.5" x14ac:dyDescent="0.25">
      <c r="A26" s="4">
        <f>DATE(1942,6,7)</f>
        <v>15499</v>
      </c>
      <c r="B26" s="5" t="s">
        <v>30</v>
      </c>
      <c r="C26" s="10">
        <f t="shared" si="0"/>
        <v>612</v>
      </c>
      <c r="D26" s="9" t="str">
        <f t="shared" si="1"/>
        <v>Jun</v>
      </c>
    </row>
    <row r="27" spans="1:4" ht="45" x14ac:dyDescent="0.25">
      <c r="A27" s="4">
        <f>DATE(1942,6,10)</f>
        <v>15502</v>
      </c>
      <c r="B27" s="5" t="s">
        <v>27</v>
      </c>
      <c r="C27" s="10">
        <f t="shared" si="0"/>
        <v>97</v>
      </c>
      <c r="D27" s="9" t="str">
        <f t="shared" si="1"/>
        <v>Jun</v>
      </c>
    </row>
    <row r="28" spans="1:4" ht="409.5" x14ac:dyDescent="0.25">
      <c r="A28" s="4">
        <f>DATE(1942,6,11)</f>
        <v>15503</v>
      </c>
      <c r="B28" s="5" t="s">
        <v>31</v>
      </c>
      <c r="C28" s="10">
        <f t="shared" si="0"/>
        <v>1646</v>
      </c>
      <c r="D28" s="9" t="str">
        <f t="shared" si="1"/>
        <v>Jun</v>
      </c>
    </row>
    <row r="29" spans="1:4" ht="165" x14ac:dyDescent="0.25">
      <c r="A29" s="4">
        <f>DATE(1942,6,13)</f>
        <v>15505</v>
      </c>
      <c r="B29" s="5" t="s">
        <v>32</v>
      </c>
      <c r="C29" s="10">
        <f t="shared" si="0"/>
        <v>202</v>
      </c>
      <c r="D29" s="9" t="str">
        <f t="shared" si="1"/>
        <v>Jun</v>
      </c>
    </row>
    <row r="30" spans="1:4" ht="90" x14ac:dyDescent="0.25">
      <c r="A30" s="4">
        <f>DATE(1942,6,15)</f>
        <v>15507</v>
      </c>
      <c r="B30" s="5" t="s">
        <v>33</v>
      </c>
      <c r="C30" s="10">
        <f t="shared" si="0"/>
        <v>77</v>
      </c>
      <c r="D30" s="9" t="str">
        <f t="shared" si="1"/>
        <v>Jun</v>
      </c>
    </row>
    <row r="31" spans="1:4" ht="315" x14ac:dyDescent="0.25">
      <c r="A31" s="4">
        <f>DATE(1942,6,21)</f>
        <v>15513</v>
      </c>
      <c r="B31" s="5" t="s">
        <v>34</v>
      </c>
      <c r="C31" s="10">
        <f t="shared" si="0"/>
        <v>570</v>
      </c>
      <c r="D31" s="9" t="str">
        <f t="shared" si="1"/>
        <v>Jun</v>
      </c>
    </row>
    <row r="32" spans="1:4" ht="60" x14ac:dyDescent="0.25">
      <c r="A32" s="4">
        <f>DATE(1942,6,24)</f>
        <v>15516</v>
      </c>
      <c r="B32" s="5" t="s">
        <v>35</v>
      </c>
      <c r="C32" s="10">
        <f t="shared" si="0"/>
        <v>130</v>
      </c>
      <c r="D32" s="9" t="str">
        <f t="shared" si="1"/>
        <v>Jun</v>
      </c>
    </row>
    <row r="33" spans="1:4" ht="90" x14ac:dyDescent="0.25">
      <c r="A33" s="4">
        <f>DATE(1942,7,1)</f>
        <v>15523</v>
      </c>
      <c r="B33" s="5" t="s">
        <v>36</v>
      </c>
      <c r="C33" s="10">
        <f t="shared" si="0"/>
        <v>115</v>
      </c>
      <c r="D33" s="9" t="str">
        <f t="shared" si="1"/>
        <v>Jul</v>
      </c>
    </row>
    <row r="34" spans="1:4" ht="225" x14ac:dyDescent="0.25">
      <c r="A34" s="4">
        <f>DATE(1942,7,3)</f>
        <v>15525</v>
      </c>
      <c r="B34" s="5" t="s">
        <v>37</v>
      </c>
      <c r="C34" s="10">
        <f t="shared" ref="C34:C65" si="2">LEN(B34)-LEN(SUBSTITUTE(B34," ",""))+1</f>
        <v>296</v>
      </c>
      <c r="D34" s="9" t="str">
        <f t="shared" ref="D34:D66" si="3">TEXT(A34, "mmm")</f>
        <v>Jul</v>
      </c>
    </row>
    <row r="35" spans="1:4" ht="300" x14ac:dyDescent="0.25">
      <c r="A35" s="4">
        <f>DATE(1942,7,10)</f>
        <v>15532</v>
      </c>
      <c r="B35" s="5" t="s">
        <v>38</v>
      </c>
      <c r="C35" s="10">
        <f t="shared" si="2"/>
        <v>523</v>
      </c>
      <c r="D35" s="9" t="str">
        <f t="shared" si="3"/>
        <v>Jul</v>
      </c>
    </row>
    <row r="36" spans="1:4" ht="225" x14ac:dyDescent="0.25">
      <c r="A36" s="4">
        <f>DATE(1942,7,22)</f>
        <v>15544</v>
      </c>
      <c r="B36" s="5" t="s">
        <v>39</v>
      </c>
      <c r="C36" s="10">
        <f t="shared" si="2"/>
        <v>221</v>
      </c>
      <c r="D36" s="9" t="str">
        <f t="shared" si="3"/>
        <v>Jul</v>
      </c>
    </row>
    <row r="37" spans="1:4" ht="315" x14ac:dyDescent="0.25">
      <c r="A37" s="4">
        <f>DATE(1942,7,23)</f>
        <v>15545</v>
      </c>
      <c r="B37" s="5" t="s">
        <v>40</v>
      </c>
      <c r="C37" s="10">
        <f t="shared" si="2"/>
        <v>429</v>
      </c>
      <c r="D37" s="9" t="str">
        <f t="shared" si="3"/>
        <v>Jul</v>
      </c>
    </row>
    <row r="38" spans="1:4" ht="45" x14ac:dyDescent="0.25">
      <c r="A38" s="4">
        <f>DATE(1942,7,26)</f>
        <v>15548</v>
      </c>
      <c r="B38" s="5" t="s">
        <v>41</v>
      </c>
      <c r="C38" s="10">
        <f t="shared" si="2"/>
        <v>79</v>
      </c>
      <c r="D38" s="9" t="str">
        <f t="shared" si="3"/>
        <v>Jul</v>
      </c>
    </row>
    <row r="39" spans="1:4" ht="195" x14ac:dyDescent="0.25">
      <c r="A39" s="4">
        <f>DATE(1942,7,27)</f>
        <v>15549</v>
      </c>
      <c r="B39" s="5" t="s">
        <v>42</v>
      </c>
      <c r="C39" s="10">
        <f t="shared" si="2"/>
        <v>299</v>
      </c>
      <c r="D39" s="9" t="str">
        <f t="shared" si="3"/>
        <v>Jul</v>
      </c>
    </row>
    <row r="40" spans="1:4" ht="240" x14ac:dyDescent="0.25">
      <c r="A40" s="4">
        <f>DATE(1942,7,28)</f>
        <v>15550</v>
      </c>
      <c r="B40" s="5" t="s">
        <v>43</v>
      </c>
      <c r="C40" s="10">
        <f t="shared" si="2"/>
        <v>363</v>
      </c>
      <c r="D40" s="9" t="str">
        <f t="shared" si="3"/>
        <v>Jul</v>
      </c>
    </row>
    <row r="41" spans="1:4" ht="120" x14ac:dyDescent="0.25">
      <c r="A41" s="4">
        <f>DATE(1942,8,1)</f>
        <v>15554</v>
      </c>
      <c r="B41" s="5" t="s">
        <v>44</v>
      </c>
      <c r="C41" s="10">
        <f t="shared" si="2"/>
        <v>183</v>
      </c>
      <c r="D41" s="9" t="str">
        <f t="shared" si="3"/>
        <v>Aug</v>
      </c>
    </row>
    <row r="42" spans="1:4" ht="120" x14ac:dyDescent="0.25">
      <c r="A42" s="4">
        <f>DATE(1942,8,3)</f>
        <v>15556</v>
      </c>
      <c r="B42" s="5" t="s">
        <v>45</v>
      </c>
      <c r="C42" s="10">
        <f t="shared" si="2"/>
        <v>148</v>
      </c>
      <c r="D42" s="9" t="str">
        <f t="shared" si="3"/>
        <v>Aug</v>
      </c>
    </row>
    <row r="43" spans="1:4" x14ac:dyDescent="0.25">
      <c r="A43" s="4">
        <f>DATE(1942,8,4)</f>
        <v>15557</v>
      </c>
      <c r="B43" s="5" t="s">
        <v>46</v>
      </c>
      <c r="C43" s="10">
        <f t="shared" si="2"/>
        <v>11</v>
      </c>
      <c r="D43" s="9" t="str">
        <f t="shared" si="3"/>
        <v>Aug</v>
      </c>
    </row>
    <row r="44" spans="1:4" ht="60" x14ac:dyDescent="0.25">
      <c r="A44" s="4">
        <f>DATE(1942,8,5)</f>
        <v>15558</v>
      </c>
      <c r="B44" s="5" t="s">
        <v>47</v>
      </c>
      <c r="C44" s="10">
        <f t="shared" si="2"/>
        <v>108</v>
      </c>
      <c r="D44" s="9" t="str">
        <f t="shared" si="3"/>
        <v>Aug</v>
      </c>
    </row>
    <row r="45" spans="1:4" ht="150" x14ac:dyDescent="0.25">
      <c r="A45" s="4">
        <f>DATE(1942,8,7)</f>
        <v>15560</v>
      </c>
      <c r="B45" s="5" t="s">
        <v>48</v>
      </c>
      <c r="C45" s="10">
        <f t="shared" si="2"/>
        <v>264</v>
      </c>
      <c r="D45" s="9" t="str">
        <f t="shared" si="3"/>
        <v>Aug</v>
      </c>
    </row>
    <row r="46" spans="1:4" ht="30" x14ac:dyDescent="0.25">
      <c r="A46" s="4">
        <f>DATE(1942,8,9)</f>
        <v>15562</v>
      </c>
      <c r="B46" s="5" t="s">
        <v>49</v>
      </c>
      <c r="C46" s="10">
        <f t="shared" si="2"/>
        <v>44</v>
      </c>
      <c r="D46" s="9" t="str">
        <f t="shared" si="3"/>
        <v>Aug</v>
      </c>
    </row>
    <row r="47" spans="1:4" ht="90" x14ac:dyDescent="0.25">
      <c r="A47" s="4">
        <f>DATE(1942,8,10)</f>
        <v>15563</v>
      </c>
      <c r="B47" s="5" t="s">
        <v>50</v>
      </c>
      <c r="C47" s="10">
        <f t="shared" si="2"/>
        <v>115</v>
      </c>
      <c r="D47" s="9" t="str">
        <f t="shared" si="3"/>
        <v>Aug</v>
      </c>
    </row>
    <row r="48" spans="1:4" ht="150" x14ac:dyDescent="0.25">
      <c r="A48" s="4">
        <f>DATE(1942,8,12)</f>
        <v>15565</v>
      </c>
      <c r="B48" s="5" t="s">
        <v>51</v>
      </c>
      <c r="C48" s="10">
        <f t="shared" si="2"/>
        <v>255</v>
      </c>
      <c r="D48" s="9" t="str">
        <f t="shared" si="3"/>
        <v>Aug</v>
      </c>
    </row>
    <row r="49" spans="1:4" ht="45" x14ac:dyDescent="0.25">
      <c r="A49" s="4">
        <f>DATE(1942,8,14)</f>
        <v>15567</v>
      </c>
      <c r="B49" s="5" t="s">
        <v>52</v>
      </c>
      <c r="C49" s="10">
        <f t="shared" si="2"/>
        <v>67</v>
      </c>
      <c r="D49" s="9" t="str">
        <f t="shared" si="3"/>
        <v>Aug</v>
      </c>
    </row>
    <row r="50" spans="1:4" ht="120" x14ac:dyDescent="0.25">
      <c r="A50" s="4">
        <f>DATE(1942,8,18)</f>
        <v>15571</v>
      </c>
      <c r="B50" s="5" t="s">
        <v>53</v>
      </c>
      <c r="C50" s="10">
        <f t="shared" si="2"/>
        <v>210</v>
      </c>
      <c r="D50" s="9" t="str">
        <f t="shared" si="3"/>
        <v>Aug</v>
      </c>
    </row>
    <row r="51" spans="1:4" ht="30" x14ac:dyDescent="0.25">
      <c r="A51" s="4">
        <f>DATE(1942,8,19)</f>
        <v>15572</v>
      </c>
      <c r="B51" s="5" t="s">
        <v>54</v>
      </c>
      <c r="C51" s="10">
        <f t="shared" si="2"/>
        <v>61</v>
      </c>
      <c r="D51" s="9" t="str">
        <f t="shared" si="3"/>
        <v>Aug</v>
      </c>
    </row>
    <row r="52" spans="1:4" ht="255" x14ac:dyDescent="0.25">
      <c r="A52" s="4">
        <f>DATE(1942,8,22)</f>
        <v>15575</v>
      </c>
      <c r="B52" s="5" t="s">
        <v>55</v>
      </c>
      <c r="C52" s="10">
        <f t="shared" si="2"/>
        <v>478</v>
      </c>
      <c r="D52" s="9" t="str">
        <f t="shared" si="3"/>
        <v>Aug</v>
      </c>
    </row>
    <row r="53" spans="1:4" ht="30" x14ac:dyDescent="0.25">
      <c r="A53" s="4">
        <f>DATE(1942,8,25)</f>
        <v>15578</v>
      </c>
      <c r="B53" s="5" t="s">
        <v>56</v>
      </c>
      <c r="C53" s="10">
        <f t="shared" si="2"/>
        <v>35</v>
      </c>
      <c r="D53" s="9" t="str">
        <f t="shared" si="3"/>
        <v>Aug</v>
      </c>
    </row>
    <row r="54" spans="1:4" ht="45" x14ac:dyDescent="0.25">
      <c r="A54" s="4">
        <f>DATE(1942,8,27)</f>
        <v>15580</v>
      </c>
      <c r="B54" s="5" t="s">
        <v>57</v>
      </c>
      <c r="C54" s="10">
        <f t="shared" si="2"/>
        <v>47</v>
      </c>
      <c r="D54" s="9" t="str">
        <f t="shared" si="3"/>
        <v>Aug</v>
      </c>
    </row>
    <row r="55" spans="1:4" ht="409.5" x14ac:dyDescent="0.25">
      <c r="A55" s="4">
        <f>DATE(1942,8,29)</f>
        <v>15582</v>
      </c>
      <c r="B55" s="5" t="s">
        <v>58</v>
      </c>
      <c r="C55" s="10">
        <f t="shared" si="2"/>
        <v>169</v>
      </c>
      <c r="D55" s="9" t="str">
        <f t="shared" si="3"/>
        <v>Aug</v>
      </c>
    </row>
    <row r="56" spans="1:4" ht="255" x14ac:dyDescent="0.25">
      <c r="A56" s="4">
        <f>DATE(1942,9,7)</f>
        <v>15591</v>
      </c>
      <c r="B56" s="5" t="s">
        <v>59</v>
      </c>
      <c r="C56" s="10">
        <f t="shared" si="2"/>
        <v>249</v>
      </c>
      <c r="D56" s="9" t="str">
        <f t="shared" si="3"/>
        <v>Sep</v>
      </c>
    </row>
    <row r="57" spans="1:4" ht="90" x14ac:dyDescent="0.25">
      <c r="A57" s="4">
        <f>DATE(1942,9,10)</f>
        <v>15594</v>
      </c>
      <c r="B57" s="5" t="s">
        <v>60</v>
      </c>
      <c r="C57" s="10">
        <f t="shared" si="2"/>
        <v>160</v>
      </c>
      <c r="D57" s="9" t="str">
        <f t="shared" si="3"/>
        <v>Sep</v>
      </c>
    </row>
    <row r="58" spans="1:4" ht="45" x14ac:dyDescent="0.25">
      <c r="A58" s="4">
        <f>DATE(1942,9,15)</f>
        <v>15599</v>
      </c>
      <c r="B58" s="5" t="s">
        <v>61</v>
      </c>
      <c r="C58" s="10">
        <f t="shared" si="2"/>
        <v>89</v>
      </c>
      <c r="D58" s="9" t="str">
        <f t="shared" si="3"/>
        <v>Sep</v>
      </c>
    </row>
    <row r="59" spans="1:4" ht="120" x14ac:dyDescent="0.25">
      <c r="A59" s="4">
        <f>DATE(1942,9,21)</f>
        <v>15605</v>
      </c>
      <c r="B59" s="5" t="s">
        <v>62</v>
      </c>
      <c r="C59" s="10">
        <f t="shared" si="2"/>
        <v>211</v>
      </c>
      <c r="D59" s="9" t="str">
        <f t="shared" si="3"/>
        <v>Sep</v>
      </c>
    </row>
    <row r="60" spans="1:4" ht="60" x14ac:dyDescent="0.25">
      <c r="A60" s="4">
        <f>DATE(1942,9,22)</f>
        <v>15606</v>
      </c>
      <c r="B60" s="5" t="s">
        <v>26</v>
      </c>
      <c r="C60" s="10">
        <f t="shared" si="2"/>
        <v>111</v>
      </c>
      <c r="D60" s="9" t="str">
        <f t="shared" si="3"/>
        <v>Sep</v>
      </c>
    </row>
    <row r="61" spans="1:4" ht="90" x14ac:dyDescent="0.25">
      <c r="A61" s="4">
        <f>DATE(1942,9,28)</f>
        <v>15612</v>
      </c>
      <c r="B61" s="5" t="s">
        <v>63</v>
      </c>
      <c r="C61" s="10">
        <f t="shared" si="2"/>
        <v>181</v>
      </c>
      <c r="D61" s="9" t="str">
        <f t="shared" si="3"/>
        <v>Sep</v>
      </c>
    </row>
    <row r="62" spans="1:4" ht="105" x14ac:dyDescent="0.25">
      <c r="A62" s="4">
        <f>DATE(1942,10,5)</f>
        <v>15619</v>
      </c>
      <c r="B62" s="5" t="s">
        <v>64</v>
      </c>
      <c r="C62" s="10">
        <f t="shared" si="2"/>
        <v>166</v>
      </c>
      <c r="D62" s="9" t="str">
        <f t="shared" si="3"/>
        <v>Oct</v>
      </c>
    </row>
    <row r="63" spans="1:4" ht="45" x14ac:dyDescent="0.25">
      <c r="A63" s="4">
        <f>DATE(1942,10,10)</f>
        <v>15624</v>
      </c>
      <c r="B63" s="5" t="s">
        <v>65</v>
      </c>
      <c r="C63" s="10">
        <f t="shared" si="2"/>
        <v>50</v>
      </c>
      <c r="D63" s="9" t="str">
        <f t="shared" si="3"/>
        <v>Oct</v>
      </c>
    </row>
    <row r="64" spans="1:4" ht="30" x14ac:dyDescent="0.25">
      <c r="A64" s="4">
        <f>DATE(1942,10,11)</f>
        <v>15625</v>
      </c>
      <c r="B64" s="5" t="s">
        <v>25</v>
      </c>
      <c r="C64" s="10">
        <f t="shared" si="2"/>
        <v>32</v>
      </c>
      <c r="D64" s="9" t="str">
        <f t="shared" si="3"/>
        <v>Oct</v>
      </c>
    </row>
    <row r="65" spans="1:8" ht="105" x14ac:dyDescent="0.25">
      <c r="A65" s="4">
        <f>DATE(1942,10,15)</f>
        <v>15629</v>
      </c>
      <c r="B65" s="5" t="s">
        <v>24</v>
      </c>
      <c r="C65" s="10">
        <f t="shared" si="2"/>
        <v>219</v>
      </c>
      <c r="D65" s="9" t="str">
        <f t="shared" si="3"/>
        <v>Oct</v>
      </c>
    </row>
    <row r="66" spans="1:8" x14ac:dyDescent="0.25">
      <c r="A66" s="4">
        <f>DATE(1942,11,15)</f>
        <v>15660</v>
      </c>
      <c r="B66" s="5" t="s">
        <v>23</v>
      </c>
      <c r="C66" s="10">
        <f t="shared" ref="C66" si="4">LEN(B66)-LEN(SUBSTITUTE(B66," ",""))+1</f>
        <v>26</v>
      </c>
      <c r="D66" s="9" t="str">
        <f t="shared" si="3"/>
        <v>Nov</v>
      </c>
    </row>
    <row r="68" spans="1:8" x14ac:dyDescent="0.25">
      <c r="F68" t="s">
        <v>68</v>
      </c>
      <c r="G68" t="s">
        <v>78</v>
      </c>
      <c r="H68" t="s">
        <v>79</v>
      </c>
    </row>
    <row r="69" spans="1:8" x14ac:dyDescent="0.25">
      <c r="F69" t="s">
        <v>69</v>
      </c>
      <c r="G69">
        <f>SUM(C2:C5)</f>
        <v>1810</v>
      </c>
      <c r="H69">
        <v>4</v>
      </c>
    </row>
    <row r="70" spans="1:8" x14ac:dyDescent="0.25">
      <c r="F70" t="s">
        <v>70</v>
      </c>
      <c r="G70">
        <f>SUM(C6:C14)</f>
        <v>3368</v>
      </c>
      <c r="H70">
        <v>9</v>
      </c>
    </row>
    <row r="71" spans="1:8" x14ac:dyDescent="0.25">
      <c r="F71" t="s">
        <v>71</v>
      </c>
      <c r="G71">
        <f>SUM(C15:C23)</f>
        <v>1535</v>
      </c>
      <c r="H71">
        <v>9</v>
      </c>
    </row>
    <row r="72" spans="1:8" x14ac:dyDescent="0.25">
      <c r="F72" t="s">
        <v>72</v>
      </c>
      <c r="G72">
        <f>SUM(C24:C32)</f>
        <v>3543</v>
      </c>
      <c r="H72">
        <v>9</v>
      </c>
    </row>
    <row r="73" spans="1:8" x14ac:dyDescent="0.25">
      <c r="F73" t="s">
        <v>73</v>
      </c>
      <c r="G73">
        <f>SUM(C33:C40)</f>
        <v>2325</v>
      </c>
      <c r="H73">
        <v>8</v>
      </c>
    </row>
    <row r="74" spans="1:8" x14ac:dyDescent="0.25">
      <c r="F74" t="s">
        <v>74</v>
      </c>
      <c r="G74">
        <f>SUM(C41:C55)</f>
        <v>2195</v>
      </c>
      <c r="H74">
        <v>15</v>
      </c>
    </row>
    <row r="75" spans="1:8" x14ac:dyDescent="0.25">
      <c r="F75" t="s">
        <v>75</v>
      </c>
      <c r="G75">
        <f>SUM(C56:C61)</f>
        <v>1001</v>
      </c>
      <c r="H75">
        <v>6</v>
      </c>
    </row>
    <row r="76" spans="1:8" x14ac:dyDescent="0.25">
      <c r="F76" t="s">
        <v>76</v>
      </c>
      <c r="G76">
        <f>SUM(C62:C65)</f>
        <v>467</v>
      </c>
      <c r="H76">
        <v>4</v>
      </c>
    </row>
    <row r="77" spans="1:8" x14ac:dyDescent="0.25">
      <c r="F77" t="s">
        <v>77</v>
      </c>
      <c r="G77">
        <f>C66</f>
        <v>26</v>
      </c>
      <c r="H77">
        <v>1</v>
      </c>
    </row>
    <row r="79" spans="1:8" x14ac:dyDescent="0.25">
      <c r="E79" t="s">
        <v>80</v>
      </c>
      <c r="G79">
        <f>SUM(G69:G77)</f>
        <v>16270</v>
      </c>
      <c r="H79">
        <f>SUM(H69:H77)</f>
        <v>65</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2020-06-18T20:31:31Z</dcterms:modified>
</cp:coreProperties>
</file>