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520" windowHeight="15560" tabRatio="500"/>
  </bookViews>
  <sheets>
    <sheet name="Bag of words" sheetId="1" r:id="rId1"/>
    <sheet name="Bag of words (2)" sheetId="7" r:id="rId2"/>
    <sheet name="Bag of words 2" sheetId="5" r:id="rId3"/>
    <sheet name="Bag of words 3" sheetId="6" r:id="rId4"/>
    <sheet name="Unknown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7" l="1"/>
  <c r="C19" i="7"/>
  <c r="D19" i="7"/>
  <c r="E19" i="7"/>
  <c r="F19" i="7"/>
  <c r="G19" i="7"/>
  <c r="H19" i="7"/>
  <c r="I19" i="7"/>
  <c r="J19" i="7"/>
  <c r="K19" i="7"/>
  <c r="L19" i="7"/>
  <c r="B24" i="7"/>
  <c r="B29" i="7"/>
  <c r="B36" i="7"/>
  <c r="C24" i="7"/>
  <c r="C29" i="7"/>
  <c r="C36" i="7"/>
  <c r="D24" i="7"/>
  <c r="D29" i="7"/>
  <c r="D36" i="7"/>
  <c r="E24" i="7"/>
  <c r="E29" i="7"/>
  <c r="E36" i="7"/>
  <c r="F24" i="7"/>
  <c r="F29" i="7"/>
  <c r="F36" i="7"/>
  <c r="G24" i="7"/>
  <c r="G29" i="7"/>
  <c r="G36" i="7"/>
  <c r="H24" i="7"/>
  <c r="H29" i="7"/>
  <c r="H36" i="7"/>
  <c r="I24" i="7"/>
  <c r="I29" i="7"/>
  <c r="I36" i="7"/>
  <c r="J24" i="7"/>
  <c r="J29" i="7"/>
  <c r="J36" i="7"/>
  <c r="K24" i="7"/>
  <c r="K29" i="7"/>
  <c r="K36" i="7"/>
  <c r="L36" i="7"/>
  <c r="B41" i="7"/>
  <c r="B18" i="7"/>
  <c r="C18" i="7"/>
  <c r="D18" i="7"/>
  <c r="E18" i="7"/>
  <c r="F18" i="7"/>
  <c r="G18" i="7"/>
  <c r="H18" i="7"/>
  <c r="I18" i="7"/>
  <c r="J18" i="7"/>
  <c r="K18" i="7"/>
  <c r="L18" i="7"/>
  <c r="B23" i="7"/>
  <c r="B28" i="7"/>
  <c r="B35" i="7"/>
  <c r="C23" i="7"/>
  <c r="C28" i="7"/>
  <c r="C35" i="7"/>
  <c r="D23" i="7"/>
  <c r="D28" i="7"/>
  <c r="D35" i="7"/>
  <c r="E23" i="7"/>
  <c r="E28" i="7"/>
  <c r="E35" i="7"/>
  <c r="F23" i="7"/>
  <c r="F28" i="7"/>
  <c r="F35" i="7"/>
  <c r="G23" i="7"/>
  <c r="G28" i="7"/>
  <c r="G35" i="7"/>
  <c r="H23" i="7"/>
  <c r="H28" i="7"/>
  <c r="H35" i="7"/>
  <c r="I23" i="7"/>
  <c r="I28" i="7"/>
  <c r="I35" i="7"/>
  <c r="J23" i="7"/>
  <c r="J28" i="7"/>
  <c r="J35" i="7"/>
  <c r="K23" i="7"/>
  <c r="K28" i="7"/>
  <c r="K35" i="7"/>
  <c r="L35" i="7"/>
  <c r="B40" i="7"/>
  <c r="B17" i="7"/>
  <c r="C17" i="7"/>
  <c r="D17" i="7"/>
  <c r="E17" i="7"/>
  <c r="F17" i="7"/>
  <c r="G17" i="7"/>
  <c r="H17" i="7"/>
  <c r="I17" i="7"/>
  <c r="J17" i="7"/>
  <c r="K17" i="7"/>
  <c r="L17" i="7"/>
  <c r="B22" i="7"/>
  <c r="B27" i="7"/>
  <c r="B34" i="7"/>
  <c r="C22" i="7"/>
  <c r="C27" i="7"/>
  <c r="C34" i="7"/>
  <c r="D22" i="7"/>
  <c r="D27" i="7"/>
  <c r="D34" i="7"/>
  <c r="E22" i="7"/>
  <c r="E27" i="7"/>
  <c r="E34" i="7"/>
  <c r="F22" i="7"/>
  <c r="F27" i="7"/>
  <c r="F34" i="7"/>
  <c r="G22" i="7"/>
  <c r="G27" i="7"/>
  <c r="G34" i="7"/>
  <c r="H22" i="7"/>
  <c r="H27" i="7"/>
  <c r="H34" i="7"/>
  <c r="I22" i="7"/>
  <c r="I27" i="7"/>
  <c r="I34" i="7"/>
  <c r="J22" i="7"/>
  <c r="J27" i="7"/>
  <c r="J34" i="7"/>
  <c r="K22" i="7"/>
  <c r="K27" i="7"/>
  <c r="K34" i="7"/>
  <c r="L34" i="7"/>
  <c r="B39" i="7"/>
  <c r="B30" i="6"/>
  <c r="B11" i="6"/>
  <c r="C11" i="6"/>
  <c r="D11" i="6"/>
  <c r="E11" i="6"/>
  <c r="F11" i="6"/>
  <c r="B14" i="6"/>
  <c r="B19" i="6"/>
  <c r="B26" i="6"/>
  <c r="C14" i="6"/>
  <c r="C19" i="6"/>
  <c r="C26" i="6"/>
  <c r="D14" i="6"/>
  <c r="D19" i="6"/>
  <c r="D26" i="6"/>
  <c r="E14" i="6"/>
  <c r="E19" i="6"/>
  <c r="E26" i="6"/>
  <c r="F26" i="6"/>
  <c r="B34" i="6"/>
  <c r="B29" i="6"/>
  <c r="B10" i="6"/>
  <c r="C10" i="6"/>
  <c r="D10" i="6"/>
  <c r="E10" i="6"/>
  <c r="F10" i="6"/>
  <c r="B13" i="6"/>
  <c r="B18" i="6"/>
  <c r="B25" i="6"/>
  <c r="C13" i="6"/>
  <c r="C18" i="6"/>
  <c r="C25" i="6"/>
  <c r="D13" i="6"/>
  <c r="D18" i="6"/>
  <c r="D25" i="6"/>
  <c r="E13" i="6"/>
  <c r="E18" i="6"/>
  <c r="E25" i="6"/>
  <c r="F25" i="6"/>
  <c r="B33" i="6"/>
  <c r="G30" i="6"/>
  <c r="G29" i="6"/>
  <c r="G30" i="5"/>
  <c r="G29" i="5"/>
  <c r="B34" i="5"/>
  <c r="B30" i="5"/>
  <c r="B29" i="5"/>
  <c r="B11" i="5"/>
  <c r="C11" i="5"/>
  <c r="D11" i="5"/>
  <c r="E11" i="5"/>
  <c r="F11" i="5"/>
  <c r="B14" i="5"/>
  <c r="B19" i="5"/>
  <c r="B26" i="5"/>
  <c r="C14" i="5"/>
  <c r="C19" i="5"/>
  <c r="C26" i="5"/>
  <c r="D14" i="5"/>
  <c r="D19" i="5"/>
  <c r="D26" i="5"/>
  <c r="E14" i="5"/>
  <c r="E19" i="5"/>
  <c r="E26" i="5"/>
  <c r="F26" i="5"/>
  <c r="B10" i="5"/>
  <c r="C10" i="5"/>
  <c r="D10" i="5"/>
  <c r="E10" i="5"/>
  <c r="F10" i="5"/>
  <c r="B13" i="5"/>
  <c r="B18" i="5"/>
  <c r="B25" i="5"/>
  <c r="C13" i="5"/>
  <c r="C18" i="5"/>
  <c r="C25" i="5"/>
  <c r="D13" i="5"/>
  <c r="D18" i="5"/>
  <c r="D25" i="5"/>
  <c r="E13" i="5"/>
  <c r="E18" i="5"/>
  <c r="E25" i="5"/>
  <c r="F25" i="5"/>
  <c r="B33" i="5"/>
  <c r="B19" i="1"/>
  <c r="C19" i="1"/>
  <c r="D19" i="1"/>
  <c r="E19" i="1"/>
  <c r="F19" i="1"/>
  <c r="G19" i="1"/>
  <c r="H19" i="1"/>
  <c r="I19" i="1"/>
  <c r="J19" i="1"/>
  <c r="K19" i="1"/>
  <c r="L19" i="1"/>
  <c r="B24" i="1"/>
  <c r="B29" i="1"/>
  <c r="B36" i="1"/>
  <c r="C24" i="1"/>
  <c r="C29" i="1"/>
  <c r="C36" i="1"/>
  <c r="D24" i="1"/>
  <c r="D29" i="1"/>
  <c r="D36" i="1"/>
  <c r="E24" i="1"/>
  <c r="E29" i="1"/>
  <c r="E36" i="1"/>
  <c r="F24" i="1"/>
  <c r="F29" i="1"/>
  <c r="F36" i="1"/>
  <c r="G24" i="1"/>
  <c r="G29" i="1"/>
  <c r="G36" i="1"/>
  <c r="H24" i="1"/>
  <c r="H29" i="1"/>
  <c r="H36" i="1"/>
  <c r="I24" i="1"/>
  <c r="I29" i="1"/>
  <c r="I36" i="1"/>
  <c r="J24" i="1"/>
  <c r="J29" i="1"/>
  <c r="J36" i="1"/>
  <c r="K24" i="1"/>
  <c r="K29" i="1"/>
  <c r="K36" i="1"/>
  <c r="L36" i="1"/>
  <c r="B41" i="1"/>
  <c r="B18" i="1"/>
  <c r="C18" i="1"/>
  <c r="D18" i="1"/>
  <c r="E18" i="1"/>
  <c r="F18" i="1"/>
  <c r="G18" i="1"/>
  <c r="H18" i="1"/>
  <c r="I18" i="1"/>
  <c r="J18" i="1"/>
  <c r="K18" i="1"/>
  <c r="L18" i="1"/>
  <c r="B23" i="1"/>
  <c r="B28" i="1"/>
  <c r="B35" i="1"/>
  <c r="C23" i="1"/>
  <c r="C28" i="1"/>
  <c r="C35" i="1"/>
  <c r="D23" i="1"/>
  <c r="D28" i="1"/>
  <c r="D35" i="1"/>
  <c r="E23" i="1"/>
  <c r="E28" i="1"/>
  <c r="E35" i="1"/>
  <c r="F23" i="1"/>
  <c r="F28" i="1"/>
  <c r="F35" i="1"/>
  <c r="G23" i="1"/>
  <c r="G28" i="1"/>
  <c r="G35" i="1"/>
  <c r="H23" i="1"/>
  <c r="H28" i="1"/>
  <c r="H35" i="1"/>
  <c r="I23" i="1"/>
  <c r="I28" i="1"/>
  <c r="I35" i="1"/>
  <c r="J23" i="1"/>
  <c r="J28" i="1"/>
  <c r="J35" i="1"/>
  <c r="K23" i="1"/>
  <c r="K28" i="1"/>
  <c r="K35" i="1"/>
  <c r="L35" i="1"/>
  <c r="B40" i="1"/>
  <c r="B17" i="1"/>
  <c r="C17" i="1"/>
  <c r="D17" i="1"/>
  <c r="E17" i="1"/>
  <c r="F17" i="1"/>
  <c r="G17" i="1"/>
  <c r="H17" i="1"/>
  <c r="I17" i="1"/>
  <c r="J17" i="1"/>
  <c r="K17" i="1"/>
  <c r="L17" i="1"/>
  <c r="B22" i="1"/>
  <c r="B27" i="1"/>
  <c r="B34" i="1"/>
  <c r="C22" i="1"/>
  <c r="C27" i="1"/>
  <c r="C34" i="1"/>
  <c r="D22" i="1"/>
  <c r="D27" i="1"/>
  <c r="D34" i="1"/>
  <c r="E22" i="1"/>
  <c r="E27" i="1"/>
  <c r="E34" i="1"/>
  <c r="F22" i="1"/>
  <c r="F27" i="1"/>
  <c r="F34" i="1"/>
  <c r="G22" i="1"/>
  <c r="G27" i="1"/>
  <c r="G34" i="1"/>
  <c r="H22" i="1"/>
  <c r="H27" i="1"/>
  <c r="H34" i="1"/>
  <c r="I22" i="1"/>
  <c r="I27" i="1"/>
  <c r="I34" i="1"/>
  <c r="J22" i="1"/>
  <c r="J27" i="1"/>
  <c r="J34" i="1"/>
  <c r="K22" i="1"/>
  <c r="K27" i="1"/>
  <c r="K34" i="1"/>
  <c r="L34" i="1"/>
  <c r="B39" i="1"/>
</calcChain>
</file>

<file path=xl/sharedStrings.xml><?xml version="1.0" encoding="utf-8"?>
<sst xmlns="http://schemas.openxmlformats.org/spreadsheetml/2006/main" count="184" uniqueCount="64">
  <si>
    <t>Keywords</t>
  </si>
  <si>
    <t>Articles</t>
  </si>
  <si>
    <t>drink</t>
  </si>
  <si>
    <t>equal</t>
  </si>
  <si>
    <t>fuel</t>
  </si>
  <si>
    <t>play</t>
  </si>
  <si>
    <t>popular</t>
  </si>
  <si>
    <t>price</t>
  </si>
  <si>
    <t>relief</t>
  </si>
  <si>
    <t>talent</t>
  </si>
  <si>
    <t>tax</t>
  </si>
  <si>
    <t>woman</t>
  </si>
  <si>
    <t>F1</t>
  </si>
  <si>
    <t>F2</t>
  </si>
  <si>
    <t>F3</t>
  </si>
  <si>
    <t>F4</t>
  </si>
  <si>
    <t>E1</t>
  </si>
  <si>
    <t>E2</t>
  </si>
  <si>
    <t>E3</t>
  </si>
  <si>
    <t>E4</t>
  </si>
  <si>
    <t>H1</t>
  </si>
  <si>
    <t>H2</t>
  </si>
  <si>
    <t>H3</t>
  </si>
  <si>
    <t>H4</t>
  </si>
  <si>
    <t>Subtotals</t>
  </si>
  <si>
    <t>F</t>
  </si>
  <si>
    <t>E</t>
  </si>
  <si>
    <t>H</t>
  </si>
  <si>
    <t>Sum</t>
  </si>
  <si>
    <t>Sum of each category</t>
  </si>
  <si>
    <t>Bag of Words Probability (Number of bags aka keywords = 10)</t>
  </si>
  <si>
    <t>Multiply 100 and take Natural Log of Bag of Words Probability</t>
  </si>
  <si>
    <t>p2 = ln(100 * p1)</t>
  </si>
  <si>
    <t>p1 = (1+count) / (10 + sum)</t>
  </si>
  <si>
    <t>Unknown x</t>
  </si>
  <si>
    <t>Number of Class=3</t>
  </si>
  <si>
    <t>C + p(F1)*x1 + p(F2)*x2 + p(F3)*x3 + p(F4)*x4 + …</t>
  </si>
  <si>
    <t>C + p(H1)*x1 + p(H2)*x2 + p(H3)*x3 + p(H4)*x4 + …</t>
  </si>
  <si>
    <t>C + p(E1)*x1 + p(E2)*x2 + p(E3)*x3 + p(E4)*x4 + …</t>
  </si>
  <si>
    <t>Multiply x for each category</t>
  </si>
  <si>
    <t>AF</t>
  </si>
  <si>
    <t>AE</t>
  </si>
  <si>
    <t>AH</t>
  </si>
  <si>
    <t>Final Results (Decision) for unknown input x</t>
  </si>
  <si>
    <t>A1</t>
  </si>
  <si>
    <t>A2</t>
  </si>
  <si>
    <t>B1</t>
  </si>
  <si>
    <t>B2</t>
  </si>
  <si>
    <t>B3</t>
  </si>
  <si>
    <t>B4</t>
  </si>
  <si>
    <t>A</t>
  </si>
  <si>
    <t>B</t>
  </si>
  <si>
    <t>sum</t>
  </si>
  <si>
    <t>Number of bags = 4</t>
  </si>
  <si>
    <t>natural log after mult 100</t>
  </si>
  <si>
    <t>mult A1</t>
  </si>
  <si>
    <t xml:space="preserve">Number of class = 2 </t>
  </si>
  <si>
    <t>Final</t>
  </si>
  <si>
    <t>All class contains same number (4 each) * 3</t>
  </si>
  <si>
    <t>Note, it could be different</t>
  </si>
  <si>
    <t>Class Probability for A</t>
  </si>
  <si>
    <t>Class Probability for B</t>
  </si>
  <si>
    <t>C (Class Probability) = ln(100 * occurance / number of class)</t>
  </si>
  <si>
    <t>Ther fore, C=ln(100*4/12) = ln(100/3)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</si>
</sst>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rgb="FF333333"/>
      <name val="Helvetica"/>
    </font>
    <font>
      <sz val="12"/>
      <color rgb="FF000000"/>
      <name val="Calibri"/>
    </font>
    <font>
      <sz val="12"/>
      <color rgb="FF000000"/>
      <name val="Times New Roman"/>
    </font>
    <font>
      <sz val="15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Helvetica Neue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4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7" fillId="0" borderId="0" xfId="0" applyFont="1"/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7" fillId="5" borderId="1" xfId="0" applyFont="1" applyFill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6" borderId="1" xfId="0" applyFill="1" applyBorder="1"/>
    <xf numFmtId="0" fontId="9" fillId="7" borderId="1" xfId="0" applyFont="1" applyFill="1" applyBorder="1"/>
    <xf numFmtId="164" fontId="10" fillId="7" borderId="2" xfId="0" applyNumberFormat="1" applyFont="1" applyFill="1" applyBorder="1"/>
    <xf numFmtId="0" fontId="9" fillId="8" borderId="3" xfId="0" applyFont="1" applyFill="1" applyBorder="1"/>
    <xf numFmtId="164" fontId="10" fillId="8" borderId="4" xfId="0" applyNumberFormat="1" applyFont="1" applyFill="1" applyBorder="1"/>
    <xf numFmtId="0" fontId="9" fillId="9" borderId="3" xfId="0" applyFont="1" applyFill="1" applyBorder="1"/>
    <xf numFmtId="164" fontId="10" fillId="9" borderId="4" xfId="0" applyNumberFormat="1" applyFont="1" applyFill="1" applyBorder="1"/>
    <xf numFmtId="164" fontId="0" fillId="0" borderId="0" xfId="0" applyNumberFormat="1"/>
    <xf numFmtId="164" fontId="0" fillId="0" borderId="1" xfId="0" applyNumberFormat="1" applyBorder="1"/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0" fontId="2" fillId="0" borderId="0" xfId="0" applyFont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14" workbookViewId="0">
      <selection activeCell="C39" sqref="C39"/>
    </sheetView>
  </sheetViews>
  <sheetFormatPr baseColWidth="10" defaultRowHeight="15" x14ac:dyDescent="0"/>
  <sheetData>
    <row r="1" spans="1:12">
      <c r="A1" s="1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</row>
    <row r="2" spans="1:12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spans="1:12">
      <c r="A3" s="11" t="s">
        <v>12</v>
      </c>
      <c r="B3" s="3">
        <v>1</v>
      </c>
      <c r="C3" s="3">
        <v>2</v>
      </c>
      <c r="D3" s="4">
        <v>0</v>
      </c>
      <c r="E3" s="3">
        <v>1</v>
      </c>
      <c r="F3" s="3">
        <v>2</v>
      </c>
      <c r="G3" s="4">
        <v>0</v>
      </c>
      <c r="H3" s="4">
        <v>0</v>
      </c>
      <c r="I3" s="4">
        <v>0</v>
      </c>
      <c r="J3" s="4">
        <v>0</v>
      </c>
      <c r="K3" s="3">
        <v>2</v>
      </c>
    </row>
    <row r="4" spans="1:12">
      <c r="A4" s="11" t="s">
        <v>13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0</v>
      </c>
      <c r="I4" s="3">
        <v>2</v>
      </c>
      <c r="J4" s="3">
        <v>0</v>
      </c>
      <c r="K4" s="3">
        <v>2</v>
      </c>
    </row>
    <row r="5" spans="1:12">
      <c r="A5" s="11" t="s">
        <v>14</v>
      </c>
      <c r="B5" s="3">
        <v>0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2</v>
      </c>
    </row>
    <row r="6" spans="1:12">
      <c r="A6" s="11" t="s">
        <v>15</v>
      </c>
      <c r="B6" s="3">
        <v>2</v>
      </c>
      <c r="C6" s="3">
        <v>1</v>
      </c>
      <c r="D6" s="3">
        <v>0</v>
      </c>
      <c r="E6" s="3">
        <v>0</v>
      </c>
      <c r="F6" s="3">
        <v>0</v>
      </c>
      <c r="G6" s="3">
        <v>2</v>
      </c>
      <c r="H6" s="3">
        <v>0</v>
      </c>
      <c r="I6" s="3">
        <v>2</v>
      </c>
      <c r="J6" s="3">
        <v>0</v>
      </c>
      <c r="K6" s="3">
        <v>1</v>
      </c>
    </row>
    <row r="7" spans="1:12">
      <c r="A7" s="12" t="s">
        <v>16</v>
      </c>
      <c r="B7" s="5">
        <v>2</v>
      </c>
      <c r="C7" s="5">
        <v>0</v>
      </c>
      <c r="D7" s="5">
        <v>1</v>
      </c>
      <c r="E7" s="5">
        <v>2</v>
      </c>
      <c r="F7" s="5">
        <v>2</v>
      </c>
      <c r="G7" s="5">
        <v>0</v>
      </c>
      <c r="H7" s="5">
        <v>0</v>
      </c>
      <c r="I7" s="5">
        <v>1</v>
      </c>
      <c r="J7" s="5">
        <v>0</v>
      </c>
      <c r="K7" s="5">
        <v>0</v>
      </c>
    </row>
    <row r="8" spans="1:12">
      <c r="A8" s="12" t="s">
        <v>17</v>
      </c>
      <c r="B8" s="5">
        <v>0</v>
      </c>
      <c r="C8" s="5">
        <v>1</v>
      </c>
      <c r="D8" s="5">
        <v>0</v>
      </c>
      <c r="E8" s="5">
        <v>3</v>
      </c>
      <c r="F8" s="5">
        <v>2</v>
      </c>
      <c r="G8" s="5">
        <v>1</v>
      </c>
      <c r="H8" s="5">
        <v>2</v>
      </c>
      <c r="I8" s="5">
        <v>0</v>
      </c>
      <c r="J8" s="5">
        <v>0</v>
      </c>
      <c r="K8" s="5">
        <v>0</v>
      </c>
    </row>
    <row r="9" spans="1:12">
      <c r="A9" s="12" t="s">
        <v>18</v>
      </c>
      <c r="B9" s="5">
        <v>1</v>
      </c>
      <c r="C9" s="5">
        <v>0</v>
      </c>
      <c r="D9" s="5">
        <v>2</v>
      </c>
      <c r="E9" s="5">
        <v>0</v>
      </c>
      <c r="F9" s="5">
        <v>1</v>
      </c>
      <c r="G9" s="5">
        <v>1</v>
      </c>
      <c r="H9" s="5">
        <v>0</v>
      </c>
      <c r="I9" s="5">
        <v>3</v>
      </c>
      <c r="J9" s="5">
        <v>1</v>
      </c>
      <c r="K9" s="5">
        <v>1</v>
      </c>
    </row>
    <row r="10" spans="1:12">
      <c r="A10" s="12" t="s">
        <v>19</v>
      </c>
      <c r="B10" s="5">
        <v>0</v>
      </c>
      <c r="C10" s="5">
        <v>1</v>
      </c>
      <c r="D10" s="5">
        <v>0</v>
      </c>
      <c r="E10" s="5">
        <v>1</v>
      </c>
      <c r="F10" s="5">
        <v>1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</row>
    <row r="11" spans="1:12">
      <c r="A11" s="13" t="s">
        <v>20</v>
      </c>
      <c r="B11" s="6">
        <v>0</v>
      </c>
      <c r="C11" s="6">
        <v>0</v>
      </c>
      <c r="D11" s="6">
        <v>2</v>
      </c>
      <c r="E11" s="6">
        <v>0</v>
      </c>
      <c r="F11" s="6">
        <v>1</v>
      </c>
      <c r="G11" s="6">
        <v>2</v>
      </c>
      <c r="H11" s="6">
        <v>0</v>
      </c>
      <c r="I11" s="6">
        <v>0</v>
      </c>
      <c r="J11" s="6">
        <v>2</v>
      </c>
      <c r="K11" s="6">
        <v>0</v>
      </c>
    </row>
    <row r="12" spans="1:12">
      <c r="A12" s="13" t="s">
        <v>21</v>
      </c>
      <c r="B12" s="6">
        <v>1</v>
      </c>
      <c r="C12" s="6">
        <v>0</v>
      </c>
      <c r="D12" s="6">
        <v>2</v>
      </c>
      <c r="E12" s="6">
        <v>2</v>
      </c>
      <c r="F12" s="6">
        <v>0</v>
      </c>
      <c r="G12" s="6">
        <v>2</v>
      </c>
      <c r="H12" s="6">
        <v>2</v>
      </c>
      <c r="I12" s="6">
        <v>0</v>
      </c>
      <c r="J12" s="6">
        <v>0</v>
      </c>
      <c r="K12" s="6">
        <v>0</v>
      </c>
    </row>
    <row r="13" spans="1:12">
      <c r="A13" s="13" t="s">
        <v>22</v>
      </c>
      <c r="B13" s="6">
        <v>0</v>
      </c>
      <c r="C13" s="6">
        <v>0</v>
      </c>
      <c r="D13" s="6">
        <v>1</v>
      </c>
      <c r="E13" s="6">
        <v>1</v>
      </c>
      <c r="F13" s="6">
        <v>2</v>
      </c>
      <c r="G13" s="6">
        <v>1</v>
      </c>
      <c r="H13" s="6">
        <v>1</v>
      </c>
      <c r="I13" s="6">
        <v>0</v>
      </c>
      <c r="J13" s="6">
        <v>2</v>
      </c>
      <c r="K13" s="6">
        <v>0</v>
      </c>
    </row>
    <row r="14" spans="1:12">
      <c r="A14" s="13" t="s">
        <v>23</v>
      </c>
      <c r="B14" s="6">
        <v>0</v>
      </c>
      <c r="C14" s="6">
        <v>0</v>
      </c>
      <c r="D14" s="6">
        <v>1</v>
      </c>
      <c r="E14" s="6">
        <v>0</v>
      </c>
      <c r="F14" s="6">
        <v>0</v>
      </c>
      <c r="G14" s="6">
        <v>2</v>
      </c>
      <c r="H14" s="6">
        <v>2</v>
      </c>
      <c r="I14" s="6">
        <v>0</v>
      </c>
      <c r="J14" s="6">
        <v>2</v>
      </c>
      <c r="K14" s="6">
        <v>0</v>
      </c>
    </row>
    <row r="16" spans="1:12">
      <c r="A16" s="10" t="s">
        <v>24</v>
      </c>
      <c r="L16" s="10" t="s">
        <v>29</v>
      </c>
    </row>
    <row r="17" spans="1:12">
      <c r="A17" s="16" t="s">
        <v>25</v>
      </c>
      <c r="B17" s="7">
        <f t="shared" ref="B17:K17" si="0">SUM(B3:B6)</f>
        <v>3</v>
      </c>
      <c r="C17" s="7">
        <f t="shared" si="0"/>
        <v>5</v>
      </c>
      <c r="D17" s="7">
        <f t="shared" si="0"/>
        <v>0</v>
      </c>
      <c r="E17" s="7">
        <f t="shared" si="0"/>
        <v>2</v>
      </c>
      <c r="F17" s="7">
        <f t="shared" si="0"/>
        <v>2</v>
      </c>
      <c r="G17" s="7">
        <f t="shared" si="0"/>
        <v>3</v>
      </c>
      <c r="H17" s="7">
        <f t="shared" si="0"/>
        <v>0</v>
      </c>
      <c r="I17" s="7">
        <f t="shared" si="0"/>
        <v>5</v>
      </c>
      <c r="J17" s="7">
        <f t="shared" si="0"/>
        <v>0</v>
      </c>
      <c r="K17" s="7">
        <f t="shared" si="0"/>
        <v>7</v>
      </c>
      <c r="L17" s="15">
        <f>SUM(B17:K17)</f>
        <v>27</v>
      </c>
    </row>
    <row r="18" spans="1:12">
      <c r="A18" s="17" t="s">
        <v>26</v>
      </c>
      <c r="B18" s="8">
        <f t="shared" ref="B18:K18" si="1">SUM(B7:B10)</f>
        <v>3</v>
      </c>
      <c r="C18" s="8">
        <f t="shared" si="1"/>
        <v>2</v>
      </c>
      <c r="D18" s="8">
        <f t="shared" si="1"/>
        <v>3</v>
      </c>
      <c r="E18" s="8">
        <f t="shared" si="1"/>
        <v>6</v>
      </c>
      <c r="F18" s="8">
        <f t="shared" si="1"/>
        <v>6</v>
      </c>
      <c r="G18" s="8">
        <f t="shared" si="1"/>
        <v>2</v>
      </c>
      <c r="H18" s="8">
        <f t="shared" si="1"/>
        <v>3</v>
      </c>
      <c r="I18" s="8">
        <f t="shared" si="1"/>
        <v>5</v>
      </c>
      <c r="J18" s="8">
        <f t="shared" si="1"/>
        <v>1</v>
      </c>
      <c r="K18" s="8">
        <f t="shared" si="1"/>
        <v>1</v>
      </c>
      <c r="L18" s="15">
        <f t="shared" ref="L18:L19" si="2">SUM(B18:K18)</f>
        <v>32</v>
      </c>
    </row>
    <row r="19" spans="1:12">
      <c r="A19" s="18" t="s">
        <v>27</v>
      </c>
      <c r="B19" s="9">
        <f t="shared" ref="B19:K19" si="3">SUM(B11:B14)</f>
        <v>1</v>
      </c>
      <c r="C19" s="9">
        <f t="shared" si="3"/>
        <v>0</v>
      </c>
      <c r="D19" s="9">
        <f t="shared" si="3"/>
        <v>6</v>
      </c>
      <c r="E19" s="9">
        <f t="shared" si="3"/>
        <v>3</v>
      </c>
      <c r="F19" s="9">
        <f t="shared" si="3"/>
        <v>3</v>
      </c>
      <c r="G19" s="9">
        <f t="shared" si="3"/>
        <v>7</v>
      </c>
      <c r="H19" s="9">
        <f t="shared" si="3"/>
        <v>5</v>
      </c>
      <c r="I19" s="9">
        <f t="shared" si="3"/>
        <v>0</v>
      </c>
      <c r="J19" s="9">
        <f t="shared" si="3"/>
        <v>6</v>
      </c>
      <c r="K19" s="9">
        <f t="shared" si="3"/>
        <v>0</v>
      </c>
      <c r="L19" s="15">
        <f t="shared" si="2"/>
        <v>31</v>
      </c>
    </row>
    <row r="21" spans="1:12">
      <c r="A21" s="10" t="s">
        <v>30</v>
      </c>
      <c r="F21" t="s">
        <v>33</v>
      </c>
    </row>
    <row r="22" spans="1:12">
      <c r="A22" s="16" t="s">
        <v>25</v>
      </c>
      <c r="B22" s="19">
        <f>(1+B17)/(10+$L17)</f>
        <v>0.10810810810810811</v>
      </c>
      <c r="C22" s="19">
        <f t="shared" ref="C22:K22" si="4">(1+C17)/(10+$L17)</f>
        <v>0.16216216216216217</v>
      </c>
      <c r="D22" s="19">
        <f t="shared" si="4"/>
        <v>2.7027027027027029E-2</v>
      </c>
      <c r="E22" s="19">
        <f t="shared" si="4"/>
        <v>8.1081081081081086E-2</v>
      </c>
      <c r="F22" s="19">
        <f t="shared" si="4"/>
        <v>8.1081081081081086E-2</v>
      </c>
      <c r="G22" s="19">
        <f t="shared" si="4"/>
        <v>0.10810810810810811</v>
      </c>
      <c r="H22" s="19">
        <f t="shared" si="4"/>
        <v>2.7027027027027029E-2</v>
      </c>
      <c r="I22" s="19">
        <f t="shared" si="4"/>
        <v>0.16216216216216217</v>
      </c>
      <c r="J22" s="19">
        <f t="shared" si="4"/>
        <v>2.7027027027027029E-2</v>
      </c>
      <c r="K22" s="19">
        <f t="shared" si="4"/>
        <v>0.21621621621621623</v>
      </c>
    </row>
    <row r="23" spans="1:12">
      <c r="A23" s="17" t="s">
        <v>26</v>
      </c>
      <c r="B23" s="20">
        <f>(1+B18)/(10+$L18)</f>
        <v>9.5238095238095233E-2</v>
      </c>
      <c r="C23" s="20">
        <f t="shared" ref="C23:K23" si="5">(1+C18)/(10+$L18)</f>
        <v>7.1428571428571425E-2</v>
      </c>
      <c r="D23" s="20">
        <f t="shared" si="5"/>
        <v>9.5238095238095233E-2</v>
      </c>
      <c r="E23" s="20">
        <f t="shared" si="5"/>
        <v>0.16666666666666666</v>
      </c>
      <c r="F23" s="20">
        <f t="shared" si="5"/>
        <v>0.16666666666666666</v>
      </c>
      <c r="G23" s="20">
        <f t="shared" si="5"/>
        <v>7.1428571428571425E-2</v>
      </c>
      <c r="H23" s="20">
        <f t="shared" si="5"/>
        <v>9.5238095238095233E-2</v>
      </c>
      <c r="I23" s="20">
        <f t="shared" si="5"/>
        <v>0.14285714285714285</v>
      </c>
      <c r="J23" s="20">
        <f t="shared" si="5"/>
        <v>4.7619047619047616E-2</v>
      </c>
      <c r="K23" s="20">
        <f t="shared" si="5"/>
        <v>4.7619047619047616E-2</v>
      </c>
    </row>
    <row r="24" spans="1:12">
      <c r="A24" s="18" t="s">
        <v>27</v>
      </c>
      <c r="B24" s="21">
        <f>(1+B19)/(10+$L19)</f>
        <v>4.878048780487805E-2</v>
      </c>
      <c r="C24" s="21">
        <f t="shared" ref="C24:K24" si="6">(1+C19)/(10+$L19)</f>
        <v>2.4390243902439025E-2</v>
      </c>
      <c r="D24" s="21">
        <f t="shared" si="6"/>
        <v>0.17073170731707318</v>
      </c>
      <c r="E24" s="21">
        <f t="shared" si="6"/>
        <v>9.7560975609756101E-2</v>
      </c>
      <c r="F24" s="21">
        <f t="shared" si="6"/>
        <v>9.7560975609756101E-2</v>
      </c>
      <c r="G24" s="21">
        <f t="shared" si="6"/>
        <v>0.1951219512195122</v>
      </c>
      <c r="H24" s="21">
        <f t="shared" si="6"/>
        <v>0.14634146341463414</v>
      </c>
      <c r="I24" s="21">
        <f t="shared" si="6"/>
        <v>2.4390243902439025E-2</v>
      </c>
      <c r="J24" s="21">
        <f t="shared" si="6"/>
        <v>0.17073170731707318</v>
      </c>
      <c r="K24" s="21">
        <f t="shared" si="6"/>
        <v>2.4390243902439025E-2</v>
      </c>
    </row>
    <row r="26" spans="1:12">
      <c r="A26" s="10" t="s">
        <v>31</v>
      </c>
      <c r="F26" t="s">
        <v>32</v>
      </c>
    </row>
    <row r="27" spans="1:12">
      <c r="A27" s="16" t="s">
        <v>25</v>
      </c>
      <c r="B27" s="19">
        <f>LN(100*B22)</f>
        <v>2.3805466344637574</v>
      </c>
      <c r="C27" s="19">
        <f t="shared" ref="C27:K27" si="7">LN(100*C22)</f>
        <v>2.786011742571922</v>
      </c>
      <c r="D27" s="19">
        <f t="shared" si="7"/>
        <v>0.9942522733438669</v>
      </c>
      <c r="E27" s="19">
        <f t="shared" si="7"/>
        <v>2.0928645620119766</v>
      </c>
      <c r="F27" s="19">
        <f t="shared" si="7"/>
        <v>2.0928645620119766</v>
      </c>
      <c r="G27" s="19">
        <f t="shared" si="7"/>
        <v>2.3805466344637574</v>
      </c>
      <c r="H27" s="19">
        <f t="shared" si="7"/>
        <v>0.9942522733438669</v>
      </c>
      <c r="I27" s="19">
        <f t="shared" si="7"/>
        <v>2.786011742571922</v>
      </c>
      <c r="J27" s="19">
        <f t="shared" si="7"/>
        <v>0.9942522733438669</v>
      </c>
      <c r="K27" s="19">
        <f t="shared" si="7"/>
        <v>3.0736938150237028</v>
      </c>
    </row>
    <row r="28" spans="1:12">
      <c r="A28" s="17" t="s">
        <v>26</v>
      </c>
      <c r="B28" s="20">
        <f>LN(100*B23)</f>
        <v>2.2537949288246137</v>
      </c>
      <c r="C28" s="20">
        <f t="shared" ref="C28:K28" si="8">LN(100*C23)</f>
        <v>1.9661128563728327</v>
      </c>
      <c r="D28" s="20">
        <f t="shared" si="8"/>
        <v>2.2537949288246137</v>
      </c>
      <c r="E28" s="20">
        <f t="shared" si="8"/>
        <v>2.8134107167600364</v>
      </c>
      <c r="F28" s="20">
        <f t="shared" si="8"/>
        <v>2.8134107167600364</v>
      </c>
      <c r="G28" s="20">
        <f t="shared" si="8"/>
        <v>1.9661128563728327</v>
      </c>
      <c r="H28" s="20">
        <f t="shared" si="8"/>
        <v>2.2537949288246137</v>
      </c>
      <c r="I28" s="20">
        <f t="shared" si="8"/>
        <v>2.6592600369327779</v>
      </c>
      <c r="J28" s="20">
        <f t="shared" si="8"/>
        <v>1.5606477482646683</v>
      </c>
      <c r="K28" s="20">
        <f t="shared" si="8"/>
        <v>1.5606477482646683</v>
      </c>
    </row>
    <row r="29" spans="1:12">
      <c r="A29" s="18" t="s">
        <v>27</v>
      </c>
      <c r="B29" s="21">
        <f>LN(100*B24)</f>
        <v>1.5847452998437288</v>
      </c>
      <c r="C29" s="21">
        <f t="shared" ref="C29:K29" si="9">LN(100*C24)</f>
        <v>0.89159811928378352</v>
      </c>
      <c r="D29" s="21">
        <f t="shared" si="9"/>
        <v>2.8375082683390969</v>
      </c>
      <c r="E29" s="21">
        <f t="shared" si="9"/>
        <v>2.2778924804036742</v>
      </c>
      <c r="F29" s="21">
        <f t="shared" si="9"/>
        <v>2.2778924804036742</v>
      </c>
      <c r="G29" s="21">
        <f t="shared" si="9"/>
        <v>2.9710396609636196</v>
      </c>
      <c r="H29" s="21">
        <f t="shared" si="9"/>
        <v>2.6833575885118384</v>
      </c>
      <c r="I29" s="21">
        <f t="shared" si="9"/>
        <v>0.89159811928378352</v>
      </c>
      <c r="J29" s="21">
        <f t="shared" si="9"/>
        <v>2.8375082683390969</v>
      </c>
      <c r="K29" s="21">
        <f t="shared" si="9"/>
        <v>0.89159811928378352</v>
      </c>
    </row>
    <row r="31" spans="1:12">
      <c r="A31" s="22" t="s">
        <v>34</v>
      </c>
      <c r="B31" s="22">
        <v>0</v>
      </c>
      <c r="C31" s="22">
        <v>1</v>
      </c>
      <c r="D31" s="22">
        <v>2</v>
      </c>
      <c r="E31" s="22">
        <v>2</v>
      </c>
      <c r="F31" s="22">
        <v>1</v>
      </c>
      <c r="G31" s="22">
        <v>0</v>
      </c>
      <c r="H31" s="22">
        <v>2</v>
      </c>
      <c r="I31" s="22">
        <v>0</v>
      </c>
      <c r="J31" s="22">
        <v>2</v>
      </c>
      <c r="K31" s="22">
        <v>0</v>
      </c>
    </row>
    <row r="33" spans="1:12">
      <c r="A33" s="10" t="s">
        <v>39</v>
      </c>
      <c r="L33" s="10" t="s">
        <v>28</v>
      </c>
    </row>
    <row r="34" spans="1:12">
      <c r="A34" s="23" t="s">
        <v>25</v>
      </c>
      <c r="B34" s="24">
        <f>B31*B27</f>
        <v>0</v>
      </c>
      <c r="C34" s="24">
        <f t="shared" ref="C34:K34" si="10">C31*C27</f>
        <v>2.786011742571922</v>
      </c>
      <c r="D34" s="24">
        <f t="shared" si="10"/>
        <v>1.9885045466877338</v>
      </c>
      <c r="E34" s="24">
        <f t="shared" si="10"/>
        <v>4.1857291240239531</v>
      </c>
      <c r="F34" s="24">
        <f t="shared" si="10"/>
        <v>2.0928645620119766</v>
      </c>
      <c r="G34" s="24">
        <f t="shared" si="10"/>
        <v>0</v>
      </c>
      <c r="H34" s="24">
        <f t="shared" si="10"/>
        <v>1.9885045466877338</v>
      </c>
      <c r="I34" s="24">
        <f t="shared" si="10"/>
        <v>0</v>
      </c>
      <c r="J34" s="24">
        <f t="shared" si="10"/>
        <v>1.9885045466877338</v>
      </c>
      <c r="K34" s="24">
        <f t="shared" si="10"/>
        <v>0</v>
      </c>
      <c r="L34" s="30">
        <f>SUM(B34:K34)</f>
        <v>15.030119068671054</v>
      </c>
    </row>
    <row r="35" spans="1:12">
      <c r="A35" s="25" t="s">
        <v>26</v>
      </c>
      <c r="B35" s="26">
        <f>B31*B28</f>
        <v>0</v>
      </c>
      <c r="C35" s="26">
        <f t="shared" ref="C35:K35" si="11">C31*C28</f>
        <v>1.9661128563728327</v>
      </c>
      <c r="D35" s="26">
        <f t="shared" si="11"/>
        <v>4.5075898576492275</v>
      </c>
      <c r="E35" s="26">
        <f t="shared" si="11"/>
        <v>5.6268214335200728</v>
      </c>
      <c r="F35" s="26">
        <f t="shared" si="11"/>
        <v>2.8134107167600364</v>
      </c>
      <c r="G35" s="26">
        <f t="shared" si="11"/>
        <v>0</v>
      </c>
      <c r="H35" s="26">
        <f t="shared" si="11"/>
        <v>4.5075898576492275</v>
      </c>
      <c r="I35" s="26">
        <f t="shared" si="11"/>
        <v>0</v>
      </c>
      <c r="J35" s="26">
        <f t="shared" si="11"/>
        <v>3.1212954965293367</v>
      </c>
      <c r="K35" s="26">
        <f t="shared" si="11"/>
        <v>0</v>
      </c>
      <c r="L35" s="30">
        <f t="shared" ref="L35:L36" si="12">SUM(B35:K35)</f>
        <v>22.542820218480735</v>
      </c>
    </row>
    <row r="36" spans="1:12">
      <c r="A36" s="27" t="s">
        <v>27</v>
      </c>
      <c r="B36" s="28">
        <f>B31*B29</f>
        <v>0</v>
      </c>
      <c r="C36" s="28">
        <f t="shared" ref="C36:K36" si="13">C31*C29</f>
        <v>0.89159811928378352</v>
      </c>
      <c r="D36" s="28">
        <f t="shared" si="13"/>
        <v>5.6750165366781937</v>
      </c>
      <c r="E36" s="28">
        <f t="shared" si="13"/>
        <v>4.5557849608073484</v>
      </c>
      <c r="F36" s="28">
        <f t="shared" si="13"/>
        <v>2.2778924804036742</v>
      </c>
      <c r="G36" s="28">
        <f t="shared" si="13"/>
        <v>0</v>
      </c>
      <c r="H36" s="28">
        <f t="shared" si="13"/>
        <v>5.3667151770236767</v>
      </c>
      <c r="I36" s="28">
        <f t="shared" si="13"/>
        <v>0</v>
      </c>
      <c r="J36" s="28">
        <f t="shared" si="13"/>
        <v>5.6750165366781937</v>
      </c>
      <c r="K36" s="28">
        <f t="shared" si="13"/>
        <v>0</v>
      </c>
      <c r="L36" s="30">
        <f t="shared" si="12"/>
        <v>24.442023810874868</v>
      </c>
    </row>
    <row r="38" spans="1:12">
      <c r="A38" s="10" t="s">
        <v>43</v>
      </c>
      <c r="I38" t="s">
        <v>35</v>
      </c>
      <c r="K38" t="s">
        <v>62</v>
      </c>
    </row>
    <row r="39" spans="1:12">
      <c r="A39" s="23" t="s">
        <v>40</v>
      </c>
      <c r="B39" s="24">
        <f>LN(100/3)+L34</f>
        <v>18.536676965991035</v>
      </c>
      <c r="C39" s="29"/>
      <c r="E39" t="s">
        <v>36</v>
      </c>
      <c r="K39" t="s">
        <v>58</v>
      </c>
    </row>
    <row r="40" spans="1:12">
      <c r="A40" s="25" t="s">
        <v>41</v>
      </c>
      <c r="B40" s="26">
        <f>LN(100/3)+L35</f>
        <v>26.049378115800717</v>
      </c>
      <c r="C40" s="29"/>
      <c r="E40" t="s">
        <v>38</v>
      </c>
      <c r="K40" t="s">
        <v>63</v>
      </c>
    </row>
    <row r="41" spans="1:12">
      <c r="A41" s="27" t="s">
        <v>42</v>
      </c>
      <c r="B41" s="28">
        <f>LN(100/3)+L36</f>
        <v>27.948581708194851</v>
      </c>
      <c r="C41" s="29"/>
      <c r="E41" t="s">
        <v>37</v>
      </c>
      <c r="K41" t="s">
        <v>59</v>
      </c>
    </row>
  </sheetData>
  <mergeCells count="1">
    <mergeCell ref="B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9" workbookViewId="0">
      <selection activeCell="B31" sqref="B31:K31"/>
    </sheetView>
  </sheetViews>
  <sheetFormatPr baseColWidth="10" defaultRowHeight="15" x14ac:dyDescent="0"/>
  <sheetData>
    <row r="1" spans="1:12">
      <c r="A1" s="1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</row>
    <row r="2" spans="1:12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spans="1:12">
      <c r="A3" s="11" t="s">
        <v>12</v>
      </c>
      <c r="B3" s="3">
        <v>1</v>
      </c>
      <c r="C3" s="3">
        <v>2</v>
      </c>
      <c r="D3" s="4">
        <v>0</v>
      </c>
      <c r="E3" s="3">
        <v>1</v>
      </c>
      <c r="F3" s="3">
        <v>2</v>
      </c>
      <c r="G3" s="4">
        <v>0</v>
      </c>
      <c r="H3" s="4">
        <v>0</v>
      </c>
      <c r="I3" s="4">
        <v>0</v>
      </c>
      <c r="J3" s="4">
        <v>0</v>
      </c>
      <c r="K3" s="3">
        <v>2</v>
      </c>
    </row>
    <row r="4" spans="1:12">
      <c r="A4" s="11" t="s">
        <v>13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0</v>
      </c>
      <c r="I4" s="3">
        <v>2</v>
      </c>
      <c r="J4" s="3">
        <v>0</v>
      </c>
      <c r="K4" s="3">
        <v>2</v>
      </c>
    </row>
    <row r="5" spans="1:12">
      <c r="A5" s="11" t="s">
        <v>14</v>
      </c>
      <c r="B5" s="3">
        <v>0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2</v>
      </c>
    </row>
    <row r="6" spans="1:12">
      <c r="A6" s="11" t="s">
        <v>15</v>
      </c>
      <c r="B6" s="3">
        <v>2</v>
      </c>
      <c r="C6" s="3">
        <v>1</v>
      </c>
      <c r="D6" s="3">
        <v>0</v>
      </c>
      <c r="E6" s="3">
        <v>0</v>
      </c>
      <c r="F6" s="3">
        <v>0</v>
      </c>
      <c r="G6" s="3">
        <v>2</v>
      </c>
      <c r="H6" s="3">
        <v>0</v>
      </c>
      <c r="I6" s="3">
        <v>2</v>
      </c>
      <c r="J6" s="3">
        <v>0</v>
      </c>
      <c r="K6" s="3">
        <v>1</v>
      </c>
    </row>
    <row r="7" spans="1:12">
      <c r="A7" s="12" t="s">
        <v>16</v>
      </c>
      <c r="B7" s="5">
        <v>2</v>
      </c>
      <c r="C7" s="5">
        <v>0</v>
      </c>
      <c r="D7" s="5">
        <v>1</v>
      </c>
      <c r="E7" s="5">
        <v>2</v>
      </c>
      <c r="F7" s="5">
        <v>2</v>
      </c>
      <c r="G7" s="5">
        <v>0</v>
      </c>
      <c r="H7" s="5">
        <v>0</v>
      </c>
      <c r="I7" s="5">
        <v>1</v>
      </c>
      <c r="J7" s="5">
        <v>0</v>
      </c>
      <c r="K7" s="5">
        <v>0</v>
      </c>
    </row>
    <row r="8" spans="1:12">
      <c r="A8" s="12" t="s">
        <v>17</v>
      </c>
      <c r="B8" s="5">
        <v>0</v>
      </c>
      <c r="C8" s="5">
        <v>1</v>
      </c>
      <c r="D8" s="5">
        <v>0</v>
      </c>
      <c r="E8" s="5">
        <v>3</v>
      </c>
      <c r="F8" s="5">
        <v>2</v>
      </c>
      <c r="G8" s="5">
        <v>1</v>
      </c>
      <c r="H8" s="5">
        <v>2</v>
      </c>
      <c r="I8" s="5">
        <v>0</v>
      </c>
      <c r="J8" s="5">
        <v>0</v>
      </c>
      <c r="K8" s="5">
        <v>0</v>
      </c>
    </row>
    <row r="9" spans="1:12">
      <c r="A9" s="12" t="s">
        <v>18</v>
      </c>
      <c r="B9" s="5">
        <v>1</v>
      </c>
      <c r="C9" s="5">
        <v>0</v>
      </c>
      <c r="D9" s="5">
        <v>2</v>
      </c>
      <c r="E9" s="5">
        <v>0</v>
      </c>
      <c r="F9" s="5">
        <v>1</v>
      </c>
      <c r="G9" s="5">
        <v>1</v>
      </c>
      <c r="H9" s="5">
        <v>0</v>
      </c>
      <c r="I9" s="5">
        <v>3</v>
      </c>
      <c r="J9" s="5">
        <v>1</v>
      </c>
      <c r="K9" s="5">
        <v>1</v>
      </c>
    </row>
    <row r="10" spans="1:12">
      <c r="A10" s="12" t="s">
        <v>19</v>
      </c>
      <c r="B10" s="5">
        <v>0</v>
      </c>
      <c r="C10" s="5">
        <v>1</v>
      </c>
      <c r="D10" s="5">
        <v>0</v>
      </c>
      <c r="E10" s="5">
        <v>1</v>
      </c>
      <c r="F10" s="5">
        <v>1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</row>
    <row r="11" spans="1:12">
      <c r="A11" s="13" t="s">
        <v>20</v>
      </c>
      <c r="B11" s="6">
        <v>0</v>
      </c>
      <c r="C11" s="6">
        <v>0</v>
      </c>
      <c r="D11" s="6">
        <v>2</v>
      </c>
      <c r="E11" s="6">
        <v>0</v>
      </c>
      <c r="F11" s="6">
        <v>1</v>
      </c>
      <c r="G11" s="6">
        <v>2</v>
      </c>
      <c r="H11" s="6">
        <v>0</v>
      </c>
      <c r="I11" s="6">
        <v>0</v>
      </c>
      <c r="J11" s="6">
        <v>2</v>
      </c>
      <c r="K11" s="6">
        <v>0</v>
      </c>
    </row>
    <row r="12" spans="1:12">
      <c r="A12" s="13" t="s">
        <v>21</v>
      </c>
      <c r="B12" s="6">
        <v>1</v>
      </c>
      <c r="C12" s="6">
        <v>0</v>
      </c>
      <c r="D12" s="6">
        <v>2</v>
      </c>
      <c r="E12" s="6">
        <v>2</v>
      </c>
      <c r="F12" s="6">
        <v>0</v>
      </c>
      <c r="G12" s="6">
        <v>2</v>
      </c>
      <c r="H12" s="6">
        <v>2</v>
      </c>
      <c r="I12" s="6">
        <v>0</v>
      </c>
      <c r="J12" s="6">
        <v>0</v>
      </c>
      <c r="K12" s="6">
        <v>0</v>
      </c>
    </row>
    <row r="13" spans="1:12">
      <c r="A13" s="13" t="s">
        <v>22</v>
      </c>
      <c r="B13" s="6">
        <v>0</v>
      </c>
      <c r="C13" s="6">
        <v>0</v>
      </c>
      <c r="D13" s="6">
        <v>1</v>
      </c>
      <c r="E13" s="6">
        <v>1</v>
      </c>
      <c r="F13" s="6">
        <v>2</v>
      </c>
      <c r="G13" s="6">
        <v>1</v>
      </c>
      <c r="H13" s="6">
        <v>1</v>
      </c>
      <c r="I13" s="6">
        <v>0</v>
      </c>
      <c r="J13" s="6">
        <v>2</v>
      </c>
      <c r="K13" s="6">
        <v>0</v>
      </c>
    </row>
    <row r="14" spans="1:12">
      <c r="A14" s="13" t="s">
        <v>23</v>
      </c>
      <c r="B14" s="6">
        <v>0</v>
      </c>
      <c r="C14" s="6">
        <v>0</v>
      </c>
      <c r="D14" s="6">
        <v>1</v>
      </c>
      <c r="E14" s="6">
        <v>0</v>
      </c>
      <c r="F14" s="6">
        <v>0</v>
      </c>
      <c r="G14" s="6">
        <v>2</v>
      </c>
      <c r="H14" s="6">
        <v>2</v>
      </c>
      <c r="I14" s="6">
        <v>0</v>
      </c>
      <c r="J14" s="6">
        <v>2</v>
      </c>
      <c r="K14" s="6">
        <v>0</v>
      </c>
    </row>
    <row r="16" spans="1:12">
      <c r="A16" s="10" t="s">
        <v>24</v>
      </c>
      <c r="L16" s="10" t="s">
        <v>29</v>
      </c>
    </row>
    <row r="17" spans="1:12">
      <c r="A17" s="16" t="s">
        <v>25</v>
      </c>
      <c r="B17" s="7">
        <f t="shared" ref="B17:K17" si="0">SUM(B3:B6)</f>
        <v>3</v>
      </c>
      <c r="C17" s="7">
        <f t="shared" si="0"/>
        <v>5</v>
      </c>
      <c r="D17" s="7">
        <f t="shared" si="0"/>
        <v>0</v>
      </c>
      <c r="E17" s="7">
        <f t="shared" si="0"/>
        <v>2</v>
      </c>
      <c r="F17" s="7">
        <f t="shared" si="0"/>
        <v>2</v>
      </c>
      <c r="G17" s="7">
        <f t="shared" si="0"/>
        <v>3</v>
      </c>
      <c r="H17" s="7">
        <f t="shared" si="0"/>
        <v>0</v>
      </c>
      <c r="I17" s="7">
        <f t="shared" si="0"/>
        <v>5</v>
      </c>
      <c r="J17" s="7">
        <f t="shared" si="0"/>
        <v>0</v>
      </c>
      <c r="K17" s="7">
        <f t="shared" si="0"/>
        <v>7</v>
      </c>
      <c r="L17" s="15">
        <f>SUM(B17:K17)</f>
        <v>27</v>
      </c>
    </row>
    <row r="18" spans="1:12">
      <c r="A18" s="17" t="s">
        <v>26</v>
      </c>
      <c r="B18" s="8">
        <f t="shared" ref="B18:K18" si="1">SUM(B7:B10)</f>
        <v>3</v>
      </c>
      <c r="C18" s="8">
        <f t="shared" si="1"/>
        <v>2</v>
      </c>
      <c r="D18" s="8">
        <f t="shared" si="1"/>
        <v>3</v>
      </c>
      <c r="E18" s="8">
        <f t="shared" si="1"/>
        <v>6</v>
      </c>
      <c r="F18" s="8">
        <f t="shared" si="1"/>
        <v>6</v>
      </c>
      <c r="G18" s="8">
        <f t="shared" si="1"/>
        <v>2</v>
      </c>
      <c r="H18" s="8">
        <f t="shared" si="1"/>
        <v>3</v>
      </c>
      <c r="I18" s="8">
        <f t="shared" si="1"/>
        <v>5</v>
      </c>
      <c r="J18" s="8">
        <f t="shared" si="1"/>
        <v>1</v>
      </c>
      <c r="K18" s="8">
        <f t="shared" si="1"/>
        <v>1</v>
      </c>
      <c r="L18" s="15">
        <f t="shared" ref="L18:L19" si="2">SUM(B18:K18)</f>
        <v>32</v>
      </c>
    </row>
    <row r="19" spans="1:12">
      <c r="A19" s="18" t="s">
        <v>27</v>
      </c>
      <c r="B19" s="9">
        <f t="shared" ref="B19:K19" si="3">SUM(B11:B14)</f>
        <v>1</v>
      </c>
      <c r="C19" s="9">
        <f t="shared" si="3"/>
        <v>0</v>
      </c>
      <c r="D19" s="9">
        <f t="shared" si="3"/>
        <v>6</v>
      </c>
      <c r="E19" s="9">
        <f t="shared" si="3"/>
        <v>3</v>
      </c>
      <c r="F19" s="9">
        <f t="shared" si="3"/>
        <v>3</v>
      </c>
      <c r="G19" s="9">
        <f t="shared" si="3"/>
        <v>7</v>
      </c>
      <c r="H19" s="9">
        <f t="shared" si="3"/>
        <v>5</v>
      </c>
      <c r="I19" s="9">
        <f t="shared" si="3"/>
        <v>0</v>
      </c>
      <c r="J19" s="9">
        <f t="shared" si="3"/>
        <v>6</v>
      </c>
      <c r="K19" s="9">
        <f t="shared" si="3"/>
        <v>0</v>
      </c>
      <c r="L19" s="15">
        <f t="shared" si="2"/>
        <v>31</v>
      </c>
    </row>
    <row r="21" spans="1:12">
      <c r="A21" s="10" t="s">
        <v>30</v>
      </c>
      <c r="F21" t="s">
        <v>33</v>
      </c>
    </row>
    <row r="22" spans="1:12">
      <c r="A22" s="16" t="s">
        <v>25</v>
      </c>
      <c r="B22" s="19">
        <f>(1+B17)/(10+$L17)</f>
        <v>0.10810810810810811</v>
      </c>
      <c r="C22" s="19">
        <f t="shared" ref="C22:K24" si="4">(1+C17)/(10+$L17)</f>
        <v>0.16216216216216217</v>
      </c>
      <c r="D22" s="19">
        <f t="shared" si="4"/>
        <v>2.7027027027027029E-2</v>
      </c>
      <c r="E22" s="19">
        <f t="shared" si="4"/>
        <v>8.1081081081081086E-2</v>
      </c>
      <c r="F22" s="19">
        <f t="shared" si="4"/>
        <v>8.1081081081081086E-2</v>
      </c>
      <c r="G22" s="19">
        <f t="shared" si="4"/>
        <v>0.10810810810810811</v>
      </c>
      <c r="H22" s="19">
        <f t="shared" si="4"/>
        <v>2.7027027027027029E-2</v>
      </c>
      <c r="I22" s="19">
        <f t="shared" si="4"/>
        <v>0.16216216216216217</v>
      </c>
      <c r="J22" s="19">
        <f t="shared" si="4"/>
        <v>2.7027027027027029E-2</v>
      </c>
      <c r="K22" s="19">
        <f t="shared" si="4"/>
        <v>0.21621621621621623</v>
      </c>
    </row>
    <row r="23" spans="1:12">
      <c r="A23" s="17" t="s">
        <v>26</v>
      </c>
      <c r="B23" s="20">
        <f>(1+B18)/(10+$L18)</f>
        <v>9.5238095238095233E-2</v>
      </c>
      <c r="C23" s="20">
        <f t="shared" si="4"/>
        <v>7.1428571428571425E-2</v>
      </c>
      <c r="D23" s="20">
        <f t="shared" si="4"/>
        <v>9.5238095238095233E-2</v>
      </c>
      <c r="E23" s="20">
        <f t="shared" si="4"/>
        <v>0.16666666666666666</v>
      </c>
      <c r="F23" s="20">
        <f t="shared" si="4"/>
        <v>0.16666666666666666</v>
      </c>
      <c r="G23" s="20">
        <f t="shared" si="4"/>
        <v>7.1428571428571425E-2</v>
      </c>
      <c r="H23" s="20">
        <f t="shared" si="4"/>
        <v>9.5238095238095233E-2</v>
      </c>
      <c r="I23" s="20">
        <f t="shared" si="4"/>
        <v>0.14285714285714285</v>
      </c>
      <c r="J23" s="20">
        <f t="shared" si="4"/>
        <v>4.7619047619047616E-2</v>
      </c>
      <c r="K23" s="20">
        <f t="shared" si="4"/>
        <v>4.7619047619047616E-2</v>
      </c>
    </row>
    <row r="24" spans="1:12">
      <c r="A24" s="18" t="s">
        <v>27</v>
      </c>
      <c r="B24" s="21">
        <f>(1+B19)/(10+$L19)</f>
        <v>4.878048780487805E-2</v>
      </c>
      <c r="C24" s="21">
        <f t="shared" si="4"/>
        <v>2.4390243902439025E-2</v>
      </c>
      <c r="D24" s="21">
        <f t="shared" si="4"/>
        <v>0.17073170731707318</v>
      </c>
      <c r="E24" s="21">
        <f t="shared" si="4"/>
        <v>9.7560975609756101E-2</v>
      </c>
      <c r="F24" s="21">
        <f t="shared" si="4"/>
        <v>9.7560975609756101E-2</v>
      </c>
      <c r="G24" s="21">
        <f t="shared" si="4"/>
        <v>0.1951219512195122</v>
      </c>
      <c r="H24" s="21">
        <f t="shared" si="4"/>
        <v>0.14634146341463414</v>
      </c>
      <c r="I24" s="21">
        <f t="shared" si="4"/>
        <v>2.4390243902439025E-2</v>
      </c>
      <c r="J24" s="21">
        <f t="shared" si="4"/>
        <v>0.17073170731707318</v>
      </c>
      <c r="K24" s="21">
        <f t="shared" si="4"/>
        <v>2.4390243902439025E-2</v>
      </c>
    </row>
    <row r="26" spans="1:12">
      <c r="A26" s="10" t="s">
        <v>31</v>
      </c>
      <c r="F26" t="s">
        <v>32</v>
      </c>
    </row>
    <row r="27" spans="1:12">
      <c r="A27" s="16" t="s">
        <v>25</v>
      </c>
      <c r="B27" s="19">
        <f>LN(100*B22)</f>
        <v>2.3805466344637574</v>
      </c>
      <c r="C27" s="19">
        <f t="shared" ref="C27:K29" si="5">LN(100*C22)</f>
        <v>2.786011742571922</v>
      </c>
      <c r="D27" s="19">
        <f t="shared" si="5"/>
        <v>0.9942522733438669</v>
      </c>
      <c r="E27" s="19">
        <f t="shared" si="5"/>
        <v>2.0928645620119766</v>
      </c>
      <c r="F27" s="19">
        <f t="shared" si="5"/>
        <v>2.0928645620119766</v>
      </c>
      <c r="G27" s="19">
        <f t="shared" si="5"/>
        <v>2.3805466344637574</v>
      </c>
      <c r="H27" s="19">
        <f t="shared" si="5"/>
        <v>0.9942522733438669</v>
      </c>
      <c r="I27" s="19">
        <f t="shared" si="5"/>
        <v>2.786011742571922</v>
      </c>
      <c r="J27" s="19">
        <f t="shared" si="5"/>
        <v>0.9942522733438669</v>
      </c>
      <c r="K27" s="19">
        <f t="shared" si="5"/>
        <v>3.0736938150237028</v>
      </c>
    </row>
    <row r="28" spans="1:12">
      <c r="A28" s="17" t="s">
        <v>26</v>
      </c>
      <c r="B28" s="20">
        <f>LN(100*B23)</f>
        <v>2.2537949288246137</v>
      </c>
      <c r="C28" s="20">
        <f t="shared" si="5"/>
        <v>1.9661128563728327</v>
      </c>
      <c r="D28" s="20">
        <f t="shared" si="5"/>
        <v>2.2537949288246137</v>
      </c>
      <c r="E28" s="20">
        <f t="shared" si="5"/>
        <v>2.8134107167600364</v>
      </c>
      <c r="F28" s="20">
        <f t="shared" si="5"/>
        <v>2.8134107167600364</v>
      </c>
      <c r="G28" s="20">
        <f t="shared" si="5"/>
        <v>1.9661128563728327</v>
      </c>
      <c r="H28" s="20">
        <f t="shared" si="5"/>
        <v>2.2537949288246137</v>
      </c>
      <c r="I28" s="20">
        <f t="shared" si="5"/>
        <v>2.6592600369327779</v>
      </c>
      <c r="J28" s="20">
        <f t="shared" si="5"/>
        <v>1.5606477482646683</v>
      </c>
      <c r="K28" s="20">
        <f t="shared" si="5"/>
        <v>1.5606477482646683</v>
      </c>
    </row>
    <row r="29" spans="1:12">
      <c r="A29" s="18" t="s">
        <v>27</v>
      </c>
      <c r="B29" s="21">
        <f>LN(100*B24)</f>
        <v>1.5847452998437288</v>
      </c>
      <c r="C29" s="21">
        <f t="shared" si="5"/>
        <v>0.89159811928378352</v>
      </c>
      <c r="D29" s="21">
        <f t="shared" si="5"/>
        <v>2.8375082683390969</v>
      </c>
      <c r="E29" s="21">
        <f t="shared" si="5"/>
        <v>2.2778924804036742</v>
      </c>
      <c r="F29" s="21">
        <f t="shared" si="5"/>
        <v>2.2778924804036742</v>
      </c>
      <c r="G29" s="21">
        <f t="shared" si="5"/>
        <v>2.9710396609636196</v>
      </c>
      <c r="H29" s="21">
        <f t="shared" si="5"/>
        <v>2.6833575885118384</v>
      </c>
      <c r="I29" s="21">
        <f t="shared" si="5"/>
        <v>0.89159811928378352</v>
      </c>
      <c r="J29" s="21">
        <f t="shared" si="5"/>
        <v>2.8375082683390969</v>
      </c>
      <c r="K29" s="21">
        <f t="shared" si="5"/>
        <v>0.89159811928378352</v>
      </c>
    </row>
    <row r="31" spans="1:12" ht="18">
      <c r="A31" s="22" t="s">
        <v>34</v>
      </c>
      <c r="B31" s="2">
        <v>0</v>
      </c>
      <c r="C31" s="2">
        <v>1</v>
      </c>
      <c r="D31" s="2">
        <v>2</v>
      </c>
      <c r="E31" s="2">
        <v>2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</row>
    <row r="33" spans="1:12">
      <c r="A33" s="10" t="s">
        <v>39</v>
      </c>
      <c r="L33" s="10" t="s">
        <v>28</v>
      </c>
    </row>
    <row r="34" spans="1:12">
      <c r="A34" s="23" t="s">
        <v>25</v>
      </c>
      <c r="B34" s="24">
        <f>B31*B27</f>
        <v>0</v>
      </c>
      <c r="C34" s="24">
        <f t="shared" ref="C34:K34" si="6">C31*C27</f>
        <v>2.786011742571922</v>
      </c>
      <c r="D34" s="24">
        <f t="shared" si="6"/>
        <v>1.9885045466877338</v>
      </c>
      <c r="E34" s="24">
        <f t="shared" si="6"/>
        <v>4.1857291240239531</v>
      </c>
      <c r="F34" s="24">
        <f t="shared" si="6"/>
        <v>2.0928645620119766</v>
      </c>
      <c r="G34" s="24">
        <f t="shared" si="6"/>
        <v>0</v>
      </c>
      <c r="H34" s="24">
        <f t="shared" si="6"/>
        <v>0</v>
      </c>
      <c r="I34" s="24">
        <f t="shared" si="6"/>
        <v>0</v>
      </c>
      <c r="J34" s="24">
        <f t="shared" si="6"/>
        <v>0.9942522733438669</v>
      </c>
      <c r="K34" s="24">
        <f t="shared" si="6"/>
        <v>3.0736938150237028</v>
      </c>
      <c r="L34" s="30">
        <f>SUM(B34:K34)</f>
        <v>15.121056063663154</v>
      </c>
    </row>
    <row r="35" spans="1:12">
      <c r="A35" s="25" t="s">
        <v>26</v>
      </c>
      <c r="B35" s="26">
        <f>B31*B28</f>
        <v>0</v>
      </c>
      <c r="C35" s="26">
        <f t="shared" ref="C35:K35" si="7">C31*C28</f>
        <v>1.9661128563728327</v>
      </c>
      <c r="D35" s="26">
        <f t="shared" si="7"/>
        <v>4.5075898576492275</v>
      </c>
      <c r="E35" s="26">
        <f t="shared" si="7"/>
        <v>5.6268214335200728</v>
      </c>
      <c r="F35" s="26">
        <f t="shared" si="7"/>
        <v>2.8134107167600364</v>
      </c>
      <c r="G35" s="26">
        <f t="shared" si="7"/>
        <v>0</v>
      </c>
      <c r="H35" s="26">
        <f t="shared" si="7"/>
        <v>0</v>
      </c>
      <c r="I35" s="26">
        <f t="shared" si="7"/>
        <v>0</v>
      </c>
      <c r="J35" s="26">
        <f t="shared" si="7"/>
        <v>1.5606477482646683</v>
      </c>
      <c r="K35" s="26">
        <f t="shared" si="7"/>
        <v>1.5606477482646683</v>
      </c>
      <c r="L35" s="30">
        <f t="shared" ref="L35:L36" si="8">SUM(B35:K35)</f>
        <v>18.035230360831505</v>
      </c>
    </row>
    <row r="36" spans="1:12">
      <c r="A36" s="27" t="s">
        <v>27</v>
      </c>
      <c r="B36" s="28">
        <f>B31*B29</f>
        <v>0</v>
      </c>
      <c r="C36" s="28">
        <f t="shared" ref="C36:K36" si="9">C31*C29</f>
        <v>0.89159811928378352</v>
      </c>
      <c r="D36" s="28">
        <f t="shared" si="9"/>
        <v>5.6750165366781937</v>
      </c>
      <c r="E36" s="28">
        <f t="shared" si="9"/>
        <v>4.5557849608073484</v>
      </c>
      <c r="F36" s="28">
        <f t="shared" si="9"/>
        <v>2.2778924804036742</v>
      </c>
      <c r="G36" s="28">
        <f t="shared" si="9"/>
        <v>0</v>
      </c>
      <c r="H36" s="28">
        <f t="shared" si="9"/>
        <v>0</v>
      </c>
      <c r="I36" s="28">
        <f t="shared" si="9"/>
        <v>0</v>
      </c>
      <c r="J36" s="28">
        <f t="shared" si="9"/>
        <v>2.8375082683390969</v>
      </c>
      <c r="K36" s="28">
        <f t="shared" si="9"/>
        <v>0.89159811928378352</v>
      </c>
      <c r="L36" s="30">
        <f t="shared" si="8"/>
        <v>17.129398484795882</v>
      </c>
    </row>
    <row r="38" spans="1:12">
      <c r="A38" s="10" t="s">
        <v>43</v>
      </c>
      <c r="I38" t="s">
        <v>35</v>
      </c>
      <c r="K38" t="s">
        <v>62</v>
      </c>
    </row>
    <row r="39" spans="1:12">
      <c r="A39" s="23" t="s">
        <v>40</v>
      </c>
      <c r="B39" s="24">
        <f>LN(100/3)+L34</f>
        <v>18.627613960983137</v>
      </c>
      <c r="C39" s="29"/>
      <c r="E39" t="s">
        <v>36</v>
      </c>
      <c r="K39" t="s">
        <v>58</v>
      </c>
    </row>
    <row r="40" spans="1:12">
      <c r="A40" s="25" t="s">
        <v>41</v>
      </c>
      <c r="B40" s="26">
        <f>LN(100/3)+L35</f>
        <v>21.541788258151488</v>
      </c>
      <c r="C40" s="29"/>
      <c r="E40" t="s">
        <v>38</v>
      </c>
      <c r="K40" t="s">
        <v>63</v>
      </c>
    </row>
    <row r="41" spans="1:12">
      <c r="A41" s="27" t="s">
        <v>42</v>
      </c>
      <c r="B41" s="28">
        <f>LN(100/3)+L36</f>
        <v>20.635956382115864</v>
      </c>
      <c r="C41" s="29"/>
      <c r="E41" t="s">
        <v>37</v>
      </c>
      <c r="K41" t="s">
        <v>59</v>
      </c>
    </row>
  </sheetData>
  <mergeCells count="1">
    <mergeCell ref="B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J11" sqref="J11"/>
    </sheetView>
  </sheetViews>
  <sheetFormatPr baseColWidth="10" defaultRowHeight="14" x14ac:dyDescent="0"/>
  <cols>
    <col min="1" max="1" width="26.6640625" style="32" customWidth="1"/>
    <col min="2" max="16384" width="10.83203125" style="32"/>
  </cols>
  <sheetData>
    <row r="1" spans="1:6">
      <c r="A1" s="31"/>
      <c r="B1" s="31" t="s">
        <v>2</v>
      </c>
      <c r="C1" s="31" t="s">
        <v>5</v>
      </c>
      <c r="D1" s="31" t="s">
        <v>9</v>
      </c>
      <c r="E1" s="31" t="s">
        <v>11</v>
      </c>
    </row>
    <row r="2" spans="1:6">
      <c r="A2" s="31" t="s">
        <v>44</v>
      </c>
      <c r="B2" s="31">
        <v>1</v>
      </c>
      <c r="C2" s="31">
        <v>0</v>
      </c>
      <c r="D2" s="31">
        <v>2</v>
      </c>
      <c r="E2" s="31">
        <v>0</v>
      </c>
    </row>
    <row r="3" spans="1:6">
      <c r="A3" s="31" t="s">
        <v>45</v>
      </c>
      <c r="B3" s="31">
        <v>2</v>
      </c>
      <c r="C3" s="31">
        <v>1</v>
      </c>
      <c r="D3" s="31">
        <v>1</v>
      </c>
      <c r="E3" s="31">
        <v>1</v>
      </c>
    </row>
    <row r="4" spans="1:6">
      <c r="A4" s="31" t="s">
        <v>46</v>
      </c>
      <c r="B4" s="31">
        <v>0</v>
      </c>
      <c r="C4" s="31">
        <v>1</v>
      </c>
      <c r="D4" s="31">
        <v>0</v>
      </c>
      <c r="E4" s="31">
        <v>1</v>
      </c>
    </row>
    <row r="5" spans="1:6">
      <c r="A5" s="31" t="s">
        <v>47</v>
      </c>
      <c r="B5" s="31">
        <v>1</v>
      </c>
      <c r="C5" s="31">
        <v>2</v>
      </c>
      <c r="D5" s="31">
        <v>1</v>
      </c>
      <c r="E5" s="31">
        <v>2</v>
      </c>
    </row>
    <row r="6" spans="1:6">
      <c r="A6" s="31" t="s">
        <v>48</v>
      </c>
      <c r="B6" s="31">
        <v>0</v>
      </c>
      <c r="C6" s="31">
        <v>2</v>
      </c>
      <c r="D6" s="31">
        <v>1</v>
      </c>
      <c r="E6" s="31">
        <v>1</v>
      </c>
    </row>
    <row r="7" spans="1:6">
      <c r="A7" s="31" t="s">
        <v>49</v>
      </c>
      <c r="B7" s="31">
        <v>1</v>
      </c>
      <c r="C7" s="31">
        <v>1</v>
      </c>
      <c r="D7" s="31">
        <v>0</v>
      </c>
      <c r="E7" s="31">
        <v>2</v>
      </c>
    </row>
    <row r="9" spans="1:6">
      <c r="F9" s="32" t="s">
        <v>52</v>
      </c>
    </row>
    <row r="10" spans="1:6">
      <c r="A10" s="31" t="s">
        <v>50</v>
      </c>
      <c r="B10" s="32">
        <f>SUM(B2:B3)</f>
        <v>3</v>
      </c>
      <c r="C10" s="32">
        <f t="shared" ref="C10:E10" si="0">SUM(C2:C3)</f>
        <v>1</v>
      </c>
      <c r="D10" s="32">
        <f t="shared" si="0"/>
        <v>3</v>
      </c>
      <c r="E10" s="32">
        <f t="shared" si="0"/>
        <v>1</v>
      </c>
      <c r="F10" s="32">
        <f>SUM(B10:E10)</f>
        <v>8</v>
      </c>
    </row>
    <row r="11" spans="1:6">
      <c r="A11" s="31" t="s">
        <v>51</v>
      </c>
      <c r="B11" s="32">
        <f>SUM(B4:B7)</f>
        <v>2</v>
      </c>
      <c r="C11" s="32">
        <f t="shared" ref="C11:E11" si="1">SUM(C4:C7)</f>
        <v>6</v>
      </c>
      <c r="D11" s="32">
        <f t="shared" si="1"/>
        <v>2</v>
      </c>
      <c r="E11" s="32">
        <f t="shared" si="1"/>
        <v>6</v>
      </c>
      <c r="F11" s="32">
        <f>SUM(B11:E11)</f>
        <v>16</v>
      </c>
    </row>
    <row r="12" spans="1:6">
      <c r="A12" s="32" t="s">
        <v>53</v>
      </c>
    </row>
    <row r="13" spans="1:6">
      <c r="A13" s="32" t="s">
        <v>50</v>
      </c>
      <c r="B13" s="33">
        <f>(1+B10)/(4+$F10)</f>
        <v>0.33333333333333331</v>
      </c>
      <c r="C13" s="33">
        <f t="shared" ref="C13:E13" si="2">(1+C10)/(4+$F10)</f>
        <v>0.16666666666666666</v>
      </c>
      <c r="D13" s="33">
        <f t="shared" si="2"/>
        <v>0.33333333333333331</v>
      </c>
      <c r="E13" s="33">
        <f t="shared" si="2"/>
        <v>0.16666666666666666</v>
      </c>
    </row>
    <row r="14" spans="1:6">
      <c r="A14" s="32" t="s">
        <v>51</v>
      </c>
      <c r="B14" s="33">
        <f>(1+B11)/(4+$F11)</f>
        <v>0.15</v>
      </c>
      <c r="C14" s="33">
        <f t="shared" ref="C14:E14" si="3">(1+C11)/(4+$F11)</f>
        <v>0.35</v>
      </c>
      <c r="D14" s="33">
        <f t="shared" si="3"/>
        <v>0.15</v>
      </c>
      <c r="E14" s="33">
        <f t="shared" si="3"/>
        <v>0.35</v>
      </c>
    </row>
    <row r="17" spans="1:7">
      <c r="A17" s="32" t="s">
        <v>54</v>
      </c>
    </row>
    <row r="18" spans="1:7">
      <c r="A18" s="32" t="s">
        <v>50</v>
      </c>
      <c r="B18" s="32">
        <f>LN(100*B13)</f>
        <v>3.5065578973199814</v>
      </c>
      <c r="C18" s="32">
        <f t="shared" ref="C18:E19" si="4">LN(100*C13)</f>
        <v>2.8134107167600364</v>
      </c>
      <c r="D18" s="32">
        <f t="shared" si="4"/>
        <v>3.5065578973199814</v>
      </c>
      <c r="E18" s="32">
        <f t="shared" si="4"/>
        <v>2.8134107167600364</v>
      </c>
    </row>
    <row r="19" spans="1:7">
      <c r="A19" s="32" t="s">
        <v>51</v>
      </c>
      <c r="B19" s="32">
        <f>LN(100*B14)</f>
        <v>2.7080502011022101</v>
      </c>
      <c r="C19" s="32">
        <f t="shared" si="4"/>
        <v>3.5553480614894135</v>
      </c>
      <c r="D19" s="32">
        <f t="shared" si="4"/>
        <v>2.7080502011022101</v>
      </c>
      <c r="E19" s="32">
        <f t="shared" si="4"/>
        <v>3.5553480614894135</v>
      </c>
    </row>
    <row r="22" spans="1:7">
      <c r="A22" s="31" t="s">
        <v>44</v>
      </c>
      <c r="B22" s="31">
        <v>1</v>
      </c>
      <c r="C22" s="31">
        <v>0</v>
      </c>
      <c r="D22" s="31">
        <v>2</v>
      </c>
      <c r="E22" s="31">
        <v>0</v>
      </c>
    </row>
    <row r="24" spans="1:7">
      <c r="A24" s="32" t="s">
        <v>55</v>
      </c>
      <c r="F24" s="32" t="s">
        <v>28</v>
      </c>
    </row>
    <row r="25" spans="1:7">
      <c r="A25" s="32" t="s">
        <v>50</v>
      </c>
      <c r="B25" s="32">
        <f>B22*B18</f>
        <v>3.5065578973199814</v>
      </c>
      <c r="C25" s="32">
        <f t="shared" ref="C25:E25" si="5">C22*C18</f>
        <v>0</v>
      </c>
      <c r="D25" s="32">
        <f t="shared" si="5"/>
        <v>7.0131157946399627</v>
      </c>
      <c r="E25" s="32">
        <f t="shared" si="5"/>
        <v>0</v>
      </c>
      <c r="F25" s="32">
        <f>SUM(B25:E25)</f>
        <v>10.519673691959945</v>
      </c>
    </row>
    <row r="26" spans="1:7">
      <c r="A26" s="32" t="s">
        <v>51</v>
      </c>
      <c r="B26" s="32">
        <f>B22*B19</f>
        <v>2.7080502011022101</v>
      </c>
      <c r="C26" s="32">
        <f t="shared" ref="C26:E26" si="6">C22*C19</f>
        <v>0</v>
      </c>
      <c r="D26" s="32">
        <f t="shared" si="6"/>
        <v>5.4161004022044201</v>
      </c>
      <c r="E26" s="32">
        <f t="shared" si="6"/>
        <v>0</v>
      </c>
      <c r="F26" s="32">
        <f>SUM(B26:E26)</f>
        <v>8.1241506033066297</v>
      </c>
    </row>
    <row r="28" spans="1:7">
      <c r="A28" s="32" t="s">
        <v>56</v>
      </c>
    </row>
    <row r="29" spans="1:7">
      <c r="A29" s="32" t="s">
        <v>60</v>
      </c>
      <c r="B29" s="32">
        <f>LN(100/(6/2))</f>
        <v>3.5065578973199818</v>
      </c>
      <c r="G29" s="32">
        <f>LN(100 * 2/6)</f>
        <v>3.5065578973199818</v>
      </c>
    </row>
    <row r="30" spans="1:7">
      <c r="A30" s="32" t="s">
        <v>61</v>
      </c>
      <c r="B30" s="32">
        <f>LN(100/(6/4))</f>
        <v>4.1997050778799272</v>
      </c>
      <c r="G30" s="32">
        <f>LN(100 * 4/6)</f>
        <v>4.1997050778799272</v>
      </c>
    </row>
    <row r="32" spans="1:7">
      <c r="A32" s="32" t="s">
        <v>57</v>
      </c>
    </row>
    <row r="33" spans="1:2">
      <c r="A33" s="32" t="s">
        <v>50</v>
      </c>
      <c r="B33" s="33">
        <f>B29+F25</f>
        <v>14.026231589279927</v>
      </c>
    </row>
    <row r="34" spans="1:2">
      <c r="A34" s="32" t="s">
        <v>51</v>
      </c>
      <c r="B34" s="33">
        <f>B30+F26</f>
        <v>12.323855681186558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33" sqref="B33"/>
    </sheetView>
  </sheetViews>
  <sheetFormatPr baseColWidth="10" defaultRowHeight="14" x14ac:dyDescent="0"/>
  <cols>
    <col min="1" max="1" width="26.6640625" style="32" customWidth="1"/>
    <col min="2" max="16384" width="10.83203125" style="32"/>
  </cols>
  <sheetData>
    <row r="1" spans="1:19">
      <c r="A1" s="31"/>
      <c r="B1" s="31" t="s">
        <v>2</v>
      </c>
      <c r="C1" s="31" t="s">
        <v>5</v>
      </c>
      <c r="D1" s="31" t="s">
        <v>9</v>
      </c>
      <c r="E1" s="31" t="s">
        <v>11</v>
      </c>
    </row>
    <row r="2" spans="1:19">
      <c r="A2" s="31" t="s">
        <v>44</v>
      </c>
      <c r="B2" s="31">
        <v>1</v>
      </c>
      <c r="C2" s="31">
        <v>0</v>
      </c>
      <c r="D2" s="31">
        <v>2</v>
      </c>
      <c r="E2" s="31">
        <v>0</v>
      </c>
    </row>
    <row r="3" spans="1:19">
      <c r="A3" s="31" t="s">
        <v>45</v>
      </c>
      <c r="B3" s="31">
        <v>2</v>
      </c>
      <c r="C3" s="31">
        <v>1</v>
      </c>
      <c r="D3" s="31">
        <v>1</v>
      </c>
      <c r="E3" s="31">
        <v>1</v>
      </c>
    </row>
    <row r="4" spans="1:19">
      <c r="A4" s="31" t="s">
        <v>46</v>
      </c>
      <c r="B4" s="31">
        <v>0</v>
      </c>
      <c r="C4" s="31">
        <v>1</v>
      </c>
      <c r="D4" s="31">
        <v>0</v>
      </c>
      <c r="E4" s="31">
        <v>1</v>
      </c>
    </row>
    <row r="5" spans="1:19">
      <c r="A5" s="31" t="s">
        <v>47</v>
      </c>
      <c r="B5" s="31">
        <v>1</v>
      </c>
      <c r="C5" s="31">
        <v>2</v>
      </c>
      <c r="D5" s="31">
        <v>1</v>
      </c>
      <c r="E5" s="31">
        <v>2</v>
      </c>
    </row>
    <row r="6" spans="1:19">
      <c r="A6" s="31" t="s">
        <v>48</v>
      </c>
      <c r="B6" s="31">
        <v>0</v>
      </c>
      <c r="C6" s="31">
        <v>2</v>
      </c>
      <c r="D6" s="31">
        <v>1</v>
      </c>
      <c r="E6" s="31">
        <v>1</v>
      </c>
    </row>
    <row r="7" spans="1:19">
      <c r="A7" s="31" t="s">
        <v>49</v>
      </c>
      <c r="B7" s="31">
        <v>1</v>
      </c>
      <c r="C7" s="31">
        <v>1</v>
      </c>
      <c r="D7" s="31">
        <v>0</v>
      </c>
      <c r="E7" s="31">
        <v>2</v>
      </c>
    </row>
    <row r="9" spans="1:19">
      <c r="F9" s="32" t="s">
        <v>52</v>
      </c>
    </row>
    <row r="10" spans="1:19">
      <c r="A10" s="31" t="s">
        <v>50</v>
      </c>
      <c r="B10" s="32">
        <f>SUM(B2:B3)</f>
        <v>3</v>
      </c>
      <c r="C10" s="32">
        <f t="shared" ref="C10:E10" si="0">SUM(C2:C3)</f>
        <v>1</v>
      </c>
      <c r="D10" s="32">
        <f t="shared" si="0"/>
        <v>3</v>
      </c>
      <c r="E10" s="32">
        <f t="shared" si="0"/>
        <v>1</v>
      </c>
      <c r="F10" s="32">
        <f>SUM(B10:E10)</f>
        <v>8</v>
      </c>
    </row>
    <row r="11" spans="1:19" ht="18">
      <c r="A11" s="31" t="s">
        <v>51</v>
      </c>
      <c r="B11" s="32">
        <f>SUM(B4:B7)</f>
        <v>2</v>
      </c>
      <c r="C11" s="32">
        <f t="shared" ref="C11:E11" si="1">SUM(C4:C7)</f>
        <v>6</v>
      </c>
      <c r="D11" s="32">
        <f t="shared" si="1"/>
        <v>2</v>
      </c>
      <c r="E11" s="32">
        <f t="shared" si="1"/>
        <v>6</v>
      </c>
      <c r="F11" s="32">
        <f>SUM(B11:E11)</f>
        <v>16</v>
      </c>
      <c r="J11" s="2">
        <v>0</v>
      </c>
      <c r="K11" s="2">
        <v>1</v>
      </c>
      <c r="L11" s="2">
        <v>2</v>
      </c>
      <c r="M11" s="2">
        <v>2</v>
      </c>
      <c r="N11" s="2">
        <v>1</v>
      </c>
      <c r="O11" s="2">
        <v>0</v>
      </c>
      <c r="P11" s="2">
        <v>2</v>
      </c>
      <c r="Q11" s="2">
        <v>0</v>
      </c>
      <c r="R11" s="2">
        <v>2</v>
      </c>
      <c r="S11" s="2">
        <v>0</v>
      </c>
    </row>
    <row r="12" spans="1:19">
      <c r="A12" s="32" t="s">
        <v>53</v>
      </c>
    </row>
    <row r="13" spans="1:19">
      <c r="A13" s="32" t="s">
        <v>50</v>
      </c>
      <c r="B13" s="33">
        <f>(1+B10)/(4+$F10)</f>
        <v>0.33333333333333331</v>
      </c>
      <c r="C13" s="33">
        <f t="shared" ref="C13:E14" si="2">(1+C10)/(4+$F10)</f>
        <v>0.16666666666666666</v>
      </c>
      <c r="D13" s="33">
        <f t="shared" si="2"/>
        <v>0.33333333333333331</v>
      </c>
      <c r="E13" s="33">
        <f t="shared" si="2"/>
        <v>0.16666666666666666</v>
      </c>
    </row>
    <row r="14" spans="1:19">
      <c r="A14" s="32" t="s">
        <v>51</v>
      </c>
      <c r="B14" s="33">
        <f>(1+B11)/(4+$F11)</f>
        <v>0.15</v>
      </c>
      <c r="C14" s="33">
        <f t="shared" si="2"/>
        <v>0.35</v>
      </c>
      <c r="D14" s="33">
        <f t="shared" si="2"/>
        <v>0.15</v>
      </c>
      <c r="E14" s="33">
        <f t="shared" si="2"/>
        <v>0.35</v>
      </c>
    </row>
    <row r="17" spans="1:7">
      <c r="A17" s="32" t="s">
        <v>54</v>
      </c>
    </row>
    <row r="18" spans="1:7">
      <c r="A18" s="32" t="s">
        <v>50</v>
      </c>
      <c r="B18" s="32">
        <f>LN(100*B13)</f>
        <v>3.5065578973199814</v>
      </c>
      <c r="C18" s="32">
        <f t="shared" ref="C18:E19" si="3">LN(100*C13)</f>
        <v>2.8134107167600364</v>
      </c>
      <c r="D18" s="32">
        <f t="shared" si="3"/>
        <v>3.5065578973199814</v>
      </c>
      <c r="E18" s="32">
        <f t="shared" si="3"/>
        <v>2.8134107167600364</v>
      </c>
    </row>
    <row r="19" spans="1:7">
      <c r="A19" s="32" t="s">
        <v>51</v>
      </c>
      <c r="B19" s="32">
        <f>LN(100*B14)</f>
        <v>2.7080502011022101</v>
      </c>
      <c r="C19" s="32">
        <f t="shared" si="3"/>
        <v>3.5553480614894135</v>
      </c>
      <c r="D19" s="32">
        <f t="shared" si="3"/>
        <v>2.7080502011022101</v>
      </c>
      <c r="E19" s="32">
        <f t="shared" si="3"/>
        <v>3.5553480614894135</v>
      </c>
    </row>
    <row r="22" spans="1:7">
      <c r="A22" s="31" t="s">
        <v>46</v>
      </c>
      <c r="B22" s="31">
        <v>0</v>
      </c>
      <c r="C22" s="31">
        <v>1</v>
      </c>
      <c r="D22" s="31">
        <v>0</v>
      </c>
      <c r="E22" s="31">
        <v>1</v>
      </c>
    </row>
    <row r="24" spans="1:7">
      <c r="A24" s="32" t="s">
        <v>55</v>
      </c>
      <c r="F24" s="32" t="s">
        <v>28</v>
      </c>
    </row>
    <row r="25" spans="1:7">
      <c r="A25" s="32" t="s">
        <v>50</v>
      </c>
      <c r="B25" s="32">
        <f>B22*B18</f>
        <v>0</v>
      </c>
      <c r="C25" s="32">
        <f t="shared" ref="C25:E25" si="4">C22*C18</f>
        <v>2.8134107167600364</v>
      </c>
      <c r="D25" s="32">
        <f t="shared" si="4"/>
        <v>0</v>
      </c>
      <c r="E25" s="32">
        <f t="shared" si="4"/>
        <v>2.8134107167600364</v>
      </c>
      <c r="F25" s="32">
        <f>SUM(B25:E25)</f>
        <v>5.6268214335200728</v>
      </c>
    </row>
    <row r="26" spans="1:7">
      <c r="A26" s="32" t="s">
        <v>51</v>
      </c>
      <c r="B26" s="32">
        <f>B22*B19</f>
        <v>0</v>
      </c>
      <c r="C26" s="32">
        <f t="shared" ref="C26:E26" si="5">C22*C19</f>
        <v>3.5553480614894135</v>
      </c>
      <c r="D26" s="32">
        <f t="shared" si="5"/>
        <v>0</v>
      </c>
      <c r="E26" s="32">
        <f t="shared" si="5"/>
        <v>3.5553480614894135</v>
      </c>
      <c r="F26" s="32">
        <f>SUM(B26:E26)</f>
        <v>7.110696122978827</v>
      </c>
    </row>
    <row r="28" spans="1:7">
      <c r="A28" s="32" t="s">
        <v>56</v>
      </c>
    </row>
    <row r="29" spans="1:7">
      <c r="A29" s="32" t="s">
        <v>60</v>
      </c>
      <c r="B29" s="32">
        <f>LN(100/(6/2))</f>
        <v>3.5065578973199818</v>
      </c>
      <c r="G29" s="32">
        <f>LN(100 * 2/6)</f>
        <v>3.5065578973199818</v>
      </c>
    </row>
    <row r="30" spans="1:7">
      <c r="A30" s="32" t="s">
        <v>61</v>
      </c>
      <c r="B30" s="32">
        <f>LN(100/(6/4))</f>
        <v>4.1997050778799272</v>
      </c>
      <c r="G30" s="32">
        <f>LN(100 * 4/6)</f>
        <v>4.1997050778799272</v>
      </c>
    </row>
    <row r="32" spans="1:7">
      <c r="A32" s="32" t="s">
        <v>57</v>
      </c>
    </row>
    <row r="33" spans="1:2">
      <c r="A33" s="32" t="s">
        <v>50</v>
      </c>
      <c r="B33" s="33">
        <f>B29+F25</f>
        <v>9.1333793308400537</v>
      </c>
    </row>
    <row r="34" spans="1:2">
      <c r="A34" s="32" t="s">
        <v>51</v>
      </c>
      <c r="B34" s="33">
        <f>B30+F26</f>
        <v>11.310401200858754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J2"/>
    </sheetView>
  </sheetViews>
  <sheetFormatPr baseColWidth="10" defaultRowHeight="15" x14ac:dyDescent="0"/>
  <sheetData>
    <row r="1" spans="1:10" ht="1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ht="18">
      <c r="A2" s="2">
        <v>0</v>
      </c>
      <c r="B2" s="2">
        <v>1</v>
      </c>
      <c r="C2" s="2">
        <v>2</v>
      </c>
      <c r="D2" s="2">
        <v>2</v>
      </c>
      <c r="E2" s="2">
        <v>1</v>
      </c>
      <c r="F2" s="2">
        <v>0</v>
      </c>
      <c r="G2" s="2">
        <v>2</v>
      </c>
      <c r="H2" s="2">
        <v>0</v>
      </c>
      <c r="I2" s="2">
        <v>2</v>
      </c>
      <c r="J2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Bag of words</vt:lpstr>
      <vt:lpstr>Bag of words (2)</vt:lpstr>
      <vt:lpstr>Bag of words 2</vt:lpstr>
      <vt:lpstr>Bag of words 3</vt:lpstr>
      <vt:lpstr>Unknown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Kiichi Takeuchi</dc:creator>
  <cp:lastModifiedBy>Kiichi Takeuchi</cp:lastModifiedBy>
  <dcterms:created xsi:type="dcterms:W3CDTF">2014-05-26T14:37:01Z</dcterms:created>
  <dcterms:modified xsi:type="dcterms:W3CDTF">2014-05-26T19:57:00Z</dcterms:modified>
</cp:coreProperties>
</file>