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エクセルの使い方/データ分析/"/>
    </mc:Choice>
  </mc:AlternateContent>
  <xr:revisionPtr revIDLastSave="0" documentId="13_ncr:1_{437B7E35-862E-FB48-918C-81F3A23C4877}" xr6:coauthVersionLast="47" xr6:coauthVersionMax="47" xr10:uidLastSave="{00000000-0000-0000-0000-000000000000}"/>
  <bookViews>
    <workbookView xWindow="4340" yWindow="500" windowWidth="24460" windowHeight="15840" activeTab="5" xr2:uid="{00000000-000D-0000-FFFF-FFFF00000000}"/>
  </bookViews>
  <sheets>
    <sheet name="ファネル分析_期間比較" sheetId="15" r:id="rId1"/>
    <sheet name="ファネル分析_ABテスト" sheetId="2" r:id="rId2"/>
    <sheet name="バブルチャート" sheetId="4" r:id="rId3"/>
    <sheet name="ヒートマップ" sheetId="8" r:id="rId4"/>
    <sheet name="パレート分析" sheetId="14" r:id="rId5"/>
    <sheet name="コホート分析" sheetId="7" r:id="rId6"/>
    <sheet name="相関分析" sheetId="11" r:id="rId7"/>
    <sheet name="相関分析_売上予測" sheetId="22" r:id="rId8"/>
    <sheet name="相関分析_外れ値＆グループ分け" sheetId="10" r:id="rId9"/>
    <sheet name="営業分析_1" sheetId="23" r:id="rId10"/>
    <sheet name="営業分析_2" sheetId="24" r:id="rId11"/>
  </sheets>
  <externalReferences>
    <externalReference r:id="rId12"/>
  </externalReferences>
  <definedNames>
    <definedName name="_xlnm._FilterDatabase" localSheetId="1" hidden="1">ファネル分析_ABテスト!$B$4:$F$4</definedName>
    <definedName name="_xlnm._FilterDatabase" localSheetId="0" hidden="1">ファネル分析_期間比較!$B$4:$F$370</definedName>
    <definedName name="_xlnm._FilterDatabase" localSheetId="9" hidden="1">営業分析_1!#REF!</definedName>
    <definedName name="_xlnm._FilterDatabase" localSheetId="10" hidden="1">営業分析_2!#REF!</definedName>
    <definedName name="_xlnm._FilterDatabase" localSheetId="6" hidden="1">相関分析!$P$2:$S$2</definedName>
    <definedName name="_xlnm._FilterDatabase" localSheetId="7" hidden="1">相関分析_売上予測!$P$2:$S$2</definedName>
    <definedName name="_xlchart.v1.0" hidden="1">パレート分析!$J$4:$J$10</definedName>
    <definedName name="_xlchart.v1.1" hidden="1">パレート分析!$K$3</definedName>
    <definedName name="_xlchart.v1.2" hidden="1">パレート分析!$K$4:$K$10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5" l="1"/>
  <c r="K32" i="15"/>
  <c r="L32" i="15"/>
  <c r="M32" i="15"/>
  <c r="N32" i="15"/>
  <c r="I32" i="15"/>
  <c r="J31" i="15"/>
  <c r="K31" i="15"/>
  <c r="L31" i="15"/>
  <c r="M31" i="15"/>
  <c r="N31" i="15"/>
  <c r="N33" i="15" s="1"/>
  <c r="I31" i="15"/>
  <c r="J30" i="15"/>
  <c r="K30" i="15"/>
  <c r="L30" i="15"/>
  <c r="M30" i="15"/>
  <c r="N30" i="15"/>
  <c r="I30" i="15"/>
  <c r="I5" i="15"/>
  <c r="F12" i="24"/>
  <c r="E12" i="24"/>
  <c r="D12" i="24"/>
  <c r="D11" i="24"/>
  <c r="E11" i="24"/>
  <c r="F11" i="24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D18" i="23"/>
  <c r="J34" i="15" l="1"/>
  <c r="M34" i="15"/>
  <c r="L34" i="15"/>
  <c r="K34" i="15"/>
  <c r="I34" i="15"/>
  <c r="J33" i="15"/>
  <c r="N34" i="15"/>
  <c r="L33" i="15"/>
  <c r="M33" i="15"/>
  <c r="K33" i="15"/>
  <c r="I33" i="15"/>
  <c r="V24" i="22"/>
  <c r="V2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V5" i="22"/>
  <c r="Q5" i="22"/>
  <c r="H5" i="22"/>
  <c r="B5" i="22"/>
  <c r="B6" i="22" s="1"/>
  <c r="B7" i="22" s="1"/>
  <c r="B8" i="22" s="1"/>
  <c r="W4" i="22"/>
  <c r="W6" i="22" s="1"/>
  <c r="Q4" i="22"/>
  <c r="Q3" i="22"/>
  <c r="V6" i="22" s="1"/>
  <c r="I5" i="2"/>
  <c r="J5" i="2"/>
  <c r="K5" i="2"/>
  <c r="I6" i="2"/>
  <c r="J6" i="2"/>
  <c r="K6" i="2"/>
  <c r="N9" i="15"/>
  <c r="M9" i="15"/>
  <c r="L9" i="15"/>
  <c r="K9" i="15"/>
  <c r="J9" i="15"/>
  <c r="N8" i="15"/>
  <c r="M8" i="15"/>
  <c r="L8" i="15"/>
  <c r="K8" i="15"/>
  <c r="J8" i="15"/>
  <c r="I9" i="15"/>
  <c r="I8" i="15"/>
  <c r="N7" i="15"/>
  <c r="M7" i="15"/>
  <c r="L7" i="15"/>
  <c r="K7" i="15"/>
  <c r="J7" i="15"/>
  <c r="I7" i="15"/>
  <c r="N6" i="15"/>
  <c r="M6" i="15"/>
  <c r="L6" i="15"/>
  <c r="K6" i="15"/>
  <c r="J6" i="15"/>
  <c r="I6" i="15"/>
  <c r="N5" i="15"/>
  <c r="M5" i="15"/>
  <c r="L5" i="15"/>
  <c r="K5" i="15"/>
  <c r="J5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V25" i="22" l="1"/>
  <c r="H6" i="22"/>
  <c r="H7" i="22" s="1"/>
  <c r="H8" i="22" s="1"/>
  <c r="I53" i="22"/>
  <c r="X4" i="22"/>
  <c r="W5" i="22"/>
  <c r="L5" i="2"/>
  <c r="M5" i="2"/>
  <c r="M6" i="2"/>
  <c r="L6" i="2"/>
  <c r="I7" i="2"/>
  <c r="K7" i="2"/>
  <c r="J7" i="2"/>
  <c r="K11" i="14"/>
  <c r="K10" i="14"/>
  <c r="K9" i="14"/>
  <c r="K8" i="14"/>
  <c r="K7" i="14"/>
  <c r="K6" i="14"/>
  <c r="K5" i="14"/>
  <c r="K4" i="14"/>
  <c r="G10" i="14"/>
  <c r="G4" i="14"/>
  <c r="H4" i="14" s="1"/>
  <c r="F5" i="14"/>
  <c r="G5" i="14" s="1"/>
  <c r="H5" i="14" s="1"/>
  <c r="Y4" i="22" l="1"/>
  <c r="X6" i="22"/>
  <c r="X5" i="22"/>
  <c r="I54" i="22"/>
  <c r="I55" i="22" s="1"/>
  <c r="M7" i="2"/>
  <c r="L7" i="2"/>
  <c r="L9" i="14"/>
  <c r="F6" i="14"/>
  <c r="F7" i="14" s="1"/>
  <c r="L10" i="14"/>
  <c r="L5" i="14"/>
  <c r="L6" i="14"/>
  <c r="L8" i="14"/>
  <c r="L4" i="14"/>
  <c r="L7" i="14"/>
  <c r="Y6" i="22" l="1"/>
  <c r="Y5" i="22"/>
  <c r="Z4" i="22"/>
  <c r="L11" i="14"/>
  <c r="G6" i="14"/>
  <c r="H6" i="14" s="1"/>
  <c r="F8" i="14"/>
  <c r="G7" i="14"/>
  <c r="H7" i="14" s="1"/>
  <c r="Z6" i="22" l="1"/>
  <c r="Z5" i="22"/>
  <c r="F9" i="14"/>
  <c r="G9" i="14" s="1"/>
  <c r="G8" i="14"/>
  <c r="H8" i="14" s="1"/>
  <c r="H11" i="14" l="1"/>
  <c r="H10" i="14"/>
  <c r="H9" i="14"/>
  <c r="W4" i="11" l="1"/>
  <c r="X4" i="11" s="1"/>
  <c r="Y4" i="11" s="1"/>
  <c r="Z4" i="11" s="1"/>
  <c r="Q83" i="11"/>
  <c r="Q63" i="11"/>
  <c r="Q43" i="11"/>
  <c r="Q23" i="11"/>
  <c r="Q3" i="11"/>
  <c r="Q4" i="11"/>
  <c r="Q6" i="11"/>
  <c r="H5" i="11"/>
  <c r="B5" i="11"/>
  <c r="B6" i="11" s="1"/>
  <c r="B7" i="11" s="1"/>
  <c r="B8" i="11" s="1"/>
  <c r="Q8" i="11" l="1"/>
  <c r="Q5" i="11"/>
  <c r="Q7" i="11"/>
  <c r="H6" i="11"/>
  <c r="Q10" i="11" l="1"/>
  <c r="H7" i="11"/>
  <c r="Q12" i="11" l="1"/>
  <c r="Q9" i="11"/>
  <c r="Q24" i="11"/>
  <c r="H8" i="11"/>
  <c r="I53" i="11" s="1"/>
  <c r="I54" i="11" l="1"/>
  <c r="I55" i="11" s="1"/>
  <c r="Q25" i="11"/>
  <c r="Q14" i="11"/>
  <c r="Q11" i="11"/>
  <c r="Q16" i="11" l="1"/>
  <c r="Q13" i="11"/>
  <c r="Q26" i="11"/>
  <c r="Q27" i="11" l="1"/>
  <c r="Q28" i="11"/>
  <c r="Q18" i="11"/>
  <c r="Q15" i="11"/>
  <c r="Q29" i="11" l="1"/>
  <c r="Q30" i="11"/>
  <c r="Q31" i="11"/>
  <c r="Q20" i="11"/>
  <c r="Q17" i="11"/>
  <c r="Q44" i="11"/>
  <c r="Q45" i="11" l="1"/>
  <c r="Q19" i="11"/>
  <c r="Q21" i="11" l="1"/>
  <c r="Q46" i="11"/>
  <c r="Q64" i="11"/>
  <c r="Q49" i="11" l="1"/>
  <c r="Q47" i="11"/>
  <c r="Q48" i="11"/>
  <c r="Q50" i="11"/>
  <c r="Q51" i="11"/>
  <c r="Q65" i="11"/>
  <c r="Q22" i="11"/>
  <c r="Q84" i="11" l="1"/>
  <c r="Q32" i="11"/>
  <c r="Q66" i="11"/>
  <c r="Q69" i="11"/>
  <c r="Q33" i="11" l="1"/>
  <c r="Q34" i="11"/>
  <c r="Q67" i="11"/>
  <c r="Q68" i="11"/>
  <c r="Q70" i="11"/>
  <c r="Q71" i="11"/>
  <c r="Q85" i="11"/>
  <c r="Q35" i="11" l="1"/>
  <c r="Q36" i="11"/>
  <c r="Q86" i="11"/>
  <c r="Q89" i="11"/>
  <c r="Q52" i="11"/>
  <c r="Q37" i="11" l="1"/>
  <c r="Q87" i="11"/>
  <c r="Q88" i="11"/>
  <c r="Q53" i="11"/>
  <c r="Q54" i="11"/>
  <c r="Q90" i="11"/>
  <c r="Q91" i="11"/>
  <c r="Q38" i="11" l="1"/>
  <c r="Q55" i="11"/>
  <c r="Q56" i="11"/>
  <c r="Q72" i="11"/>
  <c r="Q57" i="11" l="1"/>
  <c r="Q58" i="11"/>
  <c r="Q73" i="11"/>
  <c r="Q74" i="11"/>
  <c r="Q39" i="11"/>
  <c r="Q40" i="11"/>
  <c r="Q75" i="11" l="1"/>
  <c r="Q76" i="11"/>
  <c r="Q59" i="11"/>
  <c r="Q60" i="11"/>
  <c r="Q41" i="11"/>
  <c r="Q42" i="11"/>
  <c r="Q92" i="11"/>
  <c r="Q61" i="11" l="1"/>
  <c r="Q62" i="11"/>
  <c r="Q77" i="11"/>
  <c r="Q78" i="11"/>
  <c r="Q93" i="11"/>
  <c r="Q94" i="11"/>
  <c r="Q95" i="11" l="1"/>
  <c r="Q96" i="11"/>
  <c r="Q79" i="11"/>
  <c r="Q80" i="11"/>
  <c r="Q81" i="11" l="1"/>
  <c r="Q82" i="11"/>
  <c r="Q97" i="11"/>
  <c r="Q98" i="11"/>
  <c r="Q99" i="11" l="1"/>
  <c r="Q100" i="11"/>
  <c r="Q101" i="11" l="1"/>
  <c r="Q102" i="11"/>
  <c r="X5" i="11"/>
  <c r="X6" i="11"/>
  <c r="W6" i="11" l="1"/>
  <c r="Y5" i="11"/>
  <c r="Z5" i="11"/>
  <c r="V6" i="11"/>
  <c r="Y6" i="11"/>
  <c r="Z6" i="11"/>
  <c r="V5" i="11"/>
  <c r="W5" i="11"/>
  <c r="J9" i="8" l="1"/>
  <c r="J8" i="8"/>
  <c r="J7" i="8"/>
  <c r="J6" i="8"/>
  <c r="J5" i="8"/>
  <c r="J4" i="8"/>
  <c r="I40" i="7" l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K22" i="7"/>
  <c r="L22" i="7" s="1"/>
  <c r="M22" i="7" s="1"/>
  <c r="N22" i="7" s="1"/>
  <c r="O22" i="7" s="1"/>
  <c r="P22" i="7" s="1"/>
  <c r="Q22" i="7" s="1"/>
  <c r="R22" i="7" s="1"/>
  <c r="S22" i="7" s="1"/>
  <c r="T22" i="7" s="1"/>
  <c r="J22" i="7"/>
  <c r="I22" i="7"/>
  <c r="J4" i="7"/>
  <c r="K4" i="7" s="1"/>
  <c r="L4" i="7" s="1"/>
  <c r="M4" i="7" s="1"/>
  <c r="N4" i="7" s="1"/>
  <c r="O4" i="7" s="1"/>
  <c r="P4" i="7" s="1"/>
  <c r="Q4" i="7" s="1"/>
  <c r="R4" i="7" s="1"/>
  <c r="S4" i="7" s="1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H24" i="7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6" i="7"/>
  <c r="H7" i="7" l="1"/>
  <c r="I6" i="7"/>
  <c r="I24" i="7" s="1"/>
  <c r="I42" i="7" s="1"/>
  <c r="L6" i="7"/>
  <c r="K5" i="7"/>
  <c r="J6" i="7"/>
  <c r="I5" i="7"/>
  <c r="I23" i="7" s="1"/>
  <c r="I41" i="7" s="1"/>
  <c r="K6" i="7"/>
  <c r="J5" i="7"/>
  <c r="J24" i="7" l="1"/>
  <c r="J42" i="7" s="1"/>
  <c r="L24" i="7"/>
  <c r="L42" i="7" s="1"/>
  <c r="L5" i="7"/>
  <c r="L23" i="7" s="1"/>
  <c r="L41" i="7" s="1"/>
  <c r="J23" i="7"/>
  <c r="J41" i="7" s="1"/>
  <c r="H8" i="7"/>
  <c r="M7" i="7"/>
  <c r="L7" i="7"/>
  <c r="K7" i="7"/>
  <c r="J7" i="7"/>
  <c r="I7" i="7"/>
  <c r="I25" i="7" s="1"/>
  <c r="I43" i="7" s="1"/>
  <c r="K24" i="7"/>
  <c r="K42" i="7" s="1"/>
  <c r="K23" i="7"/>
  <c r="K41" i="7" s="1"/>
  <c r="M25" i="7" l="1"/>
  <c r="M43" i="7" s="1"/>
  <c r="K25" i="7"/>
  <c r="K43" i="7" s="1"/>
  <c r="L25" i="7"/>
  <c r="L43" i="7" s="1"/>
  <c r="J25" i="7"/>
  <c r="J43" i="7" s="1"/>
  <c r="I8" i="7"/>
  <c r="I26" i="7" s="1"/>
  <c r="I44" i="7" s="1"/>
  <c r="H9" i="7"/>
  <c r="M8" i="7"/>
  <c r="L8" i="7"/>
  <c r="K8" i="7"/>
  <c r="J8" i="7"/>
  <c r="M5" i="7"/>
  <c r="M23" i="7" s="1"/>
  <c r="M41" i="7" s="1"/>
  <c r="N8" i="7"/>
  <c r="M6" i="7"/>
  <c r="M24" i="7" s="1"/>
  <c r="M42" i="7" s="1"/>
  <c r="M26" i="7" l="1"/>
  <c r="M44" i="7" s="1"/>
  <c r="N26" i="7"/>
  <c r="N44" i="7" s="1"/>
  <c r="J26" i="7"/>
  <c r="J44" i="7" s="1"/>
  <c r="J9" i="7"/>
  <c r="I9" i="7"/>
  <c r="I27" i="7" s="1"/>
  <c r="I45" i="7" s="1"/>
  <c r="H10" i="7"/>
  <c r="N9" i="7"/>
  <c r="M9" i="7"/>
  <c r="L9" i="7"/>
  <c r="L27" i="7" s="1"/>
  <c r="L45" i="7" s="1"/>
  <c r="K9" i="7"/>
  <c r="K26" i="7"/>
  <c r="K44" i="7" s="1"/>
  <c r="L26" i="7"/>
  <c r="L44" i="7" s="1"/>
  <c r="N5" i="7"/>
  <c r="N23" i="7" s="1"/>
  <c r="N41" i="7" s="1"/>
  <c r="N6" i="7"/>
  <c r="N24" i="7" s="1"/>
  <c r="N42" i="7" s="1"/>
  <c r="N7" i="7"/>
  <c r="N25" i="7" s="1"/>
  <c r="N43" i="7" s="1"/>
  <c r="K27" i="7" l="1"/>
  <c r="K45" i="7" s="1"/>
  <c r="J27" i="7"/>
  <c r="J45" i="7" s="1"/>
  <c r="M27" i="7"/>
  <c r="M45" i="7" s="1"/>
  <c r="N27" i="7"/>
  <c r="N45" i="7" s="1"/>
  <c r="O5" i="7"/>
  <c r="O23" i="7" s="1"/>
  <c r="O41" i="7" s="1"/>
  <c r="O6" i="7"/>
  <c r="O24" i="7" s="1"/>
  <c r="O42" i="7" s="1"/>
  <c r="O7" i="7"/>
  <c r="O25" i="7" s="1"/>
  <c r="O43" i="7" s="1"/>
  <c r="O8" i="7"/>
  <c r="O26" i="7" s="1"/>
  <c r="O44" i="7" s="1"/>
  <c r="O9" i="7"/>
  <c r="O27" i="7" s="1"/>
  <c r="O45" i="7" s="1"/>
  <c r="K10" i="7"/>
  <c r="J10" i="7"/>
  <c r="I10" i="7"/>
  <c r="I28" i="7" s="1"/>
  <c r="I46" i="7" s="1"/>
  <c r="P10" i="7"/>
  <c r="H11" i="7"/>
  <c r="O10" i="7"/>
  <c r="N10" i="7"/>
  <c r="N28" i="7" s="1"/>
  <c r="N46" i="7" s="1"/>
  <c r="M10" i="7"/>
  <c r="M28" i="7" s="1"/>
  <c r="M46" i="7" s="1"/>
  <c r="L10" i="7"/>
  <c r="L28" i="7" s="1"/>
  <c r="L46" i="7" s="1"/>
  <c r="K28" i="7" l="1"/>
  <c r="K46" i="7" s="1"/>
  <c r="O28" i="7"/>
  <c r="O46" i="7" s="1"/>
  <c r="P28" i="7"/>
  <c r="P46" i="7" s="1"/>
  <c r="J28" i="7"/>
  <c r="J46" i="7" s="1"/>
  <c r="L11" i="7"/>
  <c r="K11" i="7"/>
  <c r="J11" i="7"/>
  <c r="I11" i="7"/>
  <c r="I29" i="7" s="1"/>
  <c r="I47" i="7" s="1"/>
  <c r="P11" i="7"/>
  <c r="H12" i="7"/>
  <c r="O11" i="7"/>
  <c r="N11" i="7"/>
  <c r="M11" i="7"/>
  <c r="Q11" i="7"/>
  <c r="P5" i="7"/>
  <c r="P23" i="7" s="1"/>
  <c r="P41" i="7" s="1"/>
  <c r="P6" i="7"/>
  <c r="P24" i="7" s="1"/>
  <c r="P42" i="7" s="1"/>
  <c r="P7" i="7"/>
  <c r="P25" i="7" s="1"/>
  <c r="P43" i="7" s="1"/>
  <c r="P8" i="7"/>
  <c r="P26" i="7" s="1"/>
  <c r="P44" i="7" s="1"/>
  <c r="P9" i="7"/>
  <c r="P27" i="7" s="1"/>
  <c r="P45" i="7" s="1"/>
  <c r="L29" i="7" l="1"/>
  <c r="L47" i="7" s="1"/>
  <c r="N29" i="7"/>
  <c r="N47" i="7" s="1"/>
  <c r="O29" i="7"/>
  <c r="O47" i="7" s="1"/>
  <c r="Q29" i="7"/>
  <c r="Q47" i="7" s="1"/>
  <c r="K29" i="7"/>
  <c r="K47" i="7" s="1"/>
  <c r="P29" i="7"/>
  <c r="P47" i="7" s="1"/>
  <c r="M12" i="7"/>
  <c r="L12" i="7"/>
  <c r="K12" i="7"/>
  <c r="J12" i="7"/>
  <c r="Q12" i="7"/>
  <c r="I12" i="7"/>
  <c r="I30" i="7" s="1"/>
  <c r="I48" i="7" s="1"/>
  <c r="P12" i="7"/>
  <c r="H13" i="7"/>
  <c r="O12" i="7"/>
  <c r="N12" i="7"/>
  <c r="Q5" i="7"/>
  <c r="Q23" i="7" s="1"/>
  <c r="Q41" i="7" s="1"/>
  <c r="Q6" i="7"/>
  <c r="Q24" i="7" s="1"/>
  <c r="Q42" i="7" s="1"/>
  <c r="Q7" i="7"/>
  <c r="Q25" i="7" s="1"/>
  <c r="Q43" i="7" s="1"/>
  <c r="Q8" i="7"/>
  <c r="Q26" i="7" s="1"/>
  <c r="Q44" i="7" s="1"/>
  <c r="Q9" i="7"/>
  <c r="Q27" i="7" s="1"/>
  <c r="Q45" i="7" s="1"/>
  <c r="Q10" i="7"/>
  <c r="Q28" i="7" s="1"/>
  <c r="Q46" i="7" s="1"/>
  <c r="J29" i="7"/>
  <c r="J47" i="7" s="1"/>
  <c r="M29" i="7"/>
  <c r="M47" i="7" s="1"/>
  <c r="N30" i="7" l="1"/>
  <c r="N48" i="7" s="1"/>
  <c r="K30" i="7"/>
  <c r="K48" i="7" s="1"/>
  <c r="O30" i="7"/>
  <c r="O48" i="7" s="1"/>
  <c r="N13" i="7"/>
  <c r="M13" i="7"/>
  <c r="L13" i="7"/>
  <c r="K13" i="7"/>
  <c r="R13" i="7"/>
  <c r="J13" i="7"/>
  <c r="Q13" i="7"/>
  <c r="I13" i="7"/>
  <c r="I31" i="7" s="1"/>
  <c r="I49" i="7" s="1"/>
  <c r="P13" i="7"/>
  <c r="H14" i="7"/>
  <c r="O13" i="7"/>
  <c r="L30" i="7"/>
  <c r="L48" i="7" s="1"/>
  <c r="P30" i="7"/>
  <c r="P48" i="7" s="1"/>
  <c r="M30" i="7"/>
  <c r="M48" i="7" s="1"/>
  <c r="Q30" i="7"/>
  <c r="Q48" i="7" s="1"/>
  <c r="R5" i="7"/>
  <c r="R23" i="7" s="1"/>
  <c r="R41" i="7" s="1"/>
  <c r="R6" i="7"/>
  <c r="R24" i="7" s="1"/>
  <c r="R42" i="7" s="1"/>
  <c r="R7" i="7"/>
  <c r="R25" i="7" s="1"/>
  <c r="R43" i="7" s="1"/>
  <c r="R8" i="7"/>
  <c r="R26" i="7" s="1"/>
  <c r="R44" i="7" s="1"/>
  <c r="R9" i="7"/>
  <c r="R27" i="7" s="1"/>
  <c r="R45" i="7" s="1"/>
  <c r="R10" i="7"/>
  <c r="R28" i="7" s="1"/>
  <c r="R46" i="7" s="1"/>
  <c r="R11" i="7"/>
  <c r="R29" i="7" s="1"/>
  <c r="R47" i="7" s="1"/>
  <c r="J30" i="7"/>
  <c r="J48" i="7" s="1"/>
  <c r="R12" i="7"/>
  <c r="R30" i="7" s="1"/>
  <c r="R48" i="7" s="1"/>
  <c r="H15" i="7" l="1"/>
  <c r="O14" i="7"/>
  <c r="N14" i="7"/>
  <c r="M14" i="7"/>
  <c r="L14" i="7"/>
  <c r="S14" i="7"/>
  <c r="K14" i="7"/>
  <c r="R14" i="7"/>
  <c r="J14" i="7"/>
  <c r="Q14" i="7"/>
  <c r="I14" i="7"/>
  <c r="I32" i="7" s="1"/>
  <c r="I50" i="7" s="1"/>
  <c r="P14" i="7"/>
  <c r="L31" i="7"/>
  <c r="L49" i="7" s="1"/>
  <c r="T4" i="7"/>
  <c r="T14" i="7" s="1"/>
  <c r="S5" i="7"/>
  <c r="S23" i="7" s="1"/>
  <c r="S41" i="7" s="1"/>
  <c r="S6" i="7"/>
  <c r="S24" i="7" s="1"/>
  <c r="S42" i="7" s="1"/>
  <c r="S7" i="7"/>
  <c r="S25" i="7" s="1"/>
  <c r="S43" i="7" s="1"/>
  <c r="S8" i="7"/>
  <c r="S26" i="7" s="1"/>
  <c r="S44" i="7" s="1"/>
  <c r="S9" i="7"/>
  <c r="S27" i="7" s="1"/>
  <c r="S45" i="7" s="1"/>
  <c r="S10" i="7"/>
  <c r="S28" i="7" s="1"/>
  <c r="S46" i="7" s="1"/>
  <c r="S11" i="7"/>
  <c r="S29" i="7" s="1"/>
  <c r="S47" i="7" s="1"/>
  <c r="S12" i="7"/>
  <c r="S30" i="7" s="1"/>
  <c r="S48" i="7" s="1"/>
  <c r="P31" i="7"/>
  <c r="P49" i="7" s="1"/>
  <c r="M31" i="7"/>
  <c r="M49" i="7" s="1"/>
  <c r="Q31" i="7"/>
  <c r="Q49" i="7" s="1"/>
  <c r="N31" i="7"/>
  <c r="N49" i="7" s="1"/>
  <c r="J31" i="7"/>
  <c r="J49" i="7" s="1"/>
  <c r="R31" i="7"/>
  <c r="R49" i="7" s="1"/>
  <c r="K31" i="7"/>
  <c r="K49" i="7" s="1"/>
  <c r="O31" i="7"/>
  <c r="O49" i="7" s="1"/>
  <c r="S13" i="7"/>
  <c r="S31" i="7" s="1"/>
  <c r="S49" i="7" s="1"/>
  <c r="T32" i="7" l="1"/>
  <c r="T50" i="7" s="1"/>
  <c r="Q32" i="7"/>
  <c r="Q50" i="7" s="1"/>
  <c r="P32" i="7"/>
  <c r="P50" i="7" s="1"/>
  <c r="M32" i="7"/>
  <c r="M50" i="7" s="1"/>
  <c r="N32" i="7"/>
  <c r="N50" i="7" s="1"/>
  <c r="J32" i="7"/>
  <c r="J50" i="7" s="1"/>
  <c r="O32" i="7"/>
  <c r="O50" i="7" s="1"/>
  <c r="R32" i="7"/>
  <c r="R50" i="7" s="1"/>
  <c r="P15" i="7"/>
  <c r="H16" i="7"/>
  <c r="O15" i="7"/>
  <c r="N15" i="7"/>
  <c r="M15" i="7"/>
  <c r="T15" i="7"/>
  <c r="L15" i="7"/>
  <c r="S15" i="7"/>
  <c r="K15" i="7"/>
  <c r="R15" i="7"/>
  <c r="J15" i="7"/>
  <c r="I15" i="7"/>
  <c r="I33" i="7" s="1"/>
  <c r="I51" i="7" s="1"/>
  <c r="Q15" i="7"/>
  <c r="K32" i="7"/>
  <c r="K50" i="7" s="1"/>
  <c r="T5" i="7"/>
  <c r="T23" i="7" s="1"/>
  <c r="T41" i="7" s="1"/>
  <c r="T6" i="7"/>
  <c r="T24" i="7" s="1"/>
  <c r="T42" i="7" s="1"/>
  <c r="T7" i="7"/>
  <c r="T25" i="7" s="1"/>
  <c r="T43" i="7" s="1"/>
  <c r="T8" i="7"/>
  <c r="T26" i="7" s="1"/>
  <c r="T44" i="7" s="1"/>
  <c r="T9" i="7"/>
  <c r="T27" i="7" s="1"/>
  <c r="T45" i="7" s="1"/>
  <c r="T10" i="7"/>
  <c r="T28" i="7" s="1"/>
  <c r="T46" i="7" s="1"/>
  <c r="T11" i="7"/>
  <c r="T29" i="7" s="1"/>
  <c r="T47" i="7" s="1"/>
  <c r="T12" i="7"/>
  <c r="T30" i="7" s="1"/>
  <c r="T48" i="7" s="1"/>
  <c r="T13" i="7"/>
  <c r="T31" i="7" s="1"/>
  <c r="T49" i="7" s="1"/>
  <c r="S32" i="7"/>
  <c r="S50" i="7" s="1"/>
  <c r="L32" i="7"/>
  <c r="L50" i="7" s="1"/>
  <c r="T33" i="7" l="1"/>
  <c r="T51" i="7" s="1"/>
  <c r="Q33" i="7"/>
  <c r="Q51" i="7" s="1"/>
  <c r="M33" i="7"/>
  <c r="M51" i="7" s="1"/>
  <c r="R33" i="7"/>
  <c r="R51" i="7" s="1"/>
  <c r="K33" i="7"/>
  <c r="K51" i="7" s="1"/>
  <c r="P33" i="7"/>
  <c r="P51" i="7" s="1"/>
  <c r="S33" i="7"/>
  <c r="S51" i="7" s="1"/>
  <c r="L33" i="7"/>
  <c r="L51" i="7" s="1"/>
  <c r="N33" i="7"/>
  <c r="N51" i="7" s="1"/>
  <c r="J33" i="7"/>
  <c r="J51" i="7" s="1"/>
  <c r="O33" i="7"/>
  <c r="O51" i="7" s="1"/>
  <c r="Q16" i="7"/>
  <c r="I16" i="7"/>
  <c r="I34" i="7" s="1"/>
  <c r="I52" i="7" s="1"/>
  <c r="I53" i="7" s="1"/>
  <c r="P16" i="7"/>
  <c r="O16" i="7"/>
  <c r="N16" i="7"/>
  <c r="M16" i="7"/>
  <c r="T16" i="7"/>
  <c r="L16" i="7"/>
  <c r="S16" i="7"/>
  <c r="K16" i="7"/>
  <c r="R16" i="7"/>
  <c r="J16" i="7"/>
  <c r="R34" i="7" l="1"/>
  <c r="R52" i="7" s="1"/>
  <c r="R53" i="7" s="1"/>
  <c r="P34" i="7"/>
  <c r="P52" i="7" s="1"/>
  <c r="P53" i="7" s="1"/>
  <c r="K34" i="7"/>
  <c r="K52" i="7" s="1"/>
  <c r="K53" i="7" s="1"/>
  <c r="T34" i="7"/>
  <c r="T52" i="7" s="1"/>
  <c r="T53" i="7" s="1"/>
  <c r="M34" i="7"/>
  <c r="M52" i="7" s="1"/>
  <c r="M53" i="7" s="1"/>
  <c r="Q34" i="7"/>
  <c r="Q52" i="7" s="1"/>
  <c r="Q53" i="7" s="1"/>
  <c r="S34" i="7"/>
  <c r="S52" i="7" s="1"/>
  <c r="S53" i="7" s="1"/>
  <c r="L34" i="7"/>
  <c r="L52" i="7" s="1"/>
  <c r="L53" i="7" s="1"/>
  <c r="N34" i="7"/>
  <c r="N52" i="7" s="1"/>
  <c r="N53" i="7" s="1"/>
  <c r="J34" i="7"/>
  <c r="J52" i="7" s="1"/>
  <c r="J53" i="7" s="1"/>
  <c r="O34" i="7"/>
  <c r="O52" i="7" s="1"/>
  <c r="O53" i="7" s="1"/>
</calcChain>
</file>

<file path=xl/sharedStrings.xml><?xml version="1.0" encoding="utf-8"?>
<sst xmlns="http://schemas.openxmlformats.org/spreadsheetml/2006/main" count="1154" uniqueCount="104">
  <si>
    <t>広告A</t>
    <rPh sb="0" eb="2">
      <t>コウコク</t>
    </rPh>
    <phoneticPr fontId="1"/>
  </si>
  <si>
    <t>広告B</t>
    <rPh sb="0" eb="2">
      <t>コウコク</t>
    </rPh>
    <phoneticPr fontId="1"/>
  </si>
  <si>
    <t>広告の種類</t>
    <rPh sb="0" eb="2">
      <t>コウコク</t>
    </rPh>
    <rPh sb="3" eb="5">
      <t>シュルイ</t>
    </rPh>
    <phoneticPr fontId="1"/>
  </si>
  <si>
    <t>表示回数</t>
    <rPh sb="0" eb="2">
      <t>ヒョウジ</t>
    </rPh>
    <rPh sb="2" eb="4">
      <t>カイスウ</t>
    </rPh>
    <phoneticPr fontId="1"/>
  </si>
  <si>
    <t>広告クリック数</t>
    <rPh sb="0" eb="2">
      <t>コウコク</t>
    </rPh>
    <rPh sb="6" eb="7">
      <t>スウ</t>
    </rPh>
    <phoneticPr fontId="1"/>
  </si>
  <si>
    <t>購入数</t>
    <rPh sb="0" eb="3">
      <t>コウニュウスウ</t>
    </rPh>
    <phoneticPr fontId="1"/>
  </si>
  <si>
    <t>日付</t>
    <rPh sb="0" eb="2">
      <t>ヒヅケ</t>
    </rPh>
    <phoneticPr fontId="1"/>
  </si>
  <si>
    <t>広告</t>
    <rPh sb="0" eb="2">
      <t>コウコク</t>
    </rPh>
    <phoneticPr fontId="1"/>
  </si>
  <si>
    <t>クリック数</t>
    <rPh sb="4" eb="5">
      <t>スウ</t>
    </rPh>
    <phoneticPr fontId="1"/>
  </si>
  <si>
    <t>クリック率</t>
    <rPh sb="4" eb="5">
      <t>リツ</t>
    </rPh>
    <phoneticPr fontId="1"/>
  </si>
  <si>
    <t>購入率</t>
    <rPh sb="0" eb="2">
      <t>コウニュウ</t>
    </rPh>
    <rPh sb="2" eb="3">
      <t>リツ</t>
    </rPh>
    <phoneticPr fontId="1"/>
  </si>
  <si>
    <t>合計</t>
    <rPh sb="0" eb="2">
      <t>ゴウケイ</t>
    </rPh>
    <phoneticPr fontId="1"/>
  </si>
  <si>
    <t>広告結果</t>
    <rPh sb="0" eb="2">
      <t>コウコク</t>
    </rPh>
    <rPh sb="2" eb="4">
      <t>ケッカ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</si>
  <si>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</si>
  <si>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</si>
  <si>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</si>
  <si>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</si>
  <si>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</si>
  <si>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</si>
  <si>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広告表示回数</t>
    <rPh sb="0" eb="2">
      <t>コウコク</t>
    </rPh>
    <rPh sb="2" eb="4">
      <t>ヒョウジ</t>
    </rPh>
    <rPh sb="4" eb="6">
      <t>カイスウ</t>
    </rPh>
    <phoneticPr fontId="1"/>
  </si>
  <si>
    <t>月</t>
    <rPh sb="0" eb="1">
      <t>ツキ</t>
    </rPh>
    <phoneticPr fontId="1"/>
  </si>
  <si>
    <t>売上</t>
    <rPh sb="0" eb="2">
      <t>ウリアゲ</t>
    </rPh>
    <phoneticPr fontId="1"/>
  </si>
  <si>
    <t>売上成長率</t>
    <rPh sb="0" eb="2">
      <t>ウリアゲ</t>
    </rPh>
    <rPh sb="2" eb="5">
      <t>セイチョウリツ</t>
    </rPh>
    <phoneticPr fontId="1"/>
  </si>
  <si>
    <t>商品名</t>
    <rPh sb="0" eb="2">
      <t>ショウヒン</t>
    </rPh>
    <rPh sb="2" eb="3">
      <t>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</si>
  <si>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</si>
  <si>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</si>
  <si>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</si>
  <si>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</si>
  <si>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</si>
  <si>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</si>
  <si>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利益率</t>
    <rPh sb="0" eb="2">
      <t>リエキ</t>
    </rPh>
    <rPh sb="2" eb="3">
      <t>リツ</t>
    </rPh>
    <phoneticPr fontId="1"/>
  </si>
  <si>
    <t>商品別の利益率 vs 売上成長率</t>
    <rPh sb="0" eb="2">
      <t>ショウヒン</t>
    </rPh>
    <rPh sb="2" eb="3">
      <t>ベツ</t>
    </rPh>
    <rPh sb="4" eb="6">
      <t>リエキ</t>
    </rPh>
    <rPh sb="6" eb="7">
      <t>リツ</t>
    </rPh>
    <rPh sb="11" eb="13">
      <t>ウリアゲ</t>
    </rPh>
    <rPh sb="13" eb="16">
      <t>セイチョウリツ</t>
    </rPh>
    <phoneticPr fontId="1"/>
  </si>
  <si>
    <t>入会月</t>
    <rPh sb="0" eb="2">
      <t>ニュウカイ</t>
    </rPh>
    <rPh sb="2" eb="3">
      <t>ツキ</t>
    </rPh>
    <phoneticPr fontId="1"/>
  </si>
  <si>
    <t>利用月</t>
    <rPh sb="0" eb="2">
      <t>リヨウ</t>
    </rPh>
    <rPh sb="2" eb="3">
      <t>ツキ</t>
    </rPh>
    <phoneticPr fontId="1"/>
  </si>
  <si>
    <t>利用者数</t>
    <rPh sb="0" eb="2">
      <t>リヨウ</t>
    </rPh>
    <rPh sb="2" eb="3">
      <t>シャ</t>
    </rPh>
    <rPh sb="3" eb="4">
      <t>スウ</t>
    </rPh>
    <phoneticPr fontId="1"/>
  </si>
  <si>
    <t>7月</t>
  </si>
  <si>
    <t>8月</t>
  </si>
  <si>
    <t>9月</t>
  </si>
  <si>
    <t>10月</t>
  </si>
  <si>
    <t>11月</t>
  </si>
  <si>
    <t>12月</t>
  </si>
  <si>
    <t>平均</t>
    <rPh sb="0" eb="2">
      <t>ヘイキン</t>
    </rPh>
    <phoneticPr fontId="1"/>
  </si>
  <si>
    <t>利用月数</t>
    <rPh sb="0" eb="2">
      <t>リヨウ</t>
    </rPh>
    <rPh sb="2" eb="3">
      <t>ツキ</t>
    </rPh>
    <rPh sb="3" eb="4">
      <t>スウ</t>
    </rPh>
    <phoneticPr fontId="1"/>
  </si>
  <si>
    <t>入会月別の継続利用率（1か月目を100%とする）</t>
    <rPh sb="0" eb="2">
      <t>ニュウカイ</t>
    </rPh>
    <rPh sb="2" eb="4">
      <t>ツキベツ</t>
    </rPh>
    <rPh sb="5" eb="7">
      <t>ケイゾク</t>
    </rPh>
    <rPh sb="7" eb="10">
      <t>リヨウリツ</t>
    </rPh>
    <rPh sb="13" eb="15">
      <t>ゲツメ</t>
    </rPh>
    <phoneticPr fontId="1"/>
  </si>
  <si>
    <t>継続利用率（1か月目を100%とする）</t>
    <rPh sb="0" eb="2">
      <t>ケイゾク</t>
    </rPh>
    <rPh sb="2" eb="5">
      <t>リヨウリツ</t>
    </rPh>
    <rPh sb="8" eb="10">
      <t>ゲツメ</t>
    </rPh>
    <phoneticPr fontId="1"/>
  </si>
  <si>
    <t>広告C</t>
    <rPh sb="0" eb="2">
      <t>コウコク</t>
    </rPh>
    <phoneticPr fontId="1"/>
  </si>
  <si>
    <t>広告D</t>
    <rPh sb="0" eb="2">
      <t>コウコク</t>
    </rPh>
    <phoneticPr fontId="1"/>
  </si>
  <si>
    <t>広告E</t>
    <rPh sb="0" eb="2">
      <t>コウコク</t>
    </rPh>
    <phoneticPr fontId="1"/>
  </si>
  <si>
    <t>広告別の購入率</t>
    <rPh sb="0" eb="2">
      <t>コウコク</t>
    </rPh>
    <rPh sb="2" eb="3">
      <t>ベツ</t>
    </rPh>
    <rPh sb="4" eb="6">
      <t>コウニュウ</t>
    </rPh>
    <rPh sb="6" eb="7">
      <t>リツ</t>
    </rPh>
    <phoneticPr fontId="1"/>
  </si>
  <si>
    <t>広告宣伝費（横）×売上（縦）</t>
    <rPh sb="0" eb="2">
      <t>コウコク</t>
    </rPh>
    <rPh sb="2" eb="5">
      <t>センデンヒ</t>
    </rPh>
    <rPh sb="6" eb="7">
      <t>ヨコ</t>
    </rPh>
    <rPh sb="9" eb="11">
      <t>ウリアゲ</t>
    </rPh>
    <rPh sb="12" eb="13">
      <t>タテ</t>
    </rPh>
    <phoneticPr fontId="1"/>
  </si>
  <si>
    <t>広告宣伝費</t>
    <rPh sb="0" eb="2">
      <t>コウコク</t>
    </rPh>
    <rPh sb="2" eb="5">
      <t>センデンヒ</t>
    </rPh>
    <phoneticPr fontId="1"/>
  </si>
  <si>
    <r>
      <t>R</t>
    </r>
    <r>
      <rPr>
        <vertAlign val="superscript"/>
        <sz val="11"/>
        <color theme="1"/>
        <rFont val="Yu Gothic"/>
        <family val="3"/>
        <charset val="128"/>
        <scheme val="minor"/>
      </rPr>
      <t>2</t>
    </r>
    <r>
      <rPr>
        <sz val="11"/>
        <color theme="1"/>
        <rFont val="Yu Gothic"/>
        <family val="2"/>
        <scheme val="minor"/>
      </rPr>
      <t>=</t>
    </r>
    <phoneticPr fontId="1"/>
  </si>
  <si>
    <t>x</t>
    <phoneticPr fontId="1"/>
  </si>
  <si>
    <t>傾き</t>
    <rPh sb="0" eb="1">
      <t>カタム</t>
    </rPh>
    <phoneticPr fontId="1"/>
  </si>
  <si>
    <t>切片</t>
    <rPh sb="0" eb="2">
      <t>セッペン</t>
    </rPh>
    <phoneticPr fontId="1"/>
  </si>
  <si>
    <t>y</t>
    <phoneticPr fontId="1"/>
  </si>
  <si>
    <t>横軸(x):</t>
    <rPh sb="0" eb="2">
      <t>ヨコジク</t>
    </rPh>
    <phoneticPr fontId="1"/>
  </si>
  <si>
    <t>傾き:</t>
    <rPh sb="0" eb="1">
      <t>カタム</t>
    </rPh>
    <phoneticPr fontId="1"/>
  </si>
  <si>
    <t>切片:</t>
    <rPh sb="0" eb="2">
      <t>セッペン</t>
    </rPh>
    <phoneticPr fontId="1"/>
  </si>
  <si>
    <t>縦軸(y):</t>
    <rPh sb="0" eb="2">
      <t>タテジク</t>
    </rPh>
    <phoneticPr fontId="1"/>
  </si>
  <si>
    <t>項目</t>
    <rPh sb="0" eb="2">
      <t>コウモク</t>
    </rPh>
    <phoneticPr fontId="1"/>
  </si>
  <si>
    <t>数値</t>
    <rPh sb="0" eb="2">
      <t>スウチ</t>
    </rPh>
    <phoneticPr fontId="1"/>
  </si>
  <si>
    <t>広告宣伝費（横軸）と売上（縦軸）</t>
    <rPh sb="0" eb="2">
      <t>コウコク</t>
    </rPh>
    <rPh sb="2" eb="5">
      <t>センデンヒ</t>
    </rPh>
    <rPh sb="6" eb="8">
      <t>ヨコジク</t>
    </rPh>
    <rPh sb="10" eb="12">
      <t>ウリアゲ</t>
    </rPh>
    <rPh sb="13" eb="14">
      <t>タテ</t>
    </rPh>
    <rPh sb="14" eb="15">
      <t>ジク</t>
    </rPh>
    <phoneticPr fontId="1"/>
  </si>
  <si>
    <t>世代別顧客数（千人）</t>
    <rPh sb="0" eb="3">
      <t>セダイベツ</t>
    </rPh>
    <rPh sb="3" eb="6">
      <t>コキャクスウ</t>
    </rPh>
    <rPh sb="7" eb="9">
      <t>センニン</t>
    </rPh>
    <phoneticPr fontId="1"/>
  </si>
  <si>
    <t>顧客数</t>
    <rPh sb="0" eb="3">
      <t>コキャクスウ</t>
    </rPh>
    <phoneticPr fontId="1"/>
  </si>
  <si>
    <t>シェア</t>
    <phoneticPr fontId="1"/>
  </si>
  <si>
    <t>70代以上</t>
    <rPh sb="2" eb="3">
      <t>ダイ</t>
    </rPh>
    <rPh sb="3" eb="5">
      <t>イジョウ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</si>
  <si>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</si>
  <si>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</si>
  <si>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</si>
  <si>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</si>
  <si>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</si>
  <si>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10代以下</t>
    <rPh sb="2" eb="3">
      <t>ダイ</t>
    </rPh>
    <rPh sb="3" eb="5">
      <t>イカ</t>
    </rPh>
    <phoneticPr fontId="1"/>
  </si>
  <si>
    <t>年齢</t>
    <rPh sb="0" eb="2">
      <t>ネンレイ</t>
    </rPh>
    <phoneticPr fontId="1"/>
  </si>
  <si>
    <t>累計顧客数</t>
    <rPh sb="0" eb="2">
      <t>ルイケイ</t>
    </rPh>
    <rPh sb="2" eb="5">
      <t>コキャクスウ</t>
    </rPh>
    <phoneticPr fontId="1"/>
  </si>
  <si>
    <t>世代別顧客数</t>
    <rPh sb="0" eb="3">
      <t>セダイベツ</t>
    </rPh>
    <rPh sb="3" eb="6">
      <t>コキャクスウ</t>
    </rPh>
    <phoneticPr fontId="1"/>
  </si>
  <si>
    <t>顧客名</t>
    <rPh sb="0" eb="2">
      <t>コキャク</t>
    </rPh>
    <rPh sb="2" eb="3">
      <t>メイ</t>
    </rPh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</si>
  <si>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</si>
  <si>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</si>
  <si>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</si>
  <si>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</si>
  <si>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</si>
  <si>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</si>
  <si>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</si>
  <si>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</si>
  <si>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状況</t>
    <rPh sb="0" eb="2">
      <t>ジョウキョウ</t>
    </rPh>
    <phoneticPr fontId="1"/>
  </si>
  <si>
    <t>確度</t>
    <rPh sb="0" eb="2">
      <t>カクド</t>
    </rPh>
    <phoneticPr fontId="1"/>
  </si>
  <si>
    <t>受注済み</t>
    <rPh sb="0" eb="2">
      <t>ジュチュウ</t>
    </rPh>
    <rPh sb="2" eb="3">
      <t>ズ</t>
    </rPh>
    <phoneticPr fontId="1"/>
  </si>
  <si>
    <t>見積もり済み</t>
    <rPh sb="0" eb="2">
      <t>ミツ</t>
    </rPh>
    <rPh sb="4" eb="5">
      <t>ズ</t>
    </rPh>
    <phoneticPr fontId="1"/>
  </si>
  <si>
    <t>打合せ済み</t>
    <rPh sb="0" eb="2">
      <t>ウチアワ</t>
    </rPh>
    <rPh sb="3" eb="4">
      <t>ズ</t>
    </rPh>
    <phoneticPr fontId="1"/>
  </si>
  <si>
    <t>これから営業</t>
    <rPh sb="4" eb="6">
      <t>エイギョウ</t>
    </rPh>
    <phoneticPr fontId="1"/>
  </si>
  <si>
    <t>期待値</t>
    <rPh sb="0" eb="3">
      <t>キタイチ</t>
    </rPh>
    <phoneticPr fontId="1"/>
  </si>
  <si>
    <t>売上見込み</t>
    <rPh sb="0" eb="2">
      <t>ウリアゲ</t>
    </rPh>
    <rPh sb="2" eb="4">
      <t>ミコ</t>
    </rPh>
    <phoneticPr fontId="1"/>
  </si>
  <si>
    <t>売上合計</t>
    <rPh sb="0" eb="2">
      <t>ウリアゲ</t>
    </rPh>
    <rPh sb="2" eb="4">
      <t>ゴウケイ</t>
    </rPh>
    <phoneticPr fontId="1"/>
  </si>
  <si>
    <t>今年の売上見込み</t>
    <rPh sb="0" eb="2">
      <t>コトシ</t>
    </rPh>
    <rPh sb="3" eb="5">
      <t>ウリアゲ</t>
    </rPh>
    <rPh sb="5" eb="7">
      <t>ミコ</t>
    </rPh>
    <phoneticPr fontId="1"/>
  </si>
  <si>
    <t>アンケート結果</t>
    <rPh sb="5" eb="7">
      <t>ケッカ</t>
    </rPh>
    <phoneticPr fontId="1"/>
  </si>
  <si>
    <t>人数</t>
    <rPh sb="0" eb="2">
      <t>ニンズウ</t>
    </rPh>
    <phoneticPr fontId="1"/>
  </si>
  <si>
    <t>収益シミュレーション</t>
    <rPh sb="0" eb="2">
      <t>シュウエキ</t>
    </rPh>
    <phoneticPr fontId="1"/>
  </si>
  <si>
    <t>価格</t>
    <rPh sb="0" eb="2">
      <t>カカク</t>
    </rPh>
    <phoneticPr fontId="1"/>
  </si>
  <si>
    <t>材料費／個</t>
    <rPh sb="0" eb="3">
      <t>ザイリョウヒ</t>
    </rPh>
    <rPh sb="4" eb="5">
      <t>コ</t>
    </rPh>
    <phoneticPr fontId="1"/>
  </si>
  <si>
    <t>購入者数</t>
    <rPh sb="0" eb="2">
      <t>コウニュウ</t>
    </rPh>
    <rPh sb="2" eb="3">
      <t>シャ</t>
    </rPh>
    <rPh sb="3" eb="4">
      <t>スウ</t>
    </rPh>
    <phoneticPr fontId="1"/>
  </si>
  <si>
    <t>利益</t>
    <rPh sb="0" eb="2">
      <t>リエキ</t>
    </rPh>
    <phoneticPr fontId="1"/>
  </si>
  <si>
    <t>円</t>
    <rPh sb="0" eb="1">
      <t>エン</t>
    </rPh>
    <phoneticPr fontId="1"/>
  </si>
  <si>
    <t>人</t>
    <rPh sb="0" eb="1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</si>
</sst>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0.0%"/>
    <numFmt numFmtId="178" formatCode="#,##0&quot;月&quot;"/>
    <numFmt numFmtId="179" formatCode="#,##0&quot;ヶ月目&quot;"/>
    <numFmt numFmtId="180" formatCode="#,##0.0000"/>
    <numFmt numFmtId="181" formatCode="General&quot;月&quot;"/>
    <numFmt numFmtId="182" formatCode="#,##0&quot;円&quot;"/>
    <numFmt numFmtId="183" formatCode="#,##0&quot;円まで&quot;"/>
  </numFmts>
  <fonts count="9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  <font>
      <sz val="11"/>
      <color rgb="FF0000FF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vertAlign val="superscript"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left"/>
    </xf>
    <xf numFmtId="3" fontId="0" fillId="0" borderId="5" xfId="0" applyNumberFormat="1" applyBorder="1" applyAlignment="1">
      <alignment horizontal="right"/>
    </xf>
    <xf numFmtId="3" fontId="0" fillId="0" borderId="4" xfId="0" applyNumberFormat="1" applyBorder="1"/>
    <xf numFmtId="3" fontId="0" fillId="0" borderId="0" xfId="0" applyNumberFormat="1" applyAlignment="1">
      <alignment horizontal="left" vertical="center"/>
    </xf>
    <xf numFmtId="3" fontId="0" fillId="0" borderId="0" xfId="0" applyNumberFormat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5" xfId="0" applyNumberFormat="1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3" fontId="0" fillId="0" borderId="5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9" fontId="0" fillId="0" borderId="0" xfId="0" applyNumberFormat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5" xfId="0" applyNumberFormat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9" fontId="0" fillId="0" borderId="5" xfId="0" applyNumberFormat="1" applyBorder="1" applyAlignment="1">
      <alignment horizontal="right"/>
    </xf>
    <xf numFmtId="9" fontId="2" fillId="0" borderId="2" xfId="0" applyNumberFormat="1" applyFont="1" applyBorder="1"/>
    <xf numFmtId="3" fontId="2" fillId="0" borderId="2" xfId="0" applyNumberFormat="1" applyFont="1" applyBorder="1"/>
    <xf numFmtId="9" fontId="2" fillId="0" borderId="3" xfId="0" applyNumberFormat="1" applyFont="1" applyBorder="1"/>
    <xf numFmtId="3" fontId="2" fillId="0" borderId="3" xfId="0" applyNumberFormat="1" applyFont="1" applyBorder="1"/>
    <xf numFmtId="178" fontId="2" fillId="0" borderId="2" xfId="0" applyNumberFormat="1" applyFont="1" applyBorder="1"/>
    <xf numFmtId="178" fontId="2" fillId="0" borderId="3" xfId="0" applyNumberFormat="1" applyFont="1" applyBorder="1"/>
    <xf numFmtId="3" fontId="0" fillId="0" borderId="6" xfId="0" applyNumberFormat="1" applyBorder="1" applyAlignment="1">
      <alignment horizontal="left"/>
    </xf>
    <xf numFmtId="3" fontId="0" fillId="0" borderId="7" xfId="0" applyNumberFormat="1" applyBorder="1" applyAlignment="1">
      <alignment horizontal="left"/>
    </xf>
    <xf numFmtId="3" fontId="0" fillId="0" borderId="3" xfId="0" applyNumberFormat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3" fontId="5" fillId="0" borderId="4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5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left"/>
    </xf>
    <xf numFmtId="178" fontId="5" fillId="0" borderId="2" xfId="0" applyNumberFormat="1" applyFont="1" applyBorder="1" applyAlignment="1">
      <alignment horizontal="right"/>
    </xf>
    <xf numFmtId="9" fontId="5" fillId="0" borderId="2" xfId="0" applyNumberFormat="1" applyFont="1" applyBorder="1"/>
    <xf numFmtId="3" fontId="5" fillId="0" borderId="7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right"/>
    </xf>
    <xf numFmtId="3" fontId="5" fillId="0" borderId="3" xfId="0" applyNumberFormat="1" applyFont="1" applyBorder="1"/>
    <xf numFmtId="9" fontId="5" fillId="0" borderId="3" xfId="0" applyNumberFormat="1" applyFont="1" applyBorder="1"/>
    <xf numFmtId="3" fontId="6" fillId="0" borderId="4" xfId="0" applyNumberFormat="1" applyFont="1" applyBorder="1" applyAlignment="1">
      <alignment horizontal="left"/>
    </xf>
    <xf numFmtId="3" fontId="7" fillId="0" borderId="4" xfId="0" applyNumberFormat="1" applyFont="1" applyBorder="1" applyAlignment="1">
      <alignment horizontal="left"/>
    </xf>
    <xf numFmtId="179" fontId="4" fillId="0" borderId="5" xfId="0" applyNumberFormat="1" applyFont="1" applyBorder="1"/>
    <xf numFmtId="178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 applyAlignment="1">
      <alignment horizontal="right"/>
    </xf>
    <xf numFmtId="10" fontId="7" fillId="0" borderId="3" xfId="0" applyNumberFormat="1" applyFont="1" applyBorder="1"/>
    <xf numFmtId="18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3" fontId="4" fillId="0" borderId="2" xfId="0" applyNumberFormat="1" applyFont="1" applyBorder="1"/>
    <xf numFmtId="3" fontId="4" fillId="0" borderId="3" xfId="0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56" fontId="2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2" fillId="0" borderId="2" xfId="0" applyFont="1" applyBorder="1"/>
    <xf numFmtId="56" fontId="2" fillId="0" borderId="3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left"/>
    </xf>
    <xf numFmtId="0" fontId="2" fillId="0" borderId="3" xfId="0" applyFont="1" applyBorder="1"/>
    <xf numFmtId="0" fontId="0" fillId="0" borderId="6" xfId="0" applyBorder="1"/>
    <xf numFmtId="3" fontId="0" fillId="0" borderId="6" xfId="0" applyNumberFormat="1" applyBorder="1"/>
    <xf numFmtId="9" fontId="0" fillId="0" borderId="6" xfId="0" applyNumberFormat="1" applyBorder="1"/>
    <xf numFmtId="3" fontId="0" fillId="0" borderId="5" xfId="0" applyNumberFormat="1" applyBorder="1"/>
    <xf numFmtId="9" fontId="0" fillId="0" borderId="5" xfId="0" applyNumberFormat="1" applyBorder="1"/>
    <xf numFmtId="0" fontId="0" fillId="0" borderId="7" xfId="0" applyBorder="1"/>
    <xf numFmtId="3" fontId="4" fillId="0" borderId="0" xfId="0" applyNumberFormat="1" applyFont="1" applyAlignment="1">
      <alignment horizontal="left" vertical="center"/>
    </xf>
    <xf numFmtId="3" fontId="4" fillId="0" borderId="4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0" borderId="5" xfId="0" applyNumberFormat="1" applyFont="1" applyBorder="1" applyAlignment="1">
      <alignment horizontal="left" vertical="center"/>
    </xf>
    <xf numFmtId="181" fontId="5" fillId="0" borderId="2" xfId="0" applyNumberFormat="1" applyFont="1" applyBorder="1" applyAlignment="1">
      <alignment horizontal="left" vertical="center"/>
    </xf>
    <xf numFmtId="181" fontId="5" fillId="0" borderId="3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3" fontId="5" fillId="0" borderId="2" xfId="0" applyNumberFormat="1" applyFont="1" applyBorder="1"/>
    <xf numFmtId="3" fontId="0" fillId="0" borderId="4" xfId="0" applyNumberFormat="1" applyBorder="1" applyAlignment="1">
      <alignment horizontal="left" vertical="center"/>
    </xf>
    <xf numFmtId="9" fontId="0" fillId="0" borderId="4" xfId="0" applyNumberFormat="1" applyBorder="1" applyAlignment="1">
      <alignment horizontal="right" vertical="center"/>
    </xf>
    <xf numFmtId="9" fontId="0" fillId="0" borderId="5" xfId="0" applyNumberFormat="1" applyBorder="1" applyAlignment="1">
      <alignment horizontal="right" vertical="center"/>
    </xf>
    <xf numFmtId="9" fontId="2" fillId="0" borderId="2" xfId="0" applyNumberFormat="1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9" fontId="0" fillId="0" borderId="6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9" fontId="0" fillId="0" borderId="7" xfId="0" applyNumberFormat="1" applyBorder="1" applyAlignment="1">
      <alignment vertical="center"/>
    </xf>
    <xf numFmtId="3" fontId="0" fillId="0" borderId="2" xfId="0" applyNumberFormat="1" applyBorder="1" applyAlignment="1">
      <alignment horizontal="left" vertical="center"/>
    </xf>
    <xf numFmtId="3" fontId="0" fillId="0" borderId="3" xfId="0" applyNumberFormat="1" applyBorder="1" applyAlignment="1">
      <alignment horizontal="left" vertical="center"/>
    </xf>
    <xf numFmtId="183" fontId="0" fillId="0" borderId="5" xfId="0" applyNumberFormat="1" applyBorder="1" applyAlignment="1">
      <alignment horizontal="right" vertical="center"/>
    </xf>
    <xf numFmtId="182" fontId="0" fillId="0" borderId="5" xfId="0" applyNumberFormat="1" applyBorder="1" applyAlignment="1">
      <alignment horizontal="right"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ファネル分析_期間比較!$H$2</c:f>
          <c:strCache>
            <c:ptCount val="1"/>
            <c:pt idx="0">
              <c:v>広告結果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ファネル分析_期間比較!$H$8</c:f>
              <c:strCache>
                <c:ptCount val="1"/>
                <c:pt idx="0">
                  <c:v>クリック率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ファネル分析_期間比較!$I$4:$N$4</c:f>
              <c:numCache>
                <c:formatCode>#,##0"月"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ファネル分析_期間比較!$I$8:$N$8</c:f>
              <c:numCache>
                <c:formatCode>0.0%</c:formatCode>
                <c:ptCount val="6"/>
                <c:pt idx="0">
                  <c:v>8.8179653246088452E-2</c:v>
                </c:pt>
                <c:pt idx="1">
                  <c:v>6.9703274832639772E-2</c:v>
                </c:pt>
                <c:pt idx="2">
                  <c:v>6.143172914888495E-2</c:v>
                </c:pt>
                <c:pt idx="3">
                  <c:v>4.8474360504435696E-2</c:v>
                </c:pt>
                <c:pt idx="4">
                  <c:v>4.7891901137432649E-2</c:v>
                </c:pt>
                <c:pt idx="5">
                  <c:v>4.6593931743383978E-2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E-4950-B5C4-326EF7FB5672}"/>
            </c:ext>
          </c:extLst>
        </c:ser>
        <c:ser>
          <c:idx val="1"/>
          <c:order val="1"/>
          <c:tx>
            <c:strRef>
              <c:f>ファネル分析_期間比較!$H$9</c:f>
              <c:strCache>
                <c:ptCount val="1"/>
                <c:pt idx="0">
                  <c:v>購入率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ファネル分析_期間比較!$I$4:$N$4</c:f>
              <c:numCache>
                <c:formatCode>#,##0"月"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ファネル分析_期間比較!$I$9:$N$9</c:f>
              <c:numCache>
                <c:formatCode>0.0%</c:formatCode>
                <c:ptCount val="6"/>
                <c:pt idx="0">
                  <c:v>5.6537102473498232E-2</c:v>
                </c:pt>
                <c:pt idx="1">
                  <c:v>5.8079169370538614E-2</c:v>
                </c:pt>
                <c:pt idx="2">
                  <c:v>5.9137869611685073E-2</c:v>
                </c:pt>
                <c:pt idx="3">
                  <c:v>6.1551087402544113E-2</c:v>
                </c:pt>
                <c:pt idx="4">
                  <c:v>6.160714285714286E-2</c:v>
                </c:pt>
                <c:pt idx="5">
                  <c:v>5.8055152394775038E-2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E-4950-B5C4-326EF7FB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147696"/>
        <c:axId val="1751373648"/>
      </c:lineChart>
      <c:catAx>
        <c:axId val="1754147696"/>
        <c:scaling>
          <c:orientation val="minMax"/>
        </c:scaling>
        <c:delete val="0"/>
        <c:axPos val="b"/>
        <c:numFmt formatCode="#,##0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373648"/>
        <c:crosses val="autoZero"/>
        <c:auto val="1"/>
        <c:lblAlgn val="ctr"/>
        <c:lblOffset val="100"/>
        <c:noMultiLvlLbl val="0"/>
      </c:catAx>
      <c:valAx>
        <c:axId val="17513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14769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7-4CF1-9C7B-8EF2783F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相関分析!$U$2</c:f>
          <c:strCache>
            <c:ptCount val="1"/>
            <c:pt idx="0">
              <c:v>広告宣伝費（横軸）と売上（縦軸）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相関分析!$V$5:$Z$5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相関分析!$V$6:$Z$6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0-494A-981B-73E2BF3D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35872"/>
        <c:axId val="1584032928"/>
      </c:scatterChart>
      <c:valAx>
        <c:axId val="15834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032928"/>
        <c:crosses val="autoZero"/>
        <c:crossBetween val="midCat"/>
      </c:valAx>
      <c:valAx>
        <c:axId val="15840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4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D-4FF8-BA1C-5C8BDEAF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B-4BAD-AB5C-918367F9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097052229048619E-2"/>
                  <c:y val="-9.13428924518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[1]相関_基本!$B$5:$B$9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[1]相関_基本!$C$5:$C$9</c:f>
              <c:numCache>
                <c:formatCode>General</c:formatCode>
                <c:ptCount val="5"/>
                <c:pt idx="0">
                  <c:v>550</c:v>
                </c:pt>
                <c:pt idx="1">
                  <c:v>275</c:v>
                </c:pt>
                <c:pt idx="2">
                  <c:v>950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B-4770-AFE0-985941BC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0-40BE-828B-3541798E7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相関分析_売上予測!$U$2</c:f>
          <c:strCache>
            <c:ptCount val="1"/>
            <c:pt idx="0">
              <c:v>広告宣伝費（横軸）と売上（縦軸）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相関分析_売上予測!$V$5:$Z$5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相関分析_売上予測!$V$6:$Z$6</c:f>
              <c:numCache>
                <c:formatCode>#,##0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8-4056-AFD4-1565AB5E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35872"/>
        <c:axId val="1584032928"/>
      </c:scatterChart>
      <c:valAx>
        <c:axId val="15834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4032928"/>
        <c:crosses val="autoZero"/>
        <c:crossBetween val="midCat"/>
      </c:valAx>
      <c:valAx>
        <c:axId val="15840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4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'相関分析_外れ値＆グループ分け'!$B$5:$B$13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'相関分析_外れ値＆グループ分け'!$C$5:$C$13</c:f>
              <c:numCache>
                <c:formatCode>#,##0</c:formatCode>
                <c:ptCount val="9"/>
                <c:pt idx="0">
                  <c:v>300</c:v>
                </c:pt>
                <c:pt idx="1">
                  <c:v>350</c:v>
                </c:pt>
                <c:pt idx="2">
                  <c:v>500</c:v>
                </c:pt>
                <c:pt idx="3">
                  <c:v>3000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B-4B1A-8858-CDB30222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'相関分析_外れ値＆グループ分け'!$B$5:$B$13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'相関分析_外れ値＆グループ分け'!$C$5:$C$13</c:f>
              <c:numCache>
                <c:formatCode>#,##0</c:formatCode>
                <c:ptCount val="9"/>
                <c:pt idx="0">
                  <c:v>300</c:v>
                </c:pt>
                <c:pt idx="1">
                  <c:v>350</c:v>
                </c:pt>
                <c:pt idx="2">
                  <c:v>500</c:v>
                </c:pt>
                <c:pt idx="3">
                  <c:v>3000</c:v>
                </c:pt>
                <c:pt idx="4">
                  <c:v>1000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  <c:pt idx="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0-467C-AE36-4C8763BF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'相関分析_外れ値＆グループ分け'!$B$32:$B$40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'相関分析_外れ値＆グループ分け'!$C$32:$C$40</c:f>
              <c:numCache>
                <c:formatCode>#,##0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  <c:pt idx="5">
                  <c:v>600</c:v>
                </c:pt>
                <c:pt idx="6">
                  <c:v>800</c:v>
                </c:pt>
                <c:pt idx="7">
                  <c:v>850</c:v>
                </c:pt>
                <c:pt idx="8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E-4A8D-8FCA-D9287DA1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ファネル分析_ABテスト!$H$2</c:f>
          <c:strCache>
            <c:ptCount val="1"/>
            <c:pt idx="0">
              <c:v>広告結果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ファネル分析_ABテスト!$I$4:$K$4</c:f>
              <c:strCache>
                <c:ptCount val="3"/>
                <c:pt idx="0">
                  <c:v>表示回数</c:v>
                </c:pt>
                <c:pt idx="1">
                  <c:v>クリック数</c:v>
                </c:pt>
                <c:pt idx="2">
                  <c:v>購入数</c:v>
                </c:pt>
              </c:strCache>
            </c:strRef>
          </c:cat>
          <c:val>
            <c:numRef>
              <c:f>ファネル分析_ABテスト!$I$6:$K$6</c:f>
              <c:numCache>
                <c:formatCode>#,##0</c:formatCode>
                <c:ptCount val="3"/>
                <c:pt idx="0">
                  <c:v>548480</c:v>
                </c:pt>
                <c:pt idx="1">
                  <c:v>55199</c:v>
                </c:pt>
                <c:pt idx="2">
                  <c:v>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0-4BE2-9C68-E093D6BB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57776608"/>
        <c:axId val="1652163472"/>
      </c:barChart>
      <c:catAx>
        <c:axId val="18577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163472"/>
        <c:crosses val="autoZero"/>
        <c:auto val="1"/>
        <c:lblAlgn val="ctr"/>
        <c:lblOffset val="100"/>
        <c:noMultiLvlLbl val="0"/>
      </c:catAx>
      <c:valAx>
        <c:axId val="16521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77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'相関分析_外れ値＆グループ分け'!$B$32:$B$40</c:f>
              <c:numCache>
                <c:formatCode>#,##0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'相関分析_外れ値＆グループ分け'!$C$32:$C$40</c:f>
              <c:numCache>
                <c:formatCode>#,##0</c:formatCode>
                <c:ptCount val="9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  <c:pt idx="5">
                  <c:v>600</c:v>
                </c:pt>
                <c:pt idx="6">
                  <c:v>800</c:v>
                </c:pt>
                <c:pt idx="7">
                  <c:v>850</c:v>
                </c:pt>
                <c:pt idx="8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B58-BE4B-2E9F0A9E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'相関分析_外れ値＆グループ分け'!$B$32:$B$36</c:f>
              <c:numCache>
                <c:formatCode>#,##0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'相関分析_外れ値＆グループ分け'!$C$32:$C$36</c:f>
              <c:numCache>
                <c:formatCode>#,##0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650</c:v>
                </c:pt>
                <c:pt idx="3">
                  <c:v>750</c:v>
                </c:pt>
                <c:pt idx="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0-43E9-8557-3C8844A9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'相関分析_外れ値＆グループ分け'!$B$2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'相関分析_外れ値＆グループ分け'!$B$37:$B$40</c:f>
              <c:numCache>
                <c:formatCode>#,##0</c:formatCode>
                <c:ptCount val="4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</c:numCache>
            </c:numRef>
          </c:xVal>
          <c:yVal>
            <c:numRef>
              <c:f>'相関分析_外れ値＆グループ分け'!$C$37:$C$40</c:f>
              <c:numCache>
                <c:formatCode>#,##0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850</c:v>
                </c:pt>
                <c:pt idx="3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3-478C-B622-85EF2D89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バブルチャート!$B$2</c:f>
          <c:strCache>
            <c:ptCount val="1"/>
            <c:pt idx="0">
              <c:v>商品別の利益率 vs 売上成長率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バブルチャート!$B$5:$B$10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3120A3-8028-4879-B7FC-47F8545DA5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27E-4C24-8FF9-0EB7D8EC43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481D0B-0129-5649-A679-3FCF0C3D1A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7E-4C24-8FF9-0EB7D8EC43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DF862E-8CF3-8246-8AF8-C3915018E9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7E-4C24-8FF9-0EB7D8EC43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D6D423-3759-3943-A051-278B2C086F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7E-4C24-8FF9-0EB7D8EC43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610C42-B988-6441-90B5-6B6183FD17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7E-4C24-8FF9-0EB7D8EC43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73DD90-E68C-8942-A520-84EA388574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7E-4C24-8FF9-0EB7D8EC4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バブルチャート!$C$5:$C$10</c:f>
              <c:numCache>
                <c:formatCode>0%</c:formatCode>
                <c:ptCount val="6"/>
                <c:pt idx="0">
                  <c:v>0.7</c:v>
                </c:pt>
                <c:pt idx="1">
                  <c:v>0.12</c:v>
                </c:pt>
                <c:pt idx="2">
                  <c:v>0.5</c:v>
                </c:pt>
                <c:pt idx="3">
                  <c:v>0.2</c:v>
                </c:pt>
                <c:pt idx="4">
                  <c:v>0.85</c:v>
                </c:pt>
                <c:pt idx="5">
                  <c:v>0.2</c:v>
                </c:pt>
              </c:numCache>
            </c:numRef>
          </c:xVal>
          <c:yVal>
            <c:numRef>
              <c:f>バブルチャート!$D$5:$D$10</c:f>
              <c:numCache>
                <c:formatCode>0%</c:formatCode>
                <c:ptCount val="6"/>
                <c:pt idx="0">
                  <c:v>0.2</c:v>
                </c:pt>
                <c:pt idx="1">
                  <c:v>0.7</c:v>
                </c:pt>
                <c:pt idx="2">
                  <c:v>0.3</c:v>
                </c:pt>
                <c:pt idx="3">
                  <c:v>0.9</c:v>
                </c:pt>
                <c:pt idx="4">
                  <c:v>0.2</c:v>
                </c:pt>
                <c:pt idx="5">
                  <c:v>0.2</c:v>
                </c:pt>
              </c:numCache>
            </c:numRef>
          </c:yVal>
          <c:bubbleSize>
            <c:numRef>
              <c:f>バブルチャート!$E$5:$E$10</c:f>
              <c:numCache>
                <c:formatCode>#,##0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バブルチャート!$B$5:$B$10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27E-4C24-8FF9-0EB7D8EC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52143120"/>
        <c:axId val="2012768592"/>
      </c:bubbleChart>
      <c:valAx>
        <c:axId val="16521431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バブルチャート!$C$4</c:f>
              <c:strCache>
                <c:ptCount val="1"/>
                <c:pt idx="0">
                  <c:v>利益率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68592"/>
        <c:crosses val="autoZero"/>
        <c:crossBetween val="midCat"/>
        <c:majorUnit val="0.25"/>
      </c:valAx>
      <c:valAx>
        <c:axId val="2012768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バブルチャート!$D$4</c:f>
              <c:strCache>
                <c:ptCount val="1"/>
                <c:pt idx="0">
                  <c:v>売上成長率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14312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バブルチャート!$B$2</c:f>
          <c:strCache>
            <c:ptCount val="1"/>
            <c:pt idx="0">
              <c:v>商品別の利益率 vs 売上成長率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バブルチャート!$J$5:$J$10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84BEBA-12B7-4875-A792-05C2EF0068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3B-4CBF-BE1D-FABBBC75D7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EE21F5-58B8-2A45-B61D-4BC4EB13CE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3B-4CBF-BE1D-FABBBC75D7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E56984-66DA-4749-8B2E-140F989DC7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3B-4CBF-BE1D-FABBBC75D7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B498CA-60C2-2341-8727-4986302C4E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3B-4CBF-BE1D-FABBBC75D7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768791-BF99-A546-B9BF-CCF01588F7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3B-4CBF-BE1D-FABBBC75D7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21DA62-27D0-014B-8745-75F3962B15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D3B-4CBF-BE1D-FABBBC75D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バブルチャート!$K$5:$K$10</c:f>
              <c:numCache>
                <c:formatCode>0%</c:formatCode>
                <c:ptCount val="6"/>
                <c:pt idx="0">
                  <c:v>0.7</c:v>
                </c:pt>
                <c:pt idx="1">
                  <c:v>0.12</c:v>
                </c:pt>
                <c:pt idx="2">
                  <c:v>0.5</c:v>
                </c:pt>
                <c:pt idx="3">
                  <c:v>0.2</c:v>
                </c:pt>
                <c:pt idx="4">
                  <c:v>0.85</c:v>
                </c:pt>
                <c:pt idx="5">
                  <c:v>0.2</c:v>
                </c:pt>
              </c:numCache>
            </c:numRef>
          </c:xVal>
          <c:yVal>
            <c:numRef>
              <c:f>バブルチャート!$L$5:$L$10</c:f>
              <c:numCache>
                <c:formatCode>0%</c:formatCode>
                <c:ptCount val="6"/>
                <c:pt idx="0">
                  <c:v>0.2</c:v>
                </c:pt>
                <c:pt idx="1">
                  <c:v>0.7</c:v>
                </c:pt>
                <c:pt idx="2">
                  <c:v>0.3</c:v>
                </c:pt>
                <c:pt idx="3">
                  <c:v>0.9</c:v>
                </c:pt>
                <c:pt idx="4">
                  <c:v>0.2</c:v>
                </c:pt>
                <c:pt idx="5">
                  <c:v>0.2</c:v>
                </c:pt>
              </c:numCache>
            </c:numRef>
          </c:yVal>
          <c:bubbleSize>
            <c:numRef>
              <c:f>バブルチャート!$M$5:$M$10</c:f>
              <c:numCache>
                <c:formatCode>#,##0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バブルチャート!$J$5:$J$10</c15:f>
                <c15:dlblRangeCache>
                  <c:ptCount val="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D3B-4CBF-BE1D-FABBBC75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652143120"/>
        <c:axId val="2012768592"/>
      </c:bubbleChart>
      <c:valAx>
        <c:axId val="16521431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バブルチャート!$C$4</c:f>
              <c:strCache>
                <c:ptCount val="1"/>
                <c:pt idx="0">
                  <c:v>利益率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768592"/>
        <c:crosses val="autoZero"/>
        <c:crossBetween val="midCat"/>
        <c:majorUnit val="0.25"/>
      </c:valAx>
      <c:valAx>
        <c:axId val="2012768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バブルチャート!$D$4</c:f>
              <c:strCache>
                <c:ptCount val="1"/>
                <c:pt idx="0">
                  <c:v>売上成長率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14312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コホート分析!$G$38</c:f>
          <c:strCache>
            <c:ptCount val="1"/>
            <c:pt idx="0">
              <c:v>入会月別の継続利用率（1か月目を100%とする）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コホート分析!$H$41</c:f>
              <c:strCache>
                <c:ptCount val="1"/>
                <c:pt idx="0">
                  <c:v>1月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コホート分析!$I$40:$T$40</c:f>
              <c:numCache>
                <c:formatCode>#,##0"ヶ月目"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コホート分析!$I$41:$T$41</c:f>
              <c:numCache>
                <c:formatCode>0%</c:formatCode>
                <c:ptCount val="12"/>
                <c:pt idx="0">
                  <c:v>1</c:v>
                </c:pt>
                <c:pt idx="1">
                  <c:v>0.7</c:v>
                </c:pt>
                <c:pt idx="2">
                  <c:v>0.63</c:v>
                </c:pt>
                <c:pt idx="3">
                  <c:v>0.56699999999999995</c:v>
                </c:pt>
                <c:pt idx="4">
                  <c:v>0.51029999999999998</c:v>
                </c:pt>
                <c:pt idx="5">
                  <c:v>0.45926999999999996</c:v>
                </c:pt>
                <c:pt idx="6">
                  <c:v>0.41334300000000002</c:v>
                </c:pt>
                <c:pt idx="7">
                  <c:v>0.37200870000000003</c:v>
                </c:pt>
                <c:pt idx="8">
                  <c:v>0.33480783000000008</c:v>
                </c:pt>
                <c:pt idx="9">
                  <c:v>0.30132704700000001</c:v>
                </c:pt>
                <c:pt idx="10">
                  <c:v>0.27119434230000006</c:v>
                </c:pt>
                <c:pt idx="11">
                  <c:v>0.2440749080700001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44D2-BB3A-86BC9F50312E}"/>
            </c:ext>
          </c:extLst>
        </c:ser>
        <c:ser>
          <c:idx val="1"/>
          <c:order val="1"/>
          <c:tx>
            <c:strRef>
              <c:f>コホート分析!$H$44</c:f>
              <c:strCache>
                <c:ptCount val="1"/>
                <c:pt idx="0">
                  <c:v>4月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コホート分析!$I$40:$T$40</c:f>
              <c:numCache>
                <c:formatCode>#,##0"ヶ月目"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コホート分析!$I$44:$Q$44</c:f>
              <c:numCache>
                <c:formatCode>0%</c:formatCode>
                <c:ptCount val="9"/>
                <c:pt idx="0">
                  <c:v>1</c:v>
                </c:pt>
                <c:pt idx="1">
                  <c:v>0.55478322337417529</c:v>
                </c:pt>
                <c:pt idx="2">
                  <c:v>0.61987511781338356</c:v>
                </c:pt>
                <c:pt idx="3">
                  <c:v>0.55354618284637136</c:v>
                </c:pt>
                <c:pt idx="4">
                  <c:v>0.42819274269557023</c:v>
                </c:pt>
                <c:pt idx="5">
                  <c:v>0.30908341187558908</c:v>
                </c:pt>
                <c:pt idx="6">
                  <c:v>0.39214184731385487</c:v>
                </c:pt>
                <c:pt idx="7">
                  <c:v>0.35844721960414705</c:v>
                </c:pt>
                <c:pt idx="8">
                  <c:v>0.28516729500471255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44D2-BB3A-86BC9F50312E}"/>
            </c:ext>
          </c:extLst>
        </c:ser>
        <c:ser>
          <c:idx val="2"/>
          <c:order val="2"/>
          <c:tx>
            <c:strRef>
              <c:f>コホート分析!$H$47</c:f>
              <c:strCache>
                <c:ptCount val="1"/>
                <c:pt idx="0">
                  <c:v>7月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コホート分析!$I$40:$T$40</c:f>
              <c:numCache>
                <c:formatCode>#,##0"ヶ月目"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コホート分析!$I$47:$N$47</c:f>
              <c:numCache>
                <c:formatCode>0%</c:formatCode>
                <c:ptCount val="6"/>
                <c:pt idx="0">
                  <c:v>1</c:v>
                </c:pt>
                <c:pt idx="1">
                  <c:v>0.51692524682651619</c:v>
                </c:pt>
                <c:pt idx="2">
                  <c:v>0.51812411847672779</c:v>
                </c:pt>
                <c:pt idx="3">
                  <c:v>0.40133991537376584</c:v>
                </c:pt>
                <c:pt idx="4">
                  <c:v>0.44499294781382226</c:v>
                </c:pt>
                <c:pt idx="5">
                  <c:v>0.43631875881523274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A-44D2-BB3A-86BC9F50312E}"/>
            </c:ext>
          </c:extLst>
        </c:ser>
        <c:ser>
          <c:idx val="3"/>
          <c:order val="3"/>
          <c:tx>
            <c:strRef>
              <c:f>コホート分析!$H$50</c:f>
              <c:strCache>
                <c:ptCount val="1"/>
                <c:pt idx="0">
                  <c:v>10月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コホート分析!$I$40:$T$40</c:f>
              <c:numCache>
                <c:formatCode>#,##0"ヶ月目"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コホート分析!$I$50:$K$50</c:f>
              <c:numCache>
                <c:formatCode>0%</c:formatCode>
                <c:ptCount val="3"/>
                <c:pt idx="0">
                  <c:v>1</c:v>
                </c:pt>
                <c:pt idx="1">
                  <c:v>0.5917733798991075</c:v>
                </c:pt>
                <c:pt idx="2">
                  <c:v>0.49965075669383002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A-44D2-BB3A-86BC9F50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059264"/>
        <c:axId val="1753622736"/>
      </c:lineChart>
      <c:catAx>
        <c:axId val="2002059264"/>
        <c:scaling>
          <c:orientation val="minMax"/>
        </c:scaling>
        <c:delete val="0"/>
        <c:axPos val="b"/>
        <c:numFmt formatCode="#,##0&quot;ヶ月目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3622736"/>
        <c:crosses val="autoZero"/>
        <c:auto val="1"/>
        <c:lblAlgn val="ctr"/>
        <c:lblOffset val="100"/>
        <c:tickLblSkip val="1"/>
        <c:noMultiLvlLbl val="0"/>
      </c:catAx>
      <c:valAx>
        <c:axId val="175362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0592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継続利用率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コホート分析!$I$40:$T$40</c:f>
              <c:numCache>
                <c:formatCode>#,##0"ヶ月目"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コホート分析!$I$53:$T$53</c:f>
              <c:numCache>
                <c:formatCode>0%</c:formatCode>
                <c:ptCount val="12"/>
                <c:pt idx="0">
                  <c:v>1</c:v>
                </c:pt>
                <c:pt idx="1">
                  <c:v>0.6460461384141154</c:v>
                </c:pt>
                <c:pt idx="2">
                  <c:v>0.58185756450790649</c:v>
                </c:pt>
                <c:pt idx="3">
                  <c:v>0.57157051789523095</c:v>
                </c:pt>
                <c:pt idx="4">
                  <c:v>0.53137493539539116</c:v>
                </c:pt>
                <c:pt idx="5">
                  <c:v>0.44723606725094706</c:v>
                </c:pt>
                <c:pt idx="6">
                  <c:v>0.42889630115962718</c:v>
                </c:pt>
                <c:pt idx="7">
                  <c:v>0.42488436284972975</c:v>
                </c:pt>
                <c:pt idx="8">
                  <c:v>0.36464627122602189</c:v>
                </c:pt>
                <c:pt idx="9">
                  <c:v>0.36253487802384199</c:v>
                </c:pt>
                <c:pt idx="10">
                  <c:v>0.36059216012574669</c:v>
                </c:pt>
                <c:pt idx="11">
                  <c:v>0.2440749080700001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1-4A10-B27F-293E9F44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08032"/>
        <c:axId val="1655834608"/>
      </c:lineChart>
      <c:catAx>
        <c:axId val="2048208032"/>
        <c:scaling>
          <c:orientation val="minMax"/>
        </c:scaling>
        <c:delete val="0"/>
        <c:axPos val="b"/>
        <c:numFmt formatCode="#,##0&quot;ヶ月目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834608"/>
        <c:crosses val="autoZero"/>
        <c:auto val="1"/>
        <c:lblAlgn val="ctr"/>
        <c:lblOffset val="100"/>
        <c:noMultiLvlLbl val="0"/>
      </c:catAx>
      <c:valAx>
        <c:axId val="165583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8208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931-8627-4FDA5B80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[1]相関_基本!$H$2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529543899273025E-2"/>
                  <c:y val="-1.762545421297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[1]相関_基本!$H$5:$H$9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[1]相関_基本!$I$5:$I$9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DA2-8405-A9D5F233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[1]相関_基本!$B$2</c:f>
          <c:strCache>
            <c:ptCount val="1"/>
            <c:pt idx="0">
              <c:v>広告宣伝費（横）×売上（縦）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097052229048619E-2"/>
                  <c:y val="-9.13428924518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[1]相関_基本!$B$5:$B$9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[1]相関_基本!$C$5:$C$9</c:f>
              <c:numCache>
                <c:formatCode>General</c:formatCode>
                <c:ptCount val="5"/>
                <c:pt idx="0">
                  <c:v>550</c:v>
                </c:pt>
                <c:pt idx="1">
                  <c:v>275</c:v>
                </c:pt>
                <c:pt idx="2">
                  <c:v>950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5-44B4-98C0-683C7BB0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44719"/>
        <c:axId val="1516628719"/>
      </c:scatterChart>
      <c:valAx>
        <c:axId val="8655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628719"/>
        <c:crosses val="autoZero"/>
        <c:crossBetween val="midCat"/>
      </c:valAx>
      <c:valAx>
        <c:axId val="1516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世代別顧客数（千人）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rPr>
            <a:t>世代別顧客数（千人）</a:t>
          </a:r>
        </a:p>
      </cx:txPr>
    </cx:title>
    <cx:plotArea>
      <cx:plotAreaRegion>
        <cx:series layoutId="clusteredColumn" uniqueId="{FA47C62C-0259-4B11-8A7D-485CA4FC087E}">
          <cx:tx>
            <cx:txData>
              <cx:f>_xlchart.v1.1</cx:f>
              <cx:v>顧客数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E8286E7-DB7C-43D8-9CD1-C426D4AD88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10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0AD0A-1058-45D0-8055-D7BC5D47B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165587</xdr:rowOff>
    </xdr:from>
    <xdr:to>
      <xdr:col>11</xdr:col>
      <xdr:colOff>732692</xdr:colOff>
      <xdr:row>19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3CF768-CE5F-4D3E-B2E1-65BF7076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210256</xdr:rowOff>
    </xdr:from>
    <xdr:to>
      <xdr:col>8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F3D103-477D-4F9B-8A4D-9FC8EE2B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210256</xdr:rowOff>
    </xdr:from>
    <xdr:to>
      <xdr:col>16</xdr:col>
      <xdr:colOff>0</xdr:colOff>
      <xdr:row>25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DC3A7D6-321E-4F08-A74B-B3DDAC18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205738</xdr:rowOff>
    </xdr:from>
    <xdr:to>
      <xdr:col>13</xdr:col>
      <xdr:colOff>755354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73133-1929-4611-BBD0-7D555FF074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00" y="3507738"/>
              <a:ext cx="4578054" cy="2842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464219</xdr:colOff>
      <xdr:row>17</xdr:row>
      <xdr:rowOff>94120</xdr:rowOff>
    </xdr:from>
    <xdr:to>
      <xdr:col>13</xdr:col>
      <xdr:colOff>349788</xdr:colOff>
      <xdr:row>17</xdr:row>
      <xdr:rowOff>94120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45D9F4F-4EA9-4854-9E1C-36C8239956BF}"/>
            </a:ext>
          </a:extLst>
        </xdr:cNvPr>
        <xdr:cNvCxnSpPr/>
      </xdr:nvCxnSpPr>
      <xdr:spPr>
        <a:xfrm>
          <a:off x="7645241" y="4318250"/>
          <a:ext cx="3695569" cy="0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1108461</xdr:colOff>
      <xdr:row>17</xdr:row>
      <xdr:rowOff>54329</xdr:rowOff>
    </xdr:from>
    <xdr:to>
      <xdr:col>11</xdr:col>
      <xdr:colOff>414875</xdr:colOff>
      <xdr:row>18</xdr:row>
      <xdr:rowOff>116961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3C6675-9DD7-4BE2-B448-79DF22D94340}"/>
            </a:ext>
          </a:extLst>
        </xdr:cNvPr>
        <xdr:cNvSpPr txBox="1"/>
      </xdr:nvSpPr>
      <xdr:spPr>
        <a:xfrm>
          <a:off x="8985222" y="4278459"/>
          <a:ext cx="499110" cy="311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rgbClr val="00B050"/>
              </a:solidFill>
            </a:rPr>
            <a:t>80%</a:t>
          </a:r>
          <a:endParaRPr kumimoji="1" lang="en-US" altLang="ja-JP" sz="1800" b="1">
            <a:solidFill>
              <a:srgbClr val="00B05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14</xdr:col>
      <xdr:colOff>0</xdr:colOff>
      <xdr:row>68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794C01-03F1-4896-B60D-B6C106FA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542924</xdr:colOff>
      <xdr:row>69</xdr:row>
      <xdr:rowOff>0</xdr:rowOff>
    </xdr:from>
    <xdr:to>
      <xdr:col>13</xdr:col>
      <xdr:colOff>809624</xdr:colOff>
      <xdr:row>82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8C9F62E-576C-48AF-B9FE-9FCEC5FC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12</xdr:row>
      <xdr:rowOff>0</xdr:rowOff>
    </xdr:from>
    <xdr:to>
      <xdr:col>12</xdr:col>
      <xdr:colOff>136921</xdr:colOff>
      <xdr:row>23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47CB72-7E13-4B2E-BA85-5B6815A5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684609</xdr:colOff>
      <xdr:row>25</xdr:row>
      <xdr:rowOff>0</xdr:rowOff>
    </xdr:from>
    <xdr:to>
      <xdr:col>12</xdr:col>
      <xdr:colOff>136921</xdr:colOff>
      <xdr:row>36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E63060-DBFB-46B5-9B1B-2806D4AE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464243</xdr:colOff>
      <xdr:row>25</xdr:row>
      <xdr:rowOff>0</xdr:rowOff>
    </xdr:from>
    <xdr:to>
      <xdr:col>5</xdr:col>
      <xdr:colOff>600113</xdr:colOff>
      <xdr:row>36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8568D4-05A9-40AB-8AE4-69A3011C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236482</xdr:rowOff>
    </xdr:from>
    <xdr:to>
      <xdr:col>12</xdr:col>
      <xdr:colOff>140740</xdr:colOff>
      <xdr:row>49</xdr:row>
      <xdr:rowOff>123824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7909C7-2B17-4FCB-9780-A9002F8B7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26</xdr:col>
      <xdr:colOff>315311</xdr:colOff>
      <xdr:row>19</xdr:row>
      <xdr:rowOff>122183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224748-394C-4F5F-A800-06C7E292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12</xdr:row>
      <xdr:rowOff>0</xdr:rowOff>
    </xdr:from>
    <xdr:to>
      <xdr:col>12</xdr:col>
      <xdr:colOff>136921</xdr:colOff>
      <xdr:row>23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03B08B-AF2F-45E0-8F33-5C71BFA25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684609</xdr:colOff>
      <xdr:row>25</xdr:row>
      <xdr:rowOff>0</xdr:rowOff>
    </xdr:from>
    <xdr:to>
      <xdr:col>12</xdr:col>
      <xdr:colOff>136921</xdr:colOff>
      <xdr:row>36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B111C3-9AF0-4AE8-B764-840CE3135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464243</xdr:colOff>
      <xdr:row>25</xdr:row>
      <xdr:rowOff>0</xdr:rowOff>
    </xdr:from>
    <xdr:to>
      <xdr:col>5</xdr:col>
      <xdr:colOff>600113</xdr:colOff>
      <xdr:row>36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244593-6AA9-4FFA-A683-7772D090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236482</xdr:rowOff>
    </xdr:from>
    <xdr:to>
      <xdr:col>12</xdr:col>
      <xdr:colOff>140740</xdr:colOff>
      <xdr:row>49</xdr:row>
      <xdr:rowOff>123824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2793FC4-3754-4185-A522-9D53DFC8B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26</xdr:col>
      <xdr:colOff>315311</xdr:colOff>
      <xdr:row>19</xdr:row>
      <xdr:rowOff>122183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3F27C7C-361A-4E93-ABF1-4BAB890C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545306</xdr:colOff>
      <xdr:row>14</xdr:row>
      <xdr:rowOff>0</xdr:rowOff>
    </xdr:from>
    <xdr:to>
      <xdr:col>12</xdr:col>
      <xdr:colOff>0</xdr:colOff>
      <xdr:row>25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98F67E-D443-456A-8CF2-71B352E6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6</xdr:col>
      <xdr:colOff>135181</xdr:colOff>
      <xdr:row>25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C95AD6-AA98-4634-8994-863066C39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543205</xdr:colOff>
      <xdr:row>41</xdr:row>
      <xdr:rowOff>0</xdr:rowOff>
    </xdr:from>
    <xdr:to>
      <xdr:col>12</xdr:col>
      <xdr:colOff>0</xdr:colOff>
      <xdr:row>52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E963C37-7139-4D2D-A025-C128CA3D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135181</xdr:colOff>
      <xdr:row>52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FA8CD3C-1434-47DC-BA66-F9A798D2A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6</xdr:col>
      <xdr:colOff>140353</xdr:colOff>
      <xdr:row>65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7FDB9ED-124E-44A2-A0AF-39D979CFC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605117</xdr:colOff>
      <xdr:row>54</xdr:row>
      <xdr:rowOff>0</xdr:rowOff>
    </xdr:from>
    <xdr:to>
      <xdr:col>12</xdr:col>
      <xdr:colOff>61912</xdr:colOff>
      <xdr:row>65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2E72C15-4834-4C03-8C8A-56CD94E24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uman/Dropbox/udemy/12_&#12510;&#12540;&#12465;&#12486;&#12451;&#12531;&#12464;&#32113;&#35336;&#20998;&#26512;&#65286;&#25126;&#30053;/&#12456;&#12463;&#12475;&#12523;&#215;&#32113;&#35336;&#22522;&#30990;&#12510;&#12540;&#12465;&#12486;&#12451;&#12531;&#12464;_200127_&#24403;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平均値・中央値・ヒストグラム"/>
      <sheetName val="平均値・中央値・ヒストグラム_完成版"/>
      <sheetName val="パレート分析"/>
      <sheetName val="パレート分析_完成版"/>
      <sheetName val="平均値応用_1"/>
      <sheetName val="平均値応用_2"/>
      <sheetName val="平均値応用_3"/>
      <sheetName val="相関_基本"/>
      <sheetName val="正の相関、負の相関"/>
      <sheetName val="数字を読み解く_1"/>
      <sheetName val="数字を読み解く_2"/>
      <sheetName val="数字を読み解く_3"/>
      <sheetName val="指数、対数"/>
      <sheetName val="多項、累乗"/>
      <sheetName val="多項、累乗 (2)"/>
      <sheetName val="マーケ最適化_1"/>
      <sheetName val="マーケ最適化_2"/>
      <sheetName val="信頼区間_1_blank"/>
      <sheetName val="信頼区間_1"/>
      <sheetName val="信頼区間_2"/>
      <sheetName val="P値_1"/>
      <sheetName val="P値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広告宣伝費（横）×売上（縦）</v>
          </cell>
          <cell r="H2" t="str">
            <v>広告宣伝費（横）×売上（縦）</v>
          </cell>
        </row>
        <row r="5">
          <cell r="B5">
            <v>100</v>
          </cell>
          <cell r="C5">
            <v>550</v>
          </cell>
          <cell r="H5">
            <v>100</v>
          </cell>
          <cell r="I5">
            <v>400</v>
          </cell>
        </row>
        <row r="6">
          <cell r="B6">
            <v>200</v>
          </cell>
          <cell r="C6">
            <v>275</v>
          </cell>
          <cell r="H6">
            <v>200</v>
          </cell>
          <cell r="I6">
            <v>300</v>
          </cell>
        </row>
        <row r="7">
          <cell r="B7">
            <v>300</v>
          </cell>
          <cell r="C7">
            <v>950</v>
          </cell>
          <cell r="H7">
            <v>300</v>
          </cell>
          <cell r="I7">
            <v>550</v>
          </cell>
        </row>
        <row r="8">
          <cell r="B8">
            <v>400</v>
          </cell>
          <cell r="C8">
            <v>600</v>
          </cell>
          <cell r="H8">
            <v>400</v>
          </cell>
          <cell r="I8">
            <v>800</v>
          </cell>
        </row>
        <row r="9">
          <cell r="B9">
            <v>500</v>
          </cell>
          <cell r="C9">
            <v>1200</v>
          </cell>
          <cell r="H9">
            <v>500</v>
          </cell>
          <cell r="I9">
            <v>850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5BC2-9189-45DE-A58A-C63657B88298}">
  <dimension ref="B1:N370"/>
  <sheetViews>
    <sheetView showGridLines="0" topLeftCell="B1" zoomScaleNormal="100" workbookViewId="0">
      <selection activeCell="P27" sqref="P27"/>
    </sheetView>
  </sheetViews>
  <sheetFormatPr baseColWidth="10" defaultColWidth="12.6640625" defaultRowHeight="20" customHeight="1" x14ac:dyDescent="0.25"/>
  <cols>
    <col min="1" max="1" width="3.6640625" style="13" customWidth="1"/>
    <col min="2" max="2" width="9.33203125" style="12" bestFit="1" customWidth="1"/>
    <col min="3" max="3" width="5.5" style="91" customWidth="1"/>
    <col min="4" max="6" width="11.1640625" style="13" customWidth="1"/>
    <col min="7" max="7" width="7.5" style="13" customWidth="1"/>
    <col min="8" max="8" width="15.1640625" style="13" bestFit="1" customWidth="1"/>
    <col min="9" max="14" width="11.1640625" style="13" customWidth="1"/>
    <col min="15" max="16384" width="12.6640625" style="13"/>
  </cols>
  <sheetData>
    <row r="1" spans="2:14" ht="20" customHeight="1" thickBot="1" x14ac:dyDescent="0.3"/>
    <row r="2" spans="2:14" s="16" customFormat="1" ht="20" customHeight="1" x14ac:dyDescent="0.25">
      <c r="B2" s="14" t="s">
        <v>12</v>
      </c>
      <c r="C2" s="92"/>
      <c r="D2" s="15"/>
      <c r="E2" s="15"/>
      <c r="F2" s="15"/>
      <c r="H2" s="14" t="s">
        <v>12</v>
      </c>
      <c r="I2" s="15"/>
      <c r="J2" s="15"/>
      <c r="K2" s="14"/>
      <c r="L2" s="14"/>
      <c r="M2" s="14"/>
      <c r="N2" s="14"/>
    </row>
    <row r="3" spans="2:14" s="16" customFormat="1" ht="20" customHeight="1" x14ac:dyDescent="0.25">
      <c r="C3" s="93"/>
      <c r="D3" s="16" t="s">
        <v>7</v>
      </c>
      <c r="E3" s="16" t="s">
        <v>7</v>
      </c>
      <c r="H3" s="13"/>
      <c r="K3" s="13"/>
      <c r="L3" s="13"/>
      <c r="M3" s="13"/>
      <c r="N3" s="13"/>
    </row>
    <row r="4" spans="2:14" ht="20" customHeight="1" x14ac:dyDescent="0.25">
      <c r="B4" s="17" t="s">
        <v>6</v>
      </c>
      <c r="C4" s="94" t="s">
        <v>20</v>
      </c>
      <c r="D4" s="18" t="s">
        <v>3</v>
      </c>
      <c r="E4" s="18" t="s">
        <v>8</v>
      </c>
      <c r="F4" s="18" t="s">
        <v>5</v>
      </c>
      <c r="H4" s="19"/>
      <c r="I4" s="29">
        <v>1</v>
      </c>
      <c r="J4" s="29">
        <v>2</v>
      </c>
      <c r="K4" s="29">
        <v>3</v>
      </c>
      <c r="L4" s="29">
        <v>4</v>
      </c>
      <c r="M4" s="29">
        <v>5</v>
      </c>
      <c r="N4" s="29">
        <v>6</v>
      </c>
    </row>
    <row r="5" spans="2:14" ht="20" customHeight="1" x14ac:dyDescent="0.25">
      <c r="B5" s="25">
        <v>1</v>
      </c>
      <c r="C5" s="95">
        <f>MONTH(B5)</f>
        <v>1</v>
      </c>
      <c r="D5" s="23">
        <v>1934</v>
      </c>
      <c r="E5" s="23">
        <v>142</v>
      </c>
      <c r="F5" s="23">
        <v>8</v>
      </c>
      <c r="G5" s="21"/>
      <c r="H5" s="20" t="s">
        <v>19</v>
      </c>
      <c r="I5" s="20">
        <f t="shared" ref="I5:N5" si="0">SUMIF($C:$C,I4,$D:$D)</f>
        <v>44931</v>
      </c>
      <c r="J5" s="20">
        <f t="shared" si="0"/>
        <v>44216</v>
      </c>
      <c r="K5" s="20">
        <f t="shared" si="0"/>
        <v>45693</v>
      </c>
      <c r="L5" s="20">
        <f t="shared" si="0"/>
        <v>50274</v>
      </c>
      <c r="M5" s="20">
        <f t="shared" si="0"/>
        <v>46772</v>
      </c>
      <c r="N5" s="20">
        <f t="shared" si="0"/>
        <v>44362</v>
      </c>
    </row>
    <row r="6" spans="2:14" ht="20" customHeight="1" x14ac:dyDescent="0.25">
      <c r="B6" s="25">
        <v>2</v>
      </c>
      <c r="C6" s="95">
        <f t="shared" ref="C6:C69" si="1">MONTH(B6)</f>
        <v>1</v>
      </c>
      <c r="D6" s="23">
        <v>1609</v>
      </c>
      <c r="E6" s="23">
        <v>141</v>
      </c>
      <c r="F6" s="23">
        <v>8</v>
      </c>
      <c r="G6" s="21"/>
      <c r="H6" s="20" t="s">
        <v>4</v>
      </c>
      <c r="I6" s="20">
        <f t="shared" ref="I6:N6" si="2">SUMIF($C:$C,I4,$E:$E)</f>
        <v>3962</v>
      </c>
      <c r="J6" s="20">
        <f t="shared" si="2"/>
        <v>3082</v>
      </c>
      <c r="K6" s="20">
        <f t="shared" si="2"/>
        <v>2807</v>
      </c>
      <c r="L6" s="20">
        <f t="shared" si="2"/>
        <v>2437</v>
      </c>
      <c r="M6" s="20">
        <f t="shared" si="2"/>
        <v>2240</v>
      </c>
      <c r="N6" s="20">
        <f t="shared" si="2"/>
        <v>2067</v>
      </c>
    </row>
    <row r="7" spans="2:14" ht="20" customHeight="1" x14ac:dyDescent="0.25">
      <c r="B7" s="25">
        <v>3</v>
      </c>
      <c r="C7" s="95">
        <f t="shared" si="1"/>
        <v>1</v>
      </c>
      <c r="D7" s="23">
        <v>1675</v>
      </c>
      <c r="E7" s="23">
        <v>140</v>
      </c>
      <c r="F7" s="23">
        <v>8</v>
      </c>
      <c r="G7" s="21"/>
      <c r="H7" s="20" t="s">
        <v>5</v>
      </c>
      <c r="I7" s="20">
        <f t="shared" ref="I7:N7" si="3">SUMIF($C:$C,I4,$F:$F)</f>
        <v>224</v>
      </c>
      <c r="J7" s="20">
        <f t="shared" si="3"/>
        <v>179</v>
      </c>
      <c r="K7" s="20">
        <f t="shared" si="3"/>
        <v>166</v>
      </c>
      <c r="L7" s="20">
        <f t="shared" si="3"/>
        <v>150</v>
      </c>
      <c r="M7" s="20">
        <f t="shared" si="3"/>
        <v>138</v>
      </c>
      <c r="N7" s="20">
        <f t="shared" si="3"/>
        <v>120</v>
      </c>
    </row>
    <row r="8" spans="2:14" ht="20" customHeight="1" x14ac:dyDescent="0.25">
      <c r="B8" s="25">
        <v>4</v>
      </c>
      <c r="C8" s="95">
        <f t="shared" si="1"/>
        <v>1</v>
      </c>
      <c r="D8" s="23">
        <v>1336</v>
      </c>
      <c r="E8" s="23">
        <v>139</v>
      </c>
      <c r="F8" s="23">
        <v>8</v>
      </c>
      <c r="G8" s="21"/>
      <c r="H8" s="20" t="s">
        <v>9</v>
      </c>
      <c r="I8" s="27">
        <f t="shared" ref="I8:N9" si="4">I6/I5</f>
        <v>8.8179653246088452E-2</v>
      </c>
      <c r="J8" s="27">
        <f t="shared" si="4"/>
        <v>6.9703274832639772E-2</v>
      </c>
      <c r="K8" s="27">
        <f t="shared" si="4"/>
        <v>6.143172914888495E-2</v>
      </c>
      <c r="L8" s="27">
        <f t="shared" si="4"/>
        <v>4.8474360504435696E-2</v>
      </c>
      <c r="M8" s="27">
        <f t="shared" si="4"/>
        <v>4.7891901137432649E-2</v>
      </c>
      <c r="N8" s="27">
        <f t="shared" si="4"/>
        <v>4.6593931743383978E-2</v>
      </c>
    </row>
    <row r="9" spans="2:14" ht="20" customHeight="1" thickBot="1" x14ac:dyDescent="0.3">
      <c r="B9" s="25">
        <v>5</v>
      </c>
      <c r="C9" s="95">
        <f t="shared" si="1"/>
        <v>1</v>
      </c>
      <c r="D9" s="23">
        <v>1400</v>
      </c>
      <c r="E9" s="23">
        <v>138</v>
      </c>
      <c r="F9" s="23">
        <v>8</v>
      </c>
      <c r="G9" s="21"/>
      <c r="H9" s="22" t="s">
        <v>10</v>
      </c>
      <c r="I9" s="28">
        <f t="shared" si="4"/>
        <v>5.6537102473498232E-2</v>
      </c>
      <c r="J9" s="28">
        <f t="shared" si="4"/>
        <v>5.8079169370538614E-2</v>
      </c>
      <c r="K9" s="28">
        <f t="shared" si="4"/>
        <v>5.9137869611685073E-2</v>
      </c>
      <c r="L9" s="28">
        <f t="shared" si="4"/>
        <v>6.1551087402544113E-2</v>
      </c>
      <c r="M9" s="28">
        <f t="shared" si="4"/>
        <v>6.160714285714286E-2</v>
      </c>
      <c r="N9" s="28">
        <f t="shared" si="4"/>
        <v>5.8055152394775038E-2</v>
      </c>
    </row>
    <row r="10" spans="2:14" ht="20" customHeight="1" x14ac:dyDescent="0.25">
      <c r="B10" s="25">
        <v>6</v>
      </c>
      <c r="C10" s="95">
        <f t="shared" si="1"/>
        <v>1</v>
      </c>
      <c r="D10" s="23">
        <v>1485</v>
      </c>
      <c r="E10" s="23">
        <v>137</v>
      </c>
      <c r="F10" s="23">
        <v>8</v>
      </c>
      <c r="G10" s="21"/>
    </row>
    <row r="11" spans="2:14" ht="20" customHeight="1" x14ac:dyDescent="0.25">
      <c r="B11" s="25">
        <v>7</v>
      </c>
      <c r="C11" s="95">
        <f t="shared" si="1"/>
        <v>1</v>
      </c>
      <c r="D11" s="23">
        <v>1327</v>
      </c>
      <c r="E11" s="23">
        <v>136</v>
      </c>
      <c r="F11" s="23">
        <v>8</v>
      </c>
      <c r="G11" s="21"/>
    </row>
    <row r="12" spans="2:14" ht="20" customHeight="1" x14ac:dyDescent="0.25">
      <c r="B12" s="25">
        <v>8</v>
      </c>
      <c r="C12" s="95">
        <f t="shared" si="1"/>
        <v>1</v>
      </c>
      <c r="D12" s="23">
        <v>1924</v>
      </c>
      <c r="E12" s="23">
        <v>135</v>
      </c>
      <c r="F12" s="23">
        <v>7</v>
      </c>
      <c r="G12" s="21"/>
    </row>
    <row r="13" spans="2:14" ht="20" customHeight="1" x14ac:dyDescent="0.25">
      <c r="B13" s="25">
        <v>9</v>
      </c>
      <c r="C13" s="95">
        <f t="shared" si="1"/>
        <v>1</v>
      </c>
      <c r="D13" s="23">
        <v>1135</v>
      </c>
      <c r="E13" s="23">
        <v>134</v>
      </c>
      <c r="F13" s="23">
        <v>7</v>
      </c>
      <c r="G13" s="21"/>
    </row>
    <row r="14" spans="2:14" ht="20" customHeight="1" x14ac:dyDescent="0.25">
      <c r="B14" s="25">
        <v>10</v>
      </c>
      <c r="C14" s="95">
        <f t="shared" si="1"/>
        <v>1</v>
      </c>
      <c r="D14" s="23">
        <v>1324</v>
      </c>
      <c r="E14" s="23">
        <v>133</v>
      </c>
      <c r="F14" s="23">
        <v>7</v>
      </c>
      <c r="G14" s="21"/>
    </row>
    <row r="15" spans="2:14" ht="20" customHeight="1" x14ac:dyDescent="0.25">
      <c r="B15" s="25">
        <v>11</v>
      </c>
      <c r="C15" s="95">
        <f t="shared" si="1"/>
        <v>1</v>
      </c>
      <c r="D15" s="23">
        <v>1481</v>
      </c>
      <c r="E15" s="23">
        <v>132</v>
      </c>
      <c r="F15" s="23">
        <v>7</v>
      </c>
      <c r="G15" s="21"/>
    </row>
    <row r="16" spans="2:14" ht="20" customHeight="1" x14ac:dyDescent="0.25">
      <c r="B16" s="25">
        <v>12</v>
      </c>
      <c r="C16" s="95">
        <f t="shared" si="1"/>
        <v>1</v>
      </c>
      <c r="D16" s="23">
        <v>1032</v>
      </c>
      <c r="E16" s="23">
        <v>131</v>
      </c>
      <c r="F16" s="23">
        <v>7</v>
      </c>
      <c r="G16" s="21"/>
    </row>
    <row r="17" spans="2:14" ht="20" customHeight="1" x14ac:dyDescent="0.25">
      <c r="B17" s="25">
        <v>13</v>
      </c>
      <c r="C17" s="95">
        <f t="shared" si="1"/>
        <v>1</v>
      </c>
      <c r="D17" s="23">
        <v>1243</v>
      </c>
      <c r="E17" s="23">
        <v>130</v>
      </c>
      <c r="F17" s="23">
        <v>7</v>
      </c>
      <c r="G17" s="21"/>
    </row>
    <row r="18" spans="2:14" ht="20" customHeight="1" x14ac:dyDescent="0.25">
      <c r="B18" s="25">
        <v>14</v>
      </c>
      <c r="C18" s="95">
        <f t="shared" si="1"/>
        <v>1</v>
      </c>
      <c r="D18" s="23">
        <v>1312</v>
      </c>
      <c r="E18" s="23">
        <v>129</v>
      </c>
      <c r="F18" s="23">
        <v>7</v>
      </c>
      <c r="G18" s="21"/>
    </row>
    <row r="19" spans="2:14" ht="20" customHeight="1" x14ac:dyDescent="0.25">
      <c r="B19" s="25">
        <v>15</v>
      </c>
      <c r="C19" s="95">
        <f t="shared" si="1"/>
        <v>1</v>
      </c>
      <c r="D19" s="23">
        <v>1247</v>
      </c>
      <c r="E19" s="23">
        <v>129</v>
      </c>
      <c r="F19" s="23">
        <v>7</v>
      </c>
      <c r="G19" s="21"/>
    </row>
    <row r="20" spans="2:14" ht="20" customHeight="1" x14ac:dyDescent="0.25">
      <c r="B20" s="25">
        <v>16</v>
      </c>
      <c r="C20" s="95">
        <f t="shared" si="1"/>
        <v>1</v>
      </c>
      <c r="D20" s="23">
        <v>1461</v>
      </c>
      <c r="E20" s="23">
        <v>128</v>
      </c>
      <c r="F20" s="23">
        <v>7</v>
      </c>
      <c r="G20" s="21"/>
    </row>
    <row r="21" spans="2:14" ht="20" customHeight="1" x14ac:dyDescent="0.25">
      <c r="B21" s="25">
        <v>17</v>
      </c>
      <c r="C21" s="95">
        <f t="shared" si="1"/>
        <v>1</v>
      </c>
      <c r="D21" s="23">
        <v>1491</v>
      </c>
      <c r="E21" s="23">
        <v>127</v>
      </c>
      <c r="F21" s="23">
        <v>7</v>
      </c>
      <c r="G21" s="21"/>
    </row>
    <row r="22" spans="2:14" ht="20" customHeight="1" x14ac:dyDescent="0.25">
      <c r="B22" s="25">
        <v>18</v>
      </c>
      <c r="C22" s="95">
        <f t="shared" si="1"/>
        <v>1</v>
      </c>
      <c r="D22" s="23">
        <v>1006</v>
      </c>
      <c r="E22" s="23">
        <v>126</v>
      </c>
      <c r="F22" s="23">
        <v>7</v>
      </c>
      <c r="G22" s="21"/>
    </row>
    <row r="23" spans="2:14" ht="20" customHeight="1" x14ac:dyDescent="0.25">
      <c r="B23" s="25">
        <v>19</v>
      </c>
      <c r="C23" s="95">
        <f t="shared" si="1"/>
        <v>1</v>
      </c>
      <c r="D23" s="23">
        <v>1382</v>
      </c>
      <c r="E23" s="23">
        <v>125</v>
      </c>
      <c r="F23" s="23">
        <v>7</v>
      </c>
      <c r="G23" s="21"/>
    </row>
    <row r="24" spans="2:14" ht="20" customHeight="1" x14ac:dyDescent="0.25">
      <c r="B24" s="25">
        <v>20</v>
      </c>
      <c r="C24" s="95">
        <f t="shared" si="1"/>
        <v>1</v>
      </c>
      <c r="D24" s="23">
        <v>1685</v>
      </c>
      <c r="E24" s="23">
        <v>124</v>
      </c>
      <c r="F24" s="23">
        <v>7</v>
      </c>
      <c r="G24" s="21"/>
    </row>
    <row r="25" spans="2:14" ht="20" customHeight="1" x14ac:dyDescent="0.25">
      <c r="B25" s="25">
        <v>21</v>
      </c>
      <c r="C25" s="95">
        <f t="shared" si="1"/>
        <v>1</v>
      </c>
      <c r="D25" s="23">
        <v>1234</v>
      </c>
      <c r="E25" s="23">
        <v>123</v>
      </c>
      <c r="F25" s="23">
        <v>7</v>
      </c>
      <c r="G25" s="21"/>
    </row>
    <row r="26" spans="2:14" ht="20" customHeight="1" thickBot="1" x14ac:dyDescent="0.3">
      <c r="B26" s="25">
        <v>22</v>
      </c>
      <c r="C26" s="95">
        <f t="shared" si="1"/>
        <v>1</v>
      </c>
      <c r="D26" s="23">
        <v>1471</v>
      </c>
      <c r="E26" s="23">
        <v>122</v>
      </c>
      <c r="F26" s="23">
        <v>7</v>
      </c>
      <c r="G26" s="21"/>
    </row>
    <row r="27" spans="2:14" ht="20" customHeight="1" x14ac:dyDescent="0.25">
      <c r="B27" s="25">
        <v>23</v>
      </c>
      <c r="C27" s="95">
        <f t="shared" si="1"/>
        <v>1</v>
      </c>
      <c r="D27" s="23">
        <v>1834</v>
      </c>
      <c r="E27" s="23">
        <v>121</v>
      </c>
      <c r="F27" s="23">
        <v>7</v>
      </c>
      <c r="G27" s="21"/>
      <c r="H27" s="14" t="s">
        <v>12</v>
      </c>
      <c r="I27" s="15"/>
      <c r="J27" s="15"/>
      <c r="K27" s="14"/>
      <c r="L27" s="14"/>
      <c r="M27" s="14"/>
      <c r="N27" s="14"/>
    </row>
    <row r="28" spans="2:14" ht="20" customHeight="1" x14ac:dyDescent="0.25">
      <c r="B28" s="25">
        <v>24</v>
      </c>
      <c r="C28" s="95">
        <f t="shared" si="1"/>
        <v>1</v>
      </c>
      <c r="D28" s="23">
        <v>1144</v>
      </c>
      <c r="E28" s="23">
        <v>121</v>
      </c>
      <c r="F28" s="23">
        <v>7</v>
      </c>
      <c r="G28" s="21"/>
      <c r="I28" s="16"/>
      <c r="J28" s="16"/>
    </row>
    <row r="29" spans="2:14" ht="20" customHeight="1" x14ac:dyDescent="0.25">
      <c r="B29" s="25">
        <v>25</v>
      </c>
      <c r="C29" s="95">
        <f t="shared" si="1"/>
        <v>1</v>
      </c>
      <c r="D29" s="23">
        <v>1797</v>
      </c>
      <c r="E29" s="23">
        <v>120</v>
      </c>
      <c r="F29" s="23">
        <v>7</v>
      </c>
      <c r="G29" s="21"/>
      <c r="H29" s="19"/>
      <c r="I29" s="29">
        <v>1</v>
      </c>
      <c r="J29" s="29">
        <v>2</v>
      </c>
      <c r="K29" s="29">
        <v>3</v>
      </c>
      <c r="L29" s="29">
        <v>4</v>
      </c>
      <c r="M29" s="29">
        <v>5</v>
      </c>
      <c r="N29" s="29">
        <v>6</v>
      </c>
    </row>
    <row r="30" spans="2:14" ht="20" customHeight="1" x14ac:dyDescent="0.25">
      <c r="B30" s="25">
        <v>26</v>
      </c>
      <c r="C30" s="95">
        <f t="shared" si="1"/>
        <v>1</v>
      </c>
      <c r="D30" s="23">
        <v>1909</v>
      </c>
      <c r="E30" s="23">
        <v>119</v>
      </c>
      <c r="F30" s="23">
        <v>7</v>
      </c>
      <c r="G30" s="21"/>
      <c r="H30" s="20" t="s">
        <v>19</v>
      </c>
      <c r="I30" s="20">
        <f>SUMIF($C$5:$C$370,I29,$D$5:$D$370)</f>
        <v>44931</v>
      </c>
      <c r="J30" s="20">
        <f t="shared" ref="J30:N30" si="5">SUMIF($C$5:$C$370,J29,$D$5:$D$370)</f>
        <v>44216</v>
      </c>
      <c r="K30" s="20">
        <f t="shared" si="5"/>
        <v>45693</v>
      </c>
      <c r="L30" s="20">
        <f t="shared" si="5"/>
        <v>50274</v>
      </c>
      <c r="M30" s="20">
        <f t="shared" si="5"/>
        <v>46772</v>
      </c>
      <c r="N30" s="20">
        <f t="shared" si="5"/>
        <v>44362</v>
      </c>
    </row>
    <row r="31" spans="2:14" ht="20" customHeight="1" x14ac:dyDescent="0.25">
      <c r="B31" s="25">
        <v>27</v>
      </c>
      <c r="C31" s="95">
        <f t="shared" si="1"/>
        <v>1</v>
      </c>
      <c r="D31" s="23">
        <v>1672</v>
      </c>
      <c r="E31" s="23">
        <v>118</v>
      </c>
      <c r="F31" s="23">
        <v>7</v>
      </c>
      <c r="G31" s="21"/>
      <c r="H31" s="20" t="s">
        <v>4</v>
      </c>
      <c r="I31" s="20">
        <f>SUMIF($C$5:$C$370,I29,$E$5:$E$370)</f>
        <v>3962</v>
      </c>
      <c r="J31" s="20">
        <f t="shared" ref="J31:N31" si="6">SUMIF($C$5:$C$370,J29,$E$5:$E$370)</f>
        <v>3082</v>
      </c>
      <c r="K31" s="20">
        <f t="shared" si="6"/>
        <v>2807</v>
      </c>
      <c r="L31" s="20">
        <f t="shared" si="6"/>
        <v>2437</v>
      </c>
      <c r="M31" s="20">
        <f t="shared" si="6"/>
        <v>2240</v>
      </c>
      <c r="N31" s="20">
        <f t="shared" si="6"/>
        <v>2067</v>
      </c>
    </row>
    <row r="32" spans="2:14" ht="20" customHeight="1" x14ac:dyDescent="0.25">
      <c r="B32" s="25">
        <v>28</v>
      </c>
      <c r="C32" s="95">
        <f t="shared" si="1"/>
        <v>1</v>
      </c>
      <c r="D32" s="23">
        <v>1484</v>
      </c>
      <c r="E32" s="23">
        <v>117</v>
      </c>
      <c r="F32" s="23">
        <v>7</v>
      </c>
      <c r="G32" s="21"/>
      <c r="H32" s="20" t="s">
        <v>5</v>
      </c>
      <c r="I32" s="20">
        <f>SUMIF($C$5:$C$370,I29,$F$5:$F$370)</f>
        <v>224</v>
      </c>
      <c r="J32" s="20">
        <f t="shared" ref="J32:N32" si="7">SUMIF($C$5:$C$370,J29,$F$5:$F$370)</f>
        <v>179</v>
      </c>
      <c r="K32" s="20">
        <f t="shared" si="7"/>
        <v>166</v>
      </c>
      <c r="L32" s="20">
        <f t="shared" si="7"/>
        <v>150</v>
      </c>
      <c r="M32" s="20">
        <f t="shared" si="7"/>
        <v>138</v>
      </c>
      <c r="N32" s="20">
        <f t="shared" si="7"/>
        <v>120</v>
      </c>
    </row>
    <row r="33" spans="2:14" ht="20" customHeight="1" x14ac:dyDescent="0.25">
      <c r="B33" s="25">
        <v>29</v>
      </c>
      <c r="C33" s="95">
        <f t="shared" si="1"/>
        <v>1</v>
      </c>
      <c r="D33" s="23">
        <v>1207</v>
      </c>
      <c r="E33" s="23">
        <v>116</v>
      </c>
      <c r="F33" s="23">
        <v>7</v>
      </c>
      <c r="G33" s="21"/>
      <c r="H33" s="20" t="s">
        <v>9</v>
      </c>
      <c r="I33" s="27">
        <f t="shared" ref="I33:N33" si="8">I31/I30</f>
        <v>8.8179653246088452E-2</v>
      </c>
      <c r="J33" s="27">
        <f t="shared" si="8"/>
        <v>6.9703274832639772E-2</v>
      </c>
      <c r="K33" s="27">
        <f t="shared" si="8"/>
        <v>6.143172914888495E-2</v>
      </c>
      <c r="L33" s="27">
        <f t="shared" si="8"/>
        <v>4.8474360504435696E-2</v>
      </c>
      <c r="M33" s="27">
        <f t="shared" si="8"/>
        <v>4.7891901137432649E-2</v>
      </c>
      <c r="N33" s="27">
        <f t="shared" si="8"/>
        <v>4.6593931743383978E-2</v>
      </c>
    </row>
    <row r="34" spans="2:14" ht="20" customHeight="1" thickBot="1" x14ac:dyDescent="0.3">
      <c r="B34" s="25">
        <v>30</v>
      </c>
      <c r="C34" s="95">
        <f t="shared" si="1"/>
        <v>1</v>
      </c>
      <c r="D34" s="23">
        <v>1251</v>
      </c>
      <c r="E34" s="23">
        <v>115</v>
      </c>
      <c r="F34" s="23">
        <v>7</v>
      </c>
      <c r="G34" s="21"/>
      <c r="H34" s="22" t="s">
        <v>10</v>
      </c>
      <c r="I34" s="28">
        <f t="shared" ref="I34:N34" si="9">I32/I31</f>
        <v>5.6537102473498232E-2</v>
      </c>
      <c r="J34" s="28">
        <f t="shared" si="9"/>
        <v>5.8079169370538614E-2</v>
      </c>
      <c r="K34" s="28">
        <f t="shared" si="9"/>
        <v>5.9137869611685073E-2</v>
      </c>
      <c r="L34" s="28">
        <f t="shared" si="9"/>
        <v>6.1551087402544113E-2</v>
      </c>
      <c r="M34" s="28">
        <f t="shared" si="9"/>
        <v>6.160714285714286E-2</v>
      </c>
      <c r="N34" s="28">
        <f t="shared" si="9"/>
        <v>5.8055152394775038E-2</v>
      </c>
    </row>
    <row r="35" spans="2:14" ht="20" customHeight="1" x14ac:dyDescent="0.25">
      <c r="B35" s="25">
        <v>31</v>
      </c>
      <c r="C35" s="95">
        <f t="shared" si="1"/>
        <v>1</v>
      </c>
      <c r="D35" s="23">
        <v>1439</v>
      </c>
      <c r="E35" s="23">
        <v>114</v>
      </c>
      <c r="F35" s="23">
        <v>7</v>
      </c>
      <c r="G35" s="21"/>
    </row>
    <row r="36" spans="2:14" ht="20" customHeight="1" x14ac:dyDescent="0.25">
      <c r="B36" s="25">
        <v>32</v>
      </c>
      <c r="C36" s="95">
        <f t="shared" si="1"/>
        <v>2</v>
      </c>
      <c r="D36" s="23">
        <v>1411</v>
      </c>
      <c r="E36" s="23">
        <v>113</v>
      </c>
      <c r="F36" s="23">
        <v>7</v>
      </c>
      <c r="G36" s="21"/>
    </row>
    <row r="37" spans="2:14" ht="20" customHeight="1" x14ac:dyDescent="0.25">
      <c r="B37" s="25">
        <v>33</v>
      </c>
      <c r="C37" s="95">
        <f t="shared" si="1"/>
        <v>2</v>
      </c>
      <c r="D37" s="23">
        <v>1187</v>
      </c>
      <c r="E37" s="23">
        <v>113</v>
      </c>
      <c r="F37" s="23">
        <v>7</v>
      </c>
      <c r="G37" s="21"/>
    </row>
    <row r="38" spans="2:14" ht="20" customHeight="1" x14ac:dyDescent="0.25">
      <c r="B38" s="25">
        <v>34</v>
      </c>
      <c r="C38" s="95">
        <f t="shared" si="1"/>
        <v>2</v>
      </c>
      <c r="D38" s="23">
        <v>1233</v>
      </c>
      <c r="E38" s="23">
        <v>112</v>
      </c>
      <c r="F38" s="23">
        <v>7</v>
      </c>
      <c r="G38" s="21"/>
    </row>
    <row r="39" spans="2:14" ht="20" customHeight="1" x14ac:dyDescent="0.25">
      <c r="B39" s="25">
        <v>35</v>
      </c>
      <c r="C39" s="95">
        <f t="shared" si="1"/>
        <v>2</v>
      </c>
      <c r="D39" s="23">
        <v>1845</v>
      </c>
      <c r="E39" s="23">
        <v>112</v>
      </c>
      <c r="F39" s="23">
        <v>7</v>
      </c>
      <c r="G39" s="21"/>
    </row>
    <row r="40" spans="2:14" ht="20" customHeight="1" x14ac:dyDescent="0.25">
      <c r="B40" s="25">
        <v>36</v>
      </c>
      <c r="C40" s="95">
        <f t="shared" si="1"/>
        <v>2</v>
      </c>
      <c r="D40" s="23">
        <v>1666</v>
      </c>
      <c r="E40" s="23">
        <v>111</v>
      </c>
      <c r="F40" s="23">
        <v>7</v>
      </c>
      <c r="G40" s="21"/>
    </row>
    <row r="41" spans="2:14" ht="20" customHeight="1" x14ac:dyDescent="0.25">
      <c r="B41" s="25">
        <v>37</v>
      </c>
      <c r="C41" s="95">
        <f t="shared" si="1"/>
        <v>2</v>
      </c>
      <c r="D41" s="23">
        <v>1323</v>
      </c>
      <c r="E41" s="23">
        <v>111</v>
      </c>
      <c r="F41" s="23">
        <v>6</v>
      </c>
      <c r="G41" s="21"/>
    </row>
    <row r="42" spans="2:14" ht="20" customHeight="1" x14ac:dyDescent="0.25">
      <c r="B42" s="25">
        <v>38</v>
      </c>
      <c r="C42" s="95">
        <f t="shared" si="1"/>
        <v>2</v>
      </c>
      <c r="D42" s="23">
        <v>1580</v>
      </c>
      <c r="E42" s="23">
        <v>111</v>
      </c>
      <c r="F42" s="23">
        <v>6</v>
      </c>
      <c r="G42" s="21"/>
    </row>
    <row r="43" spans="2:14" ht="20" customHeight="1" x14ac:dyDescent="0.25">
      <c r="B43" s="25">
        <v>39</v>
      </c>
      <c r="C43" s="95">
        <f t="shared" si="1"/>
        <v>2</v>
      </c>
      <c r="D43" s="23">
        <v>1514</v>
      </c>
      <c r="E43" s="23">
        <v>110</v>
      </c>
      <c r="F43" s="23">
        <v>6</v>
      </c>
      <c r="G43" s="21"/>
    </row>
    <row r="44" spans="2:14" ht="20" customHeight="1" x14ac:dyDescent="0.25">
      <c r="B44" s="25">
        <v>40</v>
      </c>
      <c r="C44" s="95">
        <f t="shared" si="1"/>
        <v>2</v>
      </c>
      <c r="D44" s="23">
        <v>1465</v>
      </c>
      <c r="E44" s="23">
        <v>110</v>
      </c>
      <c r="F44" s="23">
        <v>6</v>
      </c>
      <c r="G44" s="21"/>
    </row>
    <row r="45" spans="2:14" ht="20" customHeight="1" x14ac:dyDescent="0.25">
      <c r="B45" s="25">
        <v>41</v>
      </c>
      <c r="C45" s="95">
        <f t="shared" si="1"/>
        <v>2</v>
      </c>
      <c r="D45" s="23">
        <v>1626</v>
      </c>
      <c r="E45" s="23">
        <v>110</v>
      </c>
      <c r="F45" s="23">
        <v>6</v>
      </c>
      <c r="G45" s="21"/>
    </row>
    <row r="46" spans="2:14" ht="20" customHeight="1" x14ac:dyDescent="0.25">
      <c r="B46" s="25">
        <v>42</v>
      </c>
      <c r="C46" s="95">
        <f t="shared" si="1"/>
        <v>2</v>
      </c>
      <c r="D46" s="23">
        <v>1901</v>
      </c>
      <c r="E46" s="23">
        <v>109</v>
      </c>
      <c r="F46" s="23">
        <v>6</v>
      </c>
      <c r="G46" s="21"/>
    </row>
    <row r="47" spans="2:14" ht="20" customHeight="1" x14ac:dyDescent="0.25">
      <c r="B47" s="25">
        <v>43</v>
      </c>
      <c r="C47" s="95">
        <f t="shared" si="1"/>
        <v>2</v>
      </c>
      <c r="D47" s="23">
        <v>1370</v>
      </c>
      <c r="E47" s="23">
        <v>109</v>
      </c>
      <c r="F47" s="23">
        <v>6</v>
      </c>
      <c r="G47" s="21"/>
    </row>
    <row r="48" spans="2:14" ht="20" customHeight="1" x14ac:dyDescent="0.25">
      <c r="B48" s="25">
        <v>44</v>
      </c>
      <c r="C48" s="95">
        <f t="shared" si="1"/>
        <v>2</v>
      </c>
      <c r="D48" s="23">
        <v>1929</v>
      </c>
      <c r="E48" s="23">
        <v>108</v>
      </c>
      <c r="F48" s="23">
        <v>6</v>
      </c>
      <c r="G48" s="21"/>
    </row>
    <row r="49" spans="2:7" ht="20" customHeight="1" x14ac:dyDescent="0.25">
      <c r="B49" s="25">
        <v>45</v>
      </c>
      <c r="C49" s="95">
        <f t="shared" si="1"/>
        <v>2</v>
      </c>
      <c r="D49" s="23">
        <v>1094</v>
      </c>
      <c r="E49" s="23">
        <v>108</v>
      </c>
      <c r="F49" s="23">
        <v>6</v>
      </c>
      <c r="G49" s="21"/>
    </row>
    <row r="50" spans="2:7" ht="20" customHeight="1" x14ac:dyDescent="0.25">
      <c r="B50" s="25">
        <v>46</v>
      </c>
      <c r="C50" s="95">
        <f t="shared" si="1"/>
        <v>2</v>
      </c>
      <c r="D50" s="23">
        <v>1572</v>
      </c>
      <c r="E50" s="23">
        <v>107</v>
      </c>
      <c r="F50" s="23">
        <v>6</v>
      </c>
      <c r="G50" s="21"/>
    </row>
    <row r="51" spans="2:7" ht="20" customHeight="1" x14ac:dyDescent="0.25">
      <c r="B51" s="25">
        <v>47</v>
      </c>
      <c r="C51" s="95">
        <f t="shared" si="1"/>
        <v>2</v>
      </c>
      <c r="D51" s="23">
        <v>1955</v>
      </c>
      <c r="E51" s="23">
        <v>106</v>
      </c>
      <c r="F51" s="23">
        <v>6</v>
      </c>
      <c r="G51" s="21"/>
    </row>
    <row r="52" spans="2:7" ht="20" customHeight="1" x14ac:dyDescent="0.25">
      <c r="B52" s="25">
        <v>48</v>
      </c>
      <c r="C52" s="95">
        <f t="shared" si="1"/>
        <v>2</v>
      </c>
      <c r="D52" s="23">
        <v>1376</v>
      </c>
      <c r="E52" s="23">
        <v>106</v>
      </c>
      <c r="F52" s="23">
        <v>6</v>
      </c>
      <c r="G52" s="21"/>
    </row>
    <row r="53" spans="2:7" ht="20" customHeight="1" x14ac:dyDescent="0.25">
      <c r="B53" s="25">
        <v>49</v>
      </c>
      <c r="C53" s="95">
        <f t="shared" si="1"/>
        <v>2</v>
      </c>
      <c r="D53" s="23">
        <v>1744</v>
      </c>
      <c r="E53" s="23">
        <v>105</v>
      </c>
      <c r="F53" s="23">
        <v>6</v>
      </c>
      <c r="G53" s="21"/>
    </row>
    <row r="54" spans="2:7" ht="20" customHeight="1" x14ac:dyDescent="0.25">
      <c r="B54" s="25">
        <v>50</v>
      </c>
      <c r="C54" s="95">
        <f t="shared" si="1"/>
        <v>2</v>
      </c>
      <c r="D54" s="23">
        <v>1113</v>
      </c>
      <c r="E54" s="23">
        <v>105</v>
      </c>
      <c r="F54" s="23">
        <v>6</v>
      </c>
      <c r="G54" s="21"/>
    </row>
    <row r="55" spans="2:7" ht="20" customHeight="1" x14ac:dyDescent="0.25">
      <c r="B55" s="25">
        <v>51</v>
      </c>
      <c r="C55" s="95">
        <f t="shared" si="1"/>
        <v>2</v>
      </c>
      <c r="D55" s="23">
        <v>1372</v>
      </c>
      <c r="E55" s="23">
        <v>104</v>
      </c>
      <c r="F55" s="23">
        <v>6</v>
      </c>
      <c r="G55" s="21"/>
    </row>
    <row r="56" spans="2:7" ht="20" customHeight="1" x14ac:dyDescent="0.25">
      <c r="B56" s="25">
        <v>52</v>
      </c>
      <c r="C56" s="95">
        <f t="shared" si="1"/>
        <v>2</v>
      </c>
      <c r="D56" s="23">
        <v>1398</v>
      </c>
      <c r="E56" s="23">
        <v>103</v>
      </c>
      <c r="F56" s="23">
        <v>6</v>
      </c>
      <c r="G56" s="21"/>
    </row>
    <row r="57" spans="2:7" ht="20" customHeight="1" x14ac:dyDescent="0.25">
      <c r="B57" s="25">
        <v>53</v>
      </c>
      <c r="C57" s="95">
        <f t="shared" si="1"/>
        <v>2</v>
      </c>
      <c r="D57" s="23">
        <v>1906</v>
      </c>
      <c r="E57" s="23">
        <v>102</v>
      </c>
      <c r="F57" s="23">
        <v>6</v>
      </c>
      <c r="G57" s="21"/>
    </row>
    <row r="58" spans="2:7" ht="20" customHeight="1" x14ac:dyDescent="0.25">
      <c r="B58" s="25">
        <v>54</v>
      </c>
      <c r="C58" s="95">
        <f t="shared" si="1"/>
        <v>2</v>
      </c>
      <c r="D58" s="23">
        <v>1370</v>
      </c>
      <c r="E58" s="23">
        <v>101</v>
      </c>
      <c r="F58" s="23">
        <v>6</v>
      </c>
      <c r="G58" s="21"/>
    </row>
    <row r="59" spans="2:7" ht="20" customHeight="1" x14ac:dyDescent="0.25">
      <c r="B59" s="25">
        <v>55</v>
      </c>
      <c r="C59" s="95">
        <f t="shared" si="1"/>
        <v>2</v>
      </c>
      <c r="D59" s="23">
        <v>1821</v>
      </c>
      <c r="E59" s="23">
        <v>100</v>
      </c>
      <c r="F59" s="23">
        <v>6</v>
      </c>
      <c r="G59" s="21"/>
    </row>
    <row r="60" spans="2:7" ht="20" customHeight="1" x14ac:dyDescent="0.25">
      <c r="B60" s="25">
        <v>56</v>
      </c>
      <c r="C60" s="95">
        <f t="shared" si="1"/>
        <v>2</v>
      </c>
      <c r="D60" s="23">
        <v>1508</v>
      </c>
      <c r="E60" s="23">
        <v>100</v>
      </c>
      <c r="F60" s="23">
        <v>6</v>
      </c>
      <c r="G60" s="21"/>
    </row>
    <row r="61" spans="2:7" ht="20" customHeight="1" x14ac:dyDescent="0.25">
      <c r="B61" s="25">
        <v>57</v>
      </c>
      <c r="C61" s="95">
        <f t="shared" si="1"/>
        <v>2</v>
      </c>
      <c r="D61" s="23">
        <v>1461</v>
      </c>
      <c r="E61" s="23">
        <v>99</v>
      </c>
      <c r="F61" s="23">
        <v>6</v>
      </c>
      <c r="G61" s="21"/>
    </row>
    <row r="62" spans="2:7" ht="20" customHeight="1" x14ac:dyDescent="0.25">
      <c r="B62" s="25">
        <v>58</v>
      </c>
      <c r="C62" s="95">
        <f t="shared" si="1"/>
        <v>2</v>
      </c>
      <c r="D62" s="23">
        <v>1278</v>
      </c>
      <c r="E62" s="23">
        <v>99</v>
      </c>
      <c r="F62" s="23">
        <v>6</v>
      </c>
      <c r="G62" s="21"/>
    </row>
    <row r="63" spans="2:7" ht="20" customHeight="1" x14ac:dyDescent="0.25">
      <c r="B63" s="25">
        <v>59</v>
      </c>
      <c r="C63" s="95">
        <f t="shared" si="1"/>
        <v>2</v>
      </c>
      <c r="D63" s="23">
        <v>1302</v>
      </c>
      <c r="E63" s="23">
        <v>99</v>
      </c>
      <c r="F63" s="23">
        <v>6</v>
      </c>
      <c r="G63" s="21"/>
    </row>
    <row r="64" spans="2:7" ht="20" customHeight="1" x14ac:dyDescent="0.25">
      <c r="B64" s="25">
        <v>60</v>
      </c>
      <c r="C64" s="95">
        <f t="shared" si="1"/>
        <v>2</v>
      </c>
      <c r="D64" s="23">
        <v>1896</v>
      </c>
      <c r="E64" s="23">
        <v>99</v>
      </c>
      <c r="F64" s="23">
        <v>6</v>
      </c>
      <c r="G64" s="21"/>
    </row>
    <row r="65" spans="2:7" ht="20" customHeight="1" x14ac:dyDescent="0.25">
      <c r="B65" s="25">
        <v>61</v>
      </c>
      <c r="C65" s="95">
        <f t="shared" si="1"/>
        <v>3</v>
      </c>
      <c r="D65" s="23">
        <v>1089</v>
      </c>
      <c r="E65" s="23">
        <v>98</v>
      </c>
      <c r="F65" s="23">
        <v>6</v>
      </c>
      <c r="G65" s="21"/>
    </row>
    <row r="66" spans="2:7" ht="20" customHeight="1" x14ac:dyDescent="0.25">
      <c r="B66" s="25">
        <v>62</v>
      </c>
      <c r="C66" s="95">
        <f t="shared" si="1"/>
        <v>3</v>
      </c>
      <c r="D66" s="23">
        <v>1286</v>
      </c>
      <c r="E66" s="23">
        <v>97</v>
      </c>
      <c r="F66" s="23">
        <v>6</v>
      </c>
      <c r="G66" s="21"/>
    </row>
    <row r="67" spans="2:7" ht="20" customHeight="1" x14ac:dyDescent="0.25">
      <c r="B67" s="25">
        <v>63</v>
      </c>
      <c r="C67" s="95">
        <f t="shared" si="1"/>
        <v>3</v>
      </c>
      <c r="D67" s="23">
        <v>1101</v>
      </c>
      <c r="E67" s="23">
        <v>96</v>
      </c>
      <c r="F67" s="23">
        <v>6</v>
      </c>
      <c r="G67" s="21"/>
    </row>
    <row r="68" spans="2:7" ht="20" customHeight="1" x14ac:dyDescent="0.25">
      <c r="B68" s="25">
        <v>64</v>
      </c>
      <c r="C68" s="95">
        <f t="shared" si="1"/>
        <v>3</v>
      </c>
      <c r="D68" s="23">
        <v>1945</v>
      </c>
      <c r="E68" s="23">
        <v>96</v>
      </c>
      <c r="F68" s="23">
        <v>6</v>
      </c>
      <c r="G68" s="21"/>
    </row>
    <row r="69" spans="2:7" ht="20" customHeight="1" x14ac:dyDescent="0.25">
      <c r="B69" s="25">
        <v>65</v>
      </c>
      <c r="C69" s="95">
        <f t="shared" si="1"/>
        <v>3</v>
      </c>
      <c r="D69" s="23">
        <v>1491</v>
      </c>
      <c r="E69" s="23">
        <v>96</v>
      </c>
      <c r="F69" s="23">
        <v>6</v>
      </c>
      <c r="G69" s="21"/>
    </row>
    <row r="70" spans="2:7" ht="20" customHeight="1" x14ac:dyDescent="0.25">
      <c r="B70" s="25">
        <v>66</v>
      </c>
      <c r="C70" s="95">
        <f t="shared" ref="C70:C133" si="10">MONTH(B70)</f>
        <v>3</v>
      </c>
      <c r="D70" s="23">
        <v>1225</v>
      </c>
      <c r="E70" s="23">
        <v>95</v>
      </c>
      <c r="F70" s="23">
        <v>6</v>
      </c>
      <c r="G70" s="21"/>
    </row>
    <row r="71" spans="2:7" ht="20" customHeight="1" x14ac:dyDescent="0.25">
      <c r="B71" s="25">
        <v>67</v>
      </c>
      <c r="C71" s="95">
        <f t="shared" si="10"/>
        <v>3</v>
      </c>
      <c r="D71" s="23">
        <v>1813</v>
      </c>
      <c r="E71" s="23">
        <v>95</v>
      </c>
      <c r="F71" s="23">
        <v>6</v>
      </c>
      <c r="G71" s="21"/>
    </row>
    <row r="72" spans="2:7" ht="20" customHeight="1" x14ac:dyDescent="0.25">
      <c r="B72" s="25">
        <v>68</v>
      </c>
      <c r="C72" s="95">
        <f t="shared" si="10"/>
        <v>3</v>
      </c>
      <c r="D72" s="23">
        <v>1894</v>
      </c>
      <c r="E72" s="23">
        <v>95</v>
      </c>
      <c r="F72" s="23">
        <v>6</v>
      </c>
      <c r="G72" s="21"/>
    </row>
    <row r="73" spans="2:7" ht="20" customHeight="1" x14ac:dyDescent="0.25">
      <c r="B73" s="25">
        <v>69</v>
      </c>
      <c r="C73" s="95">
        <f t="shared" si="10"/>
        <v>3</v>
      </c>
      <c r="D73" s="23">
        <v>1224</v>
      </c>
      <c r="E73" s="23">
        <v>95</v>
      </c>
      <c r="F73" s="23">
        <v>6</v>
      </c>
      <c r="G73" s="21"/>
    </row>
    <row r="74" spans="2:7" ht="20" customHeight="1" x14ac:dyDescent="0.25">
      <c r="B74" s="25">
        <v>70</v>
      </c>
      <c r="C74" s="95">
        <f t="shared" si="10"/>
        <v>3</v>
      </c>
      <c r="D74" s="23">
        <v>1202</v>
      </c>
      <c r="E74" s="23">
        <v>94</v>
      </c>
      <c r="F74" s="23">
        <v>6</v>
      </c>
      <c r="G74" s="21"/>
    </row>
    <row r="75" spans="2:7" ht="20" customHeight="1" x14ac:dyDescent="0.25">
      <c r="B75" s="25">
        <v>71</v>
      </c>
      <c r="C75" s="95">
        <f t="shared" si="10"/>
        <v>3</v>
      </c>
      <c r="D75" s="23">
        <v>1561</v>
      </c>
      <c r="E75" s="23">
        <v>93</v>
      </c>
      <c r="F75" s="23">
        <v>6</v>
      </c>
      <c r="G75" s="21"/>
    </row>
    <row r="76" spans="2:7" ht="20" customHeight="1" x14ac:dyDescent="0.25">
      <c r="B76" s="25">
        <v>72</v>
      </c>
      <c r="C76" s="95">
        <f t="shared" si="10"/>
        <v>3</v>
      </c>
      <c r="D76" s="23">
        <v>1079</v>
      </c>
      <c r="E76" s="23">
        <v>92</v>
      </c>
      <c r="F76" s="23">
        <v>5</v>
      </c>
      <c r="G76" s="21"/>
    </row>
    <row r="77" spans="2:7" ht="20" customHeight="1" x14ac:dyDescent="0.25">
      <c r="B77" s="25">
        <v>73</v>
      </c>
      <c r="C77" s="95">
        <f t="shared" si="10"/>
        <v>3</v>
      </c>
      <c r="D77" s="23">
        <v>1373</v>
      </c>
      <c r="E77" s="23">
        <v>91</v>
      </c>
      <c r="F77" s="23">
        <v>5</v>
      </c>
      <c r="G77" s="21"/>
    </row>
    <row r="78" spans="2:7" ht="20" customHeight="1" x14ac:dyDescent="0.25">
      <c r="B78" s="25">
        <v>74</v>
      </c>
      <c r="C78" s="95">
        <f t="shared" si="10"/>
        <v>3</v>
      </c>
      <c r="D78" s="23">
        <v>1552</v>
      </c>
      <c r="E78" s="23">
        <v>91</v>
      </c>
      <c r="F78" s="23">
        <v>5</v>
      </c>
      <c r="G78" s="21"/>
    </row>
    <row r="79" spans="2:7" ht="20" customHeight="1" x14ac:dyDescent="0.25">
      <c r="B79" s="25">
        <v>75</v>
      </c>
      <c r="C79" s="95">
        <f t="shared" si="10"/>
        <v>3</v>
      </c>
      <c r="D79" s="23">
        <v>1250</v>
      </c>
      <c r="E79" s="23">
        <v>91</v>
      </c>
      <c r="F79" s="23">
        <v>5</v>
      </c>
      <c r="G79" s="21"/>
    </row>
    <row r="80" spans="2:7" ht="20" customHeight="1" x14ac:dyDescent="0.25">
      <c r="B80" s="25">
        <v>76</v>
      </c>
      <c r="C80" s="95">
        <f t="shared" si="10"/>
        <v>3</v>
      </c>
      <c r="D80" s="23">
        <v>1432</v>
      </c>
      <c r="E80" s="23">
        <v>91</v>
      </c>
      <c r="F80" s="23">
        <v>5</v>
      </c>
      <c r="G80" s="21"/>
    </row>
    <row r="81" spans="2:7" ht="20" customHeight="1" x14ac:dyDescent="0.25">
      <c r="B81" s="25">
        <v>77</v>
      </c>
      <c r="C81" s="95">
        <f t="shared" si="10"/>
        <v>3</v>
      </c>
      <c r="D81" s="23">
        <v>1698</v>
      </c>
      <c r="E81" s="23">
        <v>90</v>
      </c>
      <c r="F81" s="23">
        <v>5</v>
      </c>
      <c r="G81" s="21"/>
    </row>
    <row r="82" spans="2:7" ht="20" customHeight="1" x14ac:dyDescent="0.25">
      <c r="B82" s="25">
        <v>78</v>
      </c>
      <c r="C82" s="95">
        <f t="shared" si="10"/>
        <v>3</v>
      </c>
      <c r="D82" s="23">
        <v>1225</v>
      </c>
      <c r="E82" s="23">
        <v>89</v>
      </c>
      <c r="F82" s="23">
        <v>5</v>
      </c>
      <c r="G82" s="21"/>
    </row>
    <row r="83" spans="2:7" ht="20" customHeight="1" x14ac:dyDescent="0.25">
      <c r="B83" s="25">
        <v>79</v>
      </c>
      <c r="C83" s="95">
        <f t="shared" si="10"/>
        <v>3</v>
      </c>
      <c r="D83" s="23">
        <v>1803</v>
      </c>
      <c r="E83" s="23">
        <v>89</v>
      </c>
      <c r="F83" s="23">
        <v>5</v>
      </c>
      <c r="G83" s="21"/>
    </row>
    <row r="84" spans="2:7" ht="20" customHeight="1" x14ac:dyDescent="0.25">
      <c r="B84" s="25">
        <v>80</v>
      </c>
      <c r="C84" s="95">
        <f t="shared" si="10"/>
        <v>3</v>
      </c>
      <c r="D84" s="23">
        <v>1405</v>
      </c>
      <c r="E84" s="23">
        <v>88</v>
      </c>
      <c r="F84" s="23">
        <v>5</v>
      </c>
      <c r="G84" s="21"/>
    </row>
    <row r="85" spans="2:7" ht="20" customHeight="1" x14ac:dyDescent="0.25">
      <c r="B85" s="25">
        <v>81</v>
      </c>
      <c r="C85" s="95">
        <f t="shared" si="10"/>
        <v>3</v>
      </c>
      <c r="D85" s="23">
        <v>1090</v>
      </c>
      <c r="E85" s="23">
        <v>88</v>
      </c>
      <c r="F85" s="23">
        <v>5</v>
      </c>
      <c r="G85" s="21"/>
    </row>
    <row r="86" spans="2:7" ht="20" customHeight="1" x14ac:dyDescent="0.25">
      <c r="B86" s="25">
        <v>82</v>
      </c>
      <c r="C86" s="95">
        <f t="shared" si="10"/>
        <v>3</v>
      </c>
      <c r="D86" s="23">
        <v>1604</v>
      </c>
      <c r="E86" s="23">
        <v>87</v>
      </c>
      <c r="F86" s="23">
        <v>5</v>
      </c>
      <c r="G86" s="21"/>
    </row>
    <row r="87" spans="2:7" ht="20" customHeight="1" x14ac:dyDescent="0.25">
      <c r="B87" s="25">
        <v>83</v>
      </c>
      <c r="C87" s="95">
        <f t="shared" si="10"/>
        <v>3</v>
      </c>
      <c r="D87" s="23">
        <v>1622</v>
      </c>
      <c r="E87" s="23">
        <v>87</v>
      </c>
      <c r="F87" s="23">
        <v>5</v>
      </c>
      <c r="G87" s="21"/>
    </row>
    <row r="88" spans="2:7" ht="20" customHeight="1" x14ac:dyDescent="0.25">
      <c r="B88" s="25">
        <v>84</v>
      </c>
      <c r="C88" s="95">
        <f t="shared" si="10"/>
        <v>3</v>
      </c>
      <c r="D88" s="23">
        <v>1746</v>
      </c>
      <c r="E88" s="23">
        <v>87</v>
      </c>
      <c r="F88" s="23">
        <v>5</v>
      </c>
      <c r="G88" s="21"/>
    </row>
    <row r="89" spans="2:7" ht="20" customHeight="1" x14ac:dyDescent="0.25">
      <c r="B89" s="25">
        <v>85</v>
      </c>
      <c r="C89" s="95">
        <f t="shared" si="10"/>
        <v>3</v>
      </c>
      <c r="D89" s="23">
        <v>1464</v>
      </c>
      <c r="E89" s="23">
        <v>86</v>
      </c>
      <c r="F89" s="23">
        <v>5</v>
      </c>
      <c r="G89" s="21"/>
    </row>
    <row r="90" spans="2:7" ht="20" customHeight="1" x14ac:dyDescent="0.25">
      <c r="B90" s="25">
        <v>86</v>
      </c>
      <c r="C90" s="95">
        <f t="shared" si="10"/>
        <v>3</v>
      </c>
      <c r="D90" s="23">
        <v>1515</v>
      </c>
      <c r="E90" s="23">
        <v>86</v>
      </c>
      <c r="F90" s="23">
        <v>5</v>
      </c>
      <c r="G90" s="21"/>
    </row>
    <row r="91" spans="2:7" ht="20" customHeight="1" x14ac:dyDescent="0.25">
      <c r="B91" s="25">
        <v>87</v>
      </c>
      <c r="C91" s="95">
        <f t="shared" si="10"/>
        <v>3</v>
      </c>
      <c r="D91" s="23">
        <v>1675</v>
      </c>
      <c r="E91" s="23">
        <v>85</v>
      </c>
      <c r="F91" s="23">
        <v>5</v>
      </c>
      <c r="G91" s="21"/>
    </row>
    <row r="92" spans="2:7" ht="20" customHeight="1" x14ac:dyDescent="0.25">
      <c r="B92" s="25">
        <v>88</v>
      </c>
      <c r="C92" s="95">
        <f t="shared" si="10"/>
        <v>3</v>
      </c>
      <c r="D92" s="23">
        <v>1985</v>
      </c>
      <c r="E92" s="23">
        <v>85</v>
      </c>
      <c r="F92" s="23">
        <v>5</v>
      </c>
      <c r="G92" s="21"/>
    </row>
    <row r="93" spans="2:7" ht="20" customHeight="1" x14ac:dyDescent="0.25">
      <c r="B93" s="25">
        <v>89</v>
      </c>
      <c r="C93" s="95">
        <f t="shared" si="10"/>
        <v>3</v>
      </c>
      <c r="D93" s="23">
        <v>1994</v>
      </c>
      <c r="E93" s="23">
        <v>85</v>
      </c>
      <c r="F93" s="23">
        <v>5</v>
      </c>
      <c r="G93" s="21"/>
    </row>
    <row r="94" spans="2:7" ht="20" customHeight="1" x14ac:dyDescent="0.25">
      <c r="B94" s="25">
        <v>90</v>
      </c>
      <c r="C94" s="95">
        <f t="shared" si="10"/>
        <v>3</v>
      </c>
      <c r="D94" s="23">
        <v>1288</v>
      </c>
      <c r="E94" s="23">
        <v>85</v>
      </c>
      <c r="F94" s="23">
        <v>5</v>
      </c>
      <c r="G94" s="21"/>
    </row>
    <row r="95" spans="2:7" ht="20" customHeight="1" x14ac:dyDescent="0.25">
      <c r="B95" s="25">
        <v>91</v>
      </c>
      <c r="C95" s="95">
        <f t="shared" si="10"/>
        <v>3</v>
      </c>
      <c r="D95" s="23">
        <v>1062</v>
      </c>
      <c r="E95" s="23">
        <v>84</v>
      </c>
      <c r="F95" s="23">
        <v>5</v>
      </c>
      <c r="G95" s="21"/>
    </row>
    <row r="96" spans="2:7" ht="20" customHeight="1" x14ac:dyDescent="0.25">
      <c r="B96" s="25">
        <v>92</v>
      </c>
      <c r="C96" s="95">
        <f t="shared" si="10"/>
        <v>4</v>
      </c>
      <c r="D96" s="23">
        <v>1791</v>
      </c>
      <c r="E96" s="23">
        <v>84</v>
      </c>
      <c r="F96" s="23">
        <v>5</v>
      </c>
      <c r="G96" s="21"/>
    </row>
    <row r="97" spans="2:7" ht="20" customHeight="1" x14ac:dyDescent="0.25">
      <c r="B97" s="25">
        <v>93</v>
      </c>
      <c r="C97" s="95">
        <f t="shared" si="10"/>
        <v>4</v>
      </c>
      <c r="D97" s="23">
        <v>1568</v>
      </c>
      <c r="E97" s="23">
        <v>84</v>
      </c>
      <c r="F97" s="23">
        <v>5</v>
      </c>
      <c r="G97" s="21"/>
    </row>
    <row r="98" spans="2:7" ht="20" customHeight="1" x14ac:dyDescent="0.25">
      <c r="B98" s="25">
        <v>94</v>
      </c>
      <c r="C98" s="95">
        <f t="shared" si="10"/>
        <v>4</v>
      </c>
      <c r="D98" s="23">
        <v>1952</v>
      </c>
      <c r="E98" s="23">
        <v>84</v>
      </c>
      <c r="F98" s="23">
        <v>5</v>
      </c>
      <c r="G98" s="21"/>
    </row>
    <row r="99" spans="2:7" ht="20" customHeight="1" x14ac:dyDescent="0.25">
      <c r="B99" s="25">
        <v>95</v>
      </c>
      <c r="C99" s="95">
        <f t="shared" si="10"/>
        <v>4</v>
      </c>
      <c r="D99" s="23">
        <v>1818</v>
      </c>
      <c r="E99" s="23">
        <v>84</v>
      </c>
      <c r="F99" s="23">
        <v>5</v>
      </c>
      <c r="G99" s="21"/>
    </row>
    <row r="100" spans="2:7" ht="20" customHeight="1" x14ac:dyDescent="0.25">
      <c r="B100" s="25">
        <v>96</v>
      </c>
      <c r="C100" s="95">
        <f t="shared" si="10"/>
        <v>4</v>
      </c>
      <c r="D100" s="23">
        <v>1613</v>
      </c>
      <c r="E100" s="23">
        <v>84</v>
      </c>
      <c r="F100" s="23">
        <v>5</v>
      </c>
      <c r="G100" s="21"/>
    </row>
    <row r="101" spans="2:7" ht="20" customHeight="1" x14ac:dyDescent="0.25">
      <c r="B101" s="25">
        <v>97</v>
      </c>
      <c r="C101" s="95">
        <f t="shared" si="10"/>
        <v>4</v>
      </c>
      <c r="D101" s="23">
        <v>1883</v>
      </c>
      <c r="E101" s="23">
        <v>84</v>
      </c>
      <c r="F101" s="23">
        <v>5</v>
      </c>
      <c r="G101" s="21"/>
    </row>
    <row r="102" spans="2:7" ht="20" customHeight="1" x14ac:dyDescent="0.25">
      <c r="B102" s="25">
        <v>98</v>
      </c>
      <c r="C102" s="95">
        <f t="shared" si="10"/>
        <v>4</v>
      </c>
      <c r="D102" s="23">
        <v>1797</v>
      </c>
      <c r="E102" s="23">
        <v>84</v>
      </c>
      <c r="F102" s="23">
        <v>5</v>
      </c>
      <c r="G102" s="21"/>
    </row>
    <row r="103" spans="2:7" ht="20" customHeight="1" x14ac:dyDescent="0.25">
      <c r="B103" s="25">
        <v>99</v>
      </c>
      <c r="C103" s="95">
        <f t="shared" si="10"/>
        <v>4</v>
      </c>
      <c r="D103" s="23">
        <v>1901</v>
      </c>
      <c r="E103" s="23">
        <v>84</v>
      </c>
      <c r="F103" s="23">
        <v>5</v>
      </c>
      <c r="G103" s="21"/>
    </row>
    <row r="104" spans="2:7" ht="20" customHeight="1" x14ac:dyDescent="0.25">
      <c r="B104" s="25">
        <v>100</v>
      </c>
      <c r="C104" s="95">
        <f t="shared" si="10"/>
        <v>4</v>
      </c>
      <c r="D104" s="23">
        <v>1339</v>
      </c>
      <c r="E104" s="23">
        <v>83</v>
      </c>
      <c r="F104" s="23">
        <v>5</v>
      </c>
      <c r="G104" s="21"/>
    </row>
    <row r="105" spans="2:7" ht="20" customHeight="1" x14ac:dyDescent="0.25">
      <c r="B105" s="25">
        <v>101</v>
      </c>
      <c r="C105" s="95">
        <f t="shared" si="10"/>
        <v>4</v>
      </c>
      <c r="D105" s="23">
        <v>1840</v>
      </c>
      <c r="E105" s="23">
        <v>83</v>
      </c>
      <c r="F105" s="23">
        <v>5</v>
      </c>
      <c r="G105" s="21"/>
    </row>
    <row r="106" spans="2:7" ht="20" customHeight="1" x14ac:dyDescent="0.25">
      <c r="B106" s="25">
        <v>102</v>
      </c>
      <c r="C106" s="95">
        <f t="shared" si="10"/>
        <v>4</v>
      </c>
      <c r="D106" s="23">
        <v>1444</v>
      </c>
      <c r="E106" s="23">
        <v>83</v>
      </c>
      <c r="F106" s="23">
        <v>5</v>
      </c>
      <c r="G106" s="21"/>
    </row>
    <row r="107" spans="2:7" ht="20" customHeight="1" x14ac:dyDescent="0.25">
      <c r="B107" s="25">
        <v>103</v>
      </c>
      <c r="C107" s="95">
        <f t="shared" si="10"/>
        <v>4</v>
      </c>
      <c r="D107" s="23">
        <v>1976</v>
      </c>
      <c r="E107" s="23">
        <v>82</v>
      </c>
      <c r="F107" s="23">
        <v>5</v>
      </c>
      <c r="G107" s="21"/>
    </row>
    <row r="108" spans="2:7" ht="20" customHeight="1" x14ac:dyDescent="0.25">
      <c r="B108" s="25">
        <v>104</v>
      </c>
      <c r="C108" s="95">
        <f t="shared" si="10"/>
        <v>4</v>
      </c>
      <c r="D108" s="23">
        <v>1587</v>
      </c>
      <c r="E108" s="23">
        <v>82</v>
      </c>
      <c r="F108" s="23">
        <v>5</v>
      </c>
      <c r="G108" s="21"/>
    </row>
    <row r="109" spans="2:7" ht="20" customHeight="1" x14ac:dyDescent="0.25">
      <c r="B109" s="25">
        <v>105</v>
      </c>
      <c r="C109" s="95">
        <f t="shared" si="10"/>
        <v>4</v>
      </c>
      <c r="D109" s="23">
        <v>1537</v>
      </c>
      <c r="E109" s="23">
        <v>82</v>
      </c>
      <c r="F109" s="23">
        <v>5</v>
      </c>
      <c r="G109" s="21"/>
    </row>
    <row r="110" spans="2:7" ht="20" customHeight="1" x14ac:dyDescent="0.25">
      <c r="B110" s="25">
        <v>106</v>
      </c>
      <c r="C110" s="95">
        <f t="shared" si="10"/>
        <v>4</v>
      </c>
      <c r="D110" s="23">
        <v>1860</v>
      </c>
      <c r="E110" s="23">
        <v>82</v>
      </c>
      <c r="F110" s="23">
        <v>5</v>
      </c>
      <c r="G110" s="21"/>
    </row>
    <row r="111" spans="2:7" ht="20" customHeight="1" x14ac:dyDescent="0.25">
      <c r="B111" s="25">
        <v>107</v>
      </c>
      <c r="C111" s="95">
        <f t="shared" si="10"/>
        <v>4</v>
      </c>
      <c r="D111" s="23">
        <v>1143</v>
      </c>
      <c r="E111" s="23">
        <v>81</v>
      </c>
      <c r="F111" s="23">
        <v>5</v>
      </c>
      <c r="G111" s="21"/>
    </row>
    <row r="112" spans="2:7" ht="20" customHeight="1" x14ac:dyDescent="0.25">
      <c r="B112" s="25">
        <v>108</v>
      </c>
      <c r="C112" s="95">
        <f t="shared" si="10"/>
        <v>4</v>
      </c>
      <c r="D112" s="23">
        <v>1789</v>
      </c>
      <c r="E112" s="23">
        <v>81</v>
      </c>
      <c r="F112" s="23">
        <v>5</v>
      </c>
      <c r="G112" s="21"/>
    </row>
    <row r="113" spans="2:7" ht="20" customHeight="1" x14ac:dyDescent="0.25">
      <c r="B113" s="25">
        <v>109</v>
      </c>
      <c r="C113" s="95">
        <f t="shared" si="10"/>
        <v>4</v>
      </c>
      <c r="D113" s="23">
        <v>1825</v>
      </c>
      <c r="E113" s="23">
        <v>81</v>
      </c>
      <c r="F113" s="23">
        <v>5</v>
      </c>
      <c r="G113" s="21"/>
    </row>
    <row r="114" spans="2:7" ht="20" customHeight="1" x14ac:dyDescent="0.25">
      <c r="B114" s="25">
        <v>110</v>
      </c>
      <c r="C114" s="95">
        <f t="shared" si="10"/>
        <v>4</v>
      </c>
      <c r="D114" s="23">
        <v>1027</v>
      </c>
      <c r="E114" s="23">
        <v>81</v>
      </c>
      <c r="F114" s="23">
        <v>5</v>
      </c>
      <c r="G114" s="21"/>
    </row>
    <row r="115" spans="2:7" ht="20" customHeight="1" x14ac:dyDescent="0.25">
      <c r="B115" s="25">
        <v>111</v>
      </c>
      <c r="C115" s="95">
        <f t="shared" si="10"/>
        <v>4</v>
      </c>
      <c r="D115" s="23">
        <v>1851</v>
      </c>
      <c r="E115" s="23">
        <v>80</v>
      </c>
      <c r="F115" s="23">
        <v>5</v>
      </c>
      <c r="G115" s="21"/>
    </row>
    <row r="116" spans="2:7" ht="20" customHeight="1" x14ac:dyDescent="0.25">
      <c r="B116" s="25">
        <v>112</v>
      </c>
      <c r="C116" s="95">
        <f t="shared" si="10"/>
        <v>4</v>
      </c>
      <c r="D116" s="23">
        <v>1855</v>
      </c>
      <c r="E116" s="23">
        <v>80</v>
      </c>
      <c r="F116" s="23">
        <v>5</v>
      </c>
      <c r="G116" s="21"/>
    </row>
    <row r="117" spans="2:7" ht="20" customHeight="1" x14ac:dyDescent="0.25">
      <c r="B117" s="25">
        <v>113</v>
      </c>
      <c r="C117" s="95">
        <f t="shared" si="10"/>
        <v>4</v>
      </c>
      <c r="D117" s="23">
        <v>1517</v>
      </c>
      <c r="E117" s="23">
        <v>79</v>
      </c>
      <c r="F117" s="23">
        <v>5</v>
      </c>
      <c r="G117" s="21"/>
    </row>
    <row r="118" spans="2:7" ht="20" customHeight="1" x14ac:dyDescent="0.25">
      <c r="B118" s="25">
        <v>114</v>
      </c>
      <c r="C118" s="95">
        <f t="shared" si="10"/>
        <v>4</v>
      </c>
      <c r="D118" s="23">
        <v>1570</v>
      </c>
      <c r="E118" s="23">
        <v>79</v>
      </c>
      <c r="F118" s="23">
        <v>5</v>
      </c>
      <c r="G118" s="21"/>
    </row>
    <row r="119" spans="2:7" ht="20" customHeight="1" x14ac:dyDescent="0.25">
      <c r="B119" s="25">
        <v>115</v>
      </c>
      <c r="C119" s="95">
        <f t="shared" si="10"/>
        <v>4</v>
      </c>
      <c r="D119" s="23">
        <v>1648</v>
      </c>
      <c r="E119" s="23">
        <v>79</v>
      </c>
      <c r="F119" s="23">
        <v>5</v>
      </c>
      <c r="G119" s="21"/>
    </row>
    <row r="120" spans="2:7" ht="20" customHeight="1" x14ac:dyDescent="0.25">
      <c r="B120" s="25">
        <v>116</v>
      </c>
      <c r="C120" s="95">
        <f t="shared" si="10"/>
        <v>4</v>
      </c>
      <c r="D120" s="23">
        <v>1367</v>
      </c>
      <c r="E120" s="23">
        <v>79</v>
      </c>
      <c r="F120" s="23">
        <v>5</v>
      </c>
      <c r="G120" s="21"/>
    </row>
    <row r="121" spans="2:7" ht="20" customHeight="1" x14ac:dyDescent="0.25">
      <c r="B121" s="25">
        <v>117</v>
      </c>
      <c r="C121" s="95">
        <f t="shared" si="10"/>
        <v>4</v>
      </c>
      <c r="D121" s="23">
        <v>1928</v>
      </c>
      <c r="E121" s="23">
        <v>79</v>
      </c>
      <c r="F121" s="23">
        <v>5</v>
      </c>
      <c r="G121" s="21"/>
    </row>
    <row r="122" spans="2:7" ht="20" customHeight="1" x14ac:dyDescent="0.25">
      <c r="B122" s="25">
        <v>118</v>
      </c>
      <c r="C122" s="95">
        <f t="shared" si="10"/>
        <v>4</v>
      </c>
      <c r="D122" s="23">
        <v>1855</v>
      </c>
      <c r="E122" s="23">
        <v>78</v>
      </c>
      <c r="F122" s="23">
        <v>5</v>
      </c>
      <c r="G122" s="21"/>
    </row>
    <row r="123" spans="2:7" ht="20" customHeight="1" x14ac:dyDescent="0.25">
      <c r="B123" s="25">
        <v>119</v>
      </c>
      <c r="C123" s="95">
        <f t="shared" si="10"/>
        <v>4</v>
      </c>
      <c r="D123" s="23">
        <v>1989</v>
      </c>
      <c r="E123" s="23">
        <v>77</v>
      </c>
      <c r="F123" s="23">
        <v>5</v>
      </c>
      <c r="G123" s="21"/>
    </row>
    <row r="124" spans="2:7" ht="20" customHeight="1" x14ac:dyDescent="0.25">
      <c r="B124" s="25">
        <v>120</v>
      </c>
      <c r="C124" s="95">
        <f t="shared" si="10"/>
        <v>4</v>
      </c>
      <c r="D124" s="23">
        <v>1843</v>
      </c>
      <c r="E124" s="23">
        <v>77</v>
      </c>
      <c r="F124" s="23">
        <v>5</v>
      </c>
      <c r="G124" s="21"/>
    </row>
    <row r="125" spans="2:7" ht="20" customHeight="1" x14ac:dyDescent="0.25">
      <c r="B125" s="25">
        <v>121</v>
      </c>
      <c r="C125" s="95">
        <f t="shared" si="10"/>
        <v>4</v>
      </c>
      <c r="D125" s="23">
        <v>1161</v>
      </c>
      <c r="E125" s="23">
        <v>77</v>
      </c>
      <c r="F125" s="23">
        <v>5</v>
      </c>
      <c r="G125" s="21"/>
    </row>
    <row r="126" spans="2:7" ht="20" customHeight="1" x14ac:dyDescent="0.25">
      <c r="B126" s="25">
        <v>122</v>
      </c>
      <c r="C126" s="95">
        <f t="shared" si="10"/>
        <v>5</v>
      </c>
      <c r="D126" s="23">
        <v>1873</v>
      </c>
      <c r="E126" s="23">
        <v>76</v>
      </c>
      <c r="F126" s="23">
        <v>5</v>
      </c>
      <c r="G126" s="21"/>
    </row>
    <row r="127" spans="2:7" ht="20" customHeight="1" x14ac:dyDescent="0.25">
      <c r="B127" s="25">
        <v>123</v>
      </c>
      <c r="C127" s="95">
        <f t="shared" si="10"/>
        <v>5</v>
      </c>
      <c r="D127" s="23">
        <v>1581</v>
      </c>
      <c r="E127" s="23">
        <v>75</v>
      </c>
      <c r="F127" s="23">
        <v>5</v>
      </c>
      <c r="G127" s="21"/>
    </row>
    <row r="128" spans="2:7" ht="20" customHeight="1" x14ac:dyDescent="0.25">
      <c r="B128" s="25">
        <v>124</v>
      </c>
      <c r="C128" s="95">
        <f t="shared" si="10"/>
        <v>5</v>
      </c>
      <c r="D128" s="23">
        <v>1180</v>
      </c>
      <c r="E128" s="23">
        <v>75</v>
      </c>
      <c r="F128" s="23">
        <v>5</v>
      </c>
      <c r="G128" s="21"/>
    </row>
    <row r="129" spans="2:7" ht="20" customHeight="1" x14ac:dyDescent="0.25">
      <c r="B129" s="25">
        <v>125</v>
      </c>
      <c r="C129" s="95">
        <f t="shared" si="10"/>
        <v>5</v>
      </c>
      <c r="D129" s="23">
        <v>1659</v>
      </c>
      <c r="E129" s="23">
        <v>74</v>
      </c>
      <c r="F129" s="23">
        <v>5</v>
      </c>
      <c r="G129" s="21"/>
    </row>
    <row r="130" spans="2:7" ht="20" customHeight="1" x14ac:dyDescent="0.25">
      <c r="B130" s="25">
        <v>126</v>
      </c>
      <c r="C130" s="95">
        <f t="shared" si="10"/>
        <v>5</v>
      </c>
      <c r="D130" s="23">
        <v>1087</v>
      </c>
      <c r="E130" s="23">
        <v>74</v>
      </c>
      <c r="F130" s="23">
        <v>5</v>
      </c>
      <c r="G130" s="21"/>
    </row>
    <row r="131" spans="2:7" ht="20" customHeight="1" x14ac:dyDescent="0.25">
      <c r="B131" s="25">
        <v>127</v>
      </c>
      <c r="C131" s="95">
        <f t="shared" si="10"/>
        <v>5</v>
      </c>
      <c r="D131" s="23">
        <v>1621</v>
      </c>
      <c r="E131" s="23">
        <v>74</v>
      </c>
      <c r="F131" s="23">
        <v>5</v>
      </c>
      <c r="G131" s="21"/>
    </row>
    <row r="132" spans="2:7" ht="20" customHeight="1" x14ac:dyDescent="0.25">
      <c r="B132" s="25">
        <v>128</v>
      </c>
      <c r="C132" s="95">
        <f t="shared" si="10"/>
        <v>5</v>
      </c>
      <c r="D132" s="23">
        <v>1862</v>
      </c>
      <c r="E132" s="23">
        <v>74</v>
      </c>
      <c r="F132" s="23">
        <v>5</v>
      </c>
      <c r="G132" s="21"/>
    </row>
    <row r="133" spans="2:7" ht="20" customHeight="1" x14ac:dyDescent="0.25">
      <c r="B133" s="25">
        <v>129</v>
      </c>
      <c r="C133" s="95">
        <f t="shared" si="10"/>
        <v>5</v>
      </c>
      <c r="D133" s="23">
        <v>1212</v>
      </c>
      <c r="E133" s="23">
        <v>74</v>
      </c>
      <c r="F133" s="23">
        <v>5</v>
      </c>
      <c r="G133" s="21"/>
    </row>
    <row r="134" spans="2:7" ht="20" customHeight="1" x14ac:dyDescent="0.25">
      <c r="B134" s="25">
        <v>130</v>
      </c>
      <c r="C134" s="95">
        <f t="shared" ref="C134:C197" si="11">MONTH(B134)</f>
        <v>5</v>
      </c>
      <c r="D134" s="23">
        <v>1522</v>
      </c>
      <c r="E134" s="23">
        <v>74</v>
      </c>
      <c r="F134" s="23">
        <v>5</v>
      </c>
      <c r="G134" s="21"/>
    </row>
    <row r="135" spans="2:7" ht="20" customHeight="1" x14ac:dyDescent="0.25">
      <c r="B135" s="25">
        <v>131</v>
      </c>
      <c r="C135" s="95">
        <f t="shared" si="11"/>
        <v>5</v>
      </c>
      <c r="D135" s="23">
        <v>1665</v>
      </c>
      <c r="E135" s="23">
        <v>73</v>
      </c>
      <c r="F135" s="23">
        <v>5</v>
      </c>
      <c r="G135" s="21"/>
    </row>
    <row r="136" spans="2:7" ht="20" customHeight="1" x14ac:dyDescent="0.25">
      <c r="B136" s="25">
        <v>132</v>
      </c>
      <c r="C136" s="95">
        <f t="shared" si="11"/>
        <v>5</v>
      </c>
      <c r="D136" s="23">
        <v>1762</v>
      </c>
      <c r="E136" s="23">
        <v>73</v>
      </c>
      <c r="F136" s="23">
        <v>5</v>
      </c>
      <c r="G136" s="21"/>
    </row>
    <row r="137" spans="2:7" ht="20" customHeight="1" x14ac:dyDescent="0.25">
      <c r="B137" s="25">
        <v>133</v>
      </c>
      <c r="C137" s="95">
        <f t="shared" si="11"/>
        <v>5</v>
      </c>
      <c r="D137" s="23">
        <v>1047</v>
      </c>
      <c r="E137" s="23">
        <v>72</v>
      </c>
      <c r="F137" s="23">
        <v>5</v>
      </c>
      <c r="G137" s="21"/>
    </row>
    <row r="138" spans="2:7" ht="20" customHeight="1" x14ac:dyDescent="0.25">
      <c r="B138" s="25">
        <v>134</v>
      </c>
      <c r="C138" s="95">
        <f t="shared" si="11"/>
        <v>5</v>
      </c>
      <c r="D138" s="23">
        <v>1409</v>
      </c>
      <c r="E138" s="23">
        <v>72</v>
      </c>
      <c r="F138" s="23">
        <v>5</v>
      </c>
      <c r="G138" s="21"/>
    </row>
    <row r="139" spans="2:7" ht="20" customHeight="1" x14ac:dyDescent="0.25">
      <c r="B139" s="25">
        <v>135</v>
      </c>
      <c r="C139" s="95">
        <f t="shared" si="11"/>
        <v>5</v>
      </c>
      <c r="D139" s="23">
        <v>1193</v>
      </c>
      <c r="E139" s="23">
        <v>72</v>
      </c>
      <c r="F139" s="23">
        <v>5</v>
      </c>
      <c r="G139" s="21"/>
    </row>
    <row r="140" spans="2:7" ht="20" customHeight="1" x14ac:dyDescent="0.25">
      <c r="B140" s="25">
        <v>136</v>
      </c>
      <c r="C140" s="95">
        <f t="shared" si="11"/>
        <v>5</v>
      </c>
      <c r="D140" s="23">
        <v>1765</v>
      </c>
      <c r="E140" s="23">
        <v>72</v>
      </c>
      <c r="F140" s="23">
        <v>4</v>
      </c>
      <c r="G140" s="21"/>
    </row>
    <row r="141" spans="2:7" ht="20" customHeight="1" x14ac:dyDescent="0.25">
      <c r="B141" s="25">
        <v>137</v>
      </c>
      <c r="C141" s="95">
        <f t="shared" si="11"/>
        <v>5</v>
      </c>
      <c r="D141" s="23">
        <v>1898</v>
      </c>
      <c r="E141" s="23">
        <v>71</v>
      </c>
      <c r="F141" s="23">
        <v>4</v>
      </c>
      <c r="G141" s="21"/>
    </row>
    <row r="142" spans="2:7" ht="20" customHeight="1" x14ac:dyDescent="0.25">
      <c r="B142" s="25">
        <v>138</v>
      </c>
      <c r="C142" s="95">
        <f t="shared" si="11"/>
        <v>5</v>
      </c>
      <c r="D142" s="23">
        <v>1165</v>
      </c>
      <c r="E142" s="23">
        <v>71</v>
      </c>
      <c r="F142" s="23">
        <v>4</v>
      </c>
      <c r="G142" s="21"/>
    </row>
    <row r="143" spans="2:7" ht="20" customHeight="1" x14ac:dyDescent="0.25">
      <c r="B143" s="25">
        <v>139</v>
      </c>
      <c r="C143" s="95">
        <f t="shared" si="11"/>
        <v>5</v>
      </c>
      <c r="D143" s="23">
        <v>1994</v>
      </c>
      <c r="E143" s="23">
        <v>71</v>
      </c>
      <c r="F143" s="23">
        <v>4</v>
      </c>
      <c r="G143" s="21"/>
    </row>
    <row r="144" spans="2:7" ht="20" customHeight="1" x14ac:dyDescent="0.25">
      <c r="B144" s="25">
        <v>140</v>
      </c>
      <c r="C144" s="95">
        <f t="shared" si="11"/>
        <v>5</v>
      </c>
      <c r="D144" s="23">
        <v>1591</v>
      </c>
      <c r="E144" s="23">
        <v>71</v>
      </c>
      <c r="F144" s="23">
        <v>4</v>
      </c>
      <c r="G144" s="21"/>
    </row>
    <row r="145" spans="2:7" ht="20" customHeight="1" x14ac:dyDescent="0.25">
      <c r="B145" s="25">
        <v>141</v>
      </c>
      <c r="C145" s="95">
        <f t="shared" si="11"/>
        <v>5</v>
      </c>
      <c r="D145" s="23">
        <v>1215</v>
      </c>
      <c r="E145" s="23">
        <v>71</v>
      </c>
      <c r="F145" s="23">
        <v>4</v>
      </c>
      <c r="G145" s="21"/>
    </row>
    <row r="146" spans="2:7" ht="20" customHeight="1" x14ac:dyDescent="0.25">
      <c r="B146" s="25">
        <v>142</v>
      </c>
      <c r="C146" s="95">
        <f t="shared" si="11"/>
        <v>5</v>
      </c>
      <c r="D146" s="23">
        <v>1883</v>
      </c>
      <c r="E146" s="23">
        <v>71</v>
      </c>
      <c r="F146" s="23">
        <v>4</v>
      </c>
      <c r="G146" s="21"/>
    </row>
    <row r="147" spans="2:7" ht="20" customHeight="1" x14ac:dyDescent="0.25">
      <c r="B147" s="25">
        <v>143</v>
      </c>
      <c r="C147" s="95">
        <f t="shared" si="11"/>
        <v>5</v>
      </c>
      <c r="D147" s="23">
        <v>1537</v>
      </c>
      <c r="E147" s="23">
        <v>71</v>
      </c>
      <c r="F147" s="23">
        <v>4</v>
      </c>
      <c r="G147" s="21"/>
    </row>
    <row r="148" spans="2:7" ht="20" customHeight="1" x14ac:dyDescent="0.25">
      <c r="B148" s="25">
        <v>144</v>
      </c>
      <c r="C148" s="95">
        <f t="shared" si="11"/>
        <v>5</v>
      </c>
      <c r="D148" s="23">
        <v>1551</v>
      </c>
      <c r="E148" s="23">
        <v>71</v>
      </c>
      <c r="F148" s="23">
        <v>4</v>
      </c>
      <c r="G148" s="21"/>
    </row>
    <row r="149" spans="2:7" ht="20" customHeight="1" x14ac:dyDescent="0.25">
      <c r="B149" s="25">
        <v>145</v>
      </c>
      <c r="C149" s="95">
        <f t="shared" si="11"/>
        <v>5</v>
      </c>
      <c r="D149" s="23">
        <v>1875</v>
      </c>
      <c r="E149" s="23">
        <v>71</v>
      </c>
      <c r="F149" s="23">
        <v>4</v>
      </c>
      <c r="G149" s="21"/>
    </row>
    <row r="150" spans="2:7" ht="20" customHeight="1" x14ac:dyDescent="0.25">
      <c r="B150" s="25">
        <v>146</v>
      </c>
      <c r="C150" s="95">
        <f t="shared" si="11"/>
        <v>5</v>
      </c>
      <c r="D150" s="23">
        <v>1077</v>
      </c>
      <c r="E150" s="23">
        <v>71</v>
      </c>
      <c r="F150" s="23">
        <v>4</v>
      </c>
      <c r="G150" s="21"/>
    </row>
    <row r="151" spans="2:7" ht="20" customHeight="1" x14ac:dyDescent="0.25">
      <c r="B151" s="25">
        <v>147</v>
      </c>
      <c r="C151" s="95">
        <f t="shared" si="11"/>
        <v>5</v>
      </c>
      <c r="D151" s="23">
        <v>1563</v>
      </c>
      <c r="E151" s="23">
        <v>71</v>
      </c>
      <c r="F151" s="23">
        <v>4</v>
      </c>
      <c r="G151" s="21"/>
    </row>
    <row r="152" spans="2:7" ht="20" customHeight="1" x14ac:dyDescent="0.25">
      <c r="B152" s="25">
        <v>148</v>
      </c>
      <c r="C152" s="95">
        <f t="shared" si="11"/>
        <v>5</v>
      </c>
      <c r="D152" s="23">
        <v>1837</v>
      </c>
      <c r="E152" s="23">
        <v>71</v>
      </c>
      <c r="F152" s="23">
        <v>4</v>
      </c>
      <c r="G152" s="21"/>
    </row>
    <row r="153" spans="2:7" ht="20" customHeight="1" x14ac:dyDescent="0.25">
      <c r="B153" s="25">
        <v>149</v>
      </c>
      <c r="C153" s="95">
        <f t="shared" si="11"/>
        <v>5</v>
      </c>
      <c r="D153" s="23">
        <v>1309</v>
      </c>
      <c r="E153" s="23">
        <v>71</v>
      </c>
      <c r="F153" s="23">
        <v>4</v>
      </c>
      <c r="G153" s="21"/>
    </row>
    <row r="154" spans="2:7" ht="20" customHeight="1" x14ac:dyDescent="0.25">
      <c r="B154" s="25">
        <v>150</v>
      </c>
      <c r="C154" s="95">
        <f t="shared" si="11"/>
        <v>5</v>
      </c>
      <c r="D154" s="23">
        <v>1264</v>
      </c>
      <c r="E154" s="23">
        <v>71</v>
      </c>
      <c r="F154" s="23">
        <v>4</v>
      </c>
      <c r="G154" s="21"/>
    </row>
    <row r="155" spans="2:7" ht="20" customHeight="1" x14ac:dyDescent="0.25">
      <c r="B155" s="25">
        <v>151</v>
      </c>
      <c r="C155" s="95">
        <f t="shared" si="11"/>
        <v>5</v>
      </c>
      <c r="D155" s="23">
        <v>1368</v>
      </c>
      <c r="E155" s="23">
        <v>71</v>
      </c>
      <c r="F155" s="23">
        <v>4</v>
      </c>
      <c r="G155" s="21"/>
    </row>
    <row r="156" spans="2:7" ht="20" customHeight="1" x14ac:dyDescent="0.25">
      <c r="B156" s="25">
        <v>152</v>
      </c>
      <c r="C156" s="95">
        <f t="shared" si="11"/>
        <v>5</v>
      </c>
      <c r="D156" s="23">
        <v>1207</v>
      </c>
      <c r="E156" s="23">
        <v>71</v>
      </c>
      <c r="F156" s="23">
        <v>4</v>
      </c>
      <c r="G156" s="21"/>
    </row>
    <row r="157" spans="2:7" ht="20" customHeight="1" x14ac:dyDescent="0.25">
      <c r="B157" s="25">
        <v>153</v>
      </c>
      <c r="C157" s="95">
        <f t="shared" si="11"/>
        <v>6</v>
      </c>
      <c r="D157" s="23">
        <v>1547</v>
      </c>
      <c r="E157" s="23">
        <v>70</v>
      </c>
      <c r="F157" s="23">
        <v>4</v>
      </c>
      <c r="G157" s="21"/>
    </row>
    <row r="158" spans="2:7" ht="20" customHeight="1" x14ac:dyDescent="0.25">
      <c r="B158" s="25">
        <v>154</v>
      </c>
      <c r="C158" s="95">
        <f t="shared" si="11"/>
        <v>6</v>
      </c>
      <c r="D158" s="23">
        <v>1698</v>
      </c>
      <c r="E158" s="23">
        <v>70</v>
      </c>
      <c r="F158" s="23">
        <v>4</v>
      </c>
      <c r="G158" s="21"/>
    </row>
    <row r="159" spans="2:7" ht="20" customHeight="1" x14ac:dyDescent="0.25">
      <c r="B159" s="25">
        <v>155</v>
      </c>
      <c r="C159" s="95">
        <f t="shared" si="11"/>
        <v>6</v>
      </c>
      <c r="D159" s="23">
        <v>1900</v>
      </c>
      <c r="E159" s="23">
        <v>70</v>
      </c>
      <c r="F159" s="23">
        <v>4</v>
      </c>
      <c r="G159" s="21"/>
    </row>
    <row r="160" spans="2:7" ht="20" customHeight="1" x14ac:dyDescent="0.25">
      <c r="B160" s="25">
        <v>156</v>
      </c>
      <c r="C160" s="95">
        <f t="shared" si="11"/>
        <v>6</v>
      </c>
      <c r="D160" s="23">
        <v>1537</v>
      </c>
      <c r="E160" s="23">
        <v>70</v>
      </c>
      <c r="F160" s="23">
        <v>4</v>
      </c>
      <c r="G160" s="21"/>
    </row>
    <row r="161" spans="2:7" ht="20" customHeight="1" x14ac:dyDescent="0.25">
      <c r="B161" s="25">
        <v>157</v>
      </c>
      <c r="C161" s="95">
        <f t="shared" si="11"/>
        <v>6</v>
      </c>
      <c r="D161" s="23">
        <v>1565</v>
      </c>
      <c r="E161" s="23">
        <v>69</v>
      </c>
      <c r="F161" s="23">
        <v>4</v>
      </c>
      <c r="G161" s="21"/>
    </row>
    <row r="162" spans="2:7" ht="20" customHeight="1" x14ac:dyDescent="0.25">
      <c r="B162" s="25">
        <v>158</v>
      </c>
      <c r="C162" s="95">
        <f t="shared" si="11"/>
        <v>6</v>
      </c>
      <c r="D162" s="23">
        <v>1244</v>
      </c>
      <c r="E162" s="23">
        <v>69</v>
      </c>
      <c r="F162" s="23">
        <v>4</v>
      </c>
      <c r="G162" s="21"/>
    </row>
    <row r="163" spans="2:7" ht="20" customHeight="1" x14ac:dyDescent="0.25">
      <c r="B163" s="25">
        <v>159</v>
      </c>
      <c r="C163" s="95">
        <f t="shared" si="11"/>
        <v>6</v>
      </c>
      <c r="D163" s="23">
        <v>1330</v>
      </c>
      <c r="E163" s="23">
        <v>69</v>
      </c>
      <c r="F163" s="23">
        <v>4</v>
      </c>
      <c r="G163" s="21"/>
    </row>
    <row r="164" spans="2:7" ht="20" customHeight="1" x14ac:dyDescent="0.25">
      <c r="B164" s="25">
        <v>160</v>
      </c>
      <c r="C164" s="95">
        <f t="shared" si="11"/>
        <v>6</v>
      </c>
      <c r="D164" s="23">
        <v>1466</v>
      </c>
      <c r="E164" s="23">
        <v>69</v>
      </c>
      <c r="F164" s="23">
        <v>4</v>
      </c>
      <c r="G164" s="21"/>
    </row>
    <row r="165" spans="2:7" ht="20" customHeight="1" x14ac:dyDescent="0.25">
      <c r="B165" s="25">
        <v>161</v>
      </c>
      <c r="C165" s="95">
        <f t="shared" si="11"/>
        <v>6</v>
      </c>
      <c r="D165" s="23">
        <v>1552</v>
      </c>
      <c r="E165" s="23">
        <v>69</v>
      </c>
      <c r="F165" s="23">
        <v>4</v>
      </c>
      <c r="G165" s="21"/>
    </row>
    <row r="166" spans="2:7" ht="20" customHeight="1" x14ac:dyDescent="0.25">
      <c r="B166" s="25">
        <v>162</v>
      </c>
      <c r="C166" s="95">
        <f t="shared" si="11"/>
        <v>6</v>
      </c>
      <c r="D166" s="23">
        <v>1058</v>
      </c>
      <c r="E166" s="23">
        <v>69</v>
      </c>
      <c r="F166" s="23">
        <v>4</v>
      </c>
      <c r="G166" s="21"/>
    </row>
    <row r="167" spans="2:7" ht="20" customHeight="1" x14ac:dyDescent="0.25">
      <c r="B167" s="25">
        <v>163</v>
      </c>
      <c r="C167" s="95">
        <f t="shared" si="11"/>
        <v>6</v>
      </c>
      <c r="D167" s="23">
        <v>1123</v>
      </c>
      <c r="E167" s="23">
        <v>69</v>
      </c>
      <c r="F167" s="23">
        <v>4</v>
      </c>
      <c r="G167" s="21"/>
    </row>
    <row r="168" spans="2:7" ht="20" customHeight="1" x14ac:dyDescent="0.25">
      <c r="B168" s="25">
        <v>164</v>
      </c>
      <c r="C168" s="95">
        <f t="shared" si="11"/>
        <v>6</v>
      </c>
      <c r="D168" s="23">
        <v>1723</v>
      </c>
      <c r="E168" s="23">
        <v>69</v>
      </c>
      <c r="F168" s="23">
        <v>4</v>
      </c>
      <c r="G168" s="21"/>
    </row>
    <row r="169" spans="2:7" ht="20" customHeight="1" x14ac:dyDescent="0.25">
      <c r="B169" s="25">
        <v>165</v>
      </c>
      <c r="C169" s="95">
        <f t="shared" si="11"/>
        <v>6</v>
      </c>
      <c r="D169" s="23">
        <v>1805</v>
      </c>
      <c r="E169" s="23">
        <v>69</v>
      </c>
      <c r="F169" s="23">
        <v>4</v>
      </c>
      <c r="G169" s="21"/>
    </row>
    <row r="170" spans="2:7" ht="20" customHeight="1" x14ac:dyDescent="0.25">
      <c r="B170" s="25">
        <v>166</v>
      </c>
      <c r="C170" s="95">
        <f t="shared" si="11"/>
        <v>6</v>
      </c>
      <c r="D170" s="23">
        <v>1911</v>
      </c>
      <c r="E170" s="23">
        <v>69</v>
      </c>
      <c r="F170" s="23">
        <v>4</v>
      </c>
      <c r="G170" s="21"/>
    </row>
    <row r="171" spans="2:7" ht="20" customHeight="1" x14ac:dyDescent="0.25">
      <c r="B171" s="25">
        <v>167</v>
      </c>
      <c r="C171" s="95">
        <f t="shared" si="11"/>
        <v>6</v>
      </c>
      <c r="D171" s="23">
        <v>1130</v>
      </c>
      <c r="E171" s="23">
        <v>69</v>
      </c>
      <c r="F171" s="23">
        <v>4</v>
      </c>
      <c r="G171" s="21"/>
    </row>
    <row r="172" spans="2:7" ht="20" customHeight="1" x14ac:dyDescent="0.25">
      <c r="B172" s="25">
        <v>168</v>
      </c>
      <c r="C172" s="95">
        <f t="shared" si="11"/>
        <v>6</v>
      </c>
      <c r="D172" s="23">
        <v>1126</v>
      </c>
      <c r="E172" s="23">
        <v>69</v>
      </c>
      <c r="F172" s="23">
        <v>4</v>
      </c>
      <c r="G172" s="21"/>
    </row>
    <row r="173" spans="2:7" ht="20" customHeight="1" x14ac:dyDescent="0.25">
      <c r="B173" s="25">
        <v>169</v>
      </c>
      <c r="C173" s="95">
        <f t="shared" si="11"/>
        <v>6</v>
      </c>
      <c r="D173" s="23">
        <v>1003</v>
      </c>
      <c r="E173" s="23">
        <v>69</v>
      </c>
      <c r="F173" s="23">
        <v>4</v>
      </c>
      <c r="G173" s="21"/>
    </row>
    <row r="174" spans="2:7" ht="20" customHeight="1" x14ac:dyDescent="0.25">
      <c r="B174" s="25">
        <v>170</v>
      </c>
      <c r="C174" s="95">
        <f t="shared" si="11"/>
        <v>6</v>
      </c>
      <c r="D174" s="23">
        <v>1202</v>
      </c>
      <c r="E174" s="23">
        <v>69</v>
      </c>
      <c r="F174" s="23">
        <v>4</v>
      </c>
      <c r="G174" s="21"/>
    </row>
    <row r="175" spans="2:7" ht="20" customHeight="1" x14ac:dyDescent="0.25">
      <c r="B175" s="25">
        <v>171</v>
      </c>
      <c r="C175" s="95">
        <f t="shared" si="11"/>
        <v>6</v>
      </c>
      <c r="D175" s="23">
        <v>1708</v>
      </c>
      <c r="E175" s="23">
        <v>69</v>
      </c>
      <c r="F175" s="23">
        <v>4</v>
      </c>
      <c r="G175" s="21"/>
    </row>
    <row r="176" spans="2:7" ht="20" customHeight="1" x14ac:dyDescent="0.25">
      <c r="B176" s="25">
        <v>172</v>
      </c>
      <c r="C176" s="95">
        <f t="shared" si="11"/>
        <v>6</v>
      </c>
      <c r="D176" s="23">
        <v>1954</v>
      </c>
      <c r="E176" s="23">
        <v>69</v>
      </c>
      <c r="F176" s="23">
        <v>4</v>
      </c>
      <c r="G176" s="21"/>
    </row>
    <row r="177" spans="2:7" ht="20" customHeight="1" x14ac:dyDescent="0.25">
      <c r="B177" s="25">
        <v>173</v>
      </c>
      <c r="C177" s="95">
        <f t="shared" si="11"/>
        <v>6</v>
      </c>
      <c r="D177" s="23">
        <v>1304</v>
      </c>
      <c r="E177" s="23">
        <v>69</v>
      </c>
      <c r="F177" s="23">
        <v>4</v>
      </c>
      <c r="G177" s="21"/>
    </row>
    <row r="178" spans="2:7" ht="20" customHeight="1" x14ac:dyDescent="0.25">
      <c r="B178" s="25">
        <v>174</v>
      </c>
      <c r="C178" s="95">
        <f t="shared" si="11"/>
        <v>6</v>
      </c>
      <c r="D178" s="23">
        <v>1730</v>
      </c>
      <c r="E178" s="23">
        <v>69</v>
      </c>
      <c r="F178" s="23">
        <v>4</v>
      </c>
      <c r="G178" s="21"/>
    </row>
    <row r="179" spans="2:7" ht="20" customHeight="1" x14ac:dyDescent="0.25">
      <c r="B179" s="25">
        <v>175</v>
      </c>
      <c r="C179" s="95">
        <f t="shared" si="11"/>
        <v>6</v>
      </c>
      <c r="D179" s="23">
        <v>1075</v>
      </c>
      <c r="E179" s="23">
        <v>69</v>
      </c>
      <c r="F179" s="23">
        <v>4</v>
      </c>
      <c r="G179" s="21"/>
    </row>
    <row r="180" spans="2:7" ht="20" customHeight="1" x14ac:dyDescent="0.25">
      <c r="B180" s="25">
        <v>176</v>
      </c>
      <c r="C180" s="95">
        <f t="shared" si="11"/>
        <v>6</v>
      </c>
      <c r="D180" s="23">
        <v>1559</v>
      </c>
      <c r="E180" s="23">
        <v>69</v>
      </c>
      <c r="F180" s="23">
        <v>4</v>
      </c>
      <c r="G180" s="21"/>
    </row>
    <row r="181" spans="2:7" ht="20" customHeight="1" x14ac:dyDescent="0.25">
      <c r="B181" s="25">
        <v>177</v>
      </c>
      <c r="C181" s="95">
        <f t="shared" si="11"/>
        <v>6</v>
      </c>
      <c r="D181" s="23">
        <v>1759</v>
      </c>
      <c r="E181" s="23">
        <v>68</v>
      </c>
      <c r="F181" s="23">
        <v>4</v>
      </c>
      <c r="G181" s="21"/>
    </row>
    <row r="182" spans="2:7" ht="20" customHeight="1" x14ac:dyDescent="0.25">
      <c r="B182" s="25">
        <v>178</v>
      </c>
      <c r="C182" s="95">
        <f t="shared" si="11"/>
        <v>6</v>
      </c>
      <c r="D182" s="23">
        <v>1533</v>
      </c>
      <c r="E182" s="23">
        <v>68</v>
      </c>
      <c r="F182" s="23">
        <v>4</v>
      </c>
      <c r="G182" s="21"/>
    </row>
    <row r="183" spans="2:7" ht="20" customHeight="1" x14ac:dyDescent="0.25">
      <c r="B183" s="25">
        <v>179</v>
      </c>
      <c r="C183" s="95">
        <f t="shared" si="11"/>
        <v>6</v>
      </c>
      <c r="D183" s="23">
        <v>1034</v>
      </c>
      <c r="E183" s="23">
        <v>68</v>
      </c>
      <c r="F183" s="23">
        <v>4</v>
      </c>
      <c r="G183" s="21"/>
    </row>
    <row r="184" spans="2:7" ht="20" customHeight="1" x14ac:dyDescent="0.25">
      <c r="B184" s="25">
        <v>180</v>
      </c>
      <c r="C184" s="95">
        <f t="shared" si="11"/>
        <v>6</v>
      </c>
      <c r="D184" s="23">
        <v>1088</v>
      </c>
      <c r="E184" s="23">
        <v>68</v>
      </c>
      <c r="F184" s="23">
        <v>4</v>
      </c>
      <c r="G184" s="21"/>
    </row>
    <row r="185" spans="2:7" ht="20" customHeight="1" x14ac:dyDescent="0.25">
      <c r="B185" s="25">
        <v>181</v>
      </c>
      <c r="C185" s="95">
        <f t="shared" si="11"/>
        <v>6</v>
      </c>
      <c r="D185" s="23">
        <v>1781</v>
      </c>
      <c r="E185" s="23">
        <v>68</v>
      </c>
      <c r="F185" s="23">
        <v>4</v>
      </c>
      <c r="G185" s="21"/>
    </row>
    <row r="186" spans="2:7" ht="20" customHeight="1" x14ac:dyDescent="0.25">
      <c r="B186" s="25">
        <v>182</v>
      </c>
      <c r="C186" s="95">
        <f t="shared" si="11"/>
        <v>6</v>
      </c>
      <c r="D186" s="23">
        <v>1917</v>
      </c>
      <c r="E186" s="23">
        <v>67</v>
      </c>
      <c r="F186" s="23">
        <v>4</v>
      </c>
      <c r="G186" s="21"/>
    </row>
    <row r="187" spans="2:7" ht="20" customHeight="1" x14ac:dyDescent="0.25">
      <c r="B187" s="25">
        <v>183</v>
      </c>
      <c r="C187" s="95">
        <f t="shared" si="11"/>
        <v>7</v>
      </c>
      <c r="D187" s="23">
        <v>1725</v>
      </c>
      <c r="E187" s="23">
        <v>67</v>
      </c>
      <c r="F187" s="23">
        <v>4</v>
      </c>
      <c r="G187" s="21"/>
    </row>
    <row r="188" spans="2:7" ht="20" customHeight="1" x14ac:dyDescent="0.25">
      <c r="B188" s="25">
        <v>184</v>
      </c>
      <c r="C188" s="95">
        <f t="shared" si="11"/>
        <v>7</v>
      </c>
      <c r="D188" s="23">
        <v>1722</v>
      </c>
      <c r="E188" s="23">
        <v>67</v>
      </c>
      <c r="F188" s="23">
        <v>4</v>
      </c>
      <c r="G188" s="21"/>
    </row>
    <row r="189" spans="2:7" ht="20" customHeight="1" x14ac:dyDescent="0.25">
      <c r="B189" s="25">
        <v>185</v>
      </c>
      <c r="C189" s="95">
        <f t="shared" si="11"/>
        <v>7</v>
      </c>
      <c r="D189" s="23">
        <v>1943</v>
      </c>
      <c r="E189" s="23">
        <v>67</v>
      </c>
      <c r="F189" s="23">
        <v>4</v>
      </c>
      <c r="G189" s="21"/>
    </row>
    <row r="190" spans="2:7" ht="20" customHeight="1" x14ac:dyDescent="0.25">
      <c r="B190" s="25">
        <v>186</v>
      </c>
      <c r="C190" s="95">
        <f t="shared" si="11"/>
        <v>7</v>
      </c>
      <c r="D190" s="23">
        <v>1958</v>
      </c>
      <c r="E190" s="23">
        <v>67</v>
      </c>
      <c r="F190" s="23">
        <v>4</v>
      </c>
      <c r="G190" s="21"/>
    </row>
    <row r="191" spans="2:7" ht="20" customHeight="1" x14ac:dyDescent="0.25">
      <c r="B191" s="25">
        <v>187</v>
      </c>
      <c r="C191" s="95">
        <f t="shared" si="11"/>
        <v>7</v>
      </c>
      <c r="D191" s="23">
        <v>1068</v>
      </c>
      <c r="E191" s="23">
        <v>67</v>
      </c>
      <c r="F191" s="23">
        <v>4</v>
      </c>
      <c r="G191" s="21"/>
    </row>
    <row r="192" spans="2:7" ht="20" customHeight="1" x14ac:dyDescent="0.25">
      <c r="B192" s="25">
        <v>188</v>
      </c>
      <c r="C192" s="95">
        <f t="shared" si="11"/>
        <v>7</v>
      </c>
      <c r="D192" s="23">
        <v>1178</v>
      </c>
      <c r="E192" s="23">
        <v>67</v>
      </c>
      <c r="F192" s="23">
        <v>4</v>
      </c>
      <c r="G192" s="21"/>
    </row>
    <row r="193" spans="2:7" ht="20" customHeight="1" x14ac:dyDescent="0.25">
      <c r="B193" s="25">
        <v>189</v>
      </c>
      <c r="C193" s="95">
        <f t="shared" si="11"/>
        <v>7</v>
      </c>
      <c r="D193" s="23">
        <v>1790</v>
      </c>
      <c r="E193" s="23">
        <v>67</v>
      </c>
      <c r="F193" s="23">
        <v>4</v>
      </c>
      <c r="G193" s="21"/>
    </row>
    <row r="194" spans="2:7" ht="20" customHeight="1" x14ac:dyDescent="0.25">
      <c r="B194" s="25">
        <v>190</v>
      </c>
      <c r="C194" s="95">
        <f t="shared" si="11"/>
        <v>7</v>
      </c>
      <c r="D194" s="23">
        <v>1647</v>
      </c>
      <c r="E194" s="23">
        <v>67</v>
      </c>
      <c r="F194" s="23">
        <v>4</v>
      </c>
      <c r="G194" s="21"/>
    </row>
    <row r="195" spans="2:7" ht="20" customHeight="1" x14ac:dyDescent="0.25">
      <c r="B195" s="25">
        <v>191</v>
      </c>
      <c r="C195" s="95">
        <f t="shared" si="11"/>
        <v>7</v>
      </c>
      <c r="D195" s="23">
        <v>1329</v>
      </c>
      <c r="E195" s="23">
        <v>67</v>
      </c>
      <c r="F195" s="23">
        <v>4</v>
      </c>
      <c r="G195" s="21"/>
    </row>
    <row r="196" spans="2:7" ht="20" customHeight="1" x14ac:dyDescent="0.25">
      <c r="B196" s="25">
        <v>192</v>
      </c>
      <c r="C196" s="95">
        <f t="shared" si="11"/>
        <v>7</v>
      </c>
      <c r="D196" s="23">
        <v>1306</v>
      </c>
      <c r="E196" s="23">
        <v>67</v>
      </c>
      <c r="F196" s="23">
        <v>4</v>
      </c>
      <c r="G196" s="21"/>
    </row>
    <row r="197" spans="2:7" ht="20" customHeight="1" x14ac:dyDescent="0.25">
      <c r="B197" s="25">
        <v>193</v>
      </c>
      <c r="C197" s="95">
        <f t="shared" si="11"/>
        <v>7</v>
      </c>
      <c r="D197" s="23">
        <v>1085</v>
      </c>
      <c r="E197" s="23">
        <v>67</v>
      </c>
      <c r="F197" s="23">
        <v>4</v>
      </c>
      <c r="G197" s="21"/>
    </row>
    <row r="198" spans="2:7" ht="20" customHeight="1" x14ac:dyDescent="0.25">
      <c r="B198" s="25">
        <v>194</v>
      </c>
      <c r="C198" s="95">
        <f t="shared" ref="C198:C261" si="12">MONTH(B198)</f>
        <v>7</v>
      </c>
      <c r="D198" s="23">
        <v>1773</v>
      </c>
      <c r="E198" s="23">
        <v>67</v>
      </c>
      <c r="F198" s="23">
        <v>4</v>
      </c>
      <c r="G198" s="21"/>
    </row>
    <row r="199" spans="2:7" ht="20" customHeight="1" x14ac:dyDescent="0.25">
      <c r="B199" s="25">
        <v>195</v>
      </c>
      <c r="C199" s="95">
        <f t="shared" si="12"/>
        <v>7</v>
      </c>
      <c r="D199" s="23">
        <v>1863</v>
      </c>
      <c r="E199" s="23">
        <v>67</v>
      </c>
      <c r="F199" s="23">
        <v>4</v>
      </c>
      <c r="G199" s="21"/>
    </row>
    <row r="200" spans="2:7" ht="20" customHeight="1" x14ac:dyDescent="0.25">
      <c r="B200" s="25">
        <v>196</v>
      </c>
      <c r="C200" s="95">
        <f t="shared" si="12"/>
        <v>7</v>
      </c>
      <c r="D200" s="23">
        <v>1993</v>
      </c>
      <c r="E200" s="23">
        <v>67</v>
      </c>
      <c r="F200" s="23">
        <v>4</v>
      </c>
      <c r="G200" s="21"/>
    </row>
    <row r="201" spans="2:7" ht="20" customHeight="1" x14ac:dyDescent="0.25">
      <c r="B201" s="25">
        <v>197</v>
      </c>
      <c r="C201" s="95">
        <f t="shared" si="12"/>
        <v>7</v>
      </c>
      <c r="D201" s="23">
        <v>1004</v>
      </c>
      <c r="E201" s="23">
        <v>66</v>
      </c>
      <c r="F201" s="23">
        <v>4</v>
      </c>
      <c r="G201" s="21"/>
    </row>
    <row r="202" spans="2:7" ht="20" customHeight="1" x14ac:dyDescent="0.25">
      <c r="B202" s="25">
        <v>198</v>
      </c>
      <c r="C202" s="95">
        <f t="shared" si="12"/>
        <v>7</v>
      </c>
      <c r="D202" s="23">
        <v>1741</v>
      </c>
      <c r="E202" s="23">
        <v>65</v>
      </c>
      <c r="F202" s="23">
        <v>4</v>
      </c>
      <c r="G202" s="21"/>
    </row>
    <row r="203" spans="2:7" ht="20" customHeight="1" x14ac:dyDescent="0.25">
      <c r="B203" s="25">
        <v>199</v>
      </c>
      <c r="C203" s="95">
        <f t="shared" si="12"/>
        <v>7</v>
      </c>
      <c r="D203" s="23">
        <v>1003</v>
      </c>
      <c r="E203" s="23">
        <v>64</v>
      </c>
      <c r="F203" s="23">
        <v>4</v>
      </c>
      <c r="G203" s="21"/>
    </row>
    <row r="204" spans="2:7" ht="20" customHeight="1" x14ac:dyDescent="0.25">
      <c r="B204" s="25">
        <v>200</v>
      </c>
      <c r="C204" s="95">
        <f t="shared" si="12"/>
        <v>7</v>
      </c>
      <c r="D204" s="23">
        <v>1235</v>
      </c>
      <c r="E204" s="23">
        <v>64</v>
      </c>
      <c r="F204" s="23">
        <v>4</v>
      </c>
      <c r="G204" s="21"/>
    </row>
    <row r="205" spans="2:7" ht="20" customHeight="1" x14ac:dyDescent="0.25">
      <c r="B205" s="25">
        <v>201</v>
      </c>
      <c r="C205" s="95">
        <f t="shared" si="12"/>
        <v>7</v>
      </c>
      <c r="D205" s="23">
        <v>1035</v>
      </c>
      <c r="E205" s="23">
        <v>63</v>
      </c>
      <c r="F205" s="23">
        <v>4</v>
      </c>
      <c r="G205" s="21"/>
    </row>
    <row r="206" spans="2:7" ht="20" customHeight="1" x14ac:dyDescent="0.25">
      <c r="B206" s="25">
        <v>202</v>
      </c>
      <c r="C206" s="95">
        <f t="shared" si="12"/>
        <v>7</v>
      </c>
      <c r="D206" s="23">
        <v>1159</v>
      </c>
      <c r="E206" s="23">
        <v>63</v>
      </c>
      <c r="F206" s="23">
        <v>4</v>
      </c>
      <c r="G206" s="21"/>
    </row>
    <row r="207" spans="2:7" ht="20" customHeight="1" x14ac:dyDescent="0.25">
      <c r="B207" s="25">
        <v>203</v>
      </c>
      <c r="C207" s="95">
        <f t="shared" si="12"/>
        <v>7</v>
      </c>
      <c r="D207" s="23">
        <v>1592</v>
      </c>
      <c r="E207" s="23">
        <v>63</v>
      </c>
      <c r="F207" s="23">
        <v>4</v>
      </c>
      <c r="G207" s="21"/>
    </row>
    <row r="208" spans="2:7" ht="20" customHeight="1" x14ac:dyDescent="0.25">
      <c r="B208" s="25">
        <v>204</v>
      </c>
      <c r="C208" s="95">
        <f t="shared" si="12"/>
        <v>7</v>
      </c>
      <c r="D208" s="23">
        <v>1451</v>
      </c>
      <c r="E208" s="23">
        <v>63</v>
      </c>
      <c r="F208" s="23">
        <v>4</v>
      </c>
      <c r="G208" s="21"/>
    </row>
    <row r="209" spans="2:7" ht="20" customHeight="1" x14ac:dyDescent="0.25">
      <c r="B209" s="25">
        <v>205</v>
      </c>
      <c r="C209" s="95">
        <f t="shared" si="12"/>
        <v>7</v>
      </c>
      <c r="D209" s="23">
        <v>1998</v>
      </c>
      <c r="E209" s="23">
        <v>63</v>
      </c>
      <c r="F209" s="23">
        <v>4</v>
      </c>
      <c r="G209" s="21"/>
    </row>
    <row r="210" spans="2:7" ht="20" customHeight="1" x14ac:dyDescent="0.25">
      <c r="B210" s="25">
        <v>206</v>
      </c>
      <c r="C210" s="95">
        <f t="shared" si="12"/>
        <v>7</v>
      </c>
      <c r="D210" s="23">
        <v>1633</v>
      </c>
      <c r="E210" s="23">
        <v>63</v>
      </c>
      <c r="F210" s="23">
        <v>4</v>
      </c>
      <c r="G210" s="21"/>
    </row>
    <row r="211" spans="2:7" ht="20" customHeight="1" x14ac:dyDescent="0.25">
      <c r="B211" s="25">
        <v>207</v>
      </c>
      <c r="C211" s="95">
        <f t="shared" si="12"/>
        <v>7</v>
      </c>
      <c r="D211" s="23">
        <v>1819</v>
      </c>
      <c r="E211" s="23">
        <v>63</v>
      </c>
      <c r="F211" s="23">
        <v>4</v>
      </c>
      <c r="G211" s="21"/>
    </row>
    <row r="212" spans="2:7" ht="20" customHeight="1" x14ac:dyDescent="0.25">
      <c r="B212" s="25">
        <v>208</v>
      </c>
      <c r="C212" s="95">
        <f t="shared" si="12"/>
        <v>7</v>
      </c>
      <c r="D212" s="23">
        <v>1396</v>
      </c>
      <c r="E212" s="23">
        <v>62</v>
      </c>
      <c r="F212" s="23">
        <v>4</v>
      </c>
      <c r="G212" s="21"/>
    </row>
    <row r="213" spans="2:7" ht="20" customHeight="1" x14ac:dyDescent="0.25">
      <c r="B213" s="25">
        <v>209</v>
      </c>
      <c r="C213" s="95">
        <f t="shared" si="12"/>
        <v>7</v>
      </c>
      <c r="D213" s="23">
        <v>1560</v>
      </c>
      <c r="E213" s="23">
        <v>62</v>
      </c>
      <c r="F213" s="23">
        <v>4</v>
      </c>
      <c r="G213" s="21"/>
    </row>
    <row r="214" spans="2:7" ht="20" customHeight="1" x14ac:dyDescent="0.25">
      <c r="B214" s="25">
        <v>210</v>
      </c>
      <c r="C214" s="95">
        <f t="shared" si="12"/>
        <v>7</v>
      </c>
      <c r="D214" s="23">
        <v>1949</v>
      </c>
      <c r="E214" s="23">
        <v>62</v>
      </c>
      <c r="F214" s="23">
        <v>4</v>
      </c>
      <c r="G214" s="21"/>
    </row>
    <row r="215" spans="2:7" ht="20" customHeight="1" x14ac:dyDescent="0.25">
      <c r="B215" s="25">
        <v>211</v>
      </c>
      <c r="C215" s="95">
        <f t="shared" si="12"/>
        <v>7</v>
      </c>
      <c r="D215" s="23">
        <v>1173</v>
      </c>
      <c r="E215" s="23">
        <v>62</v>
      </c>
      <c r="F215" s="23">
        <v>4</v>
      </c>
      <c r="G215" s="21"/>
    </row>
    <row r="216" spans="2:7" ht="20" customHeight="1" x14ac:dyDescent="0.25">
      <c r="B216" s="25">
        <v>212</v>
      </c>
      <c r="C216" s="95">
        <f t="shared" si="12"/>
        <v>7</v>
      </c>
      <c r="D216" s="23">
        <v>1103</v>
      </c>
      <c r="E216" s="23">
        <v>62</v>
      </c>
      <c r="F216" s="23">
        <v>4</v>
      </c>
      <c r="G216" s="21"/>
    </row>
    <row r="217" spans="2:7" ht="20" customHeight="1" x14ac:dyDescent="0.25">
      <c r="B217" s="25">
        <v>213</v>
      </c>
      <c r="C217" s="95">
        <f t="shared" si="12"/>
        <v>7</v>
      </c>
      <c r="D217" s="23">
        <v>1042</v>
      </c>
      <c r="E217" s="23">
        <v>62</v>
      </c>
      <c r="F217" s="23">
        <v>4</v>
      </c>
      <c r="G217" s="21"/>
    </row>
    <row r="218" spans="2:7" ht="20" customHeight="1" x14ac:dyDescent="0.25">
      <c r="B218" s="25">
        <v>214</v>
      </c>
      <c r="C218" s="95">
        <f t="shared" si="12"/>
        <v>8</v>
      </c>
      <c r="D218" s="23">
        <v>1008</v>
      </c>
      <c r="E218" s="23">
        <v>62</v>
      </c>
      <c r="F218" s="23">
        <v>4</v>
      </c>
      <c r="G218" s="21"/>
    </row>
    <row r="219" spans="2:7" ht="20" customHeight="1" x14ac:dyDescent="0.25">
      <c r="B219" s="25">
        <v>215</v>
      </c>
      <c r="C219" s="95">
        <f t="shared" si="12"/>
        <v>8</v>
      </c>
      <c r="D219" s="23">
        <v>1471</v>
      </c>
      <c r="E219" s="23">
        <v>62</v>
      </c>
      <c r="F219" s="23">
        <v>4</v>
      </c>
      <c r="G219" s="21"/>
    </row>
    <row r="220" spans="2:7" ht="20" customHeight="1" x14ac:dyDescent="0.25">
      <c r="B220" s="25">
        <v>216</v>
      </c>
      <c r="C220" s="95">
        <f t="shared" si="12"/>
        <v>8</v>
      </c>
      <c r="D220" s="23">
        <v>1271</v>
      </c>
      <c r="E220" s="23">
        <v>62</v>
      </c>
      <c r="F220" s="23">
        <v>4</v>
      </c>
      <c r="G220" s="21"/>
    </row>
    <row r="221" spans="2:7" ht="20" customHeight="1" x14ac:dyDescent="0.25">
      <c r="B221" s="25">
        <v>217</v>
      </c>
      <c r="C221" s="95">
        <f t="shared" si="12"/>
        <v>8</v>
      </c>
      <c r="D221" s="23">
        <v>1608</v>
      </c>
      <c r="E221" s="23">
        <v>62</v>
      </c>
      <c r="F221" s="23">
        <v>4</v>
      </c>
      <c r="G221" s="21"/>
    </row>
    <row r="222" spans="2:7" ht="20" customHeight="1" x14ac:dyDescent="0.25">
      <c r="B222" s="25">
        <v>218</v>
      </c>
      <c r="C222" s="95">
        <f t="shared" si="12"/>
        <v>8</v>
      </c>
      <c r="D222" s="23">
        <v>1065</v>
      </c>
      <c r="E222" s="23">
        <v>62</v>
      </c>
      <c r="F222" s="23">
        <v>4</v>
      </c>
      <c r="G222" s="21"/>
    </row>
    <row r="223" spans="2:7" ht="20" customHeight="1" x14ac:dyDescent="0.25">
      <c r="B223" s="25">
        <v>219</v>
      </c>
      <c r="C223" s="95">
        <f t="shared" si="12"/>
        <v>8</v>
      </c>
      <c r="D223" s="23">
        <v>1732</v>
      </c>
      <c r="E223" s="23">
        <v>62</v>
      </c>
      <c r="F223" s="23">
        <v>4</v>
      </c>
      <c r="G223" s="21"/>
    </row>
    <row r="224" spans="2:7" ht="20" customHeight="1" x14ac:dyDescent="0.25">
      <c r="B224" s="25">
        <v>220</v>
      </c>
      <c r="C224" s="95">
        <f t="shared" si="12"/>
        <v>8</v>
      </c>
      <c r="D224" s="23">
        <v>1453</v>
      </c>
      <c r="E224" s="23">
        <v>62</v>
      </c>
      <c r="F224" s="23">
        <v>4</v>
      </c>
      <c r="G224" s="21"/>
    </row>
    <row r="225" spans="2:7" ht="20" customHeight="1" x14ac:dyDescent="0.25">
      <c r="B225" s="25">
        <v>221</v>
      </c>
      <c r="C225" s="95">
        <f t="shared" si="12"/>
        <v>8</v>
      </c>
      <c r="D225" s="23">
        <v>1980</v>
      </c>
      <c r="E225" s="23">
        <v>62</v>
      </c>
      <c r="F225" s="23">
        <v>4</v>
      </c>
      <c r="G225" s="21"/>
    </row>
    <row r="226" spans="2:7" ht="20" customHeight="1" x14ac:dyDescent="0.25">
      <c r="B226" s="25">
        <v>222</v>
      </c>
      <c r="C226" s="95">
        <f t="shared" si="12"/>
        <v>8</v>
      </c>
      <c r="D226" s="23">
        <v>1510</v>
      </c>
      <c r="E226" s="23">
        <v>62</v>
      </c>
      <c r="F226" s="23">
        <v>4</v>
      </c>
      <c r="G226" s="21"/>
    </row>
    <row r="227" spans="2:7" ht="20" customHeight="1" x14ac:dyDescent="0.25">
      <c r="B227" s="25">
        <v>223</v>
      </c>
      <c r="C227" s="95">
        <f t="shared" si="12"/>
        <v>8</v>
      </c>
      <c r="D227" s="23">
        <v>1616</v>
      </c>
      <c r="E227" s="23">
        <v>62</v>
      </c>
      <c r="F227" s="23">
        <v>4</v>
      </c>
      <c r="G227" s="21"/>
    </row>
    <row r="228" spans="2:7" ht="20" customHeight="1" x14ac:dyDescent="0.25">
      <c r="B228" s="25">
        <v>224</v>
      </c>
      <c r="C228" s="95">
        <f t="shared" si="12"/>
        <v>8</v>
      </c>
      <c r="D228" s="23">
        <v>1625</v>
      </c>
      <c r="E228" s="23">
        <v>61</v>
      </c>
      <c r="F228" s="23">
        <v>4</v>
      </c>
      <c r="G228" s="21"/>
    </row>
    <row r="229" spans="2:7" ht="20" customHeight="1" x14ac:dyDescent="0.25">
      <c r="B229" s="25">
        <v>225</v>
      </c>
      <c r="C229" s="95">
        <f t="shared" si="12"/>
        <v>8</v>
      </c>
      <c r="D229" s="23">
        <v>1592</v>
      </c>
      <c r="E229" s="23">
        <v>60</v>
      </c>
      <c r="F229" s="23">
        <v>4</v>
      </c>
      <c r="G229" s="21"/>
    </row>
    <row r="230" spans="2:7" ht="20" customHeight="1" x14ac:dyDescent="0.25">
      <c r="B230" s="25">
        <v>226</v>
      </c>
      <c r="C230" s="95">
        <f t="shared" si="12"/>
        <v>8</v>
      </c>
      <c r="D230" s="23">
        <v>1298</v>
      </c>
      <c r="E230" s="23">
        <v>60</v>
      </c>
      <c r="F230" s="23">
        <v>4</v>
      </c>
      <c r="G230" s="21"/>
    </row>
    <row r="231" spans="2:7" ht="20" customHeight="1" x14ac:dyDescent="0.25">
      <c r="B231" s="25">
        <v>227</v>
      </c>
      <c r="C231" s="95">
        <f t="shared" si="12"/>
        <v>8</v>
      </c>
      <c r="D231" s="23">
        <v>1894</v>
      </c>
      <c r="E231" s="23">
        <v>60</v>
      </c>
      <c r="F231" s="23">
        <v>4</v>
      </c>
      <c r="G231" s="21"/>
    </row>
    <row r="232" spans="2:7" ht="20" customHeight="1" x14ac:dyDescent="0.25">
      <c r="B232" s="25">
        <v>228</v>
      </c>
      <c r="C232" s="95">
        <f t="shared" si="12"/>
        <v>8</v>
      </c>
      <c r="D232" s="23">
        <v>1376</v>
      </c>
      <c r="E232" s="23">
        <v>60</v>
      </c>
      <c r="F232" s="23">
        <v>4</v>
      </c>
      <c r="G232" s="21"/>
    </row>
    <row r="233" spans="2:7" ht="20" customHeight="1" x14ac:dyDescent="0.25">
      <c r="B233" s="25">
        <v>229</v>
      </c>
      <c r="C233" s="95">
        <f t="shared" si="12"/>
        <v>8</v>
      </c>
      <c r="D233" s="23">
        <v>1437</v>
      </c>
      <c r="E233" s="23">
        <v>60</v>
      </c>
      <c r="F233" s="23">
        <v>4</v>
      </c>
      <c r="G233" s="21"/>
    </row>
    <row r="234" spans="2:7" ht="20" customHeight="1" x14ac:dyDescent="0.25">
      <c r="B234" s="25">
        <v>230</v>
      </c>
      <c r="C234" s="95">
        <f t="shared" si="12"/>
        <v>8</v>
      </c>
      <c r="D234" s="23">
        <v>1057</v>
      </c>
      <c r="E234" s="23">
        <v>60</v>
      </c>
      <c r="F234" s="23">
        <v>4</v>
      </c>
      <c r="G234" s="21"/>
    </row>
    <row r="235" spans="2:7" ht="20" customHeight="1" x14ac:dyDescent="0.25">
      <c r="B235" s="25">
        <v>231</v>
      </c>
      <c r="C235" s="95">
        <f t="shared" si="12"/>
        <v>8</v>
      </c>
      <c r="D235" s="23">
        <v>1282</v>
      </c>
      <c r="E235" s="23">
        <v>60</v>
      </c>
      <c r="F235" s="23">
        <v>4</v>
      </c>
      <c r="G235" s="21"/>
    </row>
    <row r="236" spans="2:7" ht="20" customHeight="1" x14ac:dyDescent="0.25">
      <c r="B236" s="25">
        <v>232</v>
      </c>
      <c r="C236" s="95">
        <f t="shared" si="12"/>
        <v>8</v>
      </c>
      <c r="D236" s="23">
        <v>1989</v>
      </c>
      <c r="E236" s="23">
        <v>59</v>
      </c>
      <c r="F236" s="23">
        <v>4</v>
      </c>
      <c r="G236" s="21"/>
    </row>
    <row r="237" spans="2:7" ht="20" customHeight="1" x14ac:dyDescent="0.25">
      <c r="B237" s="25">
        <v>233</v>
      </c>
      <c r="C237" s="95">
        <f t="shared" si="12"/>
        <v>8</v>
      </c>
      <c r="D237" s="23">
        <v>1510</v>
      </c>
      <c r="E237" s="23">
        <v>59</v>
      </c>
      <c r="F237" s="23">
        <v>4</v>
      </c>
      <c r="G237" s="21"/>
    </row>
    <row r="238" spans="2:7" ht="20" customHeight="1" x14ac:dyDescent="0.25">
      <c r="B238" s="25">
        <v>234</v>
      </c>
      <c r="C238" s="95">
        <f t="shared" si="12"/>
        <v>8</v>
      </c>
      <c r="D238" s="23">
        <v>1925</v>
      </c>
      <c r="E238" s="23">
        <v>59</v>
      </c>
      <c r="F238" s="23">
        <v>4</v>
      </c>
      <c r="G238" s="21"/>
    </row>
    <row r="239" spans="2:7" ht="20" customHeight="1" x14ac:dyDescent="0.25">
      <c r="B239" s="25">
        <v>235</v>
      </c>
      <c r="C239" s="95">
        <f t="shared" si="12"/>
        <v>8</v>
      </c>
      <c r="D239" s="23">
        <v>1301</v>
      </c>
      <c r="E239" s="23">
        <v>59</v>
      </c>
      <c r="F239" s="23">
        <v>4</v>
      </c>
      <c r="G239" s="21"/>
    </row>
    <row r="240" spans="2:7" ht="20" customHeight="1" x14ac:dyDescent="0.25">
      <c r="B240" s="25">
        <v>236</v>
      </c>
      <c r="C240" s="95">
        <f t="shared" si="12"/>
        <v>8</v>
      </c>
      <c r="D240" s="23">
        <v>1150</v>
      </c>
      <c r="E240" s="23">
        <v>59</v>
      </c>
      <c r="F240" s="23">
        <v>4</v>
      </c>
      <c r="G240" s="21"/>
    </row>
    <row r="241" spans="2:7" ht="20" customHeight="1" x14ac:dyDescent="0.25">
      <c r="B241" s="25">
        <v>237</v>
      </c>
      <c r="C241" s="95">
        <f t="shared" si="12"/>
        <v>8</v>
      </c>
      <c r="D241" s="23">
        <v>1850</v>
      </c>
      <c r="E241" s="23">
        <v>59</v>
      </c>
      <c r="F241" s="23">
        <v>4</v>
      </c>
      <c r="G241" s="21"/>
    </row>
    <row r="242" spans="2:7" ht="20" customHeight="1" x14ac:dyDescent="0.25">
      <c r="B242" s="25">
        <v>238</v>
      </c>
      <c r="C242" s="95">
        <f t="shared" si="12"/>
        <v>8</v>
      </c>
      <c r="D242" s="23">
        <v>1536</v>
      </c>
      <c r="E242" s="23">
        <v>59</v>
      </c>
      <c r="F242" s="23">
        <v>4</v>
      </c>
      <c r="G242" s="21"/>
    </row>
    <row r="243" spans="2:7" ht="20" customHeight="1" x14ac:dyDescent="0.25">
      <c r="B243" s="25">
        <v>239</v>
      </c>
      <c r="C243" s="95">
        <f t="shared" si="12"/>
        <v>8</v>
      </c>
      <c r="D243" s="23">
        <v>1493</v>
      </c>
      <c r="E243" s="23">
        <v>59</v>
      </c>
      <c r="F243" s="23">
        <v>4</v>
      </c>
      <c r="G243" s="21"/>
    </row>
    <row r="244" spans="2:7" ht="20" customHeight="1" x14ac:dyDescent="0.25">
      <c r="B244" s="25">
        <v>240</v>
      </c>
      <c r="C244" s="95">
        <f t="shared" si="12"/>
        <v>8</v>
      </c>
      <c r="D244" s="23">
        <v>1463</v>
      </c>
      <c r="E244" s="23">
        <v>59</v>
      </c>
      <c r="F244" s="23">
        <v>4</v>
      </c>
      <c r="G244" s="21"/>
    </row>
    <row r="245" spans="2:7" ht="20" customHeight="1" x14ac:dyDescent="0.25">
      <c r="B245" s="25">
        <v>241</v>
      </c>
      <c r="C245" s="95">
        <f t="shared" si="12"/>
        <v>8</v>
      </c>
      <c r="D245" s="23">
        <v>1248</v>
      </c>
      <c r="E245" s="23">
        <v>59</v>
      </c>
      <c r="F245" s="23">
        <v>4</v>
      </c>
      <c r="G245" s="21"/>
    </row>
    <row r="246" spans="2:7" ht="20" customHeight="1" x14ac:dyDescent="0.25">
      <c r="B246" s="25">
        <v>242</v>
      </c>
      <c r="C246" s="95">
        <f t="shared" si="12"/>
        <v>8</v>
      </c>
      <c r="D246" s="23">
        <v>1559</v>
      </c>
      <c r="E246" s="23">
        <v>59</v>
      </c>
      <c r="F246" s="23">
        <v>4</v>
      </c>
      <c r="G246" s="21"/>
    </row>
    <row r="247" spans="2:7" ht="20" customHeight="1" x14ac:dyDescent="0.25">
      <c r="B247" s="25">
        <v>243</v>
      </c>
      <c r="C247" s="95">
        <f t="shared" si="12"/>
        <v>8</v>
      </c>
      <c r="D247" s="23">
        <v>1769</v>
      </c>
      <c r="E247" s="23">
        <v>59</v>
      </c>
      <c r="F247" s="23">
        <v>4</v>
      </c>
      <c r="G247" s="21"/>
    </row>
    <row r="248" spans="2:7" ht="20" customHeight="1" x14ac:dyDescent="0.25">
      <c r="B248" s="25">
        <v>244</v>
      </c>
      <c r="C248" s="95">
        <f t="shared" si="12"/>
        <v>8</v>
      </c>
      <c r="D248" s="23">
        <v>1783</v>
      </c>
      <c r="E248" s="23">
        <v>59</v>
      </c>
      <c r="F248" s="23">
        <v>4</v>
      </c>
      <c r="G248" s="21"/>
    </row>
    <row r="249" spans="2:7" ht="20" customHeight="1" x14ac:dyDescent="0.25">
      <c r="B249" s="25">
        <v>245</v>
      </c>
      <c r="C249" s="95">
        <f t="shared" si="12"/>
        <v>9</v>
      </c>
      <c r="D249" s="23">
        <v>1947</v>
      </c>
      <c r="E249" s="23">
        <v>59</v>
      </c>
      <c r="F249" s="23">
        <v>4</v>
      </c>
      <c r="G249" s="21"/>
    </row>
    <row r="250" spans="2:7" ht="20" customHeight="1" x14ac:dyDescent="0.25">
      <c r="B250" s="25">
        <v>246</v>
      </c>
      <c r="C250" s="95">
        <f t="shared" si="12"/>
        <v>9</v>
      </c>
      <c r="D250" s="23">
        <v>1846</v>
      </c>
      <c r="E250" s="23">
        <v>59</v>
      </c>
      <c r="F250" s="23">
        <v>4</v>
      </c>
      <c r="G250" s="21"/>
    </row>
    <row r="251" spans="2:7" ht="20" customHeight="1" x14ac:dyDescent="0.25">
      <c r="B251" s="25">
        <v>247</v>
      </c>
      <c r="C251" s="95">
        <f t="shared" si="12"/>
        <v>9</v>
      </c>
      <c r="D251" s="23">
        <v>1961</v>
      </c>
      <c r="E251" s="23">
        <v>59</v>
      </c>
      <c r="F251" s="23">
        <v>4</v>
      </c>
      <c r="G251" s="21"/>
    </row>
    <row r="252" spans="2:7" ht="20" customHeight="1" x14ac:dyDescent="0.25">
      <c r="B252" s="25">
        <v>248</v>
      </c>
      <c r="C252" s="95">
        <f t="shared" si="12"/>
        <v>9</v>
      </c>
      <c r="D252" s="23">
        <v>1155</v>
      </c>
      <c r="E252" s="23">
        <v>59</v>
      </c>
      <c r="F252" s="23">
        <v>4</v>
      </c>
      <c r="G252" s="21"/>
    </row>
    <row r="253" spans="2:7" ht="20" customHeight="1" x14ac:dyDescent="0.25">
      <c r="B253" s="25">
        <v>249</v>
      </c>
      <c r="C253" s="95">
        <f t="shared" si="12"/>
        <v>9</v>
      </c>
      <c r="D253" s="23">
        <v>1984</v>
      </c>
      <c r="E253" s="23">
        <v>59</v>
      </c>
      <c r="F253" s="23">
        <v>4</v>
      </c>
      <c r="G253" s="21"/>
    </row>
    <row r="254" spans="2:7" ht="20" customHeight="1" x14ac:dyDescent="0.25">
      <c r="B254" s="25">
        <v>250</v>
      </c>
      <c r="C254" s="95">
        <f t="shared" si="12"/>
        <v>9</v>
      </c>
      <c r="D254" s="23">
        <v>1340</v>
      </c>
      <c r="E254" s="23">
        <v>59</v>
      </c>
      <c r="F254" s="23">
        <v>4</v>
      </c>
      <c r="G254" s="21"/>
    </row>
    <row r="255" spans="2:7" ht="20" customHeight="1" x14ac:dyDescent="0.25">
      <c r="B255" s="25">
        <v>251</v>
      </c>
      <c r="C255" s="95">
        <f t="shared" si="12"/>
        <v>9</v>
      </c>
      <c r="D255" s="23">
        <v>1523</v>
      </c>
      <c r="E255" s="23">
        <v>59</v>
      </c>
      <c r="F255" s="23">
        <v>4</v>
      </c>
      <c r="G255" s="21"/>
    </row>
    <row r="256" spans="2:7" ht="20" customHeight="1" x14ac:dyDescent="0.25">
      <c r="B256" s="25">
        <v>252</v>
      </c>
      <c r="C256" s="95">
        <f t="shared" si="12"/>
        <v>9</v>
      </c>
      <c r="D256" s="23">
        <v>1820</v>
      </c>
      <c r="E256" s="23">
        <v>59</v>
      </c>
      <c r="F256" s="23">
        <v>4</v>
      </c>
      <c r="G256" s="21"/>
    </row>
    <row r="257" spans="2:7" ht="20" customHeight="1" x14ac:dyDescent="0.25">
      <c r="B257" s="25">
        <v>253</v>
      </c>
      <c r="C257" s="95">
        <f t="shared" si="12"/>
        <v>9</v>
      </c>
      <c r="D257" s="23">
        <v>1541</v>
      </c>
      <c r="E257" s="23">
        <v>59</v>
      </c>
      <c r="F257" s="23">
        <v>4</v>
      </c>
      <c r="G257" s="21"/>
    </row>
    <row r="258" spans="2:7" ht="20" customHeight="1" x14ac:dyDescent="0.25">
      <c r="B258" s="25">
        <v>254</v>
      </c>
      <c r="C258" s="95">
        <f t="shared" si="12"/>
        <v>9</v>
      </c>
      <c r="D258" s="23">
        <v>1944</v>
      </c>
      <c r="E258" s="23">
        <v>59</v>
      </c>
      <c r="F258" s="23">
        <v>4</v>
      </c>
      <c r="G258" s="21"/>
    </row>
    <row r="259" spans="2:7" ht="20" customHeight="1" x14ac:dyDescent="0.25">
      <c r="B259" s="25">
        <v>255</v>
      </c>
      <c r="C259" s="95">
        <f t="shared" si="12"/>
        <v>9</v>
      </c>
      <c r="D259" s="23">
        <v>1311</v>
      </c>
      <c r="E259" s="23">
        <v>59</v>
      </c>
      <c r="F259" s="23">
        <v>4</v>
      </c>
      <c r="G259" s="21"/>
    </row>
    <row r="260" spans="2:7" ht="20" customHeight="1" x14ac:dyDescent="0.25">
      <c r="B260" s="25">
        <v>256</v>
      </c>
      <c r="C260" s="95">
        <f t="shared" si="12"/>
        <v>9</v>
      </c>
      <c r="D260" s="23">
        <v>1507</v>
      </c>
      <c r="E260" s="23">
        <v>59</v>
      </c>
      <c r="F260" s="23">
        <v>4</v>
      </c>
      <c r="G260" s="21"/>
    </row>
    <row r="261" spans="2:7" ht="20" customHeight="1" x14ac:dyDescent="0.25">
      <c r="B261" s="25">
        <v>257</v>
      </c>
      <c r="C261" s="95">
        <f t="shared" si="12"/>
        <v>9</v>
      </c>
      <c r="D261" s="23">
        <v>1249</v>
      </c>
      <c r="E261" s="23">
        <v>59</v>
      </c>
      <c r="F261" s="23">
        <v>4</v>
      </c>
      <c r="G261" s="21"/>
    </row>
    <row r="262" spans="2:7" ht="20" customHeight="1" x14ac:dyDescent="0.25">
      <c r="B262" s="25">
        <v>258</v>
      </c>
      <c r="C262" s="95">
        <f t="shared" ref="C262:C325" si="13">MONTH(B262)</f>
        <v>9</v>
      </c>
      <c r="D262" s="23">
        <v>1512</v>
      </c>
      <c r="E262" s="23">
        <v>59</v>
      </c>
      <c r="F262" s="23">
        <v>4</v>
      </c>
      <c r="G262" s="21"/>
    </row>
    <row r="263" spans="2:7" ht="20" customHeight="1" x14ac:dyDescent="0.25">
      <c r="B263" s="25">
        <v>259</v>
      </c>
      <c r="C263" s="95">
        <f t="shared" si="13"/>
        <v>9</v>
      </c>
      <c r="D263" s="23">
        <v>1034</v>
      </c>
      <c r="E263" s="23">
        <v>59</v>
      </c>
      <c r="F263" s="23">
        <v>4</v>
      </c>
      <c r="G263" s="21"/>
    </row>
    <row r="264" spans="2:7" ht="20" customHeight="1" x14ac:dyDescent="0.25">
      <c r="B264" s="25">
        <v>260</v>
      </c>
      <c r="C264" s="95">
        <f t="shared" si="13"/>
        <v>9</v>
      </c>
      <c r="D264" s="23">
        <v>1972</v>
      </c>
      <c r="E264" s="23">
        <v>59</v>
      </c>
      <c r="F264" s="23">
        <v>4</v>
      </c>
      <c r="G264" s="21"/>
    </row>
    <row r="265" spans="2:7" ht="20" customHeight="1" x14ac:dyDescent="0.25">
      <c r="B265" s="25">
        <v>261</v>
      </c>
      <c r="C265" s="95">
        <f t="shared" si="13"/>
        <v>9</v>
      </c>
      <c r="D265" s="23">
        <v>1432</v>
      </c>
      <c r="E265" s="23">
        <v>59</v>
      </c>
      <c r="F265" s="23">
        <v>4</v>
      </c>
      <c r="G265" s="21"/>
    </row>
    <row r="266" spans="2:7" ht="20" customHeight="1" x14ac:dyDescent="0.25">
      <c r="B266" s="25">
        <v>262</v>
      </c>
      <c r="C266" s="95">
        <f t="shared" si="13"/>
        <v>9</v>
      </c>
      <c r="D266" s="23">
        <v>1977</v>
      </c>
      <c r="E266" s="23">
        <v>58</v>
      </c>
      <c r="F266" s="23">
        <v>4</v>
      </c>
      <c r="G266" s="21"/>
    </row>
    <row r="267" spans="2:7" ht="20" customHeight="1" x14ac:dyDescent="0.25">
      <c r="B267" s="25">
        <v>263</v>
      </c>
      <c r="C267" s="95">
        <f t="shared" si="13"/>
        <v>9</v>
      </c>
      <c r="D267" s="23">
        <v>1589</v>
      </c>
      <c r="E267" s="23">
        <v>58</v>
      </c>
      <c r="F267" s="23">
        <v>4</v>
      </c>
      <c r="G267" s="21"/>
    </row>
    <row r="268" spans="2:7" ht="20" customHeight="1" x14ac:dyDescent="0.25">
      <c r="B268" s="25">
        <v>264</v>
      </c>
      <c r="C268" s="95">
        <f t="shared" si="13"/>
        <v>9</v>
      </c>
      <c r="D268" s="23">
        <v>1205</v>
      </c>
      <c r="E268" s="23">
        <v>57</v>
      </c>
      <c r="F268" s="23">
        <v>4</v>
      </c>
      <c r="G268" s="21"/>
    </row>
    <row r="269" spans="2:7" ht="20" customHeight="1" x14ac:dyDescent="0.25">
      <c r="B269" s="25">
        <v>265</v>
      </c>
      <c r="C269" s="95">
        <f t="shared" si="13"/>
        <v>9</v>
      </c>
      <c r="D269" s="23">
        <v>1167</v>
      </c>
      <c r="E269" s="23">
        <v>57</v>
      </c>
      <c r="F269" s="23">
        <v>4</v>
      </c>
      <c r="G269" s="21"/>
    </row>
    <row r="270" spans="2:7" ht="20" customHeight="1" x14ac:dyDescent="0.25">
      <c r="B270" s="25">
        <v>266</v>
      </c>
      <c r="C270" s="95">
        <f t="shared" si="13"/>
        <v>9</v>
      </c>
      <c r="D270" s="23">
        <v>1134</v>
      </c>
      <c r="E270" s="23">
        <v>57</v>
      </c>
      <c r="F270" s="23">
        <v>4</v>
      </c>
      <c r="G270" s="21"/>
    </row>
    <row r="271" spans="2:7" ht="20" customHeight="1" x14ac:dyDescent="0.25">
      <c r="B271" s="25">
        <v>267</v>
      </c>
      <c r="C271" s="95">
        <f t="shared" si="13"/>
        <v>9</v>
      </c>
      <c r="D271" s="23">
        <v>1385</v>
      </c>
      <c r="E271" s="23">
        <v>57</v>
      </c>
      <c r="F271" s="23">
        <v>4</v>
      </c>
      <c r="G271" s="21"/>
    </row>
    <row r="272" spans="2:7" ht="20" customHeight="1" x14ac:dyDescent="0.25">
      <c r="B272" s="25">
        <v>268</v>
      </c>
      <c r="C272" s="95">
        <f t="shared" si="13"/>
        <v>9</v>
      </c>
      <c r="D272" s="23">
        <v>1933</v>
      </c>
      <c r="E272" s="23">
        <v>57</v>
      </c>
      <c r="F272" s="23">
        <v>4</v>
      </c>
      <c r="G272" s="21"/>
    </row>
    <row r="273" spans="2:7" ht="20" customHeight="1" x14ac:dyDescent="0.25">
      <c r="B273" s="25">
        <v>269</v>
      </c>
      <c r="C273" s="95">
        <f t="shared" si="13"/>
        <v>9</v>
      </c>
      <c r="D273" s="23">
        <v>1016</v>
      </c>
      <c r="E273" s="23">
        <v>57</v>
      </c>
      <c r="F273" s="23">
        <v>4</v>
      </c>
      <c r="G273" s="21"/>
    </row>
    <row r="274" spans="2:7" ht="20" customHeight="1" x14ac:dyDescent="0.25">
      <c r="B274" s="25">
        <v>270</v>
      </c>
      <c r="C274" s="95">
        <f t="shared" si="13"/>
        <v>9</v>
      </c>
      <c r="D274" s="23">
        <v>1173</v>
      </c>
      <c r="E274" s="23">
        <v>57</v>
      </c>
      <c r="F274" s="23">
        <v>4</v>
      </c>
      <c r="G274" s="21"/>
    </row>
    <row r="275" spans="2:7" ht="20" customHeight="1" x14ac:dyDescent="0.25">
      <c r="B275" s="25">
        <v>271</v>
      </c>
      <c r="C275" s="95">
        <f t="shared" si="13"/>
        <v>9</v>
      </c>
      <c r="D275" s="23">
        <v>1627</v>
      </c>
      <c r="E275" s="23">
        <v>57</v>
      </c>
      <c r="F275" s="23">
        <v>4</v>
      </c>
      <c r="G275" s="21"/>
    </row>
    <row r="276" spans="2:7" ht="20" customHeight="1" x14ac:dyDescent="0.25">
      <c r="B276" s="25">
        <v>272</v>
      </c>
      <c r="C276" s="95">
        <f t="shared" si="13"/>
        <v>9</v>
      </c>
      <c r="D276" s="23">
        <v>1008</v>
      </c>
      <c r="E276" s="23">
        <v>57</v>
      </c>
      <c r="F276" s="23">
        <v>4</v>
      </c>
      <c r="G276" s="21"/>
    </row>
    <row r="277" spans="2:7" ht="20" customHeight="1" x14ac:dyDescent="0.25">
      <c r="B277" s="25">
        <v>273</v>
      </c>
      <c r="C277" s="95">
        <f t="shared" si="13"/>
        <v>9</v>
      </c>
      <c r="D277" s="23">
        <v>1800</v>
      </c>
      <c r="E277" s="23">
        <v>57</v>
      </c>
      <c r="F277" s="23">
        <v>4</v>
      </c>
      <c r="G277" s="21"/>
    </row>
    <row r="278" spans="2:7" ht="20" customHeight="1" x14ac:dyDescent="0.25">
      <c r="B278" s="25">
        <v>274</v>
      </c>
      <c r="C278" s="95">
        <f t="shared" si="13"/>
        <v>9</v>
      </c>
      <c r="D278" s="23">
        <v>1381</v>
      </c>
      <c r="E278" s="23">
        <v>56</v>
      </c>
      <c r="F278" s="23">
        <v>4</v>
      </c>
      <c r="G278" s="21"/>
    </row>
    <row r="279" spans="2:7" ht="20" customHeight="1" x14ac:dyDescent="0.25">
      <c r="B279" s="25">
        <v>275</v>
      </c>
      <c r="C279" s="95">
        <f t="shared" si="13"/>
        <v>10</v>
      </c>
      <c r="D279" s="23">
        <v>1561</v>
      </c>
      <c r="E279" s="23">
        <v>56</v>
      </c>
      <c r="F279" s="23">
        <v>4</v>
      </c>
      <c r="G279" s="21"/>
    </row>
    <row r="280" spans="2:7" ht="20" customHeight="1" x14ac:dyDescent="0.25">
      <c r="B280" s="25">
        <v>276</v>
      </c>
      <c r="C280" s="95">
        <f t="shared" si="13"/>
        <v>10</v>
      </c>
      <c r="D280" s="23">
        <v>1273</v>
      </c>
      <c r="E280" s="23">
        <v>56</v>
      </c>
      <c r="F280" s="23">
        <v>4</v>
      </c>
      <c r="G280" s="21"/>
    </row>
    <row r="281" spans="2:7" ht="20" customHeight="1" x14ac:dyDescent="0.25">
      <c r="B281" s="25">
        <v>277</v>
      </c>
      <c r="C281" s="95">
        <f t="shared" si="13"/>
        <v>10</v>
      </c>
      <c r="D281" s="23">
        <v>1941</v>
      </c>
      <c r="E281" s="23">
        <v>56</v>
      </c>
      <c r="F281" s="23">
        <v>4</v>
      </c>
      <c r="G281" s="21"/>
    </row>
    <row r="282" spans="2:7" ht="20" customHeight="1" x14ac:dyDescent="0.25">
      <c r="B282" s="25">
        <v>278</v>
      </c>
      <c r="C282" s="95">
        <f t="shared" si="13"/>
        <v>10</v>
      </c>
      <c r="D282" s="23">
        <v>1391</v>
      </c>
      <c r="E282" s="23">
        <v>56</v>
      </c>
      <c r="F282" s="23">
        <v>4</v>
      </c>
      <c r="G282" s="21"/>
    </row>
    <row r="283" spans="2:7" ht="20" customHeight="1" x14ac:dyDescent="0.25">
      <c r="B283" s="25">
        <v>279</v>
      </c>
      <c r="C283" s="95">
        <f t="shared" si="13"/>
        <v>10</v>
      </c>
      <c r="D283" s="23">
        <v>1498</v>
      </c>
      <c r="E283" s="23">
        <v>56</v>
      </c>
      <c r="F283" s="23">
        <v>4</v>
      </c>
      <c r="G283" s="21"/>
    </row>
    <row r="284" spans="2:7" ht="20" customHeight="1" x14ac:dyDescent="0.25">
      <c r="B284" s="25">
        <v>280</v>
      </c>
      <c r="C284" s="95">
        <f t="shared" si="13"/>
        <v>10</v>
      </c>
      <c r="D284" s="23">
        <v>1804</v>
      </c>
      <c r="E284" s="23">
        <v>56</v>
      </c>
      <c r="F284" s="23">
        <v>4</v>
      </c>
      <c r="G284" s="21"/>
    </row>
    <row r="285" spans="2:7" ht="20" customHeight="1" x14ac:dyDescent="0.25">
      <c r="B285" s="25">
        <v>281</v>
      </c>
      <c r="C285" s="95">
        <f t="shared" si="13"/>
        <v>10</v>
      </c>
      <c r="D285" s="23">
        <v>1687</v>
      </c>
      <c r="E285" s="23">
        <v>56</v>
      </c>
      <c r="F285" s="23">
        <v>4</v>
      </c>
      <c r="G285" s="21"/>
    </row>
    <row r="286" spans="2:7" ht="20" customHeight="1" x14ac:dyDescent="0.25">
      <c r="B286" s="25">
        <v>282</v>
      </c>
      <c r="C286" s="95">
        <f t="shared" si="13"/>
        <v>10</v>
      </c>
      <c r="D286" s="23">
        <v>1383</v>
      </c>
      <c r="E286" s="23">
        <v>56</v>
      </c>
      <c r="F286" s="23">
        <v>4</v>
      </c>
      <c r="G286" s="21"/>
    </row>
    <row r="287" spans="2:7" ht="20" customHeight="1" x14ac:dyDescent="0.25">
      <c r="B287" s="25">
        <v>283</v>
      </c>
      <c r="C287" s="95">
        <f t="shared" si="13"/>
        <v>10</v>
      </c>
      <c r="D287" s="23">
        <v>1757</v>
      </c>
      <c r="E287" s="23">
        <v>56</v>
      </c>
      <c r="F287" s="23">
        <v>4</v>
      </c>
      <c r="G287" s="21"/>
    </row>
    <row r="288" spans="2:7" ht="20" customHeight="1" x14ac:dyDescent="0.25">
      <c r="B288" s="25">
        <v>284</v>
      </c>
      <c r="C288" s="95">
        <f t="shared" si="13"/>
        <v>10</v>
      </c>
      <c r="D288" s="23">
        <v>1086</v>
      </c>
      <c r="E288" s="23">
        <v>56</v>
      </c>
      <c r="F288" s="23">
        <v>4</v>
      </c>
      <c r="G288" s="21"/>
    </row>
    <row r="289" spans="2:7" ht="20" customHeight="1" x14ac:dyDescent="0.25">
      <c r="B289" s="25">
        <v>285</v>
      </c>
      <c r="C289" s="95">
        <f t="shared" si="13"/>
        <v>10</v>
      </c>
      <c r="D289" s="23">
        <v>1841</v>
      </c>
      <c r="E289" s="23">
        <v>56</v>
      </c>
      <c r="F289" s="23">
        <v>4</v>
      </c>
      <c r="G289" s="21"/>
    </row>
    <row r="290" spans="2:7" ht="20" customHeight="1" x14ac:dyDescent="0.25">
      <c r="B290" s="25">
        <v>286</v>
      </c>
      <c r="C290" s="95">
        <f t="shared" si="13"/>
        <v>10</v>
      </c>
      <c r="D290" s="23">
        <v>1225</v>
      </c>
      <c r="E290" s="23">
        <v>56</v>
      </c>
      <c r="F290" s="23">
        <v>4</v>
      </c>
      <c r="G290" s="21"/>
    </row>
    <row r="291" spans="2:7" ht="20" customHeight="1" x14ac:dyDescent="0.25">
      <c r="B291" s="25">
        <v>287</v>
      </c>
      <c r="C291" s="95">
        <f t="shared" si="13"/>
        <v>10</v>
      </c>
      <c r="D291" s="23">
        <v>1639</v>
      </c>
      <c r="E291" s="23">
        <v>56</v>
      </c>
      <c r="F291" s="23">
        <v>4</v>
      </c>
      <c r="G291" s="21"/>
    </row>
    <row r="292" spans="2:7" ht="20" customHeight="1" x14ac:dyDescent="0.25">
      <c r="B292" s="25">
        <v>288</v>
      </c>
      <c r="C292" s="95">
        <f t="shared" si="13"/>
        <v>10</v>
      </c>
      <c r="D292" s="23">
        <v>1886</v>
      </c>
      <c r="E292" s="23">
        <v>56</v>
      </c>
      <c r="F292" s="23">
        <v>4</v>
      </c>
      <c r="G292" s="21"/>
    </row>
    <row r="293" spans="2:7" ht="20" customHeight="1" x14ac:dyDescent="0.25">
      <c r="B293" s="25">
        <v>289</v>
      </c>
      <c r="C293" s="95">
        <f t="shared" si="13"/>
        <v>10</v>
      </c>
      <c r="D293" s="23">
        <v>1386</v>
      </c>
      <c r="E293" s="23">
        <v>56</v>
      </c>
      <c r="F293" s="23">
        <v>4</v>
      </c>
      <c r="G293" s="21"/>
    </row>
    <row r="294" spans="2:7" ht="20" customHeight="1" x14ac:dyDescent="0.25">
      <c r="B294" s="25">
        <v>290</v>
      </c>
      <c r="C294" s="95">
        <f t="shared" si="13"/>
        <v>10</v>
      </c>
      <c r="D294" s="23">
        <v>1002</v>
      </c>
      <c r="E294" s="23">
        <v>56</v>
      </c>
      <c r="F294" s="23">
        <v>4</v>
      </c>
      <c r="G294" s="21"/>
    </row>
    <row r="295" spans="2:7" ht="20" customHeight="1" x14ac:dyDescent="0.25">
      <c r="B295" s="25">
        <v>291</v>
      </c>
      <c r="C295" s="95">
        <f t="shared" si="13"/>
        <v>10</v>
      </c>
      <c r="D295" s="23">
        <v>1405</v>
      </c>
      <c r="E295" s="23">
        <v>56</v>
      </c>
      <c r="F295" s="23">
        <v>4</v>
      </c>
      <c r="G295" s="21"/>
    </row>
    <row r="296" spans="2:7" ht="20" customHeight="1" x14ac:dyDescent="0.25">
      <c r="B296" s="25">
        <v>292</v>
      </c>
      <c r="C296" s="95">
        <f t="shared" si="13"/>
        <v>10</v>
      </c>
      <c r="D296" s="23">
        <v>1574</v>
      </c>
      <c r="E296" s="23">
        <v>56</v>
      </c>
      <c r="F296" s="23">
        <v>4</v>
      </c>
      <c r="G296" s="21"/>
    </row>
    <row r="297" spans="2:7" ht="20" customHeight="1" x14ac:dyDescent="0.25">
      <c r="B297" s="25">
        <v>293</v>
      </c>
      <c r="C297" s="95">
        <f t="shared" si="13"/>
        <v>10</v>
      </c>
      <c r="D297" s="23">
        <v>1171</v>
      </c>
      <c r="E297" s="23">
        <v>56</v>
      </c>
      <c r="F297" s="23">
        <v>4</v>
      </c>
      <c r="G297" s="21"/>
    </row>
    <row r="298" spans="2:7" ht="20" customHeight="1" x14ac:dyDescent="0.25">
      <c r="B298" s="25">
        <v>294</v>
      </c>
      <c r="C298" s="95">
        <f t="shared" si="13"/>
        <v>10</v>
      </c>
      <c r="D298" s="23">
        <v>1580</v>
      </c>
      <c r="E298" s="23">
        <v>56</v>
      </c>
      <c r="F298" s="23">
        <v>4</v>
      </c>
      <c r="G298" s="21"/>
    </row>
    <row r="299" spans="2:7" ht="20" customHeight="1" x14ac:dyDescent="0.25">
      <c r="B299" s="25">
        <v>295</v>
      </c>
      <c r="C299" s="95">
        <f t="shared" si="13"/>
        <v>10</v>
      </c>
      <c r="D299" s="23">
        <v>1619</v>
      </c>
      <c r="E299" s="23">
        <v>55</v>
      </c>
      <c r="F299" s="23">
        <v>4</v>
      </c>
      <c r="G299" s="21"/>
    </row>
    <row r="300" spans="2:7" ht="20" customHeight="1" x14ac:dyDescent="0.25">
      <c r="B300" s="25">
        <v>296</v>
      </c>
      <c r="C300" s="95">
        <f t="shared" si="13"/>
        <v>10</v>
      </c>
      <c r="D300" s="23">
        <v>1784</v>
      </c>
      <c r="E300" s="23">
        <v>55</v>
      </c>
      <c r="F300" s="23">
        <v>4</v>
      </c>
      <c r="G300" s="21"/>
    </row>
    <row r="301" spans="2:7" ht="20" customHeight="1" x14ac:dyDescent="0.25">
      <c r="B301" s="25">
        <v>297</v>
      </c>
      <c r="C301" s="95">
        <f t="shared" si="13"/>
        <v>10</v>
      </c>
      <c r="D301" s="23">
        <v>1243</v>
      </c>
      <c r="E301" s="23">
        <v>55</v>
      </c>
      <c r="F301" s="23">
        <v>4</v>
      </c>
      <c r="G301" s="21"/>
    </row>
    <row r="302" spans="2:7" ht="20" customHeight="1" x14ac:dyDescent="0.25">
      <c r="B302" s="25">
        <v>298</v>
      </c>
      <c r="C302" s="95">
        <f t="shared" si="13"/>
        <v>10</v>
      </c>
      <c r="D302" s="23">
        <v>1953</v>
      </c>
      <c r="E302" s="23">
        <v>55</v>
      </c>
      <c r="F302" s="23">
        <v>4</v>
      </c>
      <c r="G302" s="21"/>
    </row>
    <row r="303" spans="2:7" ht="20" customHeight="1" x14ac:dyDescent="0.25">
      <c r="B303" s="25">
        <v>299</v>
      </c>
      <c r="C303" s="95">
        <f t="shared" si="13"/>
        <v>10</v>
      </c>
      <c r="D303" s="23">
        <v>1514</v>
      </c>
      <c r="E303" s="23">
        <v>55</v>
      </c>
      <c r="F303" s="23">
        <v>4</v>
      </c>
      <c r="G303" s="21"/>
    </row>
    <row r="304" spans="2:7" ht="20" customHeight="1" x14ac:dyDescent="0.25">
      <c r="B304" s="25">
        <v>300</v>
      </c>
      <c r="C304" s="95">
        <f t="shared" si="13"/>
        <v>10</v>
      </c>
      <c r="D304" s="23">
        <v>1370</v>
      </c>
      <c r="E304" s="23">
        <v>55</v>
      </c>
      <c r="F304" s="23">
        <v>4</v>
      </c>
      <c r="G304" s="21"/>
    </row>
    <row r="305" spans="2:7" ht="20" customHeight="1" x14ac:dyDescent="0.25">
      <c r="B305" s="25">
        <v>301</v>
      </c>
      <c r="C305" s="95">
        <f t="shared" si="13"/>
        <v>10</v>
      </c>
      <c r="D305" s="23">
        <v>1846</v>
      </c>
      <c r="E305" s="23">
        <v>55</v>
      </c>
      <c r="F305" s="23">
        <v>4</v>
      </c>
      <c r="G305" s="21"/>
    </row>
    <row r="306" spans="2:7" ht="20" customHeight="1" x14ac:dyDescent="0.25">
      <c r="B306" s="25">
        <v>302</v>
      </c>
      <c r="C306" s="95">
        <f t="shared" si="13"/>
        <v>10</v>
      </c>
      <c r="D306" s="23">
        <v>1334</v>
      </c>
      <c r="E306" s="23">
        <v>55</v>
      </c>
      <c r="F306" s="23">
        <v>4</v>
      </c>
      <c r="G306" s="21"/>
    </row>
    <row r="307" spans="2:7" ht="20" customHeight="1" x14ac:dyDescent="0.25">
      <c r="B307" s="25">
        <v>303</v>
      </c>
      <c r="C307" s="95">
        <f t="shared" si="13"/>
        <v>10</v>
      </c>
      <c r="D307" s="23">
        <v>1222</v>
      </c>
      <c r="E307" s="23">
        <v>55</v>
      </c>
      <c r="F307" s="23">
        <v>4</v>
      </c>
      <c r="G307" s="21"/>
    </row>
    <row r="308" spans="2:7" ht="20" customHeight="1" x14ac:dyDescent="0.25">
      <c r="B308" s="25">
        <v>304</v>
      </c>
      <c r="C308" s="95">
        <f t="shared" si="13"/>
        <v>10</v>
      </c>
      <c r="D308" s="23">
        <v>1565</v>
      </c>
      <c r="E308" s="23">
        <v>55</v>
      </c>
      <c r="F308" s="23">
        <v>4</v>
      </c>
      <c r="G308" s="21"/>
    </row>
    <row r="309" spans="2:7" ht="20" customHeight="1" x14ac:dyDescent="0.25">
      <c r="B309" s="25">
        <v>305</v>
      </c>
      <c r="C309" s="95">
        <f t="shared" si="13"/>
        <v>10</v>
      </c>
      <c r="D309" s="23">
        <v>1173</v>
      </c>
      <c r="E309" s="23">
        <v>55</v>
      </c>
      <c r="F309" s="23">
        <v>4</v>
      </c>
      <c r="G309" s="21"/>
    </row>
    <row r="310" spans="2:7" ht="20" customHeight="1" x14ac:dyDescent="0.25">
      <c r="B310" s="25">
        <v>306</v>
      </c>
      <c r="C310" s="95">
        <f t="shared" si="13"/>
        <v>11</v>
      </c>
      <c r="D310" s="23">
        <v>1012</v>
      </c>
      <c r="E310" s="23">
        <v>55</v>
      </c>
      <c r="F310" s="23">
        <v>4</v>
      </c>
      <c r="G310" s="21"/>
    </row>
    <row r="311" spans="2:7" ht="20" customHeight="1" x14ac:dyDescent="0.25">
      <c r="B311" s="25">
        <v>307</v>
      </c>
      <c r="C311" s="95">
        <f t="shared" si="13"/>
        <v>11</v>
      </c>
      <c r="D311" s="23">
        <v>1742</v>
      </c>
      <c r="E311" s="23">
        <v>55</v>
      </c>
      <c r="F311" s="23">
        <v>4</v>
      </c>
      <c r="G311" s="21"/>
    </row>
    <row r="312" spans="2:7" ht="20" customHeight="1" x14ac:dyDescent="0.25">
      <c r="B312" s="25">
        <v>308</v>
      </c>
      <c r="C312" s="95">
        <f t="shared" si="13"/>
        <v>11</v>
      </c>
      <c r="D312" s="23">
        <v>1580</v>
      </c>
      <c r="E312" s="23">
        <v>55</v>
      </c>
      <c r="F312" s="23">
        <v>4</v>
      </c>
      <c r="G312" s="21"/>
    </row>
    <row r="313" spans="2:7" ht="20" customHeight="1" x14ac:dyDescent="0.25">
      <c r="B313" s="25">
        <v>309</v>
      </c>
      <c r="C313" s="95">
        <f t="shared" si="13"/>
        <v>11</v>
      </c>
      <c r="D313" s="23">
        <v>1567</v>
      </c>
      <c r="E313" s="23">
        <v>55</v>
      </c>
      <c r="F313" s="23">
        <v>4</v>
      </c>
      <c r="G313" s="21"/>
    </row>
    <row r="314" spans="2:7" ht="20" customHeight="1" x14ac:dyDescent="0.25">
      <c r="B314" s="25">
        <v>310</v>
      </c>
      <c r="C314" s="95">
        <f t="shared" si="13"/>
        <v>11</v>
      </c>
      <c r="D314" s="23">
        <v>1897</v>
      </c>
      <c r="E314" s="23">
        <v>55</v>
      </c>
      <c r="F314" s="23">
        <v>4</v>
      </c>
      <c r="G314" s="21"/>
    </row>
    <row r="315" spans="2:7" ht="20" customHeight="1" x14ac:dyDescent="0.25">
      <c r="B315" s="25">
        <v>311</v>
      </c>
      <c r="C315" s="95">
        <f t="shared" si="13"/>
        <v>11</v>
      </c>
      <c r="D315" s="23">
        <v>1921</v>
      </c>
      <c r="E315" s="23">
        <v>55</v>
      </c>
      <c r="F315" s="23">
        <v>4</v>
      </c>
      <c r="G315" s="21"/>
    </row>
    <row r="316" spans="2:7" ht="20" customHeight="1" x14ac:dyDescent="0.25">
      <c r="B316" s="25">
        <v>312</v>
      </c>
      <c r="C316" s="95">
        <f t="shared" si="13"/>
        <v>11</v>
      </c>
      <c r="D316" s="23">
        <v>1998</v>
      </c>
      <c r="E316" s="23">
        <v>55</v>
      </c>
      <c r="F316" s="23">
        <v>4</v>
      </c>
      <c r="G316" s="21"/>
    </row>
    <row r="317" spans="2:7" ht="20" customHeight="1" x14ac:dyDescent="0.25">
      <c r="B317" s="25">
        <v>313</v>
      </c>
      <c r="C317" s="95">
        <f t="shared" si="13"/>
        <v>11</v>
      </c>
      <c r="D317" s="23">
        <v>1640</v>
      </c>
      <c r="E317" s="23">
        <v>55</v>
      </c>
      <c r="F317" s="23">
        <v>4</v>
      </c>
      <c r="G317" s="21"/>
    </row>
    <row r="318" spans="2:7" ht="20" customHeight="1" x14ac:dyDescent="0.25">
      <c r="B318" s="25">
        <v>314</v>
      </c>
      <c r="C318" s="95">
        <f t="shared" si="13"/>
        <v>11</v>
      </c>
      <c r="D318" s="23">
        <v>1921</v>
      </c>
      <c r="E318" s="23">
        <v>55</v>
      </c>
      <c r="F318" s="23">
        <v>4</v>
      </c>
      <c r="G318" s="21"/>
    </row>
    <row r="319" spans="2:7" ht="20" customHeight="1" x14ac:dyDescent="0.25">
      <c r="B319" s="25">
        <v>315</v>
      </c>
      <c r="C319" s="95">
        <f t="shared" si="13"/>
        <v>11</v>
      </c>
      <c r="D319" s="23">
        <v>1519</v>
      </c>
      <c r="E319" s="23">
        <v>55</v>
      </c>
      <c r="F319" s="23">
        <v>4</v>
      </c>
      <c r="G319" s="21"/>
    </row>
    <row r="320" spans="2:7" ht="20" customHeight="1" x14ac:dyDescent="0.25">
      <c r="B320" s="25">
        <v>316</v>
      </c>
      <c r="C320" s="95">
        <f t="shared" si="13"/>
        <v>11</v>
      </c>
      <c r="D320" s="23">
        <v>1500</v>
      </c>
      <c r="E320" s="23">
        <v>55</v>
      </c>
      <c r="F320" s="23">
        <v>4</v>
      </c>
      <c r="G320" s="21"/>
    </row>
    <row r="321" spans="2:7" ht="20" customHeight="1" x14ac:dyDescent="0.25">
      <c r="B321" s="25">
        <v>317</v>
      </c>
      <c r="C321" s="95">
        <f t="shared" si="13"/>
        <v>11</v>
      </c>
      <c r="D321" s="23">
        <v>1235</v>
      </c>
      <c r="E321" s="23">
        <v>55</v>
      </c>
      <c r="F321" s="23">
        <v>4</v>
      </c>
      <c r="G321" s="21"/>
    </row>
    <row r="322" spans="2:7" ht="20" customHeight="1" x14ac:dyDescent="0.25">
      <c r="B322" s="25">
        <v>318</v>
      </c>
      <c r="C322" s="95">
        <f t="shared" si="13"/>
        <v>11</v>
      </c>
      <c r="D322" s="23">
        <v>1807</v>
      </c>
      <c r="E322" s="23">
        <v>55</v>
      </c>
      <c r="F322" s="23">
        <v>4</v>
      </c>
      <c r="G322" s="21"/>
    </row>
    <row r="323" spans="2:7" ht="20" customHeight="1" x14ac:dyDescent="0.25">
      <c r="B323" s="25">
        <v>319</v>
      </c>
      <c r="C323" s="95">
        <f t="shared" si="13"/>
        <v>11</v>
      </c>
      <c r="D323" s="23">
        <v>1733</v>
      </c>
      <c r="E323" s="23">
        <v>55</v>
      </c>
      <c r="F323" s="23">
        <v>4</v>
      </c>
      <c r="G323" s="21"/>
    </row>
    <row r="324" spans="2:7" ht="20" customHeight="1" x14ac:dyDescent="0.25">
      <c r="B324" s="25">
        <v>320</v>
      </c>
      <c r="C324" s="95">
        <f t="shared" si="13"/>
        <v>11</v>
      </c>
      <c r="D324" s="23">
        <v>1204</v>
      </c>
      <c r="E324" s="23">
        <v>55</v>
      </c>
      <c r="F324" s="23">
        <v>4</v>
      </c>
      <c r="G324" s="21"/>
    </row>
    <row r="325" spans="2:7" ht="20" customHeight="1" x14ac:dyDescent="0.25">
      <c r="B325" s="25">
        <v>321</v>
      </c>
      <c r="C325" s="95">
        <f t="shared" si="13"/>
        <v>11</v>
      </c>
      <c r="D325" s="23">
        <v>1035</v>
      </c>
      <c r="E325" s="23">
        <v>55</v>
      </c>
      <c r="F325" s="23">
        <v>4</v>
      </c>
      <c r="G325" s="21"/>
    </row>
    <row r="326" spans="2:7" ht="20" customHeight="1" x14ac:dyDescent="0.25">
      <c r="B326" s="25">
        <v>322</v>
      </c>
      <c r="C326" s="95">
        <f t="shared" ref="C326:C370" si="14">MONTH(B326)</f>
        <v>11</v>
      </c>
      <c r="D326" s="23">
        <v>1875</v>
      </c>
      <c r="E326" s="23">
        <v>55</v>
      </c>
      <c r="F326" s="23">
        <v>4</v>
      </c>
      <c r="G326" s="21"/>
    </row>
    <row r="327" spans="2:7" ht="20" customHeight="1" x14ac:dyDescent="0.25">
      <c r="B327" s="25">
        <v>323</v>
      </c>
      <c r="C327" s="95">
        <f t="shared" si="14"/>
        <v>11</v>
      </c>
      <c r="D327" s="23">
        <v>1421</v>
      </c>
      <c r="E327" s="23">
        <v>55</v>
      </c>
      <c r="F327" s="23">
        <v>4</v>
      </c>
      <c r="G327" s="21"/>
    </row>
    <row r="328" spans="2:7" ht="20" customHeight="1" x14ac:dyDescent="0.25">
      <c r="B328" s="25">
        <v>324</v>
      </c>
      <c r="C328" s="95">
        <f t="shared" si="14"/>
        <v>11</v>
      </c>
      <c r="D328" s="23">
        <v>1640</v>
      </c>
      <c r="E328" s="23">
        <v>55</v>
      </c>
      <c r="F328" s="23">
        <v>4</v>
      </c>
      <c r="G328" s="21"/>
    </row>
    <row r="329" spans="2:7" ht="20" customHeight="1" x14ac:dyDescent="0.25">
      <c r="B329" s="25">
        <v>325</v>
      </c>
      <c r="C329" s="95">
        <f t="shared" si="14"/>
        <v>11</v>
      </c>
      <c r="D329" s="23">
        <v>1180</v>
      </c>
      <c r="E329" s="23">
        <v>55</v>
      </c>
      <c r="F329" s="23">
        <v>4</v>
      </c>
      <c r="G329" s="21"/>
    </row>
    <row r="330" spans="2:7" ht="20" customHeight="1" x14ac:dyDescent="0.25">
      <c r="B330" s="25">
        <v>326</v>
      </c>
      <c r="C330" s="95">
        <f t="shared" si="14"/>
        <v>11</v>
      </c>
      <c r="D330" s="23">
        <v>1671</v>
      </c>
      <c r="E330" s="23">
        <v>55</v>
      </c>
      <c r="F330" s="23">
        <v>4</v>
      </c>
      <c r="G330" s="21"/>
    </row>
    <row r="331" spans="2:7" ht="20" customHeight="1" x14ac:dyDescent="0.25">
      <c r="B331" s="25">
        <v>327</v>
      </c>
      <c r="C331" s="95">
        <f t="shared" si="14"/>
        <v>11</v>
      </c>
      <c r="D331" s="23">
        <v>1070</v>
      </c>
      <c r="E331" s="23">
        <v>55</v>
      </c>
      <c r="F331" s="23">
        <v>4</v>
      </c>
      <c r="G331" s="21"/>
    </row>
    <row r="332" spans="2:7" ht="20" customHeight="1" x14ac:dyDescent="0.25">
      <c r="B332" s="25">
        <v>328</v>
      </c>
      <c r="C332" s="95">
        <f t="shared" si="14"/>
        <v>11</v>
      </c>
      <c r="D332" s="23">
        <v>1888</v>
      </c>
      <c r="E332" s="23">
        <v>55</v>
      </c>
      <c r="F332" s="23">
        <v>4</v>
      </c>
      <c r="G332" s="21"/>
    </row>
    <row r="333" spans="2:7" ht="20" customHeight="1" x14ac:dyDescent="0.25">
      <c r="B333" s="25">
        <v>329</v>
      </c>
      <c r="C333" s="95">
        <f t="shared" si="14"/>
        <v>11</v>
      </c>
      <c r="D333" s="23">
        <v>1276</v>
      </c>
      <c r="E333" s="23">
        <v>55</v>
      </c>
      <c r="F333" s="23">
        <v>4</v>
      </c>
      <c r="G333" s="21"/>
    </row>
    <row r="334" spans="2:7" ht="20" customHeight="1" x14ac:dyDescent="0.25">
      <c r="B334" s="25">
        <v>330</v>
      </c>
      <c r="C334" s="95">
        <f t="shared" si="14"/>
        <v>11</v>
      </c>
      <c r="D334" s="23">
        <v>1394</v>
      </c>
      <c r="E334" s="23">
        <v>55</v>
      </c>
      <c r="F334" s="23">
        <v>4</v>
      </c>
      <c r="G334" s="21"/>
    </row>
    <row r="335" spans="2:7" ht="20" customHeight="1" x14ac:dyDescent="0.25">
      <c r="B335" s="25">
        <v>331</v>
      </c>
      <c r="C335" s="95">
        <f t="shared" si="14"/>
        <v>11</v>
      </c>
      <c r="D335" s="23">
        <v>1496</v>
      </c>
      <c r="E335" s="23">
        <v>55</v>
      </c>
      <c r="F335" s="23">
        <v>4</v>
      </c>
      <c r="G335" s="21"/>
    </row>
    <row r="336" spans="2:7" ht="20" customHeight="1" x14ac:dyDescent="0.25">
      <c r="B336" s="25">
        <v>332</v>
      </c>
      <c r="C336" s="95">
        <f t="shared" si="14"/>
        <v>11</v>
      </c>
      <c r="D336" s="23">
        <v>1460</v>
      </c>
      <c r="E336" s="23">
        <v>55</v>
      </c>
      <c r="F336" s="23">
        <v>4</v>
      </c>
      <c r="G336" s="21"/>
    </row>
    <row r="337" spans="2:7" ht="20" customHeight="1" x14ac:dyDescent="0.25">
      <c r="B337" s="25">
        <v>333</v>
      </c>
      <c r="C337" s="95">
        <f t="shared" si="14"/>
        <v>11</v>
      </c>
      <c r="D337" s="23">
        <v>1682</v>
      </c>
      <c r="E337" s="23">
        <v>55</v>
      </c>
      <c r="F337" s="23">
        <v>4</v>
      </c>
      <c r="G337" s="21"/>
    </row>
    <row r="338" spans="2:7" ht="20" customHeight="1" x14ac:dyDescent="0.25">
      <c r="B338" s="25">
        <v>334</v>
      </c>
      <c r="C338" s="95">
        <f t="shared" si="14"/>
        <v>11</v>
      </c>
      <c r="D338" s="23">
        <v>1096</v>
      </c>
      <c r="E338" s="23">
        <v>55</v>
      </c>
      <c r="F338" s="23">
        <v>4</v>
      </c>
      <c r="G338" s="21"/>
    </row>
    <row r="339" spans="2:7" ht="20" customHeight="1" x14ac:dyDescent="0.25">
      <c r="B339" s="25">
        <v>335</v>
      </c>
      <c r="C339" s="95">
        <f t="shared" si="14"/>
        <v>11</v>
      </c>
      <c r="D339" s="23">
        <v>1934</v>
      </c>
      <c r="E339" s="23">
        <v>55</v>
      </c>
      <c r="F339" s="23">
        <v>4</v>
      </c>
      <c r="G339" s="21"/>
    </row>
    <row r="340" spans="2:7" ht="20" customHeight="1" x14ac:dyDescent="0.25">
      <c r="B340" s="25">
        <v>336</v>
      </c>
      <c r="C340" s="95">
        <f t="shared" si="14"/>
        <v>12</v>
      </c>
      <c r="D340" s="23">
        <v>1812</v>
      </c>
      <c r="E340" s="23">
        <v>55</v>
      </c>
      <c r="F340" s="23">
        <v>4</v>
      </c>
      <c r="G340" s="21"/>
    </row>
    <row r="341" spans="2:7" ht="20" customHeight="1" x14ac:dyDescent="0.25">
      <c r="B341" s="25">
        <v>337</v>
      </c>
      <c r="C341" s="95">
        <f t="shared" si="14"/>
        <v>12</v>
      </c>
      <c r="D341" s="23">
        <v>1579</v>
      </c>
      <c r="E341" s="23">
        <v>55</v>
      </c>
      <c r="F341" s="23">
        <v>4</v>
      </c>
      <c r="G341" s="21"/>
    </row>
    <row r="342" spans="2:7" ht="20" customHeight="1" x14ac:dyDescent="0.25">
      <c r="B342" s="25">
        <v>338</v>
      </c>
      <c r="C342" s="95">
        <f t="shared" si="14"/>
        <v>12</v>
      </c>
      <c r="D342" s="23">
        <v>1671</v>
      </c>
      <c r="E342" s="23">
        <v>55</v>
      </c>
      <c r="F342" s="23">
        <v>4</v>
      </c>
      <c r="G342" s="21"/>
    </row>
    <row r="343" spans="2:7" ht="20" customHeight="1" x14ac:dyDescent="0.25">
      <c r="B343" s="25">
        <v>339</v>
      </c>
      <c r="C343" s="95">
        <f t="shared" si="14"/>
        <v>12</v>
      </c>
      <c r="D343" s="23">
        <v>1583</v>
      </c>
      <c r="E343" s="23">
        <v>55</v>
      </c>
      <c r="F343" s="23">
        <v>4</v>
      </c>
      <c r="G343" s="21"/>
    </row>
    <row r="344" spans="2:7" ht="20" customHeight="1" x14ac:dyDescent="0.25">
      <c r="B344" s="25">
        <v>340</v>
      </c>
      <c r="C344" s="95">
        <f t="shared" si="14"/>
        <v>12</v>
      </c>
      <c r="D344" s="23">
        <v>1790</v>
      </c>
      <c r="E344" s="23">
        <v>55</v>
      </c>
      <c r="F344" s="23">
        <v>4</v>
      </c>
      <c r="G344" s="21"/>
    </row>
    <row r="345" spans="2:7" ht="20" customHeight="1" x14ac:dyDescent="0.25">
      <c r="B345" s="25">
        <v>341</v>
      </c>
      <c r="C345" s="95">
        <f t="shared" si="14"/>
        <v>12</v>
      </c>
      <c r="D345" s="23">
        <v>1322</v>
      </c>
      <c r="E345" s="23">
        <v>55</v>
      </c>
      <c r="F345" s="23">
        <v>4</v>
      </c>
      <c r="G345" s="21"/>
    </row>
    <row r="346" spans="2:7" ht="20" customHeight="1" x14ac:dyDescent="0.25">
      <c r="B346" s="25">
        <v>342</v>
      </c>
      <c r="C346" s="95">
        <f t="shared" si="14"/>
        <v>12</v>
      </c>
      <c r="D346" s="23">
        <v>1852</v>
      </c>
      <c r="E346" s="23">
        <v>55</v>
      </c>
      <c r="F346" s="23">
        <v>4</v>
      </c>
      <c r="G346" s="21"/>
    </row>
    <row r="347" spans="2:7" ht="20" customHeight="1" x14ac:dyDescent="0.25">
      <c r="B347" s="25">
        <v>343</v>
      </c>
      <c r="C347" s="95">
        <f t="shared" si="14"/>
        <v>12</v>
      </c>
      <c r="D347" s="23">
        <v>1034</v>
      </c>
      <c r="E347" s="23">
        <v>55</v>
      </c>
      <c r="F347" s="23">
        <v>4</v>
      </c>
      <c r="G347" s="21"/>
    </row>
    <row r="348" spans="2:7" ht="20" customHeight="1" x14ac:dyDescent="0.25">
      <c r="B348" s="25">
        <v>344</v>
      </c>
      <c r="C348" s="95">
        <f t="shared" si="14"/>
        <v>12</v>
      </c>
      <c r="D348" s="23">
        <v>1551</v>
      </c>
      <c r="E348" s="23">
        <v>55</v>
      </c>
      <c r="F348" s="23">
        <v>4</v>
      </c>
      <c r="G348" s="21"/>
    </row>
    <row r="349" spans="2:7" ht="20" customHeight="1" x14ac:dyDescent="0.25">
      <c r="B349" s="25">
        <v>345</v>
      </c>
      <c r="C349" s="95">
        <f t="shared" si="14"/>
        <v>12</v>
      </c>
      <c r="D349" s="23">
        <v>1706</v>
      </c>
      <c r="E349" s="23">
        <v>55</v>
      </c>
      <c r="F349" s="23">
        <v>4</v>
      </c>
      <c r="G349" s="21"/>
    </row>
    <row r="350" spans="2:7" ht="20" customHeight="1" x14ac:dyDescent="0.25">
      <c r="B350" s="25">
        <v>346</v>
      </c>
      <c r="C350" s="95">
        <f t="shared" si="14"/>
        <v>12</v>
      </c>
      <c r="D350" s="23">
        <v>1495</v>
      </c>
      <c r="E350" s="23">
        <v>55</v>
      </c>
      <c r="F350" s="23">
        <v>4</v>
      </c>
      <c r="G350" s="21"/>
    </row>
    <row r="351" spans="2:7" ht="20" customHeight="1" x14ac:dyDescent="0.25">
      <c r="B351" s="25">
        <v>347</v>
      </c>
      <c r="C351" s="95">
        <f t="shared" si="14"/>
        <v>12</v>
      </c>
      <c r="D351" s="23">
        <v>1504</v>
      </c>
      <c r="E351" s="23">
        <v>55</v>
      </c>
      <c r="F351" s="23">
        <v>4</v>
      </c>
      <c r="G351" s="21"/>
    </row>
    <row r="352" spans="2:7" ht="20" customHeight="1" x14ac:dyDescent="0.25">
      <c r="B352" s="25">
        <v>348</v>
      </c>
      <c r="C352" s="95">
        <f t="shared" si="14"/>
        <v>12</v>
      </c>
      <c r="D352" s="23">
        <v>1108</v>
      </c>
      <c r="E352" s="23">
        <v>55</v>
      </c>
      <c r="F352" s="23">
        <v>4</v>
      </c>
      <c r="G352" s="21"/>
    </row>
    <row r="353" spans="2:7" ht="20" customHeight="1" x14ac:dyDescent="0.25">
      <c r="B353" s="25">
        <v>349</v>
      </c>
      <c r="C353" s="95">
        <f t="shared" si="14"/>
        <v>12</v>
      </c>
      <c r="D353" s="23">
        <v>1070</v>
      </c>
      <c r="E353" s="23">
        <v>55</v>
      </c>
      <c r="F353" s="23">
        <v>4</v>
      </c>
      <c r="G353" s="21"/>
    </row>
    <row r="354" spans="2:7" ht="20" customHeight="1" x14ac:dyDescent="0.25">
      <c r="B354" s="25">
        <v>350</v>
      </c>
      <c r="C354" s="95">
        <f t="shared" si="14"/>
        <v>12</v>
      </c>
      <c r="D354" s="23">
        <v>1067</v>
      </c>
      <c r="E354" s="23">
        <v>55</v>
      </c>
      <c r="F354" s="23">
        <v>4</v>
      </c>
      <c r="G354" s="21"/>
    </row>
    <row r="355" spans="2:7" ht="20" customHeight="1" x14ac:dyDescent="0.25">
      <c r="B355" s="25">
        <v>351</v>
      </c>
      <c r="C355" s="95">
        <f t="shared" si="14"/>
        <v>12</v>
      </c>
      <c r="D355" s="23">
        <v>1800</v>
      </c>
      <c r="E355" s="23">
        <v>55</v>
      </c>
      <c r="F355" s="23">
        <v>4</v>
      </c>
      <c r="G355" s="21"/>
    </row>
    <row r="356" spans="2:7" ht="20" customHeight="1" x14ac:dyDescent="0.25">
      <c r="B356" s="25">
        <v>352</v>
      </c>
      <c r="C356" s="95">
        <f t="shared" si="14"/>
        <v>12</v>
      </c>
      <c r="D356" s="23">
        <v>1213</v>
      </c>
      <c r="E356" s="23">
        <v>55</v>
      </c>
      <c r="F356" s="23">
        <v>4</v>
      </c>
      <c r="G356" s="21"/>
    </row>
    <row r="357" spans="2:7" ht="20" customHeight="1" x14ac:dyDescent="0.25">
      <c r="B357" s="25">
        <v>353</v>
      </c>
      <c r="C357" s="95">
        <f t="shared" si="14"/>
        <v>12</v>
      </c>
      <c r="D357" s="23">
        <v>1146</v>
      </c>
      <c r="E357" s="23">
        <v>55</v>
      </c>
      <c r="F357" s="23">
        <v>4</v>
      </c>
      <c r="G357" s="21"/>
    </row>
    <row r="358" spans="2:7" ht="20" customHeight="1" x14ac:dyDescent="0.25">
      <c r="B358" s="25">
        <v>354</v>
      </c>
      <c r="C358" s="95">
        <f t="shared" si="14"/>
        <v>12</v>
      </c>
      <c r="D358" s="23">
        <v>1188</v>
      </c>
      <c r="E358" s="23">
        <v>55</v>
      </c>
      <c r="F358" s="23">
        <v>4</v>
      </c>
      <c r="G358" s="21"/>
    </row>
    <row r="359" spans="2:7" ht="20" customHeight="1" x14ac:dyDescent="0.25">
      <c r="B359" s="25">
        <v>355</v>
      </c>
      <c r="C359" s="95">
        <f t="shared" si="14"/>
        <v>12</v>
      </c>
      <c r="D359" s="23">
        <v>1373</v>
      </c>
      <c r="E359" s="23">
        <v>55</v>
      </c>
      <c r="F359" s="23">
        <v>4</v>
      </c>
      <c r="G359" s="21"/>
    </row>
    <row r="360" spans="2:7" ht="20" customHeight="1" x14ac:dyDescent="0.25">
      <c r="B360" s="25">
        <v>356</v>
      </c>
      <c r="C360" s="95">
        <f t="shared" si="14"/>
        <v>12</v>
      </c>
      <c r="D360" s="23">
        <v>1399</v>
      </c>
      <c r="E360" s="23">
        <v>55</v>
      </c>
      <c r="F360" s="23">
        <v>4</v>
      </c>
      <c r="G360" s="21"/>
    </row>
    <row r="361" spans="2:7" ht="20" customHeight="1" x14ac:dyDescent="0.25">
      <c r="B361" s="25">
        <v>357</v>
      </c>
      <c r="C361" s="95">
        <f t="shared" si="14"/>
        <v>12</v>
      </c>
      <c r="D361" s="23">
        <v>1561</v>
      </c>
      <c r="E361" s="23">
        <v>55</v>
      </c>
      <c r="F361" s="23">
        <v>4</v>
      </c>
      <c r="G361" s="21"/>
    </row>
    <row r="362" spans="2:7" ht="20" customHeight="1" x14ac:dyDescent="0.25">
      <c r="B362" s="25">
        <v>358</v>
      </c>
      <c r="C362" s="95">
        <f t="shared" si="14"/>
        <v>12</v>
      </c>
      <c r="D362" s="23">
        <v>1955</v>
      </c>
      <c r="E362" s="23">
        <v>55</v>
      </c>
      <c r="F362" s="23">
        <v>4</v>
      </c>
      <c r="G362" s="21"/>
    </row>
    <row r="363" spans="2:7" ht="20" customHeight="1" x14ac:dyDescent="0.25">
      <c r="B363" s="25">
        <v>359</v>
      </c>
      <c r="C363" s="95">
        <f t="shared" si="14"/>
        <v>12</v>
      </c>
      <c r="D363" s="23">
        <v>1615</v>
      </c>
      <c r="E363" s="23">
        <v>55</v>
      </c>
      <c r="F363" s="23">
        <v>4</v>
      </c>
      <c r="G363" s="21"/>
    </row>
    <row r="364" spans="2:7" ht="20" customHeight="1" x14ac:dyDescent="0.25">
      <c r="B364" s="25">
        <v>360</v>
      </c>
      <c r="C364" s="95">
        <f t="shared" si="14"/>
        <v>12</v>
      </c>
      <c r="D364" s="23">
        <v>1970</v>
      </c>
      <c r="E364" s="23">
        <v>55</v>
      </c>
      <c r="F364" s="23">
        <v>4</v>
      </c>
      <c r="G364" s="21"/>
    </row>
    <row r="365" spans="2:7" ht="20" customHeight="1" x14ac:dyDescent="0.25">
      <c r="B365" s="25">
        <v>361</v>
      </c>
      <c r="C365" s="95">
        <f t="shared" si="14"/>
        <v>12</v>
      </c>
      <c r="D365" s="23">
        <v>1562</v>
      </c>
      <c r="E365" s="23">
        <v>55</v>
      </c>
      <c r="F365" s="23">
        <v>4</v>
      </c>
      <c r="G365" s="21"/>
    </row>
    <row r="366" spans="2:7" ht="20" customHeight="1" x14ac:dyDescent="0.25">
      <c r="B366" s="25">
        <v>362</v>
      </c>
      <c r="C366" s="95">
        <f t="shared" si="14"/>
        <v>12</v>
      </c>
      <c r="D366" s="23">
        <v>1438</v>
      </c>
      <c r="E366" s="23">
        <v>55</v>
      </c>
      <c r="F366" s="23">
        <v>4</v>
      </c>
      <c r="G366" s="21"/>
    </row>
    <row r="367" spans="2:7" ht="20" customHeight="1" x14ac:dyDescent="0.25">
      <c r="B367" s="25">
        <v>363</v>
      </c>
      <c r="C367" s="95">
        <f t="shared" si="14"/>
        <v>12</v>
      </c>
      <c r="D367" s="23">
        <v>1389</v>
      </c>
      <c r="E367" s="23">
        <v>55</v>
      </c>
      <c r="F367" s="23">
        <v>4</v>
      </c>
      <c r="G367" s="21"/>
    </row>
    <row r="368" spans="2:7" ht="20" customHeight="1" x14ac:dyDescent="0.25">
      <c r="B368" s="25">
        <v>364</v>
      </c>
      <c r="C368" s="95">
        <f t="shared" si="14"/>
        <v>12</v>
      </c>
      <c r="D368" s="23">
        <v>1287</v>
      </c>
      <c r="E368" s="23">
        <v>55</v>
      </c>
      <c r="F368" s="23">
        <v>4</v>
      </c>
      <c r="G368" s="21"/>
    </row>
    <row r="369" spans="2:7" ht="20" customHeight="1" x14ac:dyDescent="0.25">
      <c r="B369" s="25">
        <v>365</v>
      </c>
      <c r="C369" s="95">
        <f t="shared" si="14"/>
        <v>12</v>
      </c>
      <c r="D369" s="23">
        <v>1180</v>
      </c>
      <c r="E369" s="23">
        <v>55</v>
      </c>
      <c r="F369" s="23">
        <v>4</v>
      </c>
      <c r="G369" s="21"/>
    </row>
    <row r="370" spans="2:7" ht="20" customHeight="1" thickBot="1" x14ac:dyDescent="0.3">
      <c r="B370" s="26">
        <v>366</v>
      </c>
      <c r="C370" s="96">
        <f t="shared" si="14"/>
        <v>12</v>
      </c>
      <c r="D370" s="24">
        <v>1130</v>
      </c>
      <c r="E370" s="24">
        <v>55</v>
      </c>
      <c r="F370" s="24">
        <v>4</v>
      </c>
      <c r="G370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6A31-DB99-49FB-838A-7B4C9A36C8E9}">
  <dimension ref="B1:F19"/>
  <sheetViews>
    <sheetView showGridLines="0" zoomScaleNormal="100" workbookViewId="0"/>
  </sheetViews>
  <sheetFormatPr baseColWidth="10" defaultColWidth="12.6640625" defaultRowHeight="18" customHeight="1" x14ac:dyDescent="0.25"/>
  <cols>
    <col min="1" max="1" width="3.6640625" style="13" customWidth="1"/>
    <col min="2" max="2" width="9" style="13" bestFit="1" customWidth="1"/>
    <col min="3" max="4" width="12.6640625" style="13"/>
    <col min="5" max="5" width="12.6640625" style="21"/>
    <col min="6" max="16384" width="12.6640625" style="13"/>
  </cols>
  <sheetData>
    <row r="1" spans="2:6" ht="18" customHeight="1" thickBot="1" x14ac:dyDescent="0.3"/>
    <row r="2" spans="2:6" s="16" customFormat="1" ht="18" customHeight="1" x14ac:dyDescent="0.25">
      <c r="B2" s="101" t="s">
        <v>94</v>
      </c>
      <c r="C2" s="15"/>
      <c r="D2" s="15"/>
      <c r="E2" s="102"/>
      <c r="F2" s="15"/>
    </row>
    <row r="3" spans="2:6" s="16" customFormat="1" ht="18" customHeight="1" x14ac:dyDescent="0.25">
      <c r="B3" s="17" t="s">
        <v>76</v>
      </c>
      <c r="C3" s="17" t="s">
        <v>85</v>
      </c>
      <c r="D3" s="18" t="s">
        <v>92</v>
      </c>
      <c r="E3" s="103" t="s">
        <v>86</v>
      </c>
      <c r="F3" s="18" t="s">
        <v>91</v>
      </c>
    </row>
    <row r="4" spans="2:6" ht="18" customHeight="1" x14ac:dyDescent="0.25">
      <c r="B4" s="20" t="s">
        <v>24</v>
      </c>
      <c r="C4" s="20" t="s">
        <v>87</v>
      </c>
      <c r="D4" s="23">
        <v>1000</v>
      </c>
      <c r="E4" s="104">
        <v>1</v>
      </c>
      <c r="F4" s="20">
        <f>D4*E4</f>
        <v>1000</v>
      </c>
    </row>
    <row r="5" spans="2:6" ht="18" customHeight="1" x14ac:dyDescent="0.25">
      <c r="B5" s="20" t="s">
        <v>25</v>
      </c>
      <c r="C5" s="20" t="s">
        <v>87</v>
      </c>
      <c r="D5" s="23">
        <v>2000</v>
      </c>
      <c r="E5" s="104">
        <v>1</v>
      </c>
      <c r="F5" s="20">
        <f t="shared" ref="F5:F17" si="0">D5*E5</f>
        <v>2000</v>
      </c>
    </row>
    <row r="6" spans="2:6" ht="18" customHeight="1" x14ac:dyDescent="0.25">
      <c r="B6" s="20" t="s">
        <v>26</v>
      </c>
      <c r="C6" s="20" t="s">
        <v>87</v>
      </c>
      <c r="D6" s="23">
        <v>1500</v>
      </c>
      <c r="E6" s="104">
        <v>1</v>
      </c>
      <c r="F6" s="20">
        <f t="shared" si="0"/>
        <v>1500</v>
      </c>
    </row>
    <row r="7" spans="2:6" ht="18" customHeight="1" x14ac:dyDescent="0.25">
      <c r="B7" s="20" t="s">
        <v>27</v>
      </c>
      <c r="C7" s="20" t="s">
        <v>88</v>
      </c>
      <c r="D7" s="23">
        <v>3000</v>
      </c>
      <c r="E7" s="104">
        <v>0.8</v>
      </c>
      <c r="F7" s="20">
        <f t="shared" si="0"/>
        <v>2400</v>
      </c>
    </row>
    <row r="8" spans="2:6" ht="18" customHeight="1" x14ac:dyDescent="0.25">
      <c r="B8" s="20" t="s">
        <v>28</v>
      </c>
      <c r="C8" s="20" t="s">
        <v>88</v>
      </c>
      <c r="D8" s="23">
        <v>1200</v>
      </c>
      <c r="E8" s="104">
        <v>0.8</v>
      </c>
      <c r="F8" s="20">
        <f t="shared" si="0"/>
        <v>960</v>
      </c>
    </row>
    <row r="9" spans="2:6" ht="18" customHeight="1" x14ac:dyDescent="0.25">
      <c r="B9" s="20" t="s">
        <v>29</v>
      </c>
      <c r="C9" s="20" t="s">
        <v>88</v>
      </c>
      <c r="D9" s="23">
        <v>1500</v>
      </c>
      <c r="E9" s="104">
        <v>0.8</v>
      </c>
      <c r="F9" s="20">
        <f t="shared" si="0"/>
        <v>1200</v>
      </c>
    </row>
    <row r="10" spans="2:6" ht="18" customHeight="1" x14ac:dyDescent="0.25">
      <c r="B10" s="20" t="s">
        <v>77</v>
      </c>
      <c r="C10" s="20" t="s">
        <v>89</v>
      </c>
      <c r="D10" s="23">
        <v>1800</v>
      </c>
      <c r="E10" s="104">
        <v>0.5</v>
      </c>
      <c r="F10" s="20">
        <f t="shared" si="0"/>
        <v>900</v>
      </c>
    </row>
    <row r="11" spans="2:6" ht="18" customHeight="1" x14ac:dyDescent="0.25">
      <c r="B11" s="20" t="s">
        <v>78</v>
      </c>
      <c r="C11" s="20" t="s">
        <v>89</v>
      </c>
      <c r="D11" s="23">
        <v>1000</v>
      </c>
      <c r="E11" s="104">
        <v>0.5</v>
      </c>
      <c r="F11" s="20">
        <f t="shared" si="0"/>
        <v>500</v>
      </c>
    </row>
    <row r="12" spans="2:6" ht="18" customHeight="1" x14ac:dyDescent="0.25">
      <c r="B12" s="20" t="s">
        <v>79</v>
      </c>
      <c r="C12" s="20" t="s">
        <v>89</v>
      </c>
      <c r="D12" s="23">
        <v>1200</v>
      </c>
      <c r="E12" s="104">
        <v>0.5</v>
      </c>
      <c r="F12" s="20">
        <f t="shared" si="0"/>
        <v>600</v>
      </c>
    </row>
    <row r="13" spans="2:6" ht="18" customHeight="1" x14ac:dyDescent="0.25">
      <c r="B13" s="20" t="s">
        <v>80</v>
      </c>
      <c r="C13" s="20" t="s">
        <v>90</v>
      </c>
      <c r="D13" s="23">
        <v>2000</v>
      </c>
      <c r="E13" s="104">
        <v>0.2</v>
      </c>
      <c r="F13" s="20">
        <f t="shared" si="0"/>
        <v>400</v>
      </c>
    </row>
    <row r="14" spans="2:6" ht="18" customHeight="1" x14ac:dyDescent="0.25">
      <c r="B14" s="20" t="s">
        <v>81</v>
      </c>
      <c r="C14" s="20" t="s">
        <v>90</v>
      </c>
      <c r="D14" s="23">
        <v>1000</v>
      </c>
      <c r="E14" s="104">
        <v>0.2</v>
      </c>
      <c r="F14" s="20">
        <f t="shared" si="0"/>
        <v>200</v>
      </c>
    </row>
    <row r="15" spans="2:6" ht="18" customHeight="1" x14ac:dyDescent="0.25">
      <c r="B15" s="20" t="s">
        <v>82</v>
      </c>
      <c r="C15" s="20" t="s">
        <v>90</v>
      </c>
      <c r="D15" s="23">
        <v>2800</v>
      </c>
      <c r="E15" s="104">
        <v>0.2</v>
      </c>
      <c r="F15" s="20">
        <f t="shared" si="0"/>
        <v>560</v>
      </c>
    </row>
    <row r="16" spans="2:6" ht="18" customHeight="1" x14ac:dyDescent="0.25">
      <c r="B16" s="20" t="s">
        <v>83</v>
      </c>
      <c r="C16" s="20" t="s">
        <v>90</v>
      </c>
      <c r="D16" s="23">
        <v>2500</v>
      </c>
      <c r="E16" s="104">
        <v>0.2</v>
      </c>
      <c r="F16" s="20">
        <f t="shared" si="0"/>
        <v>500</v>
      </c>
    </row>
    <row r="17" spans="2:6" ht="18" customHeight="1" x14ac:dyDescent="0.25">
      <c r="B17" s="20" t="s">
        <v>84</v>
      </c>
      <c r="C17" s="20" t="s">
        <v>90</v>
      </c>
      <c r="D17" s="23">
        <v>1800</v>
      </c>
      <c r="E17" s="104">
        <v>0.2</v>
      </c>
      <c r="F17" s="20">
        <f t="shared" si="0"/>
        <v>360</v>
      </c>
    </row>
    <row r="18" spans="2:6" ht="18" customHeight="1" x14ac:dyDescent="0.25">
      <c r="B18" s="105" t="s">
        <v>93</v>
      </c>
      <c r="C18" s="105"/>
      <c r="D18" s="105">
        <f>SUM(D4:D17)</f>
        <v>24300</v>
      </c>
      <c r="E18" s="106"/>
      <c r="F18" s="105">
        <f>SUM(F4:F17)</f>
        <v>13080</v>
      </c>
    </row>
    <row r="19" spans="2:6" ht="18" customHeight="1" thickBot="1" x14ac:dyDescent="0.3">
      <c r="B19" s="107"/>
      <c r="C19" s="107"/>
      <c r="D19" s="107"/>
      <c r="E19" s="108"/>
      <c r="F19" s="107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6DBA-18F9-4AEB-A9C5-C2470D313FDC}">
  <dimension ref="B1:F12"/>
  <sheetViews>
    <sheetView showGridLines="0" zoomScaleNormal="100" workbookViewId="0"/>
  </sheetViews>
  <sheetFormatPr baseColWidth="10" defaultColWidth="12.6640625" defaultRowHeight="18" customHeight="1" x14ac:dyDescent="0.25"/>
  <cols>
    <col min="1" max="1" width="3.6640625" style="13" customWidth="1"/>
    <col min="2" max="2" width="12.6640625" style="12" customWidth="1"/>
    <col min="3" max="3" width="3.33203125" style="12" bestFit="1" customWidth="1"/>
    <col min="4" max="6" width="13.6640625" style="13" customWidth="1"/>
    <col min="7" max="16384" width="12.6640625" style="13"/>
  </cols>
  <sheetData>
    <row r="1" spans="2:6" ht="18" customHeight="1" thickBot="1" x14ac:dyDescent="0.3"/>
    <row r="2" spans="2:6" s="16" customFormat="1" ht="18" customHeight="1" x14ac:dyDescent="0.25">
      <c r="B2" s="101" t="s">
        <v>95</v>
      </c>
      <c r="C2" s="101"/>
      <c r="D2" s="15"/>
      <c r="E2" s="15"/>
      <c r="F2" s="15"/>
    </row>
    <row r="3" spans="2:6" s="16" customFormat="1" ht="18" customHeight="1" x14ac:dyDescent="0.25">
      <c r="B3" s="17"/>
      <c r="C3" s="17"/>
      <c r="D3" s="111">
        <v>1000</v>
      </c>
      <c r="E3" s="111">
        <v>2000</v>
      </c>
      <c r="F3" s="111">
        <v>5000</v>
      </c>
    </row>
    <row r="4" spans="2:6" ht="18" customHeight="1" thickBot="1" x14ac:dyDescent="0.3">
      <c r="B4" s="110" t="s">
        <v>96</v>
      </c>
      <c r="C4" s="110"/>
      <c r="D4" s="24">
        <v>30</v>
      </c>
      <c r="E4" s="24">
        <v>20</v>
      </c>
      <c r="F4" s="24">
        <v>5</v>
      </c>
    </row>
    <row r="6" spans="2:6" ht="18" customHeight="1" thickBot="1" x14ac:dyDescent="0.3"/>
    <row r="7" spans="2:6" ht="18" customHeight="1" x14ac:dyDescent="0.25">
      <c r="B7" s="101" t="s">
        <v>97</v>
      </c>
      <c r="C7" s="101"/>
      <c r="D7" s="14"/>
      <c r="E7" s="14"/>
      <c r="F7" s="14"/>
    </row>
    <row r="8" spans="2:6" ht="18" customHeight="1" x14ac:dyDescent="0.25">
      <c r="B8" s="17"/>
      <c r="C8" s="17"/>
      <c r="D8" s="112">
        <v>1000</v>
      </c>
      <c r="E8" s="112">
        <v>2000</v>
      </c>
      <c r="F8" s="112">
        <v>5000</v>
      </c>
    </row>
    <row r="9" spans="2:6" ht="18" customHeight="1" x14ac:dyDescent="0.25">
      <c r="B9" s="109" t="s">
        <v>98</v>
      </c>
      <c r="C9" s="109" t="s">
        <v>102</v>
      </c>
      <c r="D9" s="23">
        <v>1000</v>
      </c>
      <c r="E9" s="23">
        <v>2000</v>
      </c>
      <c r="F9" s="23">
        <v>5000</v>
      </c>
    </row>
    <row r="10" spans="2:6" ht="18" customHeight="1" x14ac:dyDescent="0.25">
      <c r="B10" s="109" t="s">
        <v>99</v>
      </c>
      <c r="C10" s="109" t="s">
        <v>102</v>
      </c>
      <c r="D10" s="23">
        <v>500</v>
      </c>
      <c r="E10" s="23">
        <v>500</v>
      </c>
      <c r="F10" s="23">
        <v>500</v>
      </c>
    </row>
    <row r="11" spans="2:6" ht="18" customHeight="1" x14ac:dyDescent="0.25">
      <c r="B11" s="109" t="s">
        <v>100</v>
      </c>
      <c r="C11" s="109" t="s">
        <v>103</v>
      </c>
      <c r="D11" s="20">
        <f>D4+E4+F4</f>
        <v>55</v>
      </c>
      <c r="E11" s="20">
        <f>E4+F4</f>
        <v>25</v>
      </c>
      <c r="F11" s="20">
        <f>F4</f>
        <v>5</v>
      </c>
    </row>
    <row r="12" spans="2:6" ht="18" customHeight="1" thickBot="1" x14ac:dyDescent="0.3">
      <c r="B12" s="110" t="s">
        <v>101</v>
      </c>
      <c r="C12" s="110" t="s">
        <v>102</v>
      </c>
      <c r="D12" s="22">
        <f>(D9-D10)*D11</f>
        <v>27500</v>
      </c>
      <c r="E12" s="22">
        <f t="shared" ref="E12:F12" si="0">(E9-E10)*E11</f>
        <v>37500</v>
      </c>
      <c r="F12" s="22">
        <f t="shared" si="0"/>
        <v>22500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DA0E-29C0-4416-8C5B-A03A6F5C1B01}">
  <dimension ref="B1:M736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3" customWidth="1"/>
    <col min="2" max="2" width="12.6640625" style="12" customWidth="1"/>
    <col min="3" max="3" width="11" style="13" bestFit="1" customWidth="1"/>
    <col min="4" max="6" width="12.6640625" style="13"/>
    <col min="7" max="7" width="7.5" style="13" customWidth="1"/>
    <col min="8" max="16384" width="12.6640625" style="13"/>
  </cols>
  <sheetData>
    <row r="1" spans="2:13" ht="20" customHeight="1" thickBot="1" x14ac:dyDescent="0.3"/>
    <row r="2" spans="2:13" s="16" customFormat="1" ht="20" customHeight="1" x14ac:dyDescent="0.25">
      <c r="B2" s="14" t="s">
        <v>12</v>
      </c>
      <c r="C2" s="15"/>
      <c r="D2" s="15"/>
      <c r="E2" s="15"/>
      <c r="F2" s="15"/>
      <c r="H2" s="14" t="s">
        <v>12</v>
      </c>
      <c r="I2" s="15"/>
      <c r="J2" s="15"/>
      <c r="K2" s="14"/>
      <c r="L2" s="14"/>
      <c r="M2" s="14"/>
    </row>
    <row r="3" spans="2:13" s="16" customFormat="1" ht="20" customHeight="1" x14ac:dyDescent="0.25">
      <c r="D3" s="16" t="s">
        <v>7</v>
      </c>
      <c r="E3" s="16" t="s">
        <v>7</v>
      </c>
      <c r="H3" s="13"/>
      <c r="I3" s="16" t="s">
        <v>7</v>
      </c>
      <c r="J3" s="16" t="s">
        <v>7</v>
      </c>
      <c r="K3" s="13"/>
      <c r="L3" s="13"/>
      <c r="M3" s="13"/>
    </row>
    <row r="4" spans="2:13" ht="20" customHeight="1" x14ac:dyDescent="0.25">
      <c r="B4" s="17" t="s">
        <v>6</v>
      </c>
      <c r="C4" s="17" t="s">
        <v>2</v>
      </c>
      <c r="D4" s="18" t="s">
        <v>3</v>
      </c>
      <c r="E4" s="18" t="s">
        <v>8</v>
      </c>
      <c r="F4" s="18" t="s">
        <v>5</v>
      </c>
      <c r="H4" s="19"/>
      <c r="I4" s="18" t="s">
        <v>3</v>
      </c>
      <c r="J4" s="18" t="s">
        <v>8</v>
      </c>
      <c r="K4" s="18" t="s">
        <v>5</v>
      </c>
      <c r="L4" s="18" t="s">
        <v>9</v>
      </c>
      <c r="M4" s="18" t="s">
        <v>10</v>
      </c>
    </row>
    <row r="5" spans="2:13" ht="20" customHeight="1" x14ac:dyDescent="0.25">
      <c r="B5" s="25">
        <v>1</v>
      </c>
      <c r="C5" s="23" t="s">
        <v>0</v>
      </c>
      <c r="D5" s="23">
        <v>1934</v>
      </c>
      <c r="E5" s="23">
        <v>285</v>
      </c>
      <c r="F5" s="23">
        <v>6</v>
      </c>
      <c r="H5" s="20" t="s">
        <v>0</v>
      </c>
      <c r="I5" s="20">
        <f t="shared" ref="I5:K6" si="0">+SUMIF($C:$C,$H5,D:D)</f>
        <v>553302</v>
      </c>
      <c r="J5" s="20">
        <f t="shared" si="0"/>
        <v>81222</v>
      </c>
      <c r="K5" s="20">
        <f t="shared" si="0"/>
        <v>1669</v>
      </c>
      <c r="L5" s="27">
        <f t="shared" ref="L5:M7" si="1">+J5/I5</f>
        <v>0.14679505947927171</v>
      </c>
      <c r="M5" s="27">
        <f t="shared" si="1"/>
        <v>2.0548619832065206E-2</v>
      </c>
    </row>
    <row r="6" spans="2:13" ht="20" customHeight="1" x14ac:dyDescent="0.25">
      <c r="B6" s="25">
        <v>1</v>
      </c>
      <c r="C6" s="23" t="s">
        <v>1</v>
      </c>
      <c r="D6" s="23">
        <v>1550</v>
      </c>
      <c r="E6" s="23">
        <v>166</v>
      </c>
      <c r="F6" s="23">
        <v>11</v>
      </c>
      <c r="H6" s="20" t="s">
        <v>1</v>
      </c>
      <c r="I6" s="20">
        <f t="shared" si="0"/>
        <v>548480</v>
      </c>
      <c r="J6" s="20">
        <f t="shared" si="0"/>
        <v>55199</v>
      </c>
      <c r="K6" s="20">
        <f t="shared" si="0"/>
        <v>5420</v>
      </c>
      <c r="L6" s="27">
        <f t="shared" si="1"/>
        <v>0.1006399504084014</v>
      </c>
      <c r="M6" s="27">
        <f t="shared" si="1"/>
        <v>9.8190184604793562E-2</v>
      </c>
    </row>
    <row r="7" spans="2:13" ht="20" customHeight="1" thickBot="1" x14ac:dyDescent="0.3">
      <c r="B7" s="25">
        <v>2</v>
      </c>
      <c r="C7" s="23" t="s">
        <v>0</v>
      </c>
      <c r="D7" s="23">
        <v>1609</v>
      </c>
      <c r="E7" s="23">
        <v>201</v>
      </c>
      <c r="F7" s="23">
        <v>3</v>
      </c>
      <c r="H7" s="22" t="s">
        <v>11</v>
      </c>
      <c r="I7" s="22">
        <f>+I5+I6</f>
        <v>1101782</v>
      </c>
      <c r="J7" s="22">
        <f>+J5+J6</f>
        <v>136421</v>
      </c>
      <c r="K7" s="22">
        <f>+K5+K6</f>
        <v>7089</v>
      </c>
      <c r="L7" s="28">
        <f t="shared" si="1"/>
        <v>0.12381850493110252</v>
      </c>
      <c r="M7" s="28">
        <f t="shared" si="1"/>
        <v>5.1964140418264047E-2</v>
      </c>
    </row>
    <row r="8" spans="2:13" ht="20" customHeight="1" x14ac:dyDescent="0.25">
      <c r="B8" s="25">
        <v>2</v>
      </c>
      <c r="C8" s="23" t="s">
        <v>1</v>
      </c>
      <c r="D8" s="23">
        <v>1836</v>
      </c>
      <c r="E8" s="23">
        <v>135</v>
      </c>
      <c r="F8" s="23">
        <v>18</v>
      </c>
    </row>
    <row r="9" spans="2:13" ht="20" customHeight="1" x14ac:dyDescent="0.25">
      <c r="B9" s="25">
        <v>3</v>
      </c>
      <c r="C9" s="23" t="s">
        <v>0</v>
      </c>
      <c r="D9" s="23">
        <v>1675</v>
      </c>
      <c r="E9" s="23">
        <v>274</v>
      </c>
      <c r="F9" s="23">
        <v>5</v>
      </c>
    </row>
    <row r="10" spans="2:13" ht="20" customHeight="1" x14ac:dyDescent="0.25">
      <c r="B10" s="25">
        <v>3</v>
      </c>
      <c r="C10" s="23" t="s">
        <v>1</v>
      </c>
      <c r="D10" s="23">
        <v>1020</v>
      </c>
      <c r="E10" s="23">
        <v>126</v>
      </c>
      <c r="F10" s="23">
        <v>10</v>
      </c>
    </row>
    <row r="11" spans="2:13" ht="20" customHeight="1" x14ac:dyDescent="0.25">
      <c r="B11" s="25">
        <v>4</v>
      </c>
      <c r="C11" s="23" t="s">
        <v>0</v>
      </c>
      <c r="D11" s="23">
        <v>1336</v>
      </c>
      <c r="E11" s="23">
        <v>217</v>
      </c>
      <c r="F11" s="23">
        <v>4</v>
      </c>
    </row>
    <row r="12" spans="2:13" ht="20" customHeight="1" x14ac:dyDescent="0.25">
      <c r="B12" s="25">
        <v>4</v>
      </c>
      <c r="C12" s="23" t="s">
        <v>1</v>
      </c>
      <c r="D12" s="23">
        <v>1455</v>
      </c>
      <c r="E12" s="23">
        <v>144</v>
      </c>
      <c r="F12" s="23">
        <v>14</v>
      </c>
    </row>
    <row r="13" spans="2:13" ht="20" customHeight="1" x14ac:dyDescent="0.25">
      <c r="B13" s="25">
        <v>5</v>
      </c>
      <c r="C13" s="23" t="s">
        <v>0</v>
      </c>
      <c r="D13" s="23">
        <v>1400</v>
      </c>
      <c r="E13" s="23">
        <v>212</v>
      </c>
      <c r="F13" s="23">
        <v>5</v>
      </c>
    </row>
    <row r="14" spans="2:13" ht="20" customHeight="1" x14ac:dyDescent="0.25">
      <c r="B14" s="25">
        <v>5</v>
      </c>
      <c r="C14" s="23" t="s">
        <v>1</v>
      </c>
      <c r="D14" s="23">
        <v>1856</v>
      </c>
      <c r="E14" s="23">
        <v>159</v>
      </c>
      <c r="F14" s="23">
        <v>16</v>
      </c>
    </row>
    <row r="15" spans="2:13" ht="20" customHeight="1" x14ac:dyDescent="0.25">
      <c r="B15" s="25">
        <v>6</v>
      </c>
      <c r="C15" s="23" t="s">
        <v>0</v>
      </c>
      <c r="D15" s="23">
        <v>1485</v>
      </c>
      <c r="E15" s="23">
        <v>252</v>
      </c>
      <c r="F15" s="23">
        <v>4</v>
      </c>
    </row>
    <row r="16" spans="2:13" ht="20" customHeight="1" x14ac:dyDescent="0.25">
      <c r="B16" s="25">
        <v>6</v>
      </c>
      <c r="C16" s="23" t="s">
        <v>1</v>
      </c>
      <c r="D16" s="23">
        <v>1513</v>
      </c>
      <c r="E16" s="23">
        <v>128</v>
      </c>
      <c r="F16" s="23">
        <v>14</v>
      </c>
    </row>
    <row r="17" spans="2:6" ht="20" customHeight="1" x14ac:dyDescent="0.25">
      <c r="B17" s="25">
        <v>7</v>
      </c>
      <c r="C17" s="23" t="s">
        <v>0</v>
      </c>
      <c r="D17" s="23">
        <v>1327</v>
      </c>
      <c r="E17" s="23">
        <v>210</v>
      </c>
      <c r="F17" s="23">
        <v>5</v>
      </c>
    </row>
    <row r="18" spans="2:6" ht="20" customHeight="1" x14ac:dyDescent="0.25">
      <c r="B18" s="25">
        <v>7</v>
      </c>
      <c r="C18" s="23" t="s">
        <v>1</v>
      </c>
      <c r="D18" s="23">
        <v>1429</v>
      </c>
      <c r="E18" s="23">
        <v>156</v>
      </c>
      <c r="F18" s="23">
        <v>15</v>
      </c>
    </row>
    <row r="19" spans="2:6" ht="20" customHeight="1" x14ac:dyDescent="0.25">
      <c r="B19" s="25">
        <v>8</v>
      </c>
      <c r="C19" s="23" t="s">
        <v>0</v>
      </c>
      <c r="D19" s="23">
        <v>1924</v>
      </c>
      <c r="E19" s="23">
        <v>261</v>
      </c>
      <c r="F19" s="23">
        <v>3</v>
      </c>
    </row>
    <row r="20" spans="2:6" ht="20" customHeight="1" x14ac:dyDescent="0.25">
      <c r="B20" s="25">
        <v>8</v>
      </c>
      <c r="C20" s="23" t="s">
        <v>1</v>
      </c>
      <c r="D20" s="23">
        <v>1157</v>
      </c>
      <c r="E20" s="23">
        <v>171</v>
      </c>
      <c r="F20" s="23">
        <v>11</v>
      </c>
    </row>
    <row r="21" spans="2:6" ht="20" customHeight="1" x14ac:dyDescent="0.25">
      <c r="B21" s="25">
        <v>9</v>
      </c>
      <c r="C21" s="23" t="s">
        <v>0</v>
      </c>
      <c r="D21" s="23">
        <v>1135</v>
      </c>
      <c r="E21" s="23">
        <v>157</v>
      </c>
      <c r="F21" s="23">
        <v>5</v>
      </c>
    </row>
    <row r="22" spans="2:6" ht="20" customHeight="1" x14ac:dyDescent="0.25">
      <c r="B22" s="25">
        <v>9</v>
      </c>
      <c r="C22" s="23" t="s">
        <v>1</v>
      </c>
      <c r="D22" s="23">
        <v>1057</v>
      </c>
      <c r="E22" s="23">
        <v>149</v>
      </c>
      <c r="F22" s="23">
        <v>12</v>
      </c>
    </row>
    <row r="23" spans="2:6" ht="20" customHeight="1" x14ac:dyDescent="0.25">
      <c r="B23" s="25">
        <v>10</v>
      </c>
      <c r="C23" s="23" t="s">
        <v>0</v>
      </c>
      <c r="D23" s="23">
        <v>1324</v>
      </c>
      <c r="E23" s="23">
        <v>217</v>
      </c>
      <c r="F23" s="23">
        <v>3</v>
      </c>
    </row>
    <row r="24" spans="2:6" ht="20" customHeight="1" x14ac:dyDescent="0.25">
      <c r="B24" s="25">
        <v>10</v>
      </c>
      <c r="C24" s="23" t="s">
        <v>1</v>
      </c>
      <c r="D24" s="23">
        <v>1786</v>
      </c>
      <c r="E24" s="23">
        <v>120</v>
      </c>
      <c r="F24" s="23">
        <v>16</v>
      </c>
    </row>
    <row r="25" spans="2:6" ht="20" customHeight="1" x14ac:dyDescent="0.25">
      <c r="B25" s="25">
        <v>11</v>
      </c>
      <c r="C25" s="23" t="s">
        <v>0</v>
      </c>
      <c r="D25" s="23">
        <v>1481</v>
      </c>
      <c r="E25" s="23">
        <v>280</v>
      </c>
      <c r="F25" s="23">
        <v>5</v>
      </c>
    </row>
    <row r="26" spans="2:6" ht="20" customHeight="1" x14ac:dyDescent="0.25">
      <c r="B26" s="25">
        <v>11</v>
      </c>
      <c r="C26" s="23" t="s">
        <v>1</v>
      </c>
      <c r="D26" s="23">
        <v>1447</v>
      </c>
      <c r="E26" s="23">
        <v>105</v>
      </c>
      <c r="F26" s="23">
        <v>13</v>
      </c>
    </row>
    <row r="27" spans="2:6" ht="20" customHeight="1" x14ac:dyDescent="0.25">
      <c r="B27" s="25">
        <v>12</v>
      </c>
      <c r="C27" s="23" t="s">
        <v>0</v>
      </c>
      <c r="D27" s="23">
        <v>1032</v>
      </c>
      <c r="E27" s="23">
        <v>232</v>
      </c>
      <c r="F27" s="23">
        <v>4</v>
      </c>
    </row>
    <row r="28" spans="2:6" ht="20" customHeight="1" x14ac:dyDescent="0.25">
      <c r="B28" s="25">
        <v>12</v>
      </c>
      <c r="C28" s="23" t="s">
        <v>1</v>
      </c>
      <c r="D28" s="23">
        <v>1194</v>
      </c>
      <c r="E28" s="23">
        <v>169</v>
      </c>
      <c r="F28" s="23">
        <v>18</v>
      </c>
    </row>
    <row r="29" spans="2:6" ht="20" customHeight="1" x14ac:dyDescent="0.25">
      <c r="B29" s="25">
        <v>13</v>
      </c>
      <c r="C29" s="23" t="s">
        <v>0</v>
      </c>
      <c r="D29" s="23">
        <v>1243</v>
      </c>
      <c r="E29" s="23">
        <v>296</v>
      </c>
      <c r="F29" s="23">
        <v>4</v>
      </c>
    </row>
    <row r="30" spans="2:6" ht="20" customHeight="1" x14ac:dyDescent="0.25">
      <c r="B30" s="25">
        <v>13</v>
      </c>
      <c r="C30" s="23" t="s">
        <v>1</v>
      </c>
      <c r="D30" s="23">
        <v>1746</v>
      </c>
      <c r="E30" s="23">
        <v>178</v>
      </c>
      <c r="F30" s="23">
        <v>13</v>
      </c>
    </row>
    <row r="31" spans="2:6" ht="20" customHeight="1" x14ac:dyDescent="0.25">
      <c r="B31" s="25">
        <v>14</v>
      </c>
      <c r="C31" s="23" t="s">
        <v>0</v>
      </c>
      <c r="D31" s="23">
        <v>1312</v>
      </c>
      <c r="E31" s="23">
        <v>179</v>
      </c>
      <c r="F31" s="23">
        <v>6</v>
      </c>
    </row>
    <row r="32" spans="2:6" ht="20" customHeight="1" x14ac:dyDescent="0.25">
      <c r="B32" s="25">
        <v>14</v>
      </c>
      <c r="C32" s="23" t="s">
        <v>1</v>
      </c>
      <c r="D32" s="23">
        <v>1676</v>
      </c>
      <c r="E32" s="23">
        <v>189</v>
      </c>
      <c r="F32" s="23">
        <v>19</v>
      </c>
    </row>
    <row r="33" spans="2:6" ht="20" customHeight="1" x14ac:dyDescent="0.25">
      <c r="B33" s="25">
        <v>15</v>
      </c>
      <c r="C33" s="23" t="s">
        <v>0</v>
      </c>
      <c r="D33" s="23">
        <v>1247</v>
      </c>
      <c r="E33" s="23">
        <v>236</v>
      </c>
      <c r="F33" s="23">
        <v>6</v>
      </c>
    </row>
    <row r="34" spans="2:6" ht="20" customHeight="1" x14ac:dyDescent="0.25">
      <c r="B34" s="25">
        <v>15</v>
      </c>
      <c r="C34" s="23" t="s">
        <v>1</v>
      </c>
      <c r="D34" s="23">
        <v>1033</v>
      </c>
      <c r="E34" s="23">
        <v>196</v>
      </c>
      <c r="F34" s="23">
        <v>10</v>
      </c>
    </row>
    <row r="35" spans="2:6" ht="20" customHeight="1" x14ac:dyDescent="0.25">
      <c r="B35" s="25">
        <v>16</v>
      </c>
      <c r="C35" s="23" t="s">
        <v>0</v>
      </c>
      <c r="D35" s="23">
        <v>1461</v>
      </c>
      <c r="E35" s="23">
        <v>187</v>
      </c>
      <c r="F35" s="23">
        <v>3</v>
      </c>
    </row>
    <row r="36" spans="2:6" ht="20" customHeight="1" x14ac:dyDescent="0.25">
      <c r="B36" s="25">
        <v>16</v>
      </c>
      <c r="C36" s="23" t="s">
        <v>1</v>
      </c>
      <c r="D36" s="23">
        <v>1356</v>
      </c>
      <c r="E36" s="23">
        <v>196</v>
      </c>
      <c r="F36" s="23">
        <v>13</v>
      </c>
    </row>
    <row r="37" spans="2:6" ht="20" customHeight="1" x14ac:dyDescent="0.25">
      <c r="B37" s="25">
        <v>17</v>
      </c>
      <c r="C37" s="23" t="s">
        <v>0</v>
      </c>
      <c r="D37" s="23">
        <v>1491</v>
      </c>
      <c r="E37" s="23">
        <v>218</v>
      </c>
      <c r="F37" s="23">
        <v>5</v>
      </c>
    </row>
    <row r="38" spans="2:6" ht="20" customHeight="1" x14ac:dyDescent="0.25">
      <c r="B38" s="25">
        <v>17</v>
      </c>
      <c r="C38" s="23" t="s">
        <v>1</v>
      </c>
      <c r="D38" s="23">
        <v>1760</v>
      </c>
      <c r="E38" s="23">
        <v>183</v>
      </c>
      <c r="F38" s="23">
        <v>19</v>
      </c>
    </row>
    <row r="39" spans="2:6" ht="20" customHeight="1" x14ac:dyDescent="0.25">
      <c r="B39" s="25">
        <v>18</v>
      </c>
      <c r="C39" s="23" t="s">
        <v>0</v>
      </c>
      <c r="D39" s="23">
        <v>1006</v>
      </c>
      <c r="E39" s="23">
        <v>237</v>
      </c>
      <c r="F39" s="23">
        <v>5</v>
      </c>
    </row>
    <row r="40" spans="2:6" ht="20" customHeight="1" x14ac:dyDescent="0.25">
      <c r="B40" s="25">
        <v>18</v>
      </c>
      <c r="C40" s="23" t="s">
        <v>1</v>
      </c>
      <c r="D40" s="23">
        <v>1334</v>
      </c>
      <c r="E40" s="23">
        <v>145</v>
      </c>
      <c r="F40" s="23">
        <v>17</v>
      </c>
    </row>
    <row r="41" spans="2:6" ht="20" customHeight="1" x14ac:dyDescent="0.25">
      <c r="B41" s="25">
        <v>19</v>
      </c>
      <c r="C41" s="23" t="s">
        <v>0</v>
      </c>
      <c r="D41" s="23">
        <v>1382</v>
      </c>
      <c r="E41" s="23">
        <v>269</v>
      </c>
      <c r="F41" s="23">
        <v>5</v>
      </c>
    </row>
    <row r="42" spans="2:6" ht="20" customHeight="1" x14ac:dyDescent="0.25">
      <c r="B42" s="25">
        <v>19</v>
      </c>
      <c r="C42" s="23" t="s">
        <v>1</v>
      </c>
      <c r="D42" s="23">
        <v>1184</v>
      </c>
      <c r="E42" s="23">
        <v>140</v>
      </c>
      <c r="F42" s="23">
        <v>11</v>
      </c>
    </row>
    <row r="43" spans="2:6" ht="20" customHeight="1" x14ac:dyDescent="0.25">
      <c r="B43" s="25">
        <v>20</v>
      </c>
      <c r="C43" s="23" t="s">
        <v>0</v>
      </c>
      <c r="D43" s="23">
        <v>1685</v>
      </c>
      <c r="E43" s="23">
        <v>239</v>
      </c>
      <c r="F43" s="23">
        <v>3</v>
      </c>
    </row>
    <row r="44" spans="2:6" ht="20" customHeight="1" x14ac:dyDescent="0.25">
      <c r="B44" s="25">
        <v>20</v>
      </c>
      <c r="C44" s="23" t="s">
        <v>1</v>
      </c>
      <c r="D44" s="23">
        <v>1093</v>
      </c>
      <c r="E44" s="23">
        <v>170</v>
      </c>
      <c r="F44" s="23">
        <v>11</v>
      </c>
    </row>
    <row r="45" spans="2:6" ht="20" customHeight="1" x14ac:dyDescent="0.25">
      <c r="B45" s="25">
        <v>21</v>
      </c>
      <c r="C45" s="23" t="s">
        <v>0</v>
      </c>
      <c r="D45" s="23">
        <v>1234</v>
      </c>
      <c r="E45" s="23">
        <v>167</v>
      </c>
      <c r="F45" s="23">
        <v>3</v>
      </c>
    </row>
    <row r="46" spans="2:6" ht="20" customHeight="1" x14ac:dyDescent="0.25">
      <c r="B46" s="25">
        <v>21</v>
      </c>
      <c r="C46" s="23" t="s">
        <v>1</v>
      </c>
      <c r="D46" s="23">
        <v>1501</v>
      </c>
      <c r="E46" s="23">
        <v>174</v>
      </c>
      <c r="F46" s="23">
        <v>20</v>
      </c>
    </row>
    <row r="47" spans="2:6" ht="20" customHeight="1" x14ac:dyDescent="0.25">
      <c r="B47" s="25">
        <v>22</v>
      </c>
      <c r="C47" s="23" t="s">
        <v>0</v>
      </c>
      <c r="D47" s="23">
        <v>1471</v>
      </c>
      <c r="E47" s="23">
        <v>219</v>
      </c>
      <c r="F47" s="23">
        <v>5</v>
      </c>
    </row>
    <row r="48" spans="2:6" ht="20" customHeight="1" x14ac:dyDescent="0.25">
      <c r="B48" s="25">
        <v>22</v>
      </c>
      <c r="C48" s="23" t="s">
        <v>1</v>
      </c>
      <c r="D48" s="23">
        <v>1721</v>
      </c>
      <c r="E48" s="23">
        <v>158</v>
      </c>
      <c r="F48" s="23">
        <v>19</v>
      </c>
    </row>
    <row r="49" spans="2:6" ht="20" customHeight="1" x14ac:dyDescent="0.25">
      <c r="B49" s="25">
        <v>23</v>
      </c>
      <c r="C49" s="23" t="s">
        <v>0</v>
      </c>
      <c r="D49" s="23">
        <v>1834</v>
      </c>
      <c r="E49" s="23">
        <v>281</v>
      </c>
      <c r="F49" s="23">
        <v>5</v>
      </c>
    </row>
    <row r="50" spans="2:6" ht="20" customHeight="1" x14ac:dyDescent="0.25">
      <c r="B50" s="25">
        <v>23</v>
      </c>
      <c r="C50" s="23" t="s">
        <v>1</v>
      </c>
      <c r="D50" s="23">
        <v>1864</v>
      </c>
      <c r="E50" s="23">
        <v>114</v>
      </c>
      <c r="F50" s="23">
        <v>14</v>
      </c>
    </row>
    <row r="51" spans="2:6" ht="20" customHeight="1" x14ac:dyDescent="0.25">
      <c r="B51" s="25">
        <v>24</v>
      </c>
      <c r="C51" s="23" t="s">
        <v>0</v>
      </c>
      <c r="D51" s="23">
        <v>1144</v>
      </c>
      <c r="E51" s="23">
        <v>274</v>
      </c>
      <c r="F51" s="23">
        <v>4</v>
      </c>
    </row>
    <row r="52" spans="2:6" ht="20" customHeight="1" x14ac:dyDescent="0.25">
      <c r="B52" s="25">
        <v>24</v>
      </c>
      <c r="C52" s="23" t="s">
        <v>1</v>
      </c>
      <c r="D52" s="23">
        <v>1610</v>
      </c>
      <c r="E52" s="23">
        <v>197</v>
      </c>
      <c r="F52" s="23">
        <v>16</v>
      </c>
    </row>
    <row r="53" spans="2:6" ht="20" customHeight="1" x14ac:dyDescent="0.25">
      <c r="B53" s="25">
        <v>25</v>
      </c>
      <c r="C53" s="23" t="s">
        <v>0</v>
      </c>
      <c r="D53" s="23">
        <v>1797</v>
      </c>
      <c r="E53" s="23">
        <v>208</v>
      </c>
      <c r="F53" s="23">
        <v>4</v>
      </c>
    </row>
    <row r="54" spans="2:6" ht="20" customHeight="1" x14ac:dyDescent="0.25">
      <c r="B54" s="25">
        <v>25</v>
      </c>
      <c r="C54" s="23" t="s">
        <v>1</v>
      </c>
      <c r="D54" s="23">
        <v>1411</v>
      </c>
      <c r="E54" s="23">
        <v>191</v>
      </c>
      <c r="F54" s="23">
        <v>19</v>
      </c>
    </row>
    <row r="55" spans="2:6" ht="20" customHeight="1" x14ac:dyDescent="0.25">
      <c r="B55" s="25">
        <v>26</v>
      </c>
      <c r="C55" s="23" t="s">
        <v>0</v>
      </c>
      <c r="D55" s="23">
        <v>1909</v>
      </c>
      <c r="E55" s="23">
        <v>156</v>
      </c>
      <c r="F55" s="23">
        <v>6</v>
      </c>
    </row>
    <row r="56" spans="2:6" ht="20" customHeight="1" x14ac:dyDescent="0.25">
      <c r="B56" s="25">
        <v>26</v>
      </c>
      <c r="C56" s="23" t="s">
        <v>1</v>
      </c>
      <c r="D56" s="23">
        <v>1050</v>
      </c>
      <c r="E56" s="23">
        <v>129</v>
      </c>
      <c r="F56" s="23">
        <v>10</v>
      </c>
    </row>
    <row r="57" spans="2:6" ht="20" customHeight="1" x14ac:dyDescent="0.25">
      <c r="B57" s="25">
        <v>27</v>
      </c>
      <c r="C57" s="23" t="s">
        <v>0</v>
      </c>
      <c r="D57" s="23">
        <v>1672</v>
      </c>
      <c r="E57" s="23">
        <v>210</v>
      </c>
      <c r="F57" s="23">
        <v>5</v>
      </c>
    </row>
    <row r="58" spans="2:6" ht="20" customHeight="1" x14ac:dyDescent="0.25">
      <c r="B58" s="25">
        <v>27</v>
      </c>
      <c r="C58" s="23" t="s">
        <v>1</v>
      </c>
      <c r="D58" s="23">
        <v>1414</v>
      </c>
      <c r="E58" s="23">
        <v>180</v>
      </c>
      <c r="F58" s="23">
        <v>17</v>
      </c>
    </row>
    <row r="59" spans="2:6" ht="20" customHeight="1" x14ac:dyDescent="0.25">
      <c r="B59" s="25">
        <v>28</v>
      </c>
      <c r="C59" s="23" t="s">
        <v>0</v>
      </c>
      <c r="D59" s="23">
        <v>1484</v>
      </c>
      <c r="E59" s="23">
        <v>289</v>
      </c>
      <c r="F59" s="23">
        <v>5</v>
      </c>
    </row>
    <row r="60" spans="2:6" ht="20" customHeight="1" x14ac:dyDescent="0.25">
      <c r="B60" s="25">
        <v>28</v>
      </c>
      <c r="C60" s="23" t="s">
        <v>1</v>
      </c>
      <c r="D60" s="23">
        <v>1458</v>
      </c>
      <c r="E60" s="23">
        <v>135</v>
      </c>
      <c r="F60" s="23">
        <v>20</v>
      </c>
    </row>
    <row r="61" spans="2:6" ht="20" customHeight="1" x14ac:dyDescent="0.25">
      <c r="B61" s="25">
        <v>29</v>
      </c>
      <c r="C61" s="23" t="s">
        <v>0</v>
      </c>
      <c r="D61" s="23">
        <v>1207</v>
      </c>
      <c r="E61" s="23">
        <v>215</v>
      </c>
      <c r="F61" s="23">
        <v>5</v>
      </c>
    </row>
    <row r="62" spans="2:6" ht="20" customHeight="1" x14ac:dyDescent="0.25">
      <c r="B62" s="25">
        <v>29</v>
      </c>
      <c r="C62" s="23" t="s">
        <v>1</v>
      </c>
      <c r="D62" s="23">
        <v>1950</v>
      </c>
      <c r="E62" s="23">
        <v>160</v>
      </c>
      <c r="F62" s="23">
        <v>19</v>
      </c>
    </row>
    <row r="63" spans="2:6" ht="20" customHeight="1" x14ac:dyDescent="0.25">
      <c r="B63" s="25">
        <v>30</v>
      </c>
      <c r="C63" s="23" t="s">
        <v>0</v>
      </c>
      <c r="D63" s="23">
        <v>1251</v>
      </c>
      <c r="E63" s="23">
        <v>216</v>
      </c>
      <c r="F63" s="23">
        <v>5</v>
      </c>
    </row>
    <row r="64" spans="2:6" ht="20" customHeight="1" x14ac:dyDescent="0.25">
      <c r="B64" s="25">
        <v>30</v>
      </c>
      <c r="C64" s="23" t="s">
        <v>1</v>
      </c>
      <c r="D64" s="23">
        <v>1719</v>
      </c>
      <c r="E64" s="23">
        <v>171</v>
      </c>
      <c r="F64" s="23">
        <v>17</v>
      </c>
    </row>
    <row r="65" spans="2:6" ht="20" customHeight="1" x14ac:dyDescent="0.25">
      <c r="B65" s="25">
        <v>31</v>
      </c>
      <c r="C65" s="23" t="s">
        <v>0</v>
      </c>
      <c r="D65" s="23">
        <v>1439</v>
      </c>
      <c r="E65" s="23">
        <v>222</v>
      </c>
      <c r="F65" s="23">
        <v>4</v>
      </c>
    </row>
    <row r="66" spans="2:6" ht="20" customHeight="1" x14ac:dyDescent="0.25">
      <c r="B66" s="25">
        <v>31</v>
      </c>
      <c r="C66" s="23" t="s">
        <v>1</v>
      </c>
      <c r="D66" s="23">
        <v>1591</v>
      </c>
      <c r="E66" s="23">
        <v>169</v>
      </c>
      <c r="F66" s="23">
        <v>17</v>
      </c>
    </row>
    <row r="67" spans="2:6" ht="20" customHeight="1" x14ac:dyDescent="0.25">
      <c r="B67" s="25">
        <v>32</v>
      </c>
      <c r="C67" s="23" t="s">
        <v>0</v>
      </c>
      <c r="D67" s="23">
        <v>1411</v>
      </c>
      <c r="E67" s="23">
        <v>277</v>
      </c>
      <c r="F67" s="23">
        <v>4</v>
      </c>
    </row>
    <row r="68" spans="2:6" ht="20" customHeight="1" x14ac:dyDescent="0.25">
      <c r="B68" s="25">
        <v>32</v>
      </c>
      <c r="C68" s="23" t="s">
        <v>1</v>
      </c>
      <c r="D68" s="23">
        <v>1382</v>
      </c>
      <c r="E68" s="23">
        <v>172</v>
      </c>
      <c r="F68" s="23">
        <v>11</v>
      </c>
    </row>
    <row r="69" spans="2:6" ht="20" customHeight="1" x14ac:dyDescent="0.25">
      <c r="B69" s="25">
        <v>33</v>
      </c>
      <c r="C69" s="23" t="s">
        <v>0</v>
      </c>
      <c r="D69" s="23">
        <v>1187</v>
      </c>
      <c r="E69" s="23">
        <v>210</v>
      </c>
      <c r="F69" s="23">
        <v>4</v>
      </c>
    </row>
    <row r="70" spans="2:6" ht="20" customHeight="1" x14ac:dyDescent="0.25">
      <c r="B70" s="25">
        <v>33</v>
      </c>
      <c r="C70" s="23" t="s">
        <v>1</v>
      </c>
      <c r="D70" s="23">
        <v>1879</v>
      </c>
      <c r="E70" s="23">
        <v>145</v>
      </c>
      <c r="F70" s="23">
        <v>18</v>
      </c>
    </row>
    <row r="71" spans="2:6" ht="20" customHeight="1" x14ac:dyDescent="0.25">
      <c r="B71" s="25">
        <v>34</v>
      </c>
      <c r="C71" s="23" t="s">
        <v>0</v>
      </c>
      <c r="D71" s="23">
        <v>1233</v>
      </c>
      <c r="E71" s="23">
        <v>239</v>
      </c>
      <c r="F71" s="23">
        <v>6</v>
      </c>
    </row>
    <row r="72" spans="2:6" ht="20" customHeight="1" x14ac:dyDescent="0.25">
      <c r="B72" s="25">
        <v>34</v>
      </c>
      <c r="C72" s="23" t="s">
        <v>1</v>
      </c>
      <c r="D72" s="23">
        <v>1070</v>
      </c>
      <c r="E72" s="23">
        <v>160</v>
      </c>
      <c r="F72" s="23">
        <v>10</v>
      </c>
    </row>
    <row r="73" spans="2:6" ht="20" customHeight="1" x14ac:dyDescent="0.25">
      <c r="B73" s="25">
        <v>35</v>
      </c>
      <c r="C73" s="23" t="s">
        <v>0</v>
      </c>
      <c r="D73" s="23">
        <v>1845</v>
      </c>
      <c r="E73" s="23">
        <v>160</v>
      </c>
      <c r="F73" s="23">
        <v>6</v>
      </c>
    </row>
    <row r="74" spans="2:6" ht="20" customHeight="1" x14ac:dyDescent="0.25">
      <c r="B74" s="25">
        <v>35</v>
      </c>
      <c r="C74" s="23" t="s">
        <v>1</v>
      </c>
      <c r="D74" s="23">
        <v>1690</v>
      </c>
      <c r="E74" s="23">
        <v>164</v>
      </c>
      <c r="F74" s="23">
        <v>18</v>
      </c>
    </row>
    <row r="75" spans="2:6" ht="20" customHeight="1" x14ac:dyDescent="0.25">
      <c r="B75" s="25">
        <v>36</v>
      </c>
      <c r="C75" s="23" t="s">
        <v>0</v>
      </c>
      <c r="D75" s="23">
        <v>1666</v>
      </c>
      <c r="E75" s="23">
        <v>241</v>
      </c>
      <c r="F75" s="23">
        <v>6</v>
      </c>
    </row>
    <row r="76" spans="2:6" ht="20" customHeight="1" x14ac:dyDescent="0.25">
      <c r="B76" s="25">
        <v>36</v>
      </c>
      <c r="C76" s="23" t="s">
        <v>1</v>
      </c>
      <c r="D76" s="23">
        <v>1206</v>
      </c>
      <c r="E76" s="23">
        <v>171</v>
      </c>
      <c r="F76" s="23">
        <v>11</v>
      </c>
    </row>
    <row r="77" spans="2:6" ht="20" customHeight="1" x14ac:dyDescent="0.25">
      <c r="B77" s="25">
        <v>37</v>
      </c>
      <c r="C77" s="23" t="s">
        <v>0</v>
      </c>
      <c r="D77" s="23">
        <v>1323</v>
      </c>
      <c r="E77" s="23">
        <v>151</v>
      </c>
      <c r="F77" s="23">
        <v>3</v>
      </c>
    </row>
    <row r="78" spans="2:6" ht="20" customHeight="1" x14ac:dyDescent="0.25">
      <c r="B78" s="25">
        <v>37</v>
      </c>
      <c r="C78" s="23" t="s">
        <v>1</v>
      </c>
      <c r="D78" s="23">
        <v>1607</v>
      </c>
      <c r="E78" s="23">
        <v>155</v>
      </c>
      <c r="F78" s="23">
        <v>15</v>
      </c>
    </row>
    <row r="79" spans="2:6" ht="20" customHeight="1" x14ac:dyDescent="0.25">
      <c r="B79" s="25">
        <v>38</v>
      </c>
      <c r="C79" s="23" t="s">
        <v>0</v>
      </c>
      <c r="D79" s="23">
        <v>1580</v>
      </c>
      <c r="E79" s="23">
        <v>207</v>
      </c>
      <c r="F79" s="23">
        <v>3</v>
      </c>
    </row>
    <row r="80" spans="2:6" ht="20" customHeight="1" x14ac:dyDescent="0.25">
      <c r="B80" s="25">
        <v>38</v>
      </c>
      <c r="C80" s="23" t="s">
        <v>1</v>
      </c>
      <c r="D80" s="23">
        <v>1455</v>
      </c>
      <c r="E80" s="23">
        <v>180</v>
      </c>
      <c r="F80" s="23">
        <v>17</v>
      </c>
    </row>
    <row r="81" spans="2:6" ht="20" customHeight="1" x14ac:dyDescent="0.25">
      <c r="B81" s="25">
        <v>39</v>
      </c>
      <c r="C81" s="23" t="s">
        <v>0</v>
      </c>
      <c r="D81" s="23">
        <v>1514</v>
      </c>
      <c r="E81" s="23">
        <v>173</v>
      </c>
      <c r="F81" s="23">
        <v>4</v>
      </c>
    </row>
    <row r="82" spans="2:6" ht="20" customHeight="1" x14ac:dyDescent="0.25">
      <c r="B82" s="25">
        <v>39</v>
      </c>
      <c r="C82" s="23" t="s">
        <v>1</v>
      </c>
      <c r="D82" s="23">
        <v>1227</v>
      </c>
      <c r="E82" s="23">
        <v>172</v>
      </c>
      <c r="F82" s="23">
        <v>13</v>
      </c>
    </row>
    <row r="83" spans="2:6" ht="20" customHeight="1" x14ac:dyDescent="0.25">
      <c r="B83" s="25">
        <v>40</v>
      </c>
      <c r="C83" s="23" t="s">
        <v>0</v>
      </c>
      <c r="D83" s="23">
        <v>1465</v>
      </c>
      <c r="E83" s="23">
        <v>178</v>
      </c>
      <c r="F83" s="23">
        <v>5</v>
      </c>
    </row>
    <row r="84" spans="2:6" ht="20" customHeight="1" x14ac:dyDescent="0.25">
      <c r="B84" s="25">
        <v>40</v>
      </c>
      <c r="C84" s="23" t="s">
        <v>1</v>
      </c>
      <c r="D84" s="23">
        <v>1168</v>
      </c>
      <c r="E84" s="23">
        <v>151</v>
      </c>
      <c r="F84" s="23">
        <v>14</v>
      </c>
    </row>
    <row r="85" spans="2:6" ht="20" customHeight="1" x14ac:dyDescent="0.25">
      <c r="B85" s="25">
        <v>41</v>
      </c>
      <c r="C85" s="23" t="s">
        <v>0</v>
      </c>
      <c r="D85" s="23">
        <v>1626</v>
      </c>
      <c r="E85" s="23">
        <v>179</v>
      </c>
      <c r="F85" s="23">
        <v>5</v>
      </c>
    </row>
    <row r="86" spans="2:6" ht="20" customHeight="1" x14ac:dyDescent="0.25">
      <c r="B86" s="25">
        <v>41</v>
      </c>
      <c r="C86" s="23" t="s">
        <v>1</v>
      </c>
      <c r="D86" s="23">
        <v>1453</v>
      </c>
      <c r="E86" s="23">
        <v>102</v>
      </c>
      <c r="F86" s="23">
        <v>11</v>
      </c>
    </row>
    <row r="87" spans="2:6" ht="20" customHeight="1" x14ac:dyDescent="0.25">
      <c r="B87" s="25">
        <v>42</v>
      </c>
      <c r="C87" s="23" t="s">
        <v>0</v>
      </c>
      <c r="D87" s="23">
        <v>1901</v>
      </c>
      <c r="E87" s="23">
        <v>157</v>
      </c>
      <c r="F87" s="23">
        <v>3</v>
      </c>
    </row>
    <row r="88" spans="2:6" ht="20" customHeight="1" x14ac:dyDescent="0.25">
      <c r="B88" s="25">
        <v>42</v>
      </c>
      <c r="C88" s="23" t="s">
        <v>1</v>
      </c>
      <c r="D88" s="23">
        <v>1024</v>
      </c>
      <c r="E88" s="23">
        <v>105</v>
      </c>
      <c r="F88" s="23">
        <v>18</v>
      </c>
    </row>
    <row r="89" spans="2:6" ht="20" customHeight="1" x14ac:dyDescent="0.25">
      <c r="B89" s="25">
        <v>43</v>
      </c>
      <c r="C89" s="23" t="s">
        <v>0</v>
      </c>
      <c r="D89" s="23">
        <v>1370</v>
      </c>
      <c r="E89" s="23">
        <v>209</v>
      </c>
      <c r="F89" s="23">
        <v>3</v>
      </c>
    </row>
    <row r="90" spans="2:6" ht="20" customHeight="1" x14ac:dyDescent="0.25">
      <c r="B90" s="25">
        <v>43</v>
      </c>
      <c r="C90" s="23" t="s">
        <v>1</v>
      </c>
      <c r="D90" s="23">
        <v>1321</v>
      </c>
      <c r="E90" s="23">
        <v>176</v>
      </c>
      <c r="F90" s="23">
        <v>13</v>
      </c>
    </row>
    <row r="91" spans="2:6" ht="20" customHeight="1" x14ac:dyDescent="0.25">
      <c r="B91" s="25">
        <v>44</v>
      </c>
      <c r="C91" s="23" t="s">
        <v>0</v>
      </c>
      <c r="D91" s="23">
        <v>1929</v>
      </c>
      <c r="E91" s="23">
        <v>224</v>
      </c>
      <c r="F91" s="23">
        <v>5</v>
      </c>
    </row>
    <row r="92" spans="2:6" ht="20" customHeight="1" x14ac:dyDescent="0.25">
      <c r="B92" s="25">
        <v>44</v>
      </c>
      <c r="C92" s="23" t="s">
        <v>1</v>
      </c>
      <c r="D92" s="23">
        <v>1958</v>
      </c>
      <c r="E92" s="23">
        <v>155</v>
      </c>
      <c r="F92" s="23">
        <v>11</v>
      </c>
    </row>
    <row r="93" spans="2:6" ht="20" customHeight="1" x14ac:dyDescent="0.25">
      <c r="B93" s="25">
        <v>45</v>
      </c>
      <c r="C93" s="23" t="s">
        <v>0</v>
      </c>
      <c r="D93" s="23">
        <v>1094</v>
      </c>
      <c r="E93" s="23">
        <v>284</v>
      </c>
      <c r="F93" s="23">
        <v>3</v>
      </c>
    </row>
    <row r="94" spans="2:6" ht="20" customHeight="1" x14ac:dyDescent="0.25">
      <c r="B94" s="25">
        <v>45</v>
      </c>
      <c r="C94" s="23" t="s">
        <v>1</v>
      </c>
      <c r="D94" s="23">
        <v>1672</v>
      </c>
      <c r="E94" s="23">
        <v>167</v>
      </c>
      <c r="F94" s="23">
        <v>16</v>
      </c>
    </row>
    <row r="95" spans="2:6" ht="20" customHeight="1" x14ac:dyDescent="0.25">
      <c r="B95" s="25">
        <v>46</v>
      </c>
      <c r="C95" s="23" t="s">
        <v>0</v>
      </c>
      <c r="D95" s="23">
        <v>1572</v>
      </c>
      <c r="E95" s="23">
        <v>256</v>
      </c>
      <c r="F95" s="23">
        <v>6</v>
      </c>
    </row>
    <row r="96" spans="2:6" ht="20" customHeight="1" x14ac:dyDescent="0.25">
      <c r="B96" s="25">
        <v>46</v>
      </c>
      <c r="C96" s="23" t="s">
        <v>1</v>
      </c>
      <c r="D96" s="23">
        <v>1691</v>
      </c>
      <c r="E96" s="23">
        <v>165</v>
      </c>
      <c r="F96" s="23">
        <v>16</v>
      </c>
    </row>
    <row r="97" spans="2:6" ht="20" customHeight="1" x14ac:dyDescent="0.25">
      <c r="B97" s="25">
        <v>47</v>
      </c>
      <c r="C97" s="23" t="s">
        <v>0</v>
      </c>
      <c r="D97" s="23">
        <v>1955</v>
      </c>
      <c r="E97" s="23">
        <v>181</v>
      </c>
      <c r="F97" s="23">
        <v>5</v>
      </c>
    </row>
    <row r="98" spans="2:6" ht="20" customHeight="1" x14ac:dyDescent="0.25">
      <c r="B98" s="25">
        <v>47</v>
      </c>
      <c r="C98" s="23" t="s">
        <v>1</v>
      </c>
      <c r="D98" s="23">
        <v>1262</v>
      </c>
      <c r="E98" s="23">
        <v>152</v>
      </c>
      <c r="F98" s="23">
        <v>13</v>
      </c>
    </row>
    <row r="99" spans="2:6" ht="20" customHeight="1" x14ac:dyDescent="0.25">
      <c r="B99" s="25">
        <v>48</v>
      </c>
      <c r="C99" s="23" t="s">
        <v>0</v>
      </c>
      <c r="D99" s="23">
        <v>1376</v>
      </c>
      <c r="E99" s="23">
        <v>285</v>
      </c>
      <c r="F99" s="23">
        <v>4</v>
      </c>
    </row>
    <row r="100" spans="2:6" ht="20" customHeight="1" x14ac:dyDescent="0.25">
      <c r="B100" s="25">
        <v>48</v>
      </c>
      <c r="C100" s="23" t="s">
        <v>1</v>
      </c>
      <c r="D100" s="23">
        <v>1337</v>
      </c>
      <c r="E100" s="23">
        <v>129</v>
      </c>
      <c r="F100" s="23">
        <v>14</v>
      </c>
    </row>
    <row r="101" spans="2:6" ht="20" customHeight="1" x14ac:dyDescent="0.25">
      <c r="B101" s="25">
        <v>49</v>
      </c>
      <c r="C101" s="23" t="s">
        <v>0</v>
      </c>
      <c r="D101" s="23">
        <v>1744</v>
      </c>
      <c r="E101" s="23">
        <v>166</v>
      </c>
      <c r="F101" s="23">
        <v>5</v>
      </c>
    </row>
    <row r="102" spans="2:6" ht="20" customHeight="1" x14ac:dyDescent="0.25">
      <c r="B102" s="25">
        <v>49</v>
      </c>
      <c r="C102" s="23" t="s">
        <v>1</v>
      </c>
      <c r="D102" s="23">
        <v>1169</v>
      </c>
      <c r="E102" s="23">
        <v>183</v>
      </c>
      <c r="F102" s="23">
        <v>16</v>
      </c>
    </row>
    <row r="103" spans="2:6" ht="20" customHeight="1" x14ac:dyDescent="0.25">
      <c r="B103" s="25">
        <v>50</v>
      </c>
      <c r="C103" s="23" t="s">
        <v>0</v>
      </c>
      <c r="D103" s="23">
        <v>1113</v>
      </c>
      <c r="E103" s="23">
        <v>205</v>
      </c>
      <c r="F103" s="23">
        <v>4</v>
      </c>
    </row>
    <row r="104" spans="2:6" ht="20" customHeight="1" x14ac:dyDescent="0.25">
      <c r="B104" s="25">
        <v>50</v>
      </c>
      <c r="C104" s="23" t="s">
        <v>1</v>
      </c>
      <c r="D104" s="23">
        <v>1668</v>
      </c>
      <c r="E104" s="23">
        <v>133</v>
      </c>
      <c r="F104" s="23">
        <v>17</v>
      </c>
    </row>
    <row r="105" spans="2:6" ht="20" customHeight="1" x14ac:dyDescent="0.25">
      <c r="B105" s="25">
        <v>51</v>
      </c>
      <c r="C105" s="23" t="s">
        <v>0</v>
      </c>
      <c r="D105" s="23">
        <v>1372</v>
      </c>
      <c r="E105" s="23">
        <v>160</v>
      </c>
      <c r="F105" s="23">
        <v>4</v>
      </c>
    </row>
    <row r="106" spans="2:6" ht="20" customHeight="1" x14ac:dyDescent="0.25">
      <c r="B106" s="25">
        <v>51</v>
      </c>
      <c r="C106" s="23" t="s">
        <v>1</v>
      </c>
      <c r="D106" s="23">
        <v>1476</v>
      </c>
      <c r="E106" s="23">
        <v>168</v>
      </c>
      <c r="F106" s="23">
        <v>17</v>
      </c>
    </row>
    <row r="107" spans="2:6" ht="20" customHeight="1" x14ac:dyDescent="0.25">
      <c r="B107" s="25">
        <v>52</v>
      </c>
      <c r="C107" s="23" t="s">
        <v>0</v>
      </c>
      <c r="D107" s="23">
        <v>1398</v>
      </c>
      <c r="E107" s="23">
        <v>188</v>
      </c>
      <c r="F107" s="23">
        <v>3</v>
      </c>
    </row>
    <row r="108" spans="2:6" ht="20" customHeight="1" x14ac:dyDescent="0.25">
      <c r="B108" s="25">
        <v>52</v>
      </c>
      <c r="C108" s="23" t="s">
        <v>1</v>
      </c>
      <c r="D108" s="23">
        <v>1633</v>
      </c>
      <c r="E108" s="23">
        <v>197</v>
      </c>
      <c r="F108" s="23">
        <v>14</v>
      </c>
    </row>
    <row r="109" spans="2:6" ht="20" customHeight="1" x14ac:dyDescent="0.25">
      <c r="B109" s="25">
        <v>53</v>
      </c>
      <c r="C109" s="23" t="s">
        <v>0</v>
      </c>
      <c r="D109" s="23">
        <v>1906</v>
      </c>
      <c r="E109" s="23">
        <v>182</v>
      </c>
      <c r="F109" s="23">
        <v>3</v>
      </c>
    </row>
    <row r="110" spans="2:6" ht="20" customHeight="1" x14ac:dyDescent="0.25">
      <c r="B110" s="25">
        <v>53</v>
      </c>
      <c r="C110" s="23" t="s">
        <v>1</v>
      </c>
      <c r="D110" s="23">
        <v>1314</v>
      </c>
      <c r="E110" s="23">
        <v>145</v>
      </c>
      <c r="F110" s="23">
        <v>17</v>
      </c>
    </row>
    <row r="111" spans="2:6" ht="20" customHeight="1" x14ac:dyDescent="0.25">
      <c r="B111" s="25">
        <v>54</v>
      </c>
      <c r="C111" s="23" t="s">
        <v>0</v>
      </c>
      <c r="D111" s="23">
        <v>1370</v>
      </c>
      <c r="E111" s="23">
        <v>270</v>
      </c>
      <c r="F111" s="23">
        <v>5</v>
      </c>
    </row>
    <row r="112" spans="2:6" ht="20" customHeight="1" x14ac:dyDescent="0.25">
      <c r="B112" s="25">
        <v>54</v>
      </c>
      <c r="C112" s="23" t="s">
        <v>1</v>
      </c>
      <c r="D112" s="23">
        <v>1669</v>
      </c>
      <c r="E112" s="23">
        <v>138</v>
      </c>
      <c r="F112" s="23">
        <v>13</v>
      </c>
    </row>
    <row r="113" spans="2:6" ht="20" customHeight="1" x14ac:dyDescent="0.25">
      <c r="B113" s="25">
        <v>55</v>
      </c>
      <c r="C113" s="23" t="s">
        <v>0</v>
      </c>
      <c r="D113" s="23">
        <v>1821</v>
      </c>
      <c r="E113" s="23">
        <v>212</v>
      </c>
      <c r="F113" s="23">
        <v>5</v>
      </c>
    </row>
    <row r="114" spans="2:6" ht="20" customHeight="1" x14ac:dyDescent="0.25">
      <c r="B114" s="25">
        <v>55</v>
      </c>
      <c r="C114" s="23" t="s">
        <v>1</v>
      </c>
      <c r="D114" s="23">
        <v>1390</v>
      </c>
      <c r="E114" s="23">
        <v>118</v>
      </c>
      <c r="F114" s="23">
        <v>13</v>
      </c>
    </row>
    <row r="115" spans="2:6" ht="20" customHeight="1" x14ac:dyDescent="0.25">
      <c r="B115" s="25">
        <v>56</v>
      </c>
      <c r="C115" s="23" t="s">
        <v>0</v>
      </c>
      <c r="D115" s="23">
        <v>1508</v>
      </c>
      <c r="E115" s="23">
        <v>239</v>
      </c>
      <c r="F115" s="23">
        <v>3</v>
      </c>
    </row>
    <row r="116" spans="2:6" ht="20" customHeight="1" x14ac:dyDescent="0.25">
      <c r="B116" s="25">
        <v>56</v>
      </c>
      <c r="C116" s="23" t="s">
        <v>1</v>
      </c>
      <c r="D116" s="23">
        <v>1734</v>
      </c>
      <c r="E116" s="23">
        <v>104</v>
      </c>
      <c r="F116" s="23">
        <v>17</v>
      </c>
    </row>
    <row r="117" spans="2:6" ht="20" customHeight="1" x14ac:dyDescent="0.25">
      <c r="B117" s="25">
        <v>57</v>
      </c>
      <c r="C117" s="23" t="s">
        <v>0</v>
      </c>
      <c r="D117" s="23">
        <v>1461</v>
      </c>
      <c r="E117" s="23">
        <v>191</v>
      </c>
      <c r="F117" s="23">
        <v>6</v>
      </c>
    </row>
    <row r="118" spans="2:6" ht="20" customHeight="1" x14ac:dyDescent="0.25">
      <c r="B118" s="25">
        <v>57</v>
      </c>
      <c r="C118" s="23" t="s">
        <v>1</v>
      </c>
      <c r="D118" s="23">
        <v>1059</v>
      </c>
      <c r="E118" s="23">
        <v>128</v>
      </c>
      <c r="F118" s="23">
        <v>16</v>
      </c>
    </row>
    <row r="119" spans="2:6" ht="20" customHeight="1" x14ac:dyDescent="0.25">
      <c r="B119" s="25">
        <v>58</v>
      </c>
      <c r="C119" s="23" t="s">
        <v>0</v>
      </c>
      <c r="D119" s="23">
        <v>1278</v>
      </c>
      <c r="E119" s="23">
        <v>290</v>
      </c>
      <c r="F119" s="23">
        <v>4</v>
      </c>
    </row>
    <row r="120" spans="2:6" ht="20" customHeight="1" x14ac:dyDescent="0.25">
      <c r="B120" s="25">
        <v>58</v>
      </c>
      <c r="C120" s="23" t="s">
        <v>1</v>
      </c>
      <c r="D120" s="23">
        <v>1229</v>
      </c>
      <c r="E120" s="23">
        <v>183</v>
      </c>
      <c r="F120" s="23">
        <v>12</v>
      </c>
    </row>
    <row r="121" spans="2:6" ht="20" customHeight="1" x14ac:dyDescent="0.25">
      <c r="B121" s="25">
        <v>59</v>
      </c>
      <c r="C121" s="23" t="s">
        <v>0</v>
      </c>
      <c r="D121" s="23">
        <v>1302</v>
      </c>
      <c r="E121" s="23">
        <v>230</v>
      </c>
      <c r="F121" s="23">
        <v>5</v>
      </c>
    </row>
    <row r="122" spans="2:6" ht="20" customHeight="1" x14ac:dyDescent="0.25">
      <c r="B122" s="25">
        <v>59</v>
      </c>
      <c r="C122" s="23" t="s">
        <v>1</v>
      </c>
      <c r="D122" s="23">
        <v>1729</v>
      </c>
      <c r="E122" s="23">
        <v>177</v>
      </c>
      <c r="F122" s="23">
        <v>14</v>
      </c>
    </row>
    <row r="123" spans="2:6" ht="20" customHeight="1" x14ac:dyDescent="0.25">
      <c r="B123" s="25">
        <v>60</v>
      </c>
      <c r="C123" s="23" t="s">
        <v>0</v>
      </c>
      <c r="D123" s="23">
        <v>1896</v>
      </c>
      <c r="E123" s="23">
        <v>155</v>
      </c>
      <c r="F123" s="23">
        <v>4</v>
      </c>
    </row>
    <row r="124" spans="2:6" ht="20" customHeight="1" x14ac:dyDescent="0.25">
      <c r="B124" s="25">
        <v>60</v>
      </c>
      <c r="C124" s="23" t="s">
        <v>1</v>
      </c>
      <c r="D124" s="23">
        <v>1382</v>
      </c>
      <c r="E124" s="23">
        <v>109</v>
      </c>
      <c r="F124" s="23">
        <v>16</v>
      </c>
    </row>
    <row r="125" spans="2:6" ht="20" customHeight="1" x14ac:dyDescent="0.25">
      <c r="B125" s="25">
        <v>61</v>
      </c>
      <c r="C125" s="23" t="s">
        <v>0</v>
      </c>
      <c r="D125" s="23">
        <v>1089</v>
      </c>
      <c r="E125" s="23">
        <v>256</v>
      </c>
      <c r="F125" s="23">
        <v>4</v>
      </c>
    </row>
    <row r="126" spans="2:6" ht="20" customHeight="1" x14ac:dyDescent="0.25">
      <c r="B126" s="25">
        <v>61</v>
      </c>
      <c r="C126" s="23" t="s">
        <v>1</v>
      </c>
      <c r="D126" s="23">
        <v>1488</v>
      </c>
      <c r="E126" s="23">
        <v>188</v>
      </c>
      <c r="F126" s="23">
        <v>19</v>
      </c>
    </row>
    <row r="127" spans="2:6" ht="20" customHeight="1" x14ac:dyDescent="0.25">
      <c r="B127" s="25">
        <v>62</v>
      </c>
      <c r="C127" s="23" t="s">
        <v>0</v>
      </c>
      <c r="D127" s="23">
        <v>1286</v>
      </c>
      <c r="E127" s="23">
        <v>239</v>
      </c>
      <c r="F127" s="23">
        <v>3</v>
      </c>
    </row>
    <row r="128" spans="2:6" ht="20" customHeight="1" x14ac:dyDescent="0.25">
      <c r="B128" s="25">
        <v>62</v>
      </c>
      <c r="C128" s="23" t="s">
        <v>1</v>
      </c>
      <c r="D128" s="23">
        <v>1555</v>
      </c>
      <c r="E128" s="23">
        <v>182</v>
      </c>
      <c r="F128" s="23">
        <v>15</v>
      </c>
    </row>
    <row r="129" spans="2:6" ht="20" customHeight="1" x14ac:dyDescent="0.25">
      <c r="B129" s="25">
        <v>63</v>
      </c>
      <c r="C129" s="23" t="s">
        <v>0</v>
      </c>
      <c r="D129" s="23">
        <v>1101</v>
      </c>
      <c r="E129" s="23">
        <v>265</v>
      </c>
      <c r="F129" s="23">
        <v>5</v>
      </c>
    </row>
    <row r="130" spans="2:6" ht="20" customHeight="1" x14ac:dyDescent="0.25">
      <c r="B130" s="25">
        <v>63</v>
      </c>
      <c r="C130" s="23" t="s">
        <v>1</v>
      </c>
      <c r="D130" s="23">
        <v>1576</v>
      </c>
      <c r="E130" s="23">
        <v>164</v>
      </c>
      <c r="F130" s="23">
        <v>18</v>
      </c>
    </row>
    <row r="131" spans="2:6" ht="20" customHeight="1" x14ac:dyDescent="0.25">
      <c r="B131" s="25">
        <v>64</v>
      </c>
      <c r="C131" s="23" t="s">
        <v>0</v>
      </c>
      <c r="D131" s="23">
        <v>1945</v>
      </c>
      <c r="E131" s="23">
        <v>251</v>
      </c>
      <c r="F131" s="23">
        <v>5</v>
      </c>
    </row>
    <row r="132" spans="2:6" ht="20" customHeight="1" x14ac:dyDescent="0.25">
      <c r="B132" s="25">
        <v>64</v>
      </c>
      <c r="C132" s="23" t="s">
        <v>1</v>
      </c>
      <c r="D132" s="23">
        <v>1792</v>
      </c>
      <c r="E132" s="23">
        <v>104</v>
      </c>
      <c r="F132" s="23">
        <v>18</v>
      </c>
    </row>
    <row r="133" spans="2:6" ht="20" customHeight="1" x14ac:dyDescent="0.25">
      <c r="B133" s="25">
        <v>65</v>
      </c>
      <c r="C133" s="23" t="s">
        <v>0</v>
      </c>
      <c r="D133" s="23">
        <v>1491</v>
      </c>
      <c r="E133" s="23">
        <v>299</v>
      </c>
      <c r="F133" s="23">
        <v>5</v>
      </c>
    </row>
    <row r="134" spans="2:6" ht="20" customHeight="1" x14ac:dyDescent="0.25">
      <c r="B134" s="25">
        <v>65</v>
      </c>
      <c r="C134" s="23" t="s">
        <v>1</v>
      </c>
      <c r="D134" s="23">
        <v>1547</v>
      </c>
      <c r="E134" s="23">
        <v>161</v>
      </c>
      <c r="F134" s="23">
        <v>12</v>
      </c>
    </row>
    <row r="135" spans="2:6" ht="20" customHeight="1" x14ac:dyDescent="0.25">
      <c r="B135" s="25">
        <v>66</v>
      </c>
      <c r="C135" s="23" t="s">
        <v>0</v>
      </c>
      <c r="D135" s="23">
        <v>1225</v>
      </c>
      <c r="E135" s="23">
        <v>190</v>
      </c>
      <c r="F135" s="23">
        <v>3</v>
      </c>
    </row>
    <row r="136" spans="2:6" ht="20" customHeight="1" x14ac:dyDescent="0.25">
      <c r="B136" s="25">
        <v>66</v>
      </c>
      <c r="C136" s="23" t="s">
        <v>1</v>
      </c>
      <c r="D136" s="23">
        <v>1798</v>
      </c>
      <c r="E136" s="23">
        <v>132</v>
      </c>
      <c r="F136" s="23">
        <v>13</v>
      </c>
    </row>
    <row r="137" spans="2:6" ht="20" customHeight="1" x14ac:dyDescent="0.25">
      <c r="B137" s="25">
        <v>67</v>
      </c>
      <c r="C137" s="23" t="s">
        <v>0</v>
      </c>
      <c r="D137" s="23">
        <v>1813</v>
      </c>
      <c r="E137" s="23">
        <v>268</v>
      </c>
      <c r="F137" s="23">
        <v>3</v>
      </c>
    </row>
    <row r="138" spans="2:6" ht="20" customHeight="1" x14ac:dyDescent="0.25">
      <c r="B138" s="25">
        <v>67</v>
      </c>
      <c r="C138" s="23" t="s">
        <v>1</v>
      </c>
      <c r="D138" s="23">
        <v>1073</v>
      </c>
      <c r="E138" s="23">
        <v>149</v>
      </c>
      <c r="F138" s="23">
        <v>17</v>
      </c>
    </row>
    <row r="139" spans="2:6" ht="20" customHeight="1" x14ac:dyDescent="0.25">
      <c r="B139" s="25">
        <v>68</v>
      </c>
      <c r="C139" s="23" t="s">
        <v>0</v>
      </c>
      <c r="D139" s="23">
        <v>1894</v>
      </c>
      <c r="E139" s="23">
        <v>177</v>
      </c>
      <c r="F139" s="23">
        <v>4</v>
      </c>
    </row>
    <row r="140" spans="2:6" ht="20" customHeight="1" x14ac:dyDescent="0.25">
      <c r="B140" s="25">
        <v>68</v>
      </c>
      <c r="C140" s="23" t="s">
        <v>1</v>
      </c>
      <c r="D140" s="23">
        <v>1749</v>
      </c>
      <c r="E140" s="23">
        <v>168</v>
      </c>
      <c r="F140" s="23">
        <v>11</v>
      </c>
    </row>
    <row r="141" spans="2:6" ht="20" customHeight="1" x14ac:dyDescent="0.25">
      <c r="B141" s="25">
        <v>69</v>
      </c>
      <c r="C141" s="23" t="s">
        <v>0</v>
      </c>
      <c r="D141" s="23">
        <v>1224</v>
      </c>
      <c r="E141" s="23">
        <v>206</v>
      </c>
      <c r="F141" s="23">
        <v>5</v>
      </c>
    </row>
    <row r="142" spans="2:6" ht="20" customHeight="1" x14ac:dyDescent="0.25">
      <c r="B142" s="25">
        <v>69</v>
      </c>
      <c r="C142" s="23" t="s">
        <v>1</v>
      </c>
      <c r="D142" s="23">
        <v>1437</v>
      </c>
      <c r="E142" s="23">
        <v>189</v>
      </c>
      <c r="F142" s="23">
        <v>16</v>
      </c>
    </row>
    <row r="143" spans="2:6" ht="20" customHeight="1" x14ac:dyDescent="0.25">
      <c r="B143" s="25">
        <v>70</v>
      </c>
      <c r="C143" s="23" t="s">
        <v>0</v>
      </c>
      <c r="D143" s="23">
        <v>1202</v>
      </c>
      <c r="E143" s="23">
        <v>168</v>
      </c>
      <c r="F143" s="23">
        <v>3</v>
      </c>
    </row>
    <row r="144" spans="2:6" ht="20" customHeight="1" x14ac:dyDescent="0.25">
      <c r="B144" s="25">
        <v>70</v>
      </c>
      <c r="C144" s="23" t="s">
        <v>1</v>
      </c>
      <c r="D144" s="23">
        <v>1950</v>
      </c>
      <c r="E144" s="23">
        <v>166</v>
      </c>
      <c r="F144" s="23">
        <v>13</v>
      </c>
    </row>
    <row r="145" spans="2:6" ht="20" customHeight="1" x14ac:dyDescent="0.25">
      <c r="B145" s="25">
        <v>71</v>
      </c>
      <c r="C145" s="23" t="s">
        <v>0</v>
      </c>
      <c r="D145" s="23">
        <v>1561</v>
      </c>
      <c r="E145" s="23">
        <v>202</v>
      </c>
      <c r="F145" s="23">
        <v>5</v>
      </c>
    </row>
    <row r="146" spans="2:6" ht="20" customHeight="1" x14ac:dyDescent="0.25">
      <c r="B146" s="25">
        <v>71</v>
      </c>
      <c r="C146" s="23" t="s">
        <v>1</v>
      </c>
      <c r="D146" s="23">
        <v>1461</v>
      </c>
      <c r="E146" s="23">
        <v>149</v>
      </c>
      <c r="F146" s="23">
        <v>15</v>
      </c>
    </row>
    <row r="147" spans="2:6" ht="20" customHeight="1" x14ac:dyDescent="0.25">
      <c r="B147" s="25">
        <v>72</v>
      </c>
      <c r="C147" s="23" t="s">
        <v>0</v>
      </c>
      <c r="D147" s="23">
        <v>1079</v>
      </c>
      <c r="E147" s="23">
        <v>290</v>
      </c>
      <c r="F147" s="23">
        <v>4</v>
      </c>
    </row>
    <row r="148" spans="2:6" ht="20" customHeight="1" x14ac:dyDescent="0.25">
      <c r="B148" s="25">
        <v>72</v>
      </c>
      <c r="C148" s="23" t="s">
        <v>1</v>
      </c>
      <c r="D148" s="23">
        <v>1890</v>
      </c>
      <c r="E148" s="23">
        <v>114</v>
      </c>
      <c r="F148" s="23">
        <v>13</v>
      </c>
    </row>
    <row r="149" spans="2:6" ht="20" customHeight="1" x14ac:dyDescent="0.25">
      <c r="B149" s="25">
        <v>73</v>
      </c>
      <c r="C149" s="23" t="s">
        <v>0</v>
      </c>
      <c r="D149" s="23">
        <v>1373</v>
      </c>
      <c r="E149" s="23">
        <v>277</v>
      </c>
      <c r="F149" s="23">
        <v>5</v>
      </c>
    </row>
    <row r="150" spans="2:6" ht="20" customHeight="1" x14ac:dyDescent="0.25">
      <c r="B150" s="25">
        <v>73</v>
      </c>
      <c r="C150" s="23" t="s">
        <v>1</v>
      </c>
      <c r="D150" s="23">
        <v>1677</v>
      </c>
      <c r="E150" s="23">
        <v>157</v>
      </c>
      <c r="F150" s="23">
        <v>12</v>
      </c>
    </row>
    <row r="151" spans="2:6" ht="20" customHeight="1" x14ac:dyDescent="0.25">
      <c r="B151" s="25">
        <v>74</v>
      </c>
      <c r="C151" s="23" t="s">
        <v>0</v>
      </c>
      <c r="D151" s="23">
        <v>1552</v>
      </c>
      <c r="E151" s="23">
        <v>294</v>
      </c>
      <c r="F151" s="23">
        <v>5</v>
      </c>
    </row>
    <row r="152" spans="2:6" ht="20" customHeight="1" x14ac:dyDescent="0.25">
      <c r="B152" s="25">
        <v>74</v>
      </c>
      <c r="C152" s="23" t="s">
        <v>1</v>
      </c>
      <c r="D152" s="23">
        <v>1817</v>
      </c>
      <c r="E152" s="23">
        <v>128</v>
      </c>
      <c r="F152" s="23">
        <v>11</v>
      </c>
    </row>
    <row r="153" spans="2:6" ht="20" customHeight="1" x14ac:dyDescent="0.25">
      <c r="B153" s="25">
        <v>75</v>
      </c>
      <c r="C153" s="23" t="s">
        <v>0</v>
      </c>
      <c r="D153" s="23">
        <v>1250</v>
      </c>
      <c r="E153" s="23">
        <v>279</v>
      </c>
      <c r="F153" s="23">
        <v>5</v>
      </c>
    </row>
    <row r="154" spans="2:6" ht="20" customHeight="1" x14ac:dyDescent="0.25">
      <c r="B154" s="25">
        <v>75</v>
      </c>
      <c r="C154" s="23" t="s">
        <v>1</v>
      </c>
      <c r="D154" s="23">
        <v>1908</v>
      </c>
      <c r="E154" s="23">
        <v>102</v>
      </c>
      <c r="F154" s="23">
        <v>19</v>
      </c>
    </row>
    <row r="155" spans="2:6" ht="20" customHeight="1" x14ac:dyDescent="0.25">
      <c r="B155" s="25">
        <v>76</v>
      </c>
      <c r="C155" s="23" t="s">
        <v>0</v>
      </c>
      <c r="D155" s="23">
        <v>1432</v>
      </c>
      <c r="E155" s="23">
        <v>181</v>
      </c>
      <c r="F155" s="23">
        <v>4</v>
      </c>
    </row>
    <row r="156" spans="2:6" ht="20" customHeight="1" x14ac:dyDescent="0.25">
      <c r="B156" s="25">
        <v>76</v>
      </c>
      <c r="C156" s="23" t="s">
        <v>1</v>
      </c>
      <c r="D156" s="23">
        <v>1788</v>
      </c>
      <c r="E156" s="23">
        <v>187</v>
      </c>
      <c r="F156" s="23">
        <v>17</v>
      </c>
    </row>
    <row r="157" spans="2:6" ht="20" customHeight="1" x14ac:dyDescent="0.25">
      <c r="B157" s="25">
        <v>77</v>
      </c>
      <c r="C157" s="23" t="s">
        <v>0</v>
      </c>
      <c r="D157" s="23">
        <v>1698</v>
      </c>
      <c r="E157" s="23">
        <v>161</v>
      </c>
      <c r="F157" s="23">
        <v>3</v>
      </c>
    </row>
    <row r="158" spans="2:6" ht="20" customHeight="1" x14ac:dyDescent="0.25">
      <c r="B158" s="25">
        <v>77</v>
      </c>
      <c r="C158" s="23" t="s">
        <v>1</v>
      </c>
      <c r="D158" s="23">
        <v>1374</v>
      </c>
      <c r="E158" s="23">
        <v>105</v>
      </c>
      <c r="F158" s="23">
        <v>13</v>
      </c>
    </row>
    <row r="159" spans="2:6" ht="20" customHeight="1" x14ac:dyDescent="0.25">
      <c r="B159" s="25">
        <v>78</v>
      </c>
      <c r="C159" s="23" t="s">
        <v>0</v>
      </c>
      <c r="D159" s="23">
        <v>1225</v>
      </c>
      <c r="E159" s="23">
        <v>292</v>
      </c>
      <c r="F159" s="23">
        <v>5</v>
      </c>
    </row>
    <row r="160" spans="2:6" ht="20" customHeight="1" x14ac:dyDescent="0.25">
      <c r="B160" s="25">
        <v>78</v>
      </c>
      <c r="C160" s="23" t="s">
        <v>1</v>
      </c>
      <c r="D160" s="23">
        <v>1292</v>
      </c>
      <c r="E160" s="23">
        <v>138</v>
      </c>
      <c r="F160" s="23">
        <v>15</v>
      </c>
    </row>
    <row r="161" spans="2:6" ht="20" customHeight="1" x14ac:dyDescent="0.25">
      <c r="B161" s="25">
        <v>79</v>
      </c>
      <c r="C161" s="23" t="s">
        <v>0</v>
      </c>
      <c r="D161" s="23">
        <v>1803</v>
      </c>
      <c r="E161" s="23">
        <v>246</v>
      </c>
      <c r="F161" s="23">
        <v>3</v>
      </c>
    </row>
    <row r="162" spans="2:6" ht="20" customHeight="1" x14ac:dyDescent="0.25">
      <c r="B162" s="25">
        <v>79</v>
      </c>
      <c r="C162" s="23" t="s">
        <v>1</v>
      </c>
      <c r="D162" s="23">
        <v>1074</v>
      </c>
      <c r="E162" s="23">
        <v>196</v>
      </c>
      <c r="F162" s="23">
        <v>10</v>
      </c>
    </row>
    <row r="163" spans="2:6" ht="20" customHeight="1" x14ac:dyDescent="0.25">
      <c r="B163" s="25">
        <v>80</v>
      </c>
      <c r="C163" s="23" t="s">
        <v>0</v>
      </c>
      <c r="D163" s="23">
        <v>1405</v>
      </c>
      <c r="E163" s="23">
        <v>187</v>
      </c>
      <c r="F163" s="23">
        <v>5</v>
      </c>
    </row>
    <row r="164" spans="2:6" ht="20" customHeight="1" x14ac:dyDescent="0.25">
      <c r="B164" s="25">
        <v>80</v>
      </c>
      <c r="C164" s="23" t="s">
        <v>1</v>
      </c>
      <c r="D164" s="23">
        <v>1790</v>
      </c>
      <c r="E164" s="23">
        <v>154</v>
      </c>
      <c r="F164" s="23">
        <v>14</v>
      </c>
    </row>
    <row r="165" spans="2:6" ht="20" customHeight="1" x14ac:dyDescent="0.25">
      <c r="B165" s="25">
        <v>81</v>
      </c>
      <c r="C165" s="23" t="s">
        <v>0</v>
      </c>
      <c r="D165" s="23">
        <v>1090</v>
      </c>
      <c r="E165" s="23">
        <v>176</v>
      </c>
      <c r="F165" s="23">
        <v>4</v>
      </c>
    </row>
    <row r="166" spans="2:6" ht="20" customHeight="1" x14ac:dyDescent="0.25">
      <c r="B166" s="25">
        <v>81</v>
      </c>
      <c r="C166" s="23" t="s">
        <v>1</v>
      </c>
      <c r="D166" s="23">
        <v>1253</v>
      </c>
      <c r="E166" s="23">
        <v>184</v>
      </c>
      <c r="F166" s="23">
        <v>16</v>
      </c>
    </row>
    <row r="167" spans="2:6" ht="20" customHeight="1" x14ac:dyDescent="0.25">
      <c r="B167" s="25">
        <v>82</v>
      </c>
      <c r="C167" s="23" t="s">
        <v>0</v>
      </c>
      <c r="D167" s="23">
        <v>1604</v>
      </c>
      <c r="E167" s="23">
        <v>158</v>
      </c>
      <c r="F167" s="23">
        <v>5</v>
      </c>
    </row>
    <row r="168" spans="2:6" ht="20" customHeight="1" x14ac:dyDescent="0.25">
      <c r="B168" s="25">
        <v>82</v>
      </c>
      <c r="C168" s="23" t="s">
        <v>1</v>
      </c>
      <c r="D168" s="23">
        <v>1228</v>
      </c>
      <c r="E168" s="23">
        <v>113</v>
      </c>
      <c r="F168" s="23">
        <v>14</v>
      </c>
    </row>
    <row r="169" spans="2:6" ht="20" customHeight="1" x14ac:dyDescent="0.25">
      <c r="B169" s="25">
        <v>83</v>
      </c>
      <c r="C169" s="23" t="s">
        <v>0</v>
      </c>
      <c r="D169" s="23">
        <v>1622</v>
      </c>
      <c r="E169" s="23">
        <v>206</v>
      </c>
      <c r="F169" s="23">
        <v>5</v>
      </c>
    </row>
    <row r="170" spans="2:6" ht="20" customHeight="1" x14ac:dyDescent="0.25">
      <c r="B170" s="25">
        <v>83</v>
      </c>
      <c r="C170" s="23" t="s">
        <v>1</v>
      </c>
      <c r="D170" s="23">
        <v>1297</v>
      </c>
      <c r="E170" s="23">
        <v>140</v>
      </c>
      <c r="F170" s="23">
        <v>17</v>
      </c>
    </row>
    <row r="171" spans="2:6" ht="20" customHeight="1" x14ac:dyDescent="0.25">
      <c r="B171" s="25">
        <v>84</v>
      </c>
      <c r="C171" s="23" t="s">
        <v>0</v>
      </c>
      <c r="D171" s="23">
        <v>1746</v>
      </c>
      <c r="E171" s="23">
        <v>166</v>
      </c>
      <c r="F171" s="23">
        <v>4</v>
      </c>
    </row>
    <row r="172" spans="2:6" ht="20" customHeight="1" x14ac:dyDescent="0.25">
      <c r="B172" s="25">
        <v>84</v>
      </c>
      <c r="C172" s="23" t="s">
        <v>1</v>
      </c>
      <c r="D172" s="23">
        <v>1244</v>
      </c>
      <c r="E172" s="23">
        <v>163</v>
      </c>
      <c r="F172" s="23">
        <v>20</v>
      </c>
    </row>
    <row r="173" spans="2:6" ht="20" customHeight="1" x14ac:dyDescent="0.25">
      <c r="B173" s="25">
        <v>85</v>
      </c>
      <c r="C173" s="23" t="s">
        <v>0</v>
      </c>
      <c r="D173" s="23">
        <v>1464</v>
      </c>
      <c r="E173" s="23">
        <v>173</v>
      </c>
      <c r="F173" s="23">
        <v>4</v>
      </c>
    </row>
    <row r="174" spans="2:6" ht="20" customHeight="1" x14ac:dyDescent="0.25">
      <c r="B174" s="25">
        <v>85</v>
      </c>
      <c r="C174" s="23" t="s">
        <v>1</v>
      </c>
      <c r="D174" s="23">
        <v>1698</v>
      </c>
      <c r="E174" s="23">
        <v>112</v>
      </c>
      <c r="F174" s="23">
        <v>17</v>
      </c>
    </row>
    <row r="175" spans="2:6" ht="20" customHeight="1" x14ac:dyDescent="0.25">
      <c r="B175" s="25">
        <v>86</v>
      </c>
      <c r="C175" s="23" t="s">
        <v>0</v>
      </c>
      <c r="D175" s="23">
        <v>1515</v>
      </c>
      <c r="E175" s="23">
        <v>186</v>
      </c>
      <c r="F175" s="23">
        <v>5</v>
      </c>
    </row>
    <row r="176" spans="2:6" ht="20" customHeight="1" x14ac:dyDescent="0.25">
      <c r="B176" s="25">
        <v>86</v>
      </c>
      <c r="C176" s="23" t="s">
        <v>1</v>
      </c>
      <c r="D176" s="23">
        <v>1820</v>
      </c>
      <c r="E176" s="23">
        <v>198</v>
      </c>
      <c r="F176" s="23">
        <v>18</v>
      </c>
    </row>
    <row r="177" spans="2:6" ht="20" customHeight="1" x14ac:dyDescent="0.25">
      <c r="B177" s="25">
        <v>87</v>
      </c>
      <c r="C177" s="23" t="s">
        <v>0</v>
      </c>
      <c r="D177" s="23">
        <v>1675</v>
      </c>
      <c r="E177" s="23">
        <v>166</v>
      </c>
      <c r="F177" s="23">
        <v>3</v>
      </c>
    </row>
    <row r="178" spans="2:6" ht="20" customHeight="1" x14ac:dyDescent="0.25">
      <c r="B178" s="25">
        <v>87</v>
      </c>
      <c r="C178" s="23" t="s">
        <v>1</v>
      </c>
      <c r="D178" s="23">
        <v>1207</v>
      </c>
      <c r="E178" s="23">
        <v>142</v>
      </c>
      <c r="F178" s="23">
        <v>10</v>
      </c>
    </row>
    <row r="179" spans="2:6" ht="20" customHeight="1" x14ac:dyDescent="0.25">
      <c r="B179" s="25">
        <v>88</v>
      </c>
      <c r="C179" s="23" t="s">
        <v>0</v>
      </c>
      <c r="D179" s="23">
        <v>1985</v>
      </c>
      <c r="E179" s="23">
        <v>201</v>
      </c>
      <c r="F179" s="23">
        <v>4</v>
      </c>
    </row>
    <row r="180" spans="2:6" ht="20" customHeight="1" x14ac:dyDescent="0.25">
      <c r="B180" s="25">
        <v>88</v>
      </c>
      <c r="C180" s="23" t="s">
        <v>1</v>
      </c>
      <c r="D180" s="23">
        <v>1409</v>
      </c>
      <c r="E180" s="23">
        <v>172</v>
      </c>
      <c r="F180" s="23">
        <v>18</v>
      </c>
    </row>
    <row r="181" spans="2:6" ht="20" customHeight="1" x14ac:dyDescent="0.25">
      <c r="B181" s="25">
        <v>89</v>
      </c>
      <c r="C181" s="23" t="s">
        <v>0</v>
      </c>
      <c r="D181" s="23">
        <v>1994</v>
      </c>
      <c r="E181" s="23">
        <v>276</v>
      </c>
      <c r="F181" s="23">
        <v>3</v>
      </c>
    </row>
    <row r="182" spans="2:6" ht="20" customHeight="1" x14ac:dyDescent="0.25">
      <c r="B182" s="25">
        <v>89</v>
      </c>
      <c r="C182" s="23" t="s">
        <v>1</v>
      </c>
      <c r="D182" s="23">
        <v>1267</v>
      </c>
      <c r="E182" s="23">
        <v>159</v>
      </c>
      <c r="F182" s="23">
        <v>13</v>
      </c>
    </row>
    <row r="183" spans="2:6" ht="20" customHeight="1" x14ac:dyDescent="0.25">
      <c r="B183" s="25">
        <v>90</v>
      </c>
      <c r="C183" s="23" t="s">
        <v>0</v>
      </c>
      <c r="D183" s="23">
        <v>1288</v>
      </c>
      <c r="E183" s="23">
        <v>177</v>
      </c>
      <c r="F183" s="23">
        <v>3</v>
      </c>
    </row>
    <row r="184" spans="2:6" ht="20" customHeight="1" x14ac:dyDescent="0.25">
      <c r="B184" s="25">
        <v>90</v>
      </c>
      <c r="C184" s="23" t="s">
        <v>1</v>
      </c>
      <c r="D184" s="23">
        <v>1564</v>
      </c>
      <c r="E184" s="23">
        <v>140</v>
      </c>
      <c r="F184" s="23">
        <v>17</v>
      </c>
    </row>
    <row r="185" spans="2:6" ht="20" customHeight="1" x14ac:dyDescent="0.25">
      <c r="B185" s="25">
        <v>91</v>
      </c>
      <c r="C185" s="23" t="s">
        <v>0</v>
      </c>
      <c r="D185" s="23">
        <v>1062</v>
      </c>
      <c r="E185" s="23">
        <v>293</v>
      </c>
      <c r="F185" s="23">
        <v>5</v>
      </c>
    </row>
    <row r="186" spans="2:6" ht="20" customHeight="1" x14ac:dyDescent="0.25">
      <c r="B186" s="25">
        <v>91</v>
      </c>
      <c r="C186" s="23" t="s">
        <v>1</v>
      </c>
      <c r="D186" s="23">
        <v>1029</v>
      </c>
      <c r="E186" s="23">
        <v>120</v>
      </c>
      <c r="F186" s="23">
        <v>13</v>
      </c>
    </row>
    <row r="187" spans="2:6" ht="20" customHeight="1" x14ac:dyDescent="0.25">
      <c r="B187" s="25">
        <v>92</v>
      </c>
      <c r="C187" s="23" t="s">
        <v>0</v>
      </c>
      <c r="D187" s="23">
        <v>1791</v>
      </c>
      <c r="E187" s="23">
        <v>190</v>
      </c>
      <c r="F187" s="23">
        <v>5</v>
      </c>
    </row>
    <row r="188" spans="2:6" ht="20" customHeight="1" x14ac:dyDescent="0.25">
      <c r="B188" s="25">
        <v>92</v>
      </c>
      <c r="C188" s="23" t="s">
        <v>1</v>
      </c>
      <c r="D188" s="23">
        <v>1054</v>
      </c>
      <c r="E188" s="23">
        <v>101</v>
      </c>
      <c r="F188" s="23">
        <v>18</v>
      </c>
    </row>
    <row r="189" spans="2:6" ht="20" customHeight="1" x14ac:dyDescent="0.25">
      <c r="B189" s="25">
        <v>93</v>
      </c>
      <c r="C189" s="23" t="s">
        <v>0</v>
      </c>
      <c r="D189" s="23">
        <v>1568</v>
      </c>
      <c r="E189" s="23">
        <v>162</v>
      </c>
      <c r="F189" s="23">
        <v>6</v>
      </c>
    </row>
    <row r="190" spans="2:6" ht="20" customHeight="1" x14ac:dyDescent="0.25">
      <c r="B190" s="25">
        <v>93</v>
      </c>
      <c r="C190" s="23" t="s">
        <v>1</v>
      </c>
      <c r="D190" s="23">
        <v>1800</v>
      </c>
      <c r="E190" s="23">
        <v>181</v>
      </c>
      <c r="F190" s="23">
        <v>20</v>
      </c>
    </row>
    <row r="191" spans="2:6" ht="20" customHeight="1" x14ac:dyDescent="0.25">
      <c r="B191" s="25">
        <v>94</v>
      </c>
      <c r="C191" s="23" t="s">
        <v>0</v>
      </c>
      <c r="D191" s="23">
        <v>1952</v>
      </c>
      <c r="E191" s="23">
        <v>201</v>
      </c>
      <c r="F191" s="23">
        <v>3</v>
      </c>
    </row>
    <row r="192" spans="2:6" ht="20" customHeight="1" x14ac:dyDescent="0.25">
      <c r="B192" s="25">
        <v>94</v>
      </c>
      <c r="C192" s="23" t="s">
        <v>1</v>
      </c>
      <c r="D192" s="23">
        <v>1136</v>
      </c>
      <c r="E192" s="23">
        <v>178</v>
      </c>
      <c r="F192" s="23">
        <v>12</v>
      </c>
    </row>
    <row r="193" spans="2:6" ht="20" customHeight="1" x14ac:dyDescent="0.25">
      <c r="B193" s="25">
        <v>95</v>
      </c>
      <c r="C193" s="23" t="s">
        <v>0</v>
      </c>
      <c r="D193" s="23">
        <v>1818</v>
      </c>
      <c r="E193" s="23">
        <v>286</v>
      </c>
      <c r="F193" s="23">
        <v>4</v>
      </c>
    </row>
    <row r="194" spans="2:6" ht="20" customHeight="1" x14ac:dyDescent="0.25">
      <c r="B194" s="25">
        <v>95</v>
      </c>
      <c r="C194" s="23" t="s">
        <v>1</v>
      </c>
      <c r="D194" s="23">
        <v>1486</v>
      </c>
      <c r="E194" s="23">
        <v>128</v>
      </c>
      <c r="F194" s="23">
        <v>10</v>
      </c>
    </row>
    <row r="195" spans="2:6" ht="20" customHeight="1" x14ac:dyDescent="0.25">
      <c r="B195" s="25">
        <v>96</v>
      </c>
      <c r="C195" s="23" t="s">
        <v>0</v>
      </c>
      <c r="D195" s="23">
        <v>1613</v>
      </c>
      <c r="E195" s="23">
        <v>205</v>
      </c>
      <c r="F195" s="23">
        <v>4</v>
      </c>
    </row>
    <row r="196" spans="2:6" ht="20" customHeight="1" x14ac:dyDescent="0.25">
      <c r="B196" s="25">
        <v>96</v>
      </c>
      <c r="C196" s="23" t="s">
        <v>1</v>
      </c>
      <c r="D196" s="23">
        <v>1910</v>
      </c>
      <c r="E196" s="23">
        <v>105</v>
      </c>
      <c r="F196" s="23">
        <v>18</v>
      </c>
    </row>
    <row r="197" spans="2:6" ht="20" customHeight="1" x14ac:dyDescent="0.25">
      <c r="B197" s="25">
        <v>97</v>
      </c>
      <c r="C197" s="23" t="s">
        <v>0</v>
      </c>
      <c r="D197" s="23">
        <v>1883</v>
      </c>
      <c r="E197" s="23">
        <v>267</v>
      </c>
      <c r="F197" s="23">
        <v>6</v>
      </c>
    </row>
    <row r="198" spans="2:6" ht="20" customHeight="1" x14ac:dyDescent="0.25">
      <c r="B198" s="25">
        <v>97</v>
      </c>
      <c r="C198" s="23" t="s">
        <v>1</v>
      </c>
      <c r="D198" s="23">
        <v>1739</v>
      </c>
      <c r="E198" s="23">
        <v>169</v>
      </c>
      <c r="F198" s="23">
        <v>19</v>
      </c>
    </row>
    <row r="199" spans="2:6" ht="20" customHeight="1" x14ac:dyDescent="0.25">
      <c r="B199" s="25">
        <v>98</v>
      </c>
      <c r="C199" s="23" t="s">
        <v>0</v>
      </c>
      <c r="D199" s="23">
        <v>1797</v>
      </c>
      <c r="E199" s="23">
        <v>255</v>
      </c>
      <c r="F199" s="23">
        <v>6</v>
      </c>
    </row>
    <row r="200" spans="2:6" ht="20" customHeight="1" x14ac:dyDescent="0.25">
      <c r="B200" s="25">
        <v>98</v>
      </c>
      <c r="C200" s="23" t="s">
        <v>1</v>
      </c>
      <c r="D200" s="23">
        <v>1558</v>
      </c>
      <c r="E200" s="23">
        <v>198</v>
      </c>
      <c r="F200" s="23">
        <v>18</v>
      </c>
    </row>
    <row r="201" spans="2:6" ht="20" customHeight="1" x14ac:dyDescent="0.25">
      <c r="B201" s="25">
        <v>99</v>
      </c>
      <c r="C201" s="23" t="s">
        <v>0</v>
      </c>
      <c r="D201" s="23">
        <v>1901</v>
      </c>
      <c r="E201" s="23">
        <v>263</v>
      </c>
      <c r="F201" s="23">
        <v>4</v>
      </c>
    </row>
    <row r="202" spans="2:6" ht="20" customHeight="1" x14ac:dyDescent="0.25">
      <c r="B202" s="25">
        <v>99</v>
      </c>
      <c r="C202" s="23" t="s">
        <v>1</v>
      </c>
      <c r="D202" s="23">
        <v>1006</v>
      </c>
      <c r="E202" s="23">
        <v>156</v>
      </c>
      <c r="F202" s="23">
        <v>14</v>
      </c>
    </row>
    <row r="203" spans="2:6" ht="20" customHeight="1" x14ac:dyDescent="0.25">
      <c r="B203" s="25">
        <v>100</v>
      </c>
      <c r="C203" s="23" t="s">
        <v>0</v>
      </c>
      <c r="D203" s="23">
        <v>1339</v>
      </c>
      <c r="E203" s="23">
        <v>290</v>
      </c>
      <c r="F203" s="23">
        <v>5</v>
      </c>
    </row>
    <row r="204" spans="2:6" ht="20" customHeight="1" x14ac:dyDescent="0.25">
      <c r="B204" s="25">
        <v>100</v>
      </c>
      <c r="C204" s="23" t="s">
        <v>1</v>
      </c>
      <c r="D204" s="23">
        <v>1450</v>
      </c>
      <c r="E204" s="23">
        <v>109</v>
      </c>
      <c r="F204" s="23">
        <v>15</v>
      </c>
    </row>
    <row r="205" spans="2:6" ht="20" customHeight="1" x14ac:dyDescent="0.25">
      <c r="B205" s="25">
        <v>101</v>
      </c>
      <c r="C205" s="23" t="s">
        <v>0</v>
      </c>
      <c r="D205" s="23">
        <v>1840</v>
      </c>
      <c r="E205" s="23">
        <v>267</v>
      </c>
      <c r="F205" s="23">
        <v>5</v>
      </c>
    </row>
    <row r="206" spans="2:6" ht="20" customHeight="1" x14ac:dyDescent="0.25">
      <c r="B206" s="25">
        <v>101</v>
      </c>
      <c r="C206" s="23" t="s">
        <v>1</v>
      </c>
      <c r="D206" s="23">
        <v>1180</v>
      </c>
      <c r="E206" s="23">
        <v>103</v>
      </c>
      <c r="F206" s="23">
        <v>16</v>
      </c>
    </row>
    <row r="207" spans="2:6" ht="20" customHeight="1" x14ac:dyDescent="0.25">
      <c r="B207" s="25">
        <v>102</v>
      </c>
      <c r="C207" s="23" t="s">
        <v>0</v>
      </c>
      <c r="D207" s="23">
        <v>1444</v>
      </c>
      <c r="E207" s="23">
        <v>161</v>
      </c>
      <c r="F207" s="23">
        <v>5</v>
      </c>
    </row>
    <row r="208" spans="2:6" ht="20" customHeight="1" x14ac:dyDescent="0.25">
      <c r="B208" s="25">
        <v>102</v>
      </c>
      <c r="C208" s="23" t="s">
        <v>1</v>
      </c>
      <c r="D208" s="23">
        <v>1363</v>
      </c>
      <c r="E208" s="23">
        <v>156</v>
      </c>
      <c r="F208" s="23">
        <v>18</v>
      </c>
    </row>
    <row r="209" spans="2:6" ht="20" customHeight="1" x14ac:dyDescent="0.25">
      <c r="B209" s="25">
        <v>103</v>
      </c>
      <c r="C209" s="23" t="s">
        <v>0</v>
      </c>
      <c r="D209" s="23">
        <v>1976</v>
      </c>
      <c r="E209" s="23">
        <v>194</v>
      </c>
      <c r="F209" s="23">
        <v>4</v>
      </c>
    </row>
    <row r="210" spans="2:6" ht="20" customHeight="1" x14ac:dyDescent="0.25">
      <c r="B210" s="25">
        <v>103</v>
      </c>
      <c r="C210" s="23" t="s">
        <v>1</v>
      </c>
      <c r="D210" s="23">
        <v>1722</v>
      </c>
      <c r="E210" s="23">
        <v>152</v>
      </c>
      <c r="F210" s="23">
        <v>16</v>
      </c>
    </row>
    <row r="211" spans="2:6" ht="20" customHeight="1" x14ac:dyDescent="0.25">
      <c r="B211" s="25">
        <v>104</v>
      </c>
      <c r="C211" s="23" t="s">
        <v>0</v>
      </c>
      <c r="D211" s="23">
        <v>1587</v>
      </c>
      <c r="E211" s="23">
        <v>239</v>
      </c>
      <c r="F211" s="23">
        <v>3</v>
      </c>
    </row>
    <row r="212" spans="2:6" ht="20" customHeight="1" x14ac:dyDescent="0.25">
      <c r="B212" s="25">
        <v>104</v>
      </c>
      <c r="C212" s="23" t="s">
        <v>1</v>
      </c>
      <c r="D212" s="23">
        <v>1010</v>
      </c>
      <c r="E212" s="23">
        <v>108</v>
      </c>
      <c r="F212" s="23">
        <v>11</v>
      </c>
    </row>
    <row r="213" spans="2:6" ht="20" customHeight="1" x14ac:dyDescent="0.25">
      <c r="B213" s="25">
        <v>105</v>
      </c>
      <c r="C213" s="23" t="s">
        <v>0</v>
      </c>
      <c r="D213" s="23">
        <v>1537</v>
      </c>
      <c r="E213" s="23">
        <v>167</v>
      </c>
      <c r="F213" s="23">
        <v>3</v>
      </c>
    </row>
    <row r="214" spans="2:6" ht="20" customHeight="1" x14ac:dyDescent="0.25">
      <c r="B214" s="25">
        <v>105</v>
      </c>
      <c r="C214" s="23" t="s">
        <v>1</v>
      </c>
      <c r="D214" s="23">
        <v>1242</v>
      </c>
      <c r="E214" s="23">
        <v>172</v>
      </c>
      <c r="F214" s="23">
        <v>12</v>
      </c>
    </row>
    <row r="215" spans="2:6" ht="20" customHeight="1" x14ac:dyDescent="0.25">
      <c r="B215" s="25">
        <v>106</v>
      </c>
      <c r="C215" s="23" t="s">
        <v>0</v>
      </c>
      <c r="D215" s="23">
        <v>1860</v>
      </c>
      <c r="E215" s="23">
        <v>205</v>
      </c>
      <c r="F215" s="23">
        <v>5</v>
      </c>
    </row>
    <row r="216" spans="2:6" ht="20" customHeight="1" x14ac:dyDescent="0.25">
      <c r="B216" s="25">
        <v>106</v>
      </c>
      <c r="C216" s="23" t="s">
        <v>1</v>
      </c>
      <c r="D216" s="23">
        <v>1296</v>
      </c>
      <c r="E216" s="23">
        <v>179</v>
      </c>
      <c r="F216" s="23">
        <v>17</v>
      </c>
    </row>
    <row r="217" spans="2:6" ht="20" customHeight="1" x14ac:dyDescent="0.25">
      <c r="B217" s="25">
        <v>107</v>
      </c>
      <c r="C217" s="23" t="s">
        <v>0</v>
      </c>
      <c r="D217" s="23">
        <v>1143</v>
      </c>
      <c r="E217" s="23">
        <v>168</v>
      </c>
      <c r="F217" s="23">
        <v>4</v>
      </c>
    </row>
    <row r="218" spans="2:6" ht="20" customHeight="1" x14ac:dyDescent="0.25">
      <c r="B218" s="25">
        <v>107</v>
      </c>
      <c r="C218" s="23" t="s">
        <v>1</v>
      </c>
      <c r="D218" s="23">
        <v>1825</v>
      </c>
      <c r="E218" s="23">
        <v>125</v>
      </c>
      <c r="F218" s="23">
        <v>16</v>
      </c>
    </row>
    <row r="219" spans="2:6" ht="20" customHeight="1" x14ac:dyDescent="0.25">
      <c r="B219" s="25">
        <v>108</v>
      </c>
      <c r="C219" s="23" t="s">
        <v>0</v>
      </c>
      <c r="D219" s="23">
        <v>1789</v>
      </c>
      <c r="E219" s="23">
        <v>177</v>
      </c>
      <c r="F219" s="23">
        <v>6</v>
      </c>
    </row>
    <row r="220" spans="2:6" ht="20" customHeight="1" x14ac:dyDescent="0.25">
      <c r="B220" s="25">
        <v>108</v>
      </c>
      <c r="C220" s="23" t="s">
        <v>1</v>
      </c>
      <c r="D220" s="23">
        <v>1086</v>
      </c>
      <c r="E220" s="23">
        <v>115</v>
      </c>
      <c r="F220" s="23">
        <v>16</v>
      </c>
    </row>
    <row r="221" spans="2:6" ht="20" customHeight="1" x14ac:dyDescent="0.25">
      <c r="B221" s="25">
        <v>109</v>
      </c>
      <c r="C221" s="23" t="s">
        <v>0</v>
      </c>
      <c r="D221" s="23">
        <v>1825</v>
      </c>
      <c r="E221" s="23">
        <v>289</v>
      </c>
      <c r="F221" s="23">
        <v>4</v>
      </c>
    </row>
    <row r="222" spans="2:6" ht="20" customHeight="1" x14ac:dyDescent="0.25">
      <c r="B222" s="25">
        <v>109</v>
      </c>
      <c r="C222" s="23" t="s">
        <v>1</v>
      </c>
      <c r="D222" s="23">
        <v>1222</v>
      </c>
      <c r="E222" s="23">
        <v>104</v>
      </c>
      <c r="F222" s="23">
        <v>19</v>
      </c>
    </row>
    <row r="223" spans="2:6" ht="20" customHeight="1" x14ac:dyDescent="0.25">
      <c r="B223" s="25">
        <v>110</v>
      </c>
      <c r="C223" s="23" t="s">
        <v>0</v>
      </c>
      <c r="D223" s="23">
        <v>1027</v>
      </c>
      <c r="E223" s="23">
        <v>213</v>
      </c>
      <c r="F223" s="23">
        <v>4</v>
      </c>
    </row>
    <row r="224" spans="2:6" ht="20" customHeight="1" x14ac:dyDescent="0.25">
      <c r="B224" s="25">
        <v>110</v>
      </c>
      <c r="C224" s="23" t="s">
        <v>1</v>
      </c>
      <c r="D224" s="23">
        <v>1407</v>
      </c>
      <c r="E224" s="23">
        <v>162</v>
      </c>
      <c r="F224" s="23">
        <v>12</v>
      </c>
    </row>
    <row r="225" spans="2:6" ht="20" customHeight="1" x14ac:dyDescent="0.25">
      <c r="B225" s="25">
        <v>111</v>
      </c>
      <c r="C225" s="23" t="s">
        <v>0</v>
      </c>
      <c r="D225" s="23">
        <v>1851</v>
      </c>
      <c r="E225" s="23">
        <v>233</v>
      </c>
      <c r="F225" s="23">
        <v>6</v>
      </c>
    </row>
    <row r="226" spans="2:6" ht="20" customHeight="1" x14ac:dyDescent="0.25">
      <c r="B226" s="25">
        <v>111</v>
      </c>
      <c r="C226" s="23" t="s">
        <v>1</v>
      </c>
      <c r="D226" s="23">
        <v>1739</v>
      </c>
      <c r="E226" s="23">
        <v>112</v>
      </c>
      <c r="F226" s="23">
        <v>13</v>
      </c>
    </row>
    <row r="227" spans="2:6" ht="20" customHeight="1" x14ac:dyDescent="0.25">
      <c r="B227" s="25">
        <v>112</v>
      </c>
      <c r="C227" s="23" t="s">
        <v>0</v>
      </c>
      <c r="D227" s="23">
        <v>1855</v>
      </c>
      <c r="E227" s="23">
        <v>263</v>
      </c>
      <c r="F227" s="23">
        <v>3</v>
      </c>
    </row>
    <row r="228" spans="2:6" ht="20" customHeight="1" x14ac:dyDescent="0.25">
      <c r="B228" s="25">
        <v>112</v>
      </c>
      <c r="C228" s="23" t="s">
        <v>1</v>
      </c>
      <c r="D228" s="23">
        <v>1969</v>
      </c>
      <c r="E228" s="23">
        <v>179</v>
      </c>
      <c r="F228" s="23">
        <v>18</v>
      </c>
    </row>
    <row r="229" spans="2:6" ht="20" customHeight="1" x14ac:dyDescent="0.25">
      <c r="B229" s="25">
        <v>113</v>
      </c>
      <c r="C229" s="23" t="s">
        <v>0</v>
      </c>
      <c r="D229" s="23">
        <v>1517</v>
      </c>
      <c r="E229" s="23">
        <v>169</v>
      </c>
      <c r="F229" s="23">
        <v>4</v>
      </c>
    </row>
    <row r="230" spans="2:6" ht="20" customHeight="1" x14ac:dyDescent="0.25">
      <c r="B230" s="25">
        <v>113</v>
      </c>
      <c r="C230" s="23" t="s">
        <v>1</v>
      </c>
      <c r="D230" s="23">
        <v>1297</v>
      </c>
      <c r="E230" s="23">
        <v>192</v>
      </c>
      <c r="F230" s="23">
        <v>10</v>
      </c>
    </row>
    <row r="231" spans="2:6" ht="20" customHeight="1" x14ac:dyDescent="0.25">
      <c r="B231" s="25">
        <v>114</v>
      </c>
      <c r="C231" s="23" t="s">
        <v>0</v>
      </c>
      <c r="D231" s="23">
        <v>1570</v>
      </c>
      <c r="E231" s="23">
        <v>152</v>
      </c>
      <c r="F231" s="23">
        <v>3</v>
      </c>
    </row>
    <row r="232" spans="2:6" ht="20" customHeight="1" x14ac:dyDescent="0.25">
      <c r="B232" s="25">
        <v>114</v>
      </c>
      <c r="C232" s="23" t="s">
        <v>1</v>
      </c>
      <c r="D232" s="23">
        <v>1677</v>
      </c>
      <c r="E232" s="23">
        <v>132</v>
      </c>
      <c r="F232" s="23">
        <v>11</v>
      </c>
    </row>
    <row r="233" spans="2:6" ht="20" customHeight="1" x14ac:dyDescent="0.25">
      <c r="B233" s="25">
        <v>115</v>
      </c>
      <c r="C233" s="23" t="s">
        <v>0</v>
      </c>
      <c r="D233" s="23">
        <v>1648</v>
      </c>
      <c r="E233" s="23">
        <v>208</v>
      </c>
      <c r="F233" s="23">
        <v>4</v>
      </c>
    </row>
    <row r="234" spans="2:6" ht="20" customHeight="1" x14ac:dyDescent="0.25">
      <c r="B234" s="25">
        <v>115</v>
      </c>
      <c r="C234" s="23" t="s">
        <v>1</v>
      </c>
      <c r="D234" s="23">
        <v>1323</v>
      </c>
      <c r="E234" s="23">
        <v>169</v>
      </c>
      <c r="F234" s="23">
        <v>19</v>
      </c>
    </row>
    <row r="235" spans="2:6" ht="20" customHeight="1" x14ac:dyDescent="0.25">
      <c r="B235" s="25">
        <v>116</v>
      </c>
      <c r="C235" s="23" t="s">
        <v>0</v>
      </c>
      <c r="D235" s="23">
        <v>1367</v>
      </c>
      <c r="E235" s="23">
        <v>193</v>
      </c>
      <c r="F235" s="23">
        <v>5</v>
      </c>
    </row>
    <row r="236" spans="2:6" ht="20" customHeight="1" x14ac:dyDescent="0.25">
      <c r="B236" s="25">
        <v>116</v>
      </c>
      <c r="C236" s="23" t="s">
        <v>1</v>
      </c>
      <c r="D236" s="23">
        <v>1799</v>
      </c>
      <c r="E236" s="23">
        <v>189</v>
      </c>
      <c r="F236" s="23">
        <v>20</v>
      </c>
    </row>
    <row r="237" spans="2:6" ht="20" customHeight="1" x14ac:dyDescent="0.25">
      <c r="B237" s="25">
        <v>117</v>
      </c>
      <c r="C237" s="23" t="s">
        <v>0</v>
      </c>
      <c r="D237" s="23">
        <v>1928</v>
      </c>
      <c r="E237" s="23">
        <v>230</v>
      </c>
      <c r="F237" s="23">
        <v>4</v>
      </c>
    </row>
    <row r="238" spans="2:6" ht="20" customHeight="1" x14ac:dyDescent="0.25">
      <c r="B238" s="25">
        <v>117</v>
      </c>
      <c r="C238" s="23" t="s">
        <v>1</v>
      </c>
      <c r="D238" s="23">
        <v>1056</v>
      </c>
      <c r="E238" s="23">
        <v>111</v>
      </c>
      <c r="F238" s="23">
        <v>12</v>
      </c>
    </row>
    <row r="239" spans="2:6" ht="20" customHeight="1" x14ac:dyDescent="0.25">
      <c r="B239" s="25">
        <v>118</v>
      </c>
      <c r="C239" s="23" t="s">
        <v>0</v>
      </c>
      <c r="D239" s="23">
        <v>1855</v>
      </c>
      <c r="E239" s="23">
        <v>190</v>
      </c>
      <c r="F239" s="23">
        <v>4</v>
      </c>
    </row>
    <row r="240" spans="2:6" ht="20" customHeight="1" x14ac:dyDescent="0.25">
      <c r="B240" s="25">
        <v>118</v>
      </c>
      <c r="C240" s="23" t="s">
        <v>1</v>
      </c>
      <c r="D240" s="23">
        <v>1939</v>
      </c>
      <c r="E240" s="23">
        <v>126</v>
      </c>
      <c r="F240" s="23">
        <v>12</v>
      </c>
    </row>
    <row r="241" spans="2:6" ht="20" customHeight="1" x14ac:dyDescent="0.25">
      <c r="B241" s="25">
        <v>119</v>
      </c>
      <c r="C241" s="23" t="s">
        <v>0</v>
      </c>
      <c r="D241" s="23">
        <v>1989</v>
      </c>
      <c r="E241" s="23">
        <v>240</v>
      </c>
      <c r="F241" s="23">
        <v>6</v>
      </c>
    </row>
    <row r="242" spans="2:6" ht="20" customHeight="1" x14ac:dyDescent="0.25">
      <c r="B242" s="25">
        <v>119</v>
      </c>
      <c r="C242" s="23" t="s">
        <v>1</v>
      </c>
      <c r="D242" s="23">
        <v>1146</v>
      </c>
      <c r="E242" s="23">
        <v>139</v>
      </c>
      <c r="F242" s="23">
        <v>12</v>
      </c>
    </row>
    <row r="243" spans="2:6" ht="20" customHeight="1" x14ac:dyDescent="0.25">
      <c r="B243" s="25">
        <v>120</v>
      </c>
      <c r="C243" s="23" t="s">
        <v>0</v>
      </c>
      <c r="D243" s="23">
        <v>1843</v>
      </c>
      <c r="E243" s="23">
        <v>155</v>
      </c>
      <c r="F243" s="23">
        <v>6</v>
      </c>
    </row>
    <row r="244" spans="2:6" ht="20" customHeight="1" x14ac:dyDescent="0.25">
      <c r="B244" s="25">
        <v>120</v>
      </c>
      <c r="C244" s="23" t="s">
        <v>1</v>
      </c>
      <c r="D244" s="23">
        <v>1988</v>
      </c>
      <c r="E244" s="23">
        <v>109</v>
      </c>
      <c r="F244" s="23">
        <v>16</v>
      </c>
    </row>
    <row r="245" spans="2:6" ht="20" customHeight="1" x14ac:dyDescent="0.25">
      <c r="B245" s="25">
        <v>121</v>
      </c>
      <c r="C245" s="23" t="s">
        <v>0</v>
      </c>
      <c r="D245" s="23">
        <v>1161</v>
      </c>
      <c r="E245" s="23">
        <v>179</v>
      </c>
      <c r="F245" s="23">
        <v>3</v>
      </c>
    </row>
    <row r="246" spans="2:6" ht="20" customHeight="1" x14ac:dyDescent="0.25">
      <c r="B246" s="25">
        <v>121</v>
      </c>
      <c r="C246" s="23" t="s">
        <v>1</v>
      </c>
      <c r="D246" s="23">
        <v>1310</v>
      </c>
      <c r="E246" s="23">
        <v>101</v>
      </c>
      <c r="F246" s="23">
        <v>17</v>
      </c>
    </row>
    <row r="247" spans="2:6" ht="20" customHeight="1" x14ac:dyDescent="0.25">
      <c r="B247" s="25">
        <v>122</v>
      </c>
      <c r="C247" s="23" t="s">
        <v>0</v>
      </c>
      <c r="D247" s="23">
        <v>1873</v>
      </c>
      <c r="E247" s="23">
        <v>208</v>
      </c>
      <c r="F247" s="23">
        <v>4</v>
      </c>
    </row>
    <row r="248" spans="2:6" ht="20" customHeight="1" x14ac:dyDescent="0.25">
      <c r="B248" s="25">
        <v>122</v>
      </c>
      <c r="C248" s="23" t="s">
        <v>1</v>
      </c>
      <c r="D248" s="23">
        <v>1743</v>
      </c>
      <c r="E248" s="23">
        <v>119</v>
      </c>
      <c r="F248" s="23">
        <v>12</v>
      </c>
    </row>
    <row r="249" spans="2:6" ht="20" customHeight="1" x14ac:dyDescent="0.25">
      <c r="B249" s="25">
        <v>123</v>
      </c>
      <c r="C249" s="23" t="s">
        <v>0</v>
      </c>
      <c r="D249" s="23">
        <v>1581</v>
      </c>
      <c r="E249" s="23">
        <v>241</v>
      </c>
      <c r="F249" s="23">
        <v>4</v>
      </c>
    </row>
    <row r="250" spans="2:6" ht="20" customHeight="1" x14ac:dyDescent="0.25">
      <c r="B250" s="25">
        <v>123</v>
      </c>
      <c r="C250" s="23" t="s">
        <v>1</v>
      </c>
      <c r="D250" s="23">
        <v>1531</v>
      </c>
      <c r="E250" s="23">
        <v>149</v>
      </c>
      <c r="F250" s="23">
        <v>17</v>
      </c>
    </row>
    <row r="251" spans="2:6" ht="20" customHeight="1" x14ac:dyDescent="0.25">
      <c r="B251" s="25">
        <v>124</v>
      </c>
      <c r="C251" s="23" t="s">
        <v>0</v>
      </c>
      <c r="D251" s="23">
        <v>1180</v>
      </c>
      <c r="E251" s="23">
        <v>251</v>
      </c>
      <c r="F251" s="23">
        <v>5</v>
      </c>
    </row>
    <row r="252" spans="2:6" ht="20" customHeight="1" x14ac:dyDescent="0.25">
      <c r="B252" s="25">
        <v>124</v>
      </c>
      <c r="C252" s="23" t="s">
        <v>1</v>
      </c>
      <c r="D252" s="23">
        <v>1224</v>
      </c>
      <c r="E252" s="23">
        <v>118</v>
      </c>
      <c r="F252" s="23">
        <v>13</v>
      </c>
    </row>
    <row r="253" spans="2:6" ht="20" customHeight="1" x14ac:dyDescent="0.25">
      <c r="B253" s="25">
        <v>125</v>
      </c>
      <c r="C253" s="23" t="s">
        <v>0</v>
      </c>
      <c r="D253" s="23">
        <v>1659</v>
      </c>
      <c r="E253" s="23">
        <v>249</v>
      </c>
      <c r="F253" s="23">
        <v>6</v>
      </c>
    </row>
    <row r="254" spans="2:6" ht="20" customHeight="1" x14ac:dyDescent="0.25">
      <c r="B254" s="25">
        <v>125</v>
      </c>
      <c r="C254" s="23" t="s">
        <v>1</v>
      </c>
      <c r="D254" s="23">
        <v>1426</v>
      </c>
      <c r="E254" s="23">
        <v>147</v>
      </c>
      <c r="F254" s="23">
        <v>18</v>
      </c>
    </row>
    <row r="255" spans="2:6" ht="20" customHeight="1" x14ac:dyDescent="0.25">
      <c r="B255" s="25">
        <v>126</v>
      </c>
      <c r="C255" s="23" t="s">
        <v>0</v>
      </c>
      <c r="D255" s="23">
        <v>1087</v>
      </c>
      <c r="E255" s="23">
        <v>179</v>
      </c>
      <c r="F255" s="23">
        <v>3</v>
      </c>
    </row>
    <row r="256" spans="2:6" ht="20" customHeight="1" x14ac:dyDescent="0.25">
      <c r="B256" s="25">
        <v>126</v>
      </c>
      <c r="C256" s="23" t="s">
        <v>1</v>
      </c>
      <c r="D256" s="23">
        <v>1943</v>
      </c>
      <c r="E256" s="23">
        <v>114</v>
      </c>
      <c r="F256" s="23">
        <v>14</v>
      </c>
    </row>
    <row r="257" spans="2:6" ht="20" customHeight="1" x14ac:dyDescent="0.25">
      <c r="B257" s="25">
        <v>127</v>
      </c>
      <c r="C257" s="23" t="s">
        <v>0</v>
      </c>
      <c r="D257" s="23">
        <v>1621</v>
      </c>
      <c r="E257" s="23">
        <v>270</v>
      </c>
      <c r="F257" s="23">
        <v>5</v>
      </c>
    </row>
    <row r="258" spans="2:6" ht="20" customHeight="1" x14ac:dyDescent="0.25">
      <c r="B258" s="25">
        <v>127</v>
      </c>
      <c r="C258" s="23" t="s">
        <v>1</v>
      </c>
      <c r="D258" s="23">
        <v>1883</v>
      </c>
      <c r="E258" s="23">
        <v>190</v>
      </c>
      <c r="F258" s="23">
        <v>13</v>
      </c>
    </row>
    <row r="259" spans="2:6" ht="20" customHeight="1" x14ac:dyDescent="0.25">
      <c r="B259" s="25">
        <v>128</v>
      </c>
      <c r="C259" s="23" t="s">
        <v>0</v>
      </c>
      <c r="D259" s="23">
        <v>1862</v>
      </c>
      <c r="E259" s="23">
        <v>213</v>
      </c>
      <c r="F259" s="23">
        <v>5</v>
      </c>
    </row>
    <row r="260" spans="2:6" ht="20" customHeight="1" x14ac:dyDescent="0.25">
      <c r="B260" s="25">
        <v>128</v>
      </c>
      <c r="C260" s="23" t="s">
        <v>1</v>
      </c>
      <c r="D260" s="23">
        <v>1092</v>
      </c>
      <c r="E260" s="23">
        <v>160</v>
      </c>
      <c r="F260" s="23">
        <v>16</v>
      </c>
    </row>
    <row r="261" spans="2:6" ht="20" customHeight="1" x14ac:dyDescent="0.25">
      <c r="B261" s="25">
        <v>129</v>
      </c>
      <c r="C261" s="23" t="s">
        <v>0</v>
      </c>
      <c r="D261" s="23">
        <v>1212</v>
      </c>
      <c r="E261" s="23">
        <v>269</v>
      </c>
      <c r="F261" s="23">
        <v>5</v>
      </c>
    </row>
    <row r="262" spans="2:6" ht="20" customHeight="1" x14ac:dyDescent="0.25">
      <c r="B262" s="25">
        <v>129</v>
      </c>
      <c r="C262" s="23" t="s">
        <v>1</v>
      </c>
      <c r="D262" s="23">
        <v>1214</v>
      </c>
      <c r="E262" s="23">
        <v>170</v>
      </c>
      <c r="F262" s="23">
        <v>13</v>
      </c>
    </row>
    <row r="263" spans="2:6" ht="20" customHeight="1" x14ac:dyDescent="0.25">
      <c r="B263" s="25">
        <v>130</v>
      </c>
      <c r="C263" s="23" t="s">
        <v>0</v>
      </c>
      <c r="D263" s="23">
        <v>1522</v>
      </c>
      <c r="E263" s="23">
        <v>200</v>
      </c>
      <c r="F263" s="23">
        <v>5</v>
      </c>
    </row>
    <row r="264" spans="2:6" ht="20" customHeight="1" x14ac:dyDescent="0.25">
      <c r="B264" s="25">
        <v>130</v>
      </c>
      <c r="C264" s="23" t="s">
        <v>1</v>
      </c>
      <c r="D264" s="23">
        <v>1732</v>
      </c>
      <c r="E264" s="23">
        <v>154</v>
      </c>
      <c r="F264" s="23">
        <v>12</v>
      </c>
    </row>
    <row r="265" spans="2:6" ht="20" customHeight="1" x14ac:dyDescent="0.25">
      <c r="B265" s="25">
        <v>131</v>
      </c>
      <c r="C265" s="23" t="s">
        <v>0</v>
      </c>
      <c r="D265" s="23">
        <v>1665</v>
      </c>
      <c r="E265" s="23">
        <v>267</v>
      </c>
      <c r="F265" s="23">
        <v>5</v>
      </c>
    </row>
    <row r="266" spans="2:6" ht="20" customHeight="1" x14ac:dyDescent="0.25">
      <c r="B266" s="25">
        <v>131</v>
      </c>
      <c r="C266" s="23" t="s">
        <v>1</v>
      </c>
      <c r="D266" s="23">
        <v>1752</v>
      </c>
      <c r="E266" s="23">
        <v>111</v>
      </c>
      <c r="F266" s="23">
        <v>18</v>
      </c>
    </row>
    <row r="267" spans="2:6" ht="20" customHeight="1" x14ac:dyDescent="0.25">
      <c r="B267" s="25">
        <v>132</v>
      </c>
      <c r="C267" s="23" t="s">
        <v>0</v>
      </c>
      <c r="D267" s="23">
        <v>1762</v>
      </c>
      <c r="E267" s="23">
        <v>254</v>
      </c>
      <c r="F267" s="23">
        <v>4</v>
      </c>
    </row>
    <row r="268" spans="2:6" ht="20" customHeight="1" x14ac:dyDescent="0.25">
      <c r="B268" s="25">
        <v>132</v>
      </c>
      <c r="C268" s="23" t="s">
        <v>1</v>
      </c>
      <c r="D268" s="23">
        <v>1439</v>
      </c>
      <c r="E268" s="23">
        <v>116</v>
      </c>
      <c r="F268" s="23">
        <v>15</v>
      </c>
    </row>
    <row r="269" spans="2:6" ht="20" customHeight="1" x14ac:dyDescent="0.25">
      <c r="B269" s="25">
        <v>133</v>
      </c>
      <c r="C269" s="23" t="s">
        <v>0</v>
      </c>
      <c r="D269" s="23">
        <v>1047</v>
      </c>
      <c r="E269" s="23">
        <v>247</v>
      </c>
      <c r="F269" s="23">
        <v>3</v>
      </c>
    </row>
    <row r="270" spans="2:6" ht="20" customHeight="1" x14ac:dyDescent="0.25">
      <c r="B270" s="25">
        <v>133</v>
      </c>
      <c r="C270" s="23" t="s">
        <v>1</v>
      </c>
      <c r="D270" s="23">
        <v>1450</v>
      </c>
      <c r="E270" s="23">
        <v>199</v>
      </c>
      <c r="F270" s="23">
        <v>11</v>
      </c>
    </row>
    <row r="271" spans="2:6" ht="20" customHeight="1" x14ac:dyDescent="0.25">
      <c r="B271" s="25">
        <v>134</v>
      </c>
      <c r="C271" s="23" t="s">
        <v>0</v>
      </c>
      <c r="D271" s="23">
        <v>1409</v>
      </c>
      <c r="E271" s="23">
        <v>162</v>
      </c>
      <c r="F271" s="23">
        <v>4</v>
      </c>
    </row>
    <row r="272" spans="2:6" ht="20" customHeight="1" x14ac:dyDescent="0.25">
      <c r="B272" s="25">
        <v>134</v>
      </c>
      <c r="C272" s="23" t="s">
        <v>1</v>
      </c>
      <c r="D272" s="23">
        <v>1258</v>
      </c>
      <c r="E272" s="23">
        <v>190</v>
      </c>
      <c r="F272" s="23">
        <v>13</v>
      </c>
    </row>
    <row r="273" spans="2:6" ht="20" customHeight="1" x14ac:dyDescent="0.25">
      <c r="B273" s="25">
        <v>135</v>
      </c>
      <c r="C273" s="23" t="s">
        <v>0</v>
      </c>
      <c r="D273" s="23">
        <v>1193</v>
      </c>
      <c r="E273" s="23">
        <v>283</v>
      </c>
      <c r="F273" s="23">
        <v>6</v>
      </c>
    </row>
    <row r="274" spans="2:6" ht="20" customHeight="1" x14ac:dyDescent="0.25">
      <c r="B274" s="25">
        <v>135</v>
      </c>
      <c r="C274" s="23" t="s">
        <v>1</v>
      </c>
      <c r="D274" s="23">
        <v>1859</v>
      </c>
      <c r="E274" s="23">
        <v>189</v>
      </c>
      <c r="F274" s="23">
        <v>10</v>
      </c>
    </row>
    <row r="275" spans="2:6" ht="20" customHeight="1" x14ac:dyDescent="0.25">
      <c r="B275" s="25">
        <v>136</v>
      </c>
      <c r="C275" s="23" t="s">
        <v>0</v>
      </c>
      <c r="D275" s="23">
        <v>1765</v>
      </c>
      <c r="E275" s="23">
        <v>229</v>
      </c>
      <c r="F275" s="23">
        <v>4</v>
      </c>
    </row>
    <row r="276" spans="2:6" ht="20" customHeight="1" x14ac:dyDescent="0.25">
      <c r="B276" s="25">
        <v>136</v>
      </c>
      <c r="C276" s="23" t="s">
        <v>1</v>
      </c>
      <c r="D276" s="23">
        <v>1663</v>
      </c>
      <c r="E276" s="23">
        <v>187</v>
      </c>
      <c r="F276" s="23">
        <v>18</v>
      </c>
    </row>
    <row r="277" spans="2:6" ht="20" customHeight="1" x14ac:dyDescent="0.25">
      <c r="B277" s="25">
        <v>137</v>
      </c>
      <c r="C277" s="23" t="s">
        <v>0</v>
      </c>
      <c r="D277" s="23">
        <v>1898</v>
      </c>
      <c r="E277" s="23">
        <v>252</v>
      </c>
      <c r="F277" s="23">
        <v>5</v>
      </c>
    </row>
    <row r="278" spans="2:6" ht="20" customHeight="1" x14ac:dyDescent="0.25">
      <c r="B278" s="25">
        <v>137</v>
      </c>
      <c r="C278" s="23" t="s">
        <v>1</v>
      </c>
      <c r="D278" s="23">
        <v>1626</v>
      </c>
      <c r="E278" s="23">
        <v>127</v>
      </c>
      <c r="F278" s="23">
        <v>19</v>
      </c>
    </row>
    <row r="279" spans="2:6" ht="20" customHeight="1" x14ac:dyDescent="0.25">
      <c r="B279" s="25">
        <v>138</v>
      </c>
      <c r="C279" s="23" t="s">
        <v>0</v>
      </c>
      <c r="D279" s="23">
        <v>1165</v>
      </c>
      <c r="E279" s="23">
        <v>171</v>
      </c>
      <c r="F279" s="23">
        <v>4</v>
      </c>
    </row>
    <row r="280" spans="2:6" ht="20" customHeight="1" x14ac:dyDescent="0.25">
      <c r="B280" s="25">
        <v>138</v>
      </c>
      <c r="C280" s="23" t="s">
        <v>1</v>
      </c>
      <c r="D280" s="23">
        <v>1909</v>
      </c>
      <c r="E280" s="23">
        <v>190</v>
      </c>
      <c r="F280" s="23">
        <v>16</v>
      </c>
    </row>
    <row r="281" spans="2:6" ht="20" customHeight="1" x14ac:dyDescent="0.25">
      <c r="B281" s="25">
        <v>139</v>
      </c>
      <c r="C281" s="23" t="s">
        <v>0</v>
      </c>
      <c r="D281" s="23">
        <v>1994</v>
      </c>
      <c r="E281" s="23">
        <v>286</v>
      </c>
      <c r="F281" s="23">
        <v>5</v>
      </c>
    </row>
    <row r="282" spans="2:6" ht="20" customHeight="1" x14ac:dyDescent="0.25">
      <c r="B282" s="25">
        <v>139</v>
      </c>
      <c r="C282" s="23" t="s">
        <v>1</v>
      </c>
      <c r="D282" s="23">
        <v>1461</v>
      </c>
      <c r="E282" s="23">
        <v>150</v>
      </c>
      <c r="F282" s="23">
        <v>13</v>
      </c>
    </row>
    <row r="283" spans="2:6" ht="20" customHeight="1" x14ac:dyDescent="0.25">
      <c r="B283" s="25">
        <v>140</v>
      </c>
      <c r="C283" s="23" t="s">
        <v>0</v>
      </c>
      <c r="D283" s="23">
        <v>1591</v>
      </c>
      <c r="E283" s="23">
        <v>296</v>
      </c>
      <c r="F283" s="23">
        <v>6</v>
      </c>
    </row>
    <row r="284" spans="2:6" ht="20" customHeight="1" x14ac:dyDescent="0.25">
      <c r="B284" s="25">
        <v>140</v>
      </c>
      <c r="C284" s="23" t="s">
        <v>1</v>
      </c>
      <c r="D284" s="23">
        <v>1221</v>
      </c>
      <c r="E284" s="23">
        <v>166</v>
      </c>
      <c r="F284" s="23">
        <v>20</v>
      </c>
    </row>
    <row r="285" spans="2:6" ht="20" customHeight="1" x14ac:dyDescent="0.25">
      <c r="B285" s="25">
        <v>141</v>
      </c>
      <c r="C285" s="23" t="s">
        <v>0</v>
      </c>
      <c r="D285" s="23">
        <v>1215</v>
      </c>
      <c r="E285" s="23">
        <v>200</v>
      </c>
      <c r="F285" s="23">
        <v>5</v>
      </c>
    </row>
    <row r="286" spans="2:6" ht="20" customHeight="1" x14ac:dyDescent="0.25">
      <c r="B286" s="25">
        <v>141</v>
      </c>
      <c r="C286" s="23" t="s">
        <v>1</v>
      </c>
      <c r="D286" s="23">
        <v>1676</v>
      </c>
      <c r="E286" s="23">
        <v>179</v>
      </c>
      <c r="F286" s="23">
        <v>13</v>
      </c>
    </row>
    <row r="287" spans="2:6" ht="20" customHeight="1" x14ac:dyDescent="0.25">
      <c r="B287" s="25">
        <v>142</v>
      </c>
      <c r="C287" s="23" t="s">
        <v>0</v>
      </c>
      <c r="D287" s="23">
        <v>1883</v>
      </c>
      <c r="E287" s="23">
        <v>270</v>
      </c>
      <c r="F287" s="23">
        <v>6</v>
      </c>
    </row>
    <row r="288" spans="2:6" ht="20" customHeight="1" x14ac:dyDescent="0.25">
      <c r="B288" s="25">
        <v>142</v>
      </c>
      <c r="C288" s="23" t="s">
        <v>1</v>
      </c>
      <c r="D288" s="23">
        <v>1513</v>
      </c>
      <c r="E288" s="23">
        <v>117</v>
      </c>
      <c r="F288" s="23">
        <v>18</v>
      </c>
    </row>
    <row r="289" spans="2:6" ht="20" customHeight="1" x14ac:dyDescent="0.25">
      <c r="B289" s="25">
        <v>143</v>
      </c>
      <c r="C289" s="23" t="s">
        <v>0</v>
      </c>
      <c r="D289" s="23">
        <v>1537</v>
      </c>
      <c r="E289" s="23">
        <v>273</v>
      </c>
      <c r="F289" s="23">
        <v>5</v>
      </c>
    </row>
    <row r="290" spans="2:6" ht="20" customHeight="1" x14ac:dyDescent="0.25">
      <c r="B290" s="25">
        <v>143</v>
      </c>
      <c r="C290" s="23" t="s">
        <v>1</v>
      </c>
      <c r="D290" s="23">
        <v>1010</v>
      </c>
      <c r="E290" s="23">
        <v>125</v>
      </c>
      <c r="F290" s="23">
        <v>15</v>
      </c>
    </row>
    <row r="291" spans="2:6" ht="20" customHeight="1" x14ac:dyDescent="0.25">
      <c r="B291" s="25">
        <v>144</v>
      </c>
      <c r="C291" s="23" t="s">
        <v>0</v>
      </c>
      <c r="D291" s="23">
        <v>1551</v>
      </c>
      <c r="E291" s="23">
        <v>273</v>
      </c>
      <c r="F291" s="23">
        <v>3</v>
      </c>
    </row>
    <row r="292" spans="2:6" ht="20" customHeight="1" x14ac:dyDescent="0.25">
      <c r="B292" s="25">
        <v>144</v>
      </c>
      <c r="C292" s="23" t="s">
        <v>1</v>
      </c>
      <c r="D292" s="23">
        <v>1963</v>
      </c>
      <c r="E292" s="23">
        <v>195</v>
      </c>
      <c r="F292" s="23">
        <v>18</v>
      </c>
    </row>
    <row r="293" spans="2:6" ht="20" customHeight="1" x14ac:dyDescent="0.25">
      <c r="B293" s="25">
        <v>145</v>
      </c>
      <c r="C293" s="23" t="s">
        <v>0</v>
      </c>
      <c r="D293" s="23">
        <v>1875</v>
      </c>
      <c r="E293" s="23">
        <v>231</v>
      </c>
      <c r="F293" s="23">
        <v>5</v>
      </c>
    </row>
    <row r="294" spans="2:6" ht="20" customHeight="1" x14ac:dyDescent="0.25">
      <c r="B294" s="25">
        <v>145</v>
      </c>
      <c r="C294" s="23" t="s">
        <v>1</v>
      </c>
      <c r="D294" s="23">
        <v>1410</v>
      </c>
      <c r="E294" s="23">
        <v>131</v>
      </c>
      <c r="F294" s="23">
        <v>14</v>
      </c>
    </row>
    <row r="295" spans="2:6" ht="20" customHeight="1" x14ac:dyDescent="0.25">
      <c r="B295" s="25">
        <v>146</v>
      </c>
      <c r="C295" s="23" t="s">
        <v>0</v>
      </c>
      <c r="D295" s="23">
        <v>1077</v>
      </c>
      <c r="E295" s="23">
        <v>261</v>
      </c>
      <c r="F295" s="23">
        <v>4</v>
      </c>
    </row>
    <row r="296" spans="2:6" ht="20" customHeight="1" x14ac:dyDescent="0.25">
      <c r="B296" s="25">
        <v>146</v>
      </c>
      <c r="C296" s="23" t="s">
        <v>1</v>
      </c>
      <c r="D296" s="23">
        <v>1681</v>
      </c>
      <c r="E296" s="23">
        <v>136</v>
      </c>
      <c r="F296" s="23">
        <v>16</v>
      </c>
    </row>
    <row r="297" spans="2:6" ht="20" customHeight="1" x14ac:dyDescent="0.25">
      <c r="B297" s="25">
        <v>147</v>
      </c>
      <c r="C297" s="23" t="s">
        <v>0</v>
      </c>
      <c r="D297" s="23">
        <v>1563</v>
      </c>
      <c r="E297" s="23">
        <v>252</v>
      </c>
      <c r="F297" s="23">
        <v>5</v>
      </c>
    </row>
    <row r="298" spans="2:6" ht="20" customHeight="1" x14ac:dyDescent="0.25">
      <c r="B298" s="25">
        <v>147</v>
      </c>
      <c r="C298" s="23" t="s">
        <v>1</v>
      </c>
      <c r="D298" s="23">
        <v>1308</v>
      </c>
      <c r="E298" s="23">
        <v>116</v>
      </c>
      <c r="F298" s="23">
        <v>13</v>
      </c>
    </row>
    <row r="299" spans="2:6" ht="20" customHeight="1" x14ac:dyDescent="0.25">
      <c r="B299" s="25">
        <v>148</v>
      </c>
      <c r="C299" s="23" t="s">
        <v>0</v>
      </c>
      <c r="D299" s="23">
        <v>1837</v>
      </c>
      <c r="E299" s="23">
        <v>239</v>
      </c>
      <c r="F299" s="23">
        <v>5</v>
      </c>
    </row>
    <row r="300" spans="2:6" ht="20" customHeight="1" x14ac:dyDescent="0.25">
      <c r="B300" s="25">
        <v>148</v>
      </c>
      <c r="C300" s="23" t="s">
        <v>1</v>
      </c>
      <c r="D300" s="23">
        <v>1881</v>
      </c>
      <c r="E300" s="23">
        <v>121</v>
      </c>
      <c r="F300" s="23">
        <v>13</v>
      </c>
    </row>
    <row r="301" spans="2:6" ht="20" customHeight="1" x14ac:dyDescent="0.25">
      <c r="B301" s="25">
        <v>149</v>
      </c>
      <c r="C301" s="23" t="s">
        <v>0</v>
      </c>
      <c r="D301" s="23">
        <v>1309</v>
      </c>
      <c r="E301" s="23">
        <v>216</v>
      </c>
      <c r="F301" s="23">
        <v>5</v>
      </c>
    </row>
    <row r="302" spans="2:6" ht="20" customHeight="1" x14ac:dyDescent="0.25">
      <c r="B302" s="25">
        <v>149</v>
      </c>
      <c r="C302" s="23" t="s">
        <v>1</v>
      </c>
      <c r="D302" s="23">
        <v>1822</v>
      </c>
      <c r="E302" s="23">
        <v>111</v>
      </c>
      <c r="F302" s="23">
        <v>10</v>
      </c>
    </row>
    <row r="303" spans="2:6" ht="20" customHeight="1" x14ac:dyDescent="0.25">
      <c r="B303" s="25">
        <v>150</v>
      </c>
      <c r="C303" s="23" t="s">
        <v>0</v>
      </c>
      <c r="D303" s="23">
        <v>1264</v>
      </c>
      <c r="E303" s="23">
        <v>272</v>
      </c>
      <c r="F303" s="23">
        <v>4</v>
      </c>
    </row>
    <row r="304" spans="2:6" ht="20" customHeight="1" x14ac:dyDescent="0.25">
      <c r="B304" s="25">
        <v>150</v>
      </c>
      <c r="C304" s="23" t="s">
        <v>1</v>
      </c>
      <c r="D304" s="23">
        <v>1450</v>
      </c>
      <c r="E304" s="23">
        <v>117</v>
      </c>
      <c r="F304" s="23">
        <v>19</v>
      </c>
    </row>
    <row r="305" spans="2:6" ht="20" customHeight="1" x14ac:dyDescent="0.25">
      <c r="B305" s="25">
        <v>151</v>
      </c>
      <c r="C305" s="23" t="s">
        <v>0</v>
      </c>
      <c r="D305" s="23">
        <v>1368</v>
      </c>
      <c r="E305" s="23">
        <v>154</v>
      </c>
      <c r="F305" s="23">
        <v>5</v>
      </c>
    </row>
    <row r="306" spans="2:6" ht="20" customHeight="1" x14ac:dyDescent="0.25">
      <c r="B306" s="25">
        <v>151</v>
      </c>
      <c r="C306" s="23" t="s">
        <v>1</v>
      </c>
      <c r="D306" s="23">
        <v>1157</v>
      </c>
      <c r="E306" s="23">
        <v>178</v>
      </c>
      <c r="F306" s="23">
        <v>20</v>
      </c>
    </row>
    <row r="307" spans="2:6" ht="20" customHeight="1" x14ac:dyDescent="0.25">
      <c r="B307" s="25">
        <v>152</v>
      </c>
      <c r="C307" s="23" t="s">
        <v>0</v>
      </c>
      <c r="D307" s="23">
        <v>1207</v>
      </c>
      <c r="E307" s="23">
        <v>207</v>
      </c>
      <c r="F307" s="23">
        <v>4</v>
      </c>
    </row>
    <row r="308" spans="2:6" ht="20" customHeight="1" x14ac:dyDescent="0.25">
      <c r="B308" s="25">
        <v>152</v>
      </c>
      <c r="C308" s="23" t="s">
        <v>1</v>
      </c>
      <c r="D308" s="23">
        <v>1071</v>
      </c>
      <c r="E308" s="23">
        <v>112</v>
      </c>
      <c r="F308" s="23">
        <v>16</v>
      </c>
    </row>
    <row r="309" spans="2:6" ht="20" customHeight="1" x14ac:dyDescent="0.25">
      <c r="B309" s="25">
        <v>153</v>
      </c>
      <c r="C309" s="23" t="s">
        <v>0</v>
      </c>
      <c r="D309" s="23">
        <v>1547</v>
      </c>
      <c r="E309" s="23">
        <v>245</v>
      </c>
      <c r="F309" s="23">
        <v>4</v>
      </c>
    </row>
    <row r="310" spans="2:6" ht="20" customHeight="1" x14ac:dyDescent="0.25">
      <c r="B310" s="25">
        <v>153</v>
      </c>
      <c r="C310" s="23" t="s">
        <v>1</v>
      </c>
      <c r="D310" s="23">
        <v>1834</v>
      </c>
      <c r="E310" s="23">
        <v>168</v>
      </c>
      <c r="F310" s="23">
        <v>20</v>
      </c>
    </row>
    <row r="311" spans="2:6" ht="20" customHeight="1" x14ac:dyDescent="0.25">
      <c r="B311" s="25">
        <v>154</v>
      </c>
      <c r="C311" s="23" t="s">
        <v>0</v>
      </c>
      <c r="D311" s="23">
        <v>1698</v>
      </c>
      <c r="E311" s="23">
        <v>231</v>
      </c>
      <c r="F311" s="23">
        <v>5</v>
      </c>
    </row>
    <row r="312" spans="2:6" ht="20" customHeight="1" x14ac:dyDescent="0.25">
      <c r="B312" s="25">
        <v>154</v>
      </c>
      <c r="C312" s="23" t="s">
        <v>1</v>
      </c>
      <c r="D312" s="23">
        <v>1483</v>
      </c>
      <c r="E312" s="23">
        <v>127</v>
      </c>
      <c r="F312" s="23">
        <v>13</v>
      </c>
    </row>
    <row r="313" spans="2:6" ht="20" customHeight="1" x14ac:dyDescent="0.25">
      <c r="B313" s="25">
        <v>155</v>
      </c>
      <c r="C313" s="23" t="s">
        <v>0</v>
      </c>
      <c r="D313" s="23">
        <v>1900</v>
      </c>
      <c r="E313" s="23">
        <v>196</v>
      </c>
      <c r="F313" s="23">
        <v>4</v>
      </c>
    </row>
    <row r="314" spans="2:6" ht="20" customHeight="1" x14ac:dyDescent="0.25">
      <c r="B314" s="25">
        <v>155</v>
      </c>
      <c r="C314" s="23" t="s">
        <v>1</v>
      </c>
      <c r="D314" s="23">
        <v>1189</v>
      </c>
      <c r="E314" s="23">
        <v>114</v>
      </c>
      <c r="F314" s="23">
        <v>12</v>
      </c>
    </row>
    <row r="315" spans="2:6" ht="20" customHeight="1" x14ac:dyDescent="0.25">
      <c r="B315" s="25">
        <v>156</v>
      </c>
      <c r="C315" s="23" t="s">
        <v>0</v>
      </c>
      <c r="D315" s="23">
        <v>1537</v>
      </c>
      <c r="E315" s="23">
        <v>157</v>
      </c>
      <c r="F315" s="23">
        <v>4</v>
      </c>
    </row>
    <row r="316" spans="2:6" ht="20" customHeight="1" x14ac:dyDescent="0.25">
      <c r="B316" s="25">
        <v>156</v>
      </c>
      <c r="C316" s="23" t="s">
        <v>1</v>
      </c>
      <c r="D316" s="23">
        <v>1803</v>
      </c>
      <c r="E316" s="23">
        <v>150</v>
      </c>
      <c r="F316" s="23">
        <v>19</v>
      </c>
    </row>
    <row r="317" spans="2:6" ht="20" customHeight="1" x14ac:dyDescent="0.25">
      <c r="B317" s="25">
        <v>157</v>
      </c>
      <c r="C317" s="23" t="s">
        <v>0</v>
      </c>
      <c r="D317" s="23">
        <v>1565</v>
      </c>
      <c r="E317" s="23">
        <v>158</v>
      </c>
      <c r="F317" s="23">
        <v>4</v>
      </c>
    </row>
    <row r="318" spans="2:6" ht="20" customHeight="1" x14ac:dyDescent="0.25">
      <c r="B318" s="25">
        <v>157</v>
      </c>
      <c r="C318" s="23" t="s">
        <v>1</v>
      </c>
      <c r="D318" s="23">
        <v>1709</v>
      </c>
      <c r="E318" s="23">
        <v>195</v>
      </c>
      <c r="F318" s="23">
        <v>10</v>
      </c>
    </row>
    <row r="319" spans="2:6" ht="20" customHeight="1" x14ac:dyDescent="0.25">
      <c r="B319" s="25">
        <v>158</v>
      </c>
      <c r="C319" s="23" t="s">
        <v>0</v>
      </c>
      <c r="D319" s="23">
        <v>1244</v>
      </c>
      <c r="E319" s="23">
        <v>166</v>
      </c>
      <c r="F319" s="23">
        <v>4</v>
      </c>
    </row>
    <row r="320" spans="2:6" ht="20" customHeight="1" x14ac:dyDescent="0.25">
      <c r="B320" s="25">
        <v>158</v>
      </c>
      <c r="C320" s="23" t="s">
        <v>1</v>
      </c>
      <c r="D320" s="23">
        <v>1052</v>
      </c>
      <c r="E320" s="23">
        <v>138</v>
      </c>
      <c r="F320" s="23">
        <v>14</v>
      </c>
    </row>
    <row r="321" spans="2:6" ht="20" customHeight="1" x14ac:dyDescent="0.25">
      <c r="B321" s="25">
        <v>159</v>
      </c>
      <c r="C321" s="23" t="s">
        <v>0</v>
      </c>
      <c r="D321" s="23">
        <v>1330</v>
      </c>
      <c r="E321" s="23">
        <v>276</v>
      </c>
      <c r="F321" s="23">
        <v>4</v>
      </c>
    </row>
    <row r="322" spans="2:6" ht="20" customHeight="1" x14ac:dyDescent="0.25">
      <c r="B322" s="25">
        <v>159</v>
      </c>
      <c r="C322" s="23" t="s">
        <v>1</v>
      </c>
      <c r="D322" s="23">
        <v>1706</v>
      </c>
      <c r="E322" s="23">
        <v>192</v>
      </c>
      <c r="F322" s="23">
        <v>19</v>
      </c>
    </row>
    <row r="323" spans="2:6" ht="20" customHeight="1" x14ac:dyDescent="0.25">
      <c r="B323" s="25">
        <v>160</v>
      </c>
      <c r="C323" s="23" t="s">
        <v>0</v>
      </c>
      <c r="D323" s="23">
        <v>1466</v>
      </c>
      <c r="E323" s="23">
        <v>286</v>
      </c>
      <c r="F323" s="23">
        <v>6</v>
      </c>
    </row>
    <row r="324" spans="2:6" ht="20" customHeight="1" x14ac:dyDescent="0.25">
      <c r="B324" s="25">
        <v>160</v>
      </c>
      <c r="C324" s="23" t="s">
        <v>1</v>
      </c>
      <c r="D324" s="23">
        <v>1051</v>
      </c>
      <c r="E324" s="23">
        <v>174</v>
      </c>
      <c r="F324" s="23">
        <v>11</v>
      </c>
    </row>
    <row r="325" spans="2:6" ht="20" customHeight="1" x14ac:dyDescent="0.25">
      <c r="B325" s="25">
        <v>161</v>
      </c>
      <c r="C325" s="23" t="s">
        <v>0</v>
      </c>
      <c r="D325" s="23">
        <v>1552</v>
      </c>
      <c r="E325" s="23">
        <v>199</v>
      </c>
      <c r="F325" s="23">
        <v>4</v>
      </c>
    </row>
    <row r="326" spans="2:6" ht="20" customHeight="1" x14ac:dyDescent="0.25">
      <c r="B326" s="25">
        <v>161</v>
      </c>
      <c r="C326" s="23" t="s">
        <v>1</v>
      </c>
      <c r="D326" s="23">
        <v>1265</v>
      </c>
      <c r="E326" s="23">
        <v>163</v>
      </c>
      <c r="F326" s="23">
        <v>12</v>
      </c>
    </row>
    <row r="327" spans="2:6" ht="20" customHeight="1" x14ac:dyDescent="0.25">
      <c r="B327" s="25">
        <v>162</v>
      </c>
      <c r="C327" s="23" t="s">
        <v>0</v>
      </c>
      <c r="D327" s="23">
        <v>1058</v>
      </c>
      <c r="E327" s="23">
        <v>200</v>
      </c>
      <c r="F327" s="23">
        <v>5</v>
      </c>
    </row>
    <row r="328" spans="2:6" ht="20" customHeight="1" x14ac:dyDescent="0.25">
      <c r="B328" s="25">
        <v>162</v>
      </c>
      <c r="C328" s="23" t="s">
        <v>1</v>
      </c>
      <c r="D328" s="23">
        <v>1316</v>
      </c>
      <c r="E328" s="23">
        <v>136</v>
      </c>
      <c r="F328" s="23">
        <v>13</v>
      </c>
    </row>
    <row r="329" spans="2:6" ht="20" customHeight="1" x14ac:dyDescent="0.25">
      <c r="B329" s="25">
        <v>163</v>
      </c>
      <c r="C329" s="23" t="s">
        <v>0</v>
      </c>
      <c r="D329" s="23">
        <v>1123</v>
      </c>
      <c r="E329" s="23">
        <v>210</v>
      </c>
      <c r="F329" s="23">
        <v>5</v>
      </c>
    </row>
    <row r="330" spans="2:6" ht="20" customHeight="1" x14ac:dyDescent="0.25">
      <c r="B330" s="25">
        <v>163</v>
      </c>
      <c r="C330" s="23" t="s">
        <v>1</v>
      </c>
      <c r="D330" s="23">
        <v>1116</v>
      </c>
      <c r="E330" s="23">
        <v>135</v>
      </c>
      <c r="F330" s="23">
        <v>11</v>
      </c>
    </row>
    <row r="331" spans="2:6" ht="20" customHeight="1" x14ac:dyDescent="0.25">
      <c r="B331" s="25">
        <v>164</v>
      </c>
      <c r="C331" s="23" t="s">
        <v>0</v>
      </c>
      <c r="D331" s="23">
        <v>1723</v>
      </c>
      <c r="E331" s="23">
        <v>212</v>
      </c>
      <c r="F331" s="23">
        <v>3</v>
      </c>
    </row>
    <row r="332" spans="2:6" ht="20" customHeight="1" x14ac:dyDescent="0.25">
      <c r="B332" s="25">
        <v>164</v>
      </c>
      <c r="C332" s="23" t="s">
        <v>1</v>
      </c>
      <c r="D332" s="23">
        <v>1310</v>
      </c>
      <c r="E332" s="23">
        <v>163</v>
      </c>
      <c r="F332" s="23">
        <v>10</v>
      </c>
    </row>
    <row r="333" spans="2:6" ht="20" customHeight="1" x14ac:dyDescent="0.25">
      <c r="B333" s="25">
        <v>165</v>
      </c>
      <c r="C333" s="23" t="s">
        <v>0</v>
      </c>
      <c r="D333" s="23">
        <v>1805</v>
      </c>
      <c r="E333" s="23">
        <v>218</v>
      </c>
      <c r="F333" s="23">
        <v>6</v>
      </c>
    </row>
    <row r="334" spans="2:6" ht="20" customHeight="1" x14ac:dyDescent="0.25">
      <c r="B334" s="25">
        <v>165</v>
      </c>
      <c r="C334" s="23" t="s">
        <v>1</v>
      </c>
      <c r="D334" s="23">
        <v>1070</v>
      </c>
      <c r="E334" s="23">
        <v>163</v>
      </c>
      <c r="F334" s="23">
        <v>12</v>
      </c>
    </row>
    <row r="335" spans="2:6" ht="20" customHeight="1" x14ac:dyDescent="0.25">
      <c r="B335" s="25">
        <v>166</v>
      </c>
      <c r="C335" s="23" t="s">
        <v>0</v>
      </c>
      <c r="D335" s="23">
        <v>1911</v>
      </c>
      <c r="E335" s="23">
        <v>245</v>
      </c>
      <c r="F335" s="23">
        <v>5</v>
      </c>
    </row>
    <row r="336" spans="2:6" ht="20" customHeight="1" x14ac:dyDescent="0.25">
      <c r="B336" s="25">
        <v>166</v>
      </c>
      <c r="C336" s="23" t="s">
        <v>1</v>
      </c>
      <c r="D336" s="23">
        <v>1747</v>
      </c>
      <c r="E336" s="23">
        <v>128</v>
      </c>
      <c r="F336" s="23">
        <v>11</v>
      </c>
    </row>
    <row r="337" spans="2:6" ht="20" customHeight="1" x14ac:dyDescent="0.25">
      <c r="B337" s="25">
        <v>167</v>
      </c>
      <c r="C337" s="23" t="s">
        <v>0</v>
      </c>
      <c r="D337" s="23">
        <v>1130</v>
      </c>
      <c r="E337" s="23">
        <v>178</v>
      </c>
      <c r="F337" s="23">
        <v>6</v>
      </c>
    </row>
    <row r="338" spans="2:6" ht="20" customHeight="1" x14ac:dyDescent="0.25">
      <c r="B338" s="25">
        <v>167</v>
      </c>
      <c r="C338" s="23" t="s">
        <v>1</v>
      </c>
      <c r="D338" s="23">
        <v>1331</v>
      </c>
      <c r="E338" s="23">
        <v>163</v>
      </c>
      <c r="F338" s="23">
        <v>12</v>
      </c>
    </row>
    <row r="339" spans="2:6" ht="20" customHeight="1" x14ac:dyDescent="0.25">
      <c r="B339" s="25">
        <v>168</v>
      </c>
      <c r="C339" s="23" t="s">
        <v>0</v>
      </c>
      <c r="D339" s="23">
        <v>1126</v>
      </c>
      <c r="E339" s="23">
        <v>171</v>
      </c>
      <c r="F339" s="23">
        <v>6</v>
      </c>
    </row>
    <row r="340" spans="2:6" ht="20" customHeight="1" x14ac:dyDescent="0.25">
      <c r="B340" s="25">
        <v>168</v>
      </c>
      <c r="C340" s="23" t="s">
        <v>1</v>
      </c>
      <c r="D340" s="23">
        <v>1858</v>
      </c>
      <c r="E340" s="23">
        <v>152</v>
      </c>
      <c r="F340" s="23">
        <v>14</v>
      </c>
    </row>
    <row r="341" spans="2:6" ht="20" customHeight="1" x14ac:dyDescent="0.25">
      <c r="B341" s="25">
        <v>169</v>
      </c>
      <c r="C341" s="23" t="s">
        <v>0</v>
      </c>
      <c r="D341" s="23">
        <v>1003</v>
      </c>
      <c r="E341" s="23">
        <v>176</v>
      </c>
      <c r="F341" s="23">
        <v>5</v>
      </c>
    </row>
    <row r="342" spans="2:6" ht="20" customHeight="1" x14ac:dyDescent="0.25">
      <c r="B342" s="25">
        <v>169</v>
      </c>
      <c r="C342" s="23" t="s">
        <v>1</v>
      </c>
      <c r="D342" s="23">
        <v>1143</v>
      </c>
      <c r="E342" s="23">
        <v>113</v>
      </c>
      <c r="F342" s="23">
        <v>18</v>
      </c>
    </row>
    <row r="343" spans="2:6" ht="20" customHeight="1" x14ac:dyDescent="0.25">
      <c r="B343" s="25">
        <v>170</v>
      </c>
      <c r="C343" s="23" t="s">
        <v>0</v>
      </c>
      <c r="D343" s="23">
        <v>1202</v>
      </c>
      <c r="E343" s="23">
        <v>257</v>
      </c>
      <c r="F343" s="23">
        <v>5</v>
      </c>
    </row>
    <row r="344" spans="2:6" ht="20" customHeight="1" x14ac:dyDescent="0.25">
      <c r="B344" s="25">
        <v>170</v>
      </c>
      <c r="C344" s="23" t="s">
        <v>1</v>
      </c>
      <c r="D344" s="23">
        <v>1513</v>
      </c>
      <c r="E344" s="23">
        <v>177</v>
      </c>
      <c r="F344" s="23">
        <v>12</v>
      </c>
    </row>
    <row r="345" spans="2:6" ht="20" customHeight="1" x14ac:dyDescent="0.25">
      <c r="B345" s="25">
        <v>171</v>
      </c>
      <c r="C345" s="23" t="s">
        <v>0</v>
      </c>
      <c r="D345" s="23">
        <v>1708</v>
      </c>
      <c r="E345" s="23">
        <v>299</v>
      </c>
      <c r="F345" s="23">
        <v>3</v>
      </c>
    </row>
    <row r="346" spans="2:6" ht="20" customHeight="1" x14ac:dyDescent="0.25">
      <c r="B346" s="25">
        <v>171</v>
      </c>
      <c r="C346" s="23" t="s">
        <v>1</v>
      </c>
      <c r="D346" s="23">
        <v>1647</v>
      </c>
      <c r="E346" s="23">
        <v>108</v>
      </c>
      <c r="F346" s="23">
        <v>19</v>
      </c>
    </row>
    <row r="347" spans="2:6" ht="20" customHeight="1" x14ac:dyDescent="0.25">
      <c r="B347" s="25">
        <v>172</v>
      </c>
      <c r="C347" s="23" t="s">
        <v>0</v>
      </c>
      <c r="D347" s="23">
        <v>1954</v>
      </c>
      <c r="E347" s="23">
        <v>244</v>
      </c>
      <c r="F347" s="23">
        <v>4</v>
      </c>
    </row>
    <row r="348" spans="2:6" ht="20" customHeight="1" x14ac:dyDescent="0.25">
      <c r="B348" s="25">
        <v>172</v>
      </c>
      <c r="C348" s="23" t="s">
        <v>1</v>
      </c>
      <c r="D348" s="23">
        <v>1504</v>
      </c>
      <c r="E348" s="23">
        <v>145</v>
      </c>
      <c r="F348" s="23">
        <v>11</v>
      </c>
    </row>
    <row r="349" spans="2:6" ht="20" customHeight="1" x14ac:dyDescent="0.25">
      <c r="B349" s="25">
        <v>173</v>
      </c>
      <c r="C349" s="23" t="s">
        <v>0</v>
      </c>
      <c r="D349" s="23">
        <v>1304</v>
      </c>
      <c r="E349" s="23">
        <v>156</v>
      </c>
      <c r="F349" s="23">
        <v>5</v>
      </c>
    </row>
    <row r="350" spans="2:6" ht="20" customHeight="1" x14ac:dyDescent="0.25">
      <c r="B350" s="25">
        <v>173</v>
      </c>
      <c r="C350" s="23" t="s">
        <v>1</v>
      </c>
      <c r="D350" s="23">
        <v>1996</v>
      </c>
      <c r="E350" s="23">
        <v>140</v>
      </c>
      <c r="F350" s="23">
        <v>11</v>
      </c>
    </row>
    <row r="351" spans="2:6" ht="20" customHeight="1" x14ac:dyDescent="0.25">
      <c r="B351" s="25">
        <v>174</v>
      </c>
      <c r="C351" s="23" t="s">
        <v>0</v>
      </c>
      <c r="D351" s="23">
        <v>1730</v>
      </c>
      <c r="E351" s="23">
        <v>178</v>
      </c>
      <c r="F351" s="23">
        <v>4</v>
      </c>
    </row>
    <row r="352" spans="2:6" ht="20" customHeight="1" x14ac:dyDescent="0.25">
      <c r="B352" s="25">
        <v>174</v>
      </c>
      <c r="C352" s="23" t="s">
        <v>1</v>
      </c>
      <c r="D352" s="23">
        <v>1059</v>
      </c>
      <c r="E352" s="23">
        <v>148</v>
      </c>
      <c r="F352" s="23">
        <v>18</v>
      </c>
    </row>
    <row r="353" spans="2:6" ht="20" customHeight="1" x14ac:dyDescent="0.25">
      <c r="B353" s="25">
        <v>175</v>
      </c>
      <c r="C353" s="23" t="s">
        <v>0</v>
      </c>
      <c r="D353" s="23">
        <v>1075</v>
      </c>
      <c r="E353" s="23">
        <v>217</v>
      </c>
      <c r="F353" s="23">
        <v>3</v>
      </c>
    </row>
    <row r="354" spans="2:6" ht="20" customHeight="1" x14ac:dyDescent="0.25">
      <c r="B354" s="25">
        <v>175</v>
      </c>
      <c r="C354" s="23" t="s">
        <v>1</v>
      </c>
      <c r="D354" s="23">
        <v>1430</v>
      </c>
      <c r="E354" s="23">
        <v>188</v>
      </c>
      <c r="F354" s="23">
        <v>20</v>
      </c>
    </row>
    <row r="355" spans="2:6" ht="20" customHeight="1" x14ac:dyDescent="0.25">
      <c r="B355" s="25">
        <v>176</v>
      </c>
      <c r="C355" s="23" t="s">
        <v>0</v>
      </c>
      <c r="D355" s="23">
        <v>1559</v>
      </c>
      <c r="E355" s="23">
        <v>222</v>
      </c>
      <c r="F355" s="23">
        <v>5</v>
      </c>
    </row>
    <row r="356" spans="2:6" ht="20" customHeight="1" x14ac:dyDescent="0.25">
      <c r="B356" s="25">
        <v>176</v>
      </c>
      <c r="C356" s="23" t="s">
        <v>1</v>
      </c>
      <c r="D356" s="23">
        <v>1618</v>
      </c>
      <c r="E356" s="23">
        <v>169</v>
      </c>
      <c r="F356" s="23">
        <v>19</v>
      </c>
    </row>
    <row r="357" spans="2:6" ht="20" customHeight="1" x14ac:dyDescent="0.25">
      <c r="B357" s="25">
        <v>177</v>
      </c>
      <c r="C357" s="23" t="s">
        <v>0</v>
      </c>
      <c r="D357" s="23">
        <v>1759</v>
      </c>
      <c r="E357" s="23">
        <v>207</v>
      </c>
      <c r="F357" s="23">
        <v>4</v>
      </c>
    </row>
    <row r="358" spans="2:6" ht="20" customHeight="1" x14ac:dyDescent="0.25">
      <c r="B358" s="25">
        <v>177</v>
      </c>
      <c r="C358" s="23" t="s">
        <v>1</v>
      </c>
      <c r="D358" s="23">
        <v>1462</v>
      </c>
      <c r="E358" s="23">
        <v>161</v>
      </c>
      <c r="F358" s="23">
        <v>18</v>
      </c>
    </row>
    <row r="359" spans="2:6" ht="20" customHeight="1" x14ac:dyDescent="0.25">
      <c r="B359" s="25">
        <v>178</v>
      </c>
      <c r="C359" s="23" t="s">
        <v>0</v>
      </c>
      <c r="D359" s="23">
        <v>1533</v>
      </c>
      <c r="E359" s="23">
        <v>260</v>
      </c>
      <c r="F359" s="23">
        <v>4</v>
      </c>
    </row>
    <row r="360" spans="2:6" ht="20" customHeight="1" x14ac:dyDescent="0.25">
      <c r="B360" s="25">
        <v>178</v>
      </c>
      <c r="C360" s="23" t="s">
        <v>1</v>
      </c>
      <c r="D360" s="23">
        <v>1553</v>
      </c>
      <c r="E360" s="23">
        <v>188</v>
      </c>
      <c r="F360" s="23">
        <v>14</v>
      </c>
    </row>
    <row r="361" spans="2:6" ht="20" customHeight="1" x14ac:dyDescent="0.25">
      <c r="B361" s="25">
        <v>179</v>
      </c>
      <c r="C361" s="23" t="s">
        <v>0</v>
      </c>
      <c r="D361" s="23">
        <v>1034</v>
      </c>
      <c r="E361" s="23">
        <v>171</v>
      </c>
      <c r="F361" s="23">
        <v>5</v>
      </c>
    </row>
    <row r="362" spans="2:6" ht="20" customHeight="1" x14ac:dyDescent="0.25">
      <c r="B362" s="25">
        <v>179</v>
      </c>
      <c r="C362" s="23" t="s">
        <v>1</v>
      </c>
      <c r="D362" s="23">
        <v>1626</v>
      </c>
      <c r="E362" s="23">
        <v>102</v>
      </c>
      <c r="F362" s="23">
        <v>13</v>
      </c>
    </row>
    <row r="363" spans="2:6" ht="20" customHeight="1" x14ac:dyDescent="0.25">
      <c r="B363" s="25">
        <v>180</v>
      </c>
      <c r="C363" s="23" t="s">
        <v>0</v>
      </c>
      <c r="D363" s="23">
        <v>1088</v>
      </c>
      <c r="E363" s="23">
        <v>233</v>
      </c>
      <c r="F363" s="23">
        <v>6</v>
      </c>
    </row>
    <row r="364" spans="2:6" ht="20" customHeight="1" x14ac:dyDescent="0.25">
      <c r="B364" s="25">
        <v>180</v>
      </c>
      <c r="C364" s="23" t="s">
        <v>1</v>
      </c>
      <c r="D364" s="23">
        <v>1779</v>
      </c>
      <c r="E364" s="23">
        <v>107</v>
      </c>
      <c r="F364" s="23">
        <v>11</v>
      </c>
    </row>
    <row r="365" spans="2:6" ht="20" customHeight="1" x14ac:dyDescent="0.25">
      <c r="B365" s="25">
        <v>181</v>
      </c>
      <c r="C365" s="23" t="s">
        <v>0</v>
      </c>
      <c r="D365" s="23">
        <v>1781</v>
      </c>
      <c r="E365" s="23">
        <v>150</v>
      </c>
      <c r="F365" s="23">
        <v>3</v>
      </c>
    </row>
    <row r="366" spans="2:6" ht="20" customHeight="1" x14ac:dyDescent="0.25">
      <c r="B366" s="25">
        <v>181</v>
      </c>
      <c r="C366" s="23" t="s">
        <v>1</v>
      </c>
      <c r="D366" s="23">
        <v>1835</v>
      </c>
      <c r="E366" s="23">
        <v>176</v>
      </c>
      <c r="F366" s="23">
        <v>12</v>
      </c>
    </row>
    <row r="367" spans="2:6" ht="20" customHeight="1" x14ac:dyDescent="0.25">
      <c r="B367" s="25">
        <v>182</v>
      </c>
      <c r="C367" s="23" t="s">
        <v>0</v>
      </c>
      <c r="D367" s="23">
        <v>1917</v>
      </c>
      <c r="E367" s="23">
        <v>233</v>
      </c>
      <c r="F367" s="23">
        <v>6</v>
      </c>
    </row>
    <row r="368" spans="2:6" ht="20" customHeight="1" x14ac:dyDescent="0.25">
      <c r="B368" s="25">
        <v>182</v>
      </c>
      <c r="C368" s="23" t="s">
        <v>1</v>
      </c>
      <c r="D368" s="23">
        <v>1605</v>
      </c>
      <c r="E368" s="23">
        <v>126</v>
      </c>
      <c r="F368" s="23">
        <v>20</v>
      </c>
    </row>
    <row r="369" spans="2:6" ht="20" customHeight="1" x14ac:dyDescent="0.25">
      <c r="B369" s="25">
        <v>183</v>
      </c>
      <c r="C369" s="23" t="s">
        <v>0</v>
      </c>
      <c r="D369" s="23">
        <v>1725</v>
      </c>
      <c r="E369" s="23">
        <v>181</v>
      </c>
      <c r="F369" s="23">
        <v>6</v>
      </c>
    </row>
    <row r="370" spans="2:6" ht="20" customHeight="1" x14ac:dyDescent="0.25">
      <c r="B370" s="25">
        <v>183</v>
      </c>
      <c r="C370" s="23" t="s">
        <v>1</v>
      </c>
      <c r="D370" s="23">
        <v>1085</v>
      </c>
      <c r="E370" s="23">
        <v>158</v>
      </c>
      <c r="F370" s="23">
        <v>11</v>
      </c>
    </row>
    <row r="371" spans="2:6" ht="20" customHeight="1" x14ac:dyDescent="0.25">
      <c r="B371" s="25">
        <v>184</v>
      </c>
      <c r="C371" s="23" t="s">
        <v>0</v>
      </c>
      <c r="D371" s="23">
        <v>1722</v>
      </c>
      <c r="E371" s="23">
        <v>259</v>
      </c>
      <c r="F371" s="23">
        <v>5</v>
      </c>
    </row>
    <row r="372" spans="2:6" ht="20" customHeight="1" x14ac:dyDescent="0.25">
      <c r="B372" s="25">
        <v>184</v>
      </c>
      <c r="C372" s="23" t="s">
        <v>1</v>
      </c>
      <c r="D372" s="23">
        <v>1211</v>
      </c>
      <c r="E372" s="23">
        <v>120</v>
      </c>
      <c r="F372" s="23">
        <v>19</v>
      </c>
    </row>
    <row r="373" spans="2:6" ht="20" customHeight="1" x14ac:dyDescent="0.25">
      <c r="B373" s="25">
        <v>185</v>
      </c>
      <c r="C373" s="23" t="s">
        <v>0</v>
      </c>
      <c r="D373" s="23">
        <v>1943</v>
      </c>
      <c r="E373" s="23">
        <v>219</v>
      </c>
      <c r="F373" s="23">
        <v>3</v>
      </c>
    </row>
    <row r="374" spans="2:6" ht="20" customHeight="1" x14ac:dyDescent="0.25">
      <c r="B374" s="25">
        <v>185</v>
      </c>
      <c r="C374" s="23" t="s">
        <v>1</v>
      </c>
      <c r="D374" s="23">
        <v>1768</v>
      </c>
      <c r="E374" s="23">
        <v>107</v>
      </c>
      <c r="F374" s="23">
        <v>12</v>
      </c>
    </row>
    <row r="375" spans="2:6" ht="20" customHeight="1" x14ac:dyDescent="0.25">
      <c r="B375" s="25">
        <v>186</v>
      </c>
      <c r="C375" s="23" t="s">
        <v>0</v>
      </c>
      <c r="D375" s="23">
        <v>1958</v>
      </c>
      <c r="E375" s="23">
        <v>154</v>
      </c>
      <c r="F375" s="23">
        <v>6</v>
      </c>
    </row>
    <row r="376" spans="2:6" ht="20" customHeight="1" x14ac:dyDescent="0.25">
      <c r="B376" s="25">
        <v>186</v>
      </c>
      <c r="C376" s="23" t="s">
        <v>1</v>
      </c>
      <c r="D376" s="23">
        <v>1393</v>
      </c>
      <c r="E376" s="23">
        <v>135</v>
      </c>
      <c r="F376" s="23">
        <v>11</v>
      </c>
    </row>
    <row r="377" spans="2:6" ht="20" customHeight="1" x14ac:dyDescent="0.25">
      <c r="B377" s="25">
        <v>187</v>
      </c>
      <c r="C377" s="23" t="s">
        <v>0</v>
      </c>
      <c r="D377" s="23">
        <v>1068</v>
      </c>
      <c r="E377" s="23">
        <v>187</v>
      </c>
      <c r="F377" s="23">
        <v>4</v>
      </c>
    </row>
    <row r="378" spans="2:6" ht="20" customHeight="1" x14ac:dyDescent="0.25">
      <c r="B378" s="25">
        <v>187</v>
      </c>
      <c r="C378" s="23" t="s">
        <v>1</v>
      </c>
      <c r="D378" s="23">
        <v>1108</v>
      </c>
      <c r="E378" s="23">
        <v>164</v>
      </c>
      <c r="F378" s="23">
        <v>18</v>
      </c>
    </row>
    <row r="379" spans="2:6" ht="20" customHeight="1" x14ac:dyDescent="0.25">
      <c r="B379" s="25">
        <v>188</v>
      </c>
      <c r="C379" s="23" t="s">
        <v>0</v>
      </c>
      <c r="D379" s="23">
        <v>1178</v>
      </c>
      <c r="E379" s="23">
        <v>227</v>
      </c>
      <c r="F379" s="23">
        <v>5</v>
      </c>
    </row>
    <row r="380" spans="2:6" ht="20" customHeight="1" x14ac:dyDescent="0.25">
      <c r="B380" s="25">
        <v>188</v>
      </c>
      <c r="C380" s="23" t="s">
        <v>1</v>
      </c>
      <c r="D380" s="23">
        <v>1382</v>
      </c>
      <c r="E380" s="23">
        <v>121</v>
      </c>
      <c r="F380" s="23">
        <v>15</v>
      </c>
    </row>
    <row r="381" spans="2:6" ht="20" customHeight="1" x14ac:dyDescent="0.25">
      <c r="B381" s="25">
        <v>189</v>
      </c>
      <c r="C381" s="23" t="s">
        <v>0</v>
      </c>
      <c r="D381" s="23">
        <v>1790</v>
      </c>
      <c r="E381" s="23">
        <v>293</v>
      </c>
      <c r="F381" s="23">
        <v>4</v>
      </c>
    </row>
    <row r="382" spans="2:6" ht="20" customHeight="1" x14ac:dyDescent="0.25">
      <c r="B382" s="25">
        <v>189</v>
      </c>
      <c r="C382" s="23" t="s">
        <v>1</v>
      </c>
      <c r="D382" s="23">
        <v>1906</v>
      </c>
      <c r="E382" s="23">
        <v>191</v>
      </c>
      <c r="F382" s="23">
        <v>17</v>
      </c>
    </row>
    <row r="383" spans="2:6" ht="20" customHeight="1" x14ac:dyDescent="0.25">
      <c r="B383" s="25">
        <v>190</v>
      </c>
      <c r="C383" s="23" t="s">
        <v>0</v>
      </c>
      <c r="D383" s="23">
        <v>1647</v>
      </c>
      <c r="E383" s="23">
        <v>178</v>
      </c>
      <c r="F383" s="23">
        <v>5</v>
      </c>
    </row>
    <row r="384" spans="2:6" ht="20" customHeight="1" x14ac:dyDescent="0.25">
      <c r="B384" s="25">
        <v>190</v>
      </c>
      <c r="C384" s="23" t="s">
        <v>1</v>
      </c>
      <c r="D384" s="23">
        <v>1897</v>
      </c>
      <c r="E384" s="23">
        <v>153</v>
      </c>
      <c r="F384" s="23">
        <v>17</v>
      </c>
    </row>
    <row r="385" spans="2:6" ht="20" customHeight="1" x14ac:dyDescent="0.25">
      <c r="B385" s="25">
        <v>191</v>
      </c>
      <c r="C385" s="23" t="s">
        <v>0</v>
      </c>
      <c r="D385" s="23">
        <v>1329</v>
      </c>
      <c r="E385" s="23">
        <v>197</v>
      </c>
      <c r="F385" s="23">
        <v>5</v>
      </c>
    </row>
    <row r="386" spans="2:6" ht="20" customHeight="1" x14ac:dyDescent="0.25">
      <c r="B386" s="25">
        <v>191</v>
      </c>
      <c r="C386" s="23" t="s">
        <v>1</v>
      </c>
      <c r="D386" s="23">
        <v>1439</v>
      </c>
      <c r="E386" s="23">
        <v>108</v>
      </c>
      <c r="F386" s="23">
        <v>19</v>
      </c>
    </row>
    <row r="387" spans="2:6" ht="20" customHeight="1" x14ac:dyDescent="0.25">
      <c r="B387" s="25">
        <v>192</v>
      </c>
      <c r="C387" s="23" t="s">
        <v>0</v>
      </c>
      <c r="D387" s="23">
        <v>1306</v>
      </c>
      <c r="E387" s="23">
        <v>267</v>
      </c>
      <c r="F387" s="23">
        <v>5</v>
      </c>
    </row>
    <row r="388" spans="2:6" ht="20" customHeight="1" x14ac:dyDescent="0.25">
      <c r="B388" s="25">
        <v>192</v>
      </c>
      <c r="C388" s="23" t="s">
        <v>1</v>
      </c>
      <c r="D388" s="23">
        <v>1825</v>
      </c>
      <c r="E388" s="23">
        <v>112</v>
      </c>
      <c r="F388" s="23">
        <v>10</v>
      </c>
    </row>
    <row r="389" spans="2:6" ht="20" customHeight="1" x14ac:dyDescent="0.25">
      <c r="B389" s="25">
        <v>193</v>
      </c>
      <c r="C389" s="23" t="s">
        <v>0</v>
      </c>
      <c r="D389" s="23">
        <v>1085</v>
      </c>
      <c r="E389" s="23">
        <v>284</v>
      </c>
      <c r="F389" s="23">
        <v>4</v>
      </c>
    </row>
    <row r="390" spans="2:6" ht="20" customHeight="1" x14ac:dyDescent="0.25">
      <c r="B390" s="25">
        <v>193</v>
      </c>
      <c r="C390" s="23" t="s">
        <v>1</v>
      </c>
      <c r="D390" s="23">
        <v>1527</v>
      </c>
      <c r="E390" s="23">
        <v>111</v>
      </c>
      <c r="F390" s="23">
        <v>12</v>
      </c>
    </row>
    <row r="391" spans="2:6" ht="20" customHeight="1" x14ac:dyDescent="0.25">
      <c r="B391" s="25">
        <v>194</v>
      </c>
      <c r="C391" s="23" t="s">
        <v>0</v>
      </c>
      <c r="D391" s="23">
        <v>1773</v>
      </c>
      <c r="E391" s="23">
        <v>199</v>
      </c>
      <c r="F391" s="23">
        <v>4</v>
      </c>
    </row>
    <row r="392" spans="2:6" ht="20" customHeight="1" x14ac:dyDescent="0.25">
      <c r="B392" s="25">
        <v>194</v>
      </c>
      <c r="C392" s="23" t="s">
        <v>1</v>
      </c>
      <c r="D392" s="23">
        <v>1634</v>
      </c>
      <c r="E392" s="23">
        <v>126</v>
      </c>
      <c r="F392" s="23">
        <v>16</v>
      </c>
    </row>
    <row r="393" spans="2:6" ht="20" customHeight="1" x14ac:dyDescent="0.25">
      <c r="B393" s="25">
        <v>195</v>
      </c>
      <c r="C393" s="23" t="s">
        <v>0</v>
      </c>
      <c r="D393" s="23">
        <v>1863</v>
      </c>
      <c r="E393" s="23">
        <v>241</v>
      </c>
      <c r="F393" s="23">
        <v>3</v>
      </c>
    </row>
    <row r="394" spans="2:6" ht="20" customHeight="1" x14ac:dyDescent="0.25">
      <c r="B394" s="25">
        <v>195</v>
      </c>
      <c r="C394" s="23" t="s">
        <v>1</v>
      </c>
      <c r="D394" s="23">
        <v>1065</v>
      </c>
      <c r="E394" s="23">
        <v>143</v>
      </c>
      <c r="F394" s="23">
        <v>12</v>
      </c>
    </row>
    <row r="395" spans="2:6" ht="20" customHeight="1" x14ac:dyDescent="0.25">
      <c r="B395" s="25">
        <v>196</v>
      </c>
      <c r="C395" s="23" t="s">
        <v>0</v>
      </c>
      <c r="D395" s="23">
        <v>1993</v>
      </c>
      <c r="E395" s="23">
        <v>154</v>
      </c>
      <c r="F395" s="23">
        <v>5</v>
      </c>
    </row>
    <row r="396" spans="2:6" ht="20" customHeight="1" x14ac:dyDescent="0.25">
      <c r="B396" s="25">
        <v>196</v>
      </c>
      <c r="C396" s="23" t="s">
        <v>1</v>
      </c>
      <c r="D396" s="23">
        <v>1499</v>
      </c>
      <c r="E396" s="23">
        <v>167</v>
      </c>
      <c r="F396" s="23">
        <v>12</v>
      </c>
    </row>
    <row r="397" spans="2:6" ht="20" customHeight="1" x14ac:dyDescent="0.25">
      <c r="B397" s="25">
        <v>197</v>
      </c>
      <c r="C397" s="23" t="s">
        <v>0</v>
      </c>
      <c r="D397" s="23">
        <v>1004</v>
      </c>
      <c r="E397" s="23">
        <v>287</v>
      </c>
      <c r="F397" s="23">
        <v>4</v>
      </c>
    </row>
    <row r="398" spans="2:6" ht="20" customHeight="1" x14ac:dyDescent="0.25">
      <c r="B398" s="25">
        <v>197</v>
      </c>
      <c r="C398" s="23" t="s">
        <v>1</v>
      </c>
      <c r="D398" s="23">
        <v>1315</v>
      </c>
      <c r="E398" s="23">
        <v>104</v>
      </c>
      <c r="F398" s="23">
        <v>16</v>
      </c>
    </row>
    <row r="399" spans="2:6" ht="20" customHeight="1" x14ac:dyDescent="0.25">
      <c r="B399" s="25">
        <v>198</v>
      </c>
      <c r="C399" s="23" t="s">
        <v>0</v>
      </c>
      <c r="D399" s="23">
        <v>1741</v>
      </c>
      <c r="E399" s="23">
        <v>156</v>
      </c>
      <c r="F399" s="23">
        <v>4</v>
      </c>
    </row>
    <row r="400" spans="2:6" ht="20" customHeight="1" x14ac:dyDescent="0.25">
      <c r="B400" s="25">
        <v>198</v>
      </c>
      <c r="C400" s="23" t="s">
        <v>1</v>
      </c>
      <c r="D400" s="23">
        <v>1648</v>
      </c>
      <c r="E400" s="23">
        <v>175</v>
      </c>
      <c r="F400" s="23">
        <v>11</v>
      </c>
    </row>
    <row r="401" spans="2:6" ht="20" customHeight="1" x14ac:dyDescent="0.25">
      <c r="B401" s="25">
        <v>199</v>
      </c>
      <c r="C401" s="23" t="s">
        <v>0</v>
      </c>
      <c r="D401" s="23">
        <v>1003</v>
      </c>
      <c r="E401" s="23">
        <v>193</v>
      </c>
      <c r="F401" s="23">
        <v>3</v>
      </c>
    </row>
    <row r="402" spans="2:6" ht="20" customHeight="1" x14ac:dyDescent="0.25">
      <c r="B402" s="25">
        <v>199</v>
      </c>
      <c r="C402" s="23" t="s">
        <v>1</v>
      </c>
      <c r="D402" s="23">
        <v>1381</v>
      </c>
      <c r="E402" s="23">
        <v>136</v>
      </c>
      <c r="F402" s="23">
        <v>20</v>
      </c>
    </row>
    <row r="403" spans="2:6" ht="20" customHeight="1" x14ac:dyDescent="0.25">
      <c r="B403" s="25">
        <v>200</v>
      </c>
      <c r="C403" s="23" t="s">
        <v>0</v>
      </c>
      <c r="D403" s="23">
        <v>1235</v>
      </c>
      <c r="E403" s="23">
        <v>272</v>
      </c>
      <c r="F403" s="23">
        <v>4</v>
      </c>
    </row>
    <row r="404" spans="2:6" ht="20" customHeight="1" x14ac:dyDescent="0.25">
      <c r="B404" s="25">
        <v>200</v>
      </c>
      <c r="C404" s="23" t="s">
        <v>1</v>
      </c>
      <c r="D404" s="23">
        <v>1929</v>
      </c>
      <c r="E404" s="23">
        <v>174</v>
      </c>
      <c r="F404" s="23">
        <v>17</v>
      </c>
    </row>
    <row r="405" spans="2:6" ht="20" customHeight="1" x14ac:dyDescent="0.25">
      <c r="B405" s="25">
        <v>201</v>
      </c>
      <c r="C405" s="23" t="s">
        <v>0</v>
      </c>
      <c r="D405" s="23">
        <v>1035</v>
      </c>
      <c r="E405" s="23">
        <v>233</v>
      </c>
      <c r="F405" s="23">
        <v>5</v>
      </c>
    </row>
    <row r="406" spans="2:6" ht="20" customHeight="1" x14ac:dyDescent="0.25">
      <c r="B406" s="25">
        <v>201</v>
      </c>
      <c r="C406" s="23" t="s">
        <v>1</v>
      </c>
      <c r="D406" s="23">
        <v>1999</v>
      </c>
      <c r="E406" s="23">
        <v>184</v>
      </c>
      <c r="F406" s="23">
        <v>10</v>
      </c>
    </row>
    <row r="407" spans="2:6" ht="20" customHeight="1" x14ac:dyDescent="0.25">
      <c r="B407" s="25">
        <v>202</v>
      </c>
      <c r="C407" s="23" t="s">
        <v>0</v>
      </c>
      <c r="D407" s="23">
        <v>1159</v>
      </c>
      <c r="E407" s="23">
        <v>262</v>
      </c>
      <c r="F407" s="23">
        <v>4</v>
      </c>
    </row>
    <row r="408" spans="2:6" ht="20" customHeight="1" x14ac:dyDescent="0.25">
      <c r="B408" s="25">
        <v>202</v>
      </c>
      <c r="C408" s="23" t="s">
        <v>1</v>
      </c>
      <c r="D408" s="23">
        <v>1120</v>
      </c>
      <c r="E408" s="23">
        <v>150</v>
      </c>
      <c r="F408" s="23">
        <v>12</v>
      </c>
    </row>
    <row r="409" spans="2:6" ht="20" customHeight="1" x14ac:dyDescent="0.25">
      <c r="B409" s="25">
        <v>203</v>
      </c>
      <c r="C409" s="23" t="s">
        <v>0</v>
      </c>
      <c r="D409" s="23">
        <v>1592</v>
      </c>
      <c r="E409" s="23">
        <v>159</v>
      </c>
      <c r="F409" s="23">
        <v>4</v>
      </c>
    </row>
    <row r="410" spans="2:6" ht="20" customHeight="1" x14ac:dyDescent="0.25">
      <c r="B410" s="25">
        <v>203</v>
      </c>
      <c r="C410" s="23" t="s">
        <v>1</v>
      </c>
      <c r="D410" s="23">
        <v>1398</v>
      </c>
      <c r="E410" s="23">
        <v>107</v>
      </c>
      <c r="F410" s="23">
        <v>16</v>
      </c>
    </row>
    <row r="411" spans="2:6" ht="20" customHeight="1" x14ac:dyDescent="0.25">
      <c r="B411" s="25">
        <v>204</v>
      </c>
      <c r="C411" s="23" t="s">
        <v>0</v>
      </c>
      <c r="D411" s="23">
        <v>1451</v>
      </c>
      <c r="E411" s="23">
        <v>263</v>
      </c>
      <c r="F411" s="23">
        <v>4</v>
      </c>
    </row>
    <row r="412" spans="2:6" ht="20" customHeight="1" x14ac:dyDescent="0.25">
      <c r="B412" s="25">
        <v>204</v>
      </c>
      <c r="C412" s="23" t="s">
        <v>1</v>
      </c>
      <c r="D412" s="23">
        <v>1670</v>
      </c>
      <c r="E412" s="23">
        <v>177</v>
      </c>
      <c r="F412" s="23">
        <v>11</v>
      </c>
    </row>
    <row r="413" spans="2:6" ht="20" customHeight="1" x14ac:dyDescent="0.25">
      <c r="B413" s="25">
        <v>205</v>
      </c>
      <c r="C413" s="23" t="s">
        <v>0</v>
      </c>
      <c r="D413" s="23">
        <v>1998</v>
      </c>
      <c r="E413" s="23">
        <v>194</v>
      </c>
      <c r="F413" s="23">
        <v>5</v>
      </c>
    </row>
    <row r="414" spans="2:6" ht="20" customHeight="1" x14ac:dyDescent="0.25">
      <c r="B414" s="25">
        <v>205</v>
      </c>
      <c r="C414" s="23" t="s">
        <v>1</v>
      </c>
      <c r="D414" s="23">
        <v>1442</v>
      </c>
      <c r="E414" s="23">
        <v>174</v>
      </c>
      <c r="F414" s="23">
        <v>13</v>
      </c>
    </row>
    <row r="415" spans="2:6" ht="20" customHeight="1" x14ac:dyDescent="0.25">
      <c r="B415" s="25">
        <v>206</v>
      </c>
      <c r="C415" s="23" t="s">
        <v>0</v>
      </c>
      <c r="D415" s="23">
        <v>1633</v>
      </c>
      <c r="E415" s="23">
        <v>167</v>
      </c>
      <c r="F415" s="23">
        <v>6</v>
      </c>
    </row>
    <row r="416" spans="2:6" ht="20" customHeight="1" x14ac:dyDescent="0.25">
      <c r="B416" s="25">
        <v>206</v>
      </c>
      <c r="C416" s="23" t="s">
        <v>1</v>
      </c>
      <c r="D416" s="23">
        <v>1613</v>
      </c>
      <c r="E416" s="23">
        <v>132</v>
      </c>
      <c r="F416" s="23">
        <v>11</v>
      </c>
    </row>
    <row r="417" spans="2:6" ht="20" customHeight="1" x14ac:dyDescent="0.25">
      <c r="B417" s="25">
        <v>207</v>
      </c>
      <c r="C417" s="23" t="s">
        <v>0</v>
      </c>
      <c r="D417" s="23">
        <v>1819</v>
      </c>
      <c r="E417" s="23">
        <v>284</v>
      </c>
      <c r="F417" s="23">
        <v>5</v>
      </c>
    </row>
    <row r="418" spans="2:6" ht="20" customHeight="1" x14ac:dyDescent="0.25">
      <c r="B418" s="25">
        <v>207</v>
      </c>
      <c r="C418" s="23" t="s">
        <v>1</v>
      </c>
      <c r="D418" s="23">
        <v>1305</v>
      </c>
      <c r="E418" s="23">
        <v>108</v>
      </c>
      <c r="F418" s="23">
        <v>13</v>
      </c>
    </row>
    <row r="419" spans="2:6" ht="20" customHeight="1" x14ac:dyDescent="0.25">
      <c r="B419" s="25">
        <v>208</v>
      </c>
      <c r="C419" s="23" t="s">
        <v>0</v>
      </c>
      <c r="D419" s="23">
        <v>1396</v>
      </c>
      <c r="E419" s="23">
        <v>215</v>
      </c>
      <c r="F419" s="23">
        <v>5</v>
      </c>
    </row>
    <row r="420" spans="2:6" ht="20" customHeight="1" x14ac:dyDescent="0.25">
      <c r="B420" s="25">
        <v>208</v>
      </c>
      <c r="C420" s="23" t="s">
        <v>1</v>
      </c>
      <c r="D420" s="23">
        <v>1782</v>
      </c>
      <c r="E420" s="23">
        <v>115</v>
      </c>
      <c r="F420" s="23">
        <v>18</v>
      </c>
    </row>
    <row r="421" spans="2:6" ht="20" customHeight="1" x14ac:dyDescent="0.25">
      <c r="B421" s="25">
        <v>209</v>
      </c>
      <c r="C421" s="23" t="s">
        <v>0</v>
      </c>
      <c r="D421" s="23">
        <v>1560</v>
      </c>
      <c r="E421" s="23">
        <v>226</v>
      </c>
      <c r="F421" s="23">
        <v>5</v>
      </c>
    </row>
    <row r="422" spans="2:6" ht="20" customHeight="1" x14ac:dyDescent="0.25">
      <c r="B422" s="25">
        <v>209</v>
      </c>
      <c r="C422" s="23" t="s">
        <v>1</v>
      </c>
      <c r="D422" s="23">
        <v>1192</v>
      </c>
      <c r="E422" s="23">
        <v>102</v>
      </c>
      <c r="F422" s="23">
        <v>17</v>
      </c>
    </row>
    <row r="423" spans="2:6" ht="20" customHeight="1" x14ac:dyDescent="0.25">
      <c r="B423" s="25">
        <v>210</v>
      </c>
      <c r="C423" s="23" t="s">
        <v>0</v>
      </c>
      <c r="D423" s="23">
        <v>1949</v>
      </c>
      <c r="E423" s="23">
        <v>300</v>
      </c>
      <c r="F423" s="23">
        <v>4</v>
      </c>
    </row>
    <row r="424" spans="2:6" ht="20" customHeight="1" x14ac:dyDescent="0.25">
      <c r="B424" s="25">
        <v>210</v>
      </c>
      <c r="C424" s="23" t="s">
        <v>1</v>
      </c>
      <c r="D424" s="23">
        <v>1159</v>
      </c>
      <c r="E424" s="23">
        <v>152</v>
      </c>
      <c r="F424" s="23">
        <v>16</v>
      </c>
    </row>
    <row r="425" spans="2:6" ht="20" customHeight="1" x14ac:dyDescent="0.25">
      <c r="B425" s="25">
        <v>211</v>
      </c>
      <c r="C425" s="23" t="s">
        <v>0</v>
      </c>
      <c r="D425" s="23">
        <v>1173</v>
      </c>
      <c r="E425" s="23">
        <v>220</v>
      </c>
      <c r="F425" s="23">
        <v>4</v>
      </c>
    </row>
    <row r="426" spans="2:6" ht="20" customHeight="1" x14ac:dyDescent="0.25">
      <c r="B426" s="25">
        <v>211</v>
      </c>
      <c r="C426" s="23" t="s">
        <v>1</v>
      </c>
      <c r="D426" s="23">
        <v>1540</v>
      </c>
      <c r="E426" s="23">
        <v>121</v>
      </c>
      <c r="F426" s="23">
        <v>15</v>
      </c>
    </row>
    <row r="427" spans="2:6" ht="20" customHeight="1" x14ac:dyDescent="0.25">
      <c r="B427" s="25">
        <v>212</v>
      </c>
      <c r="C427" s="23" t="s">
        <v>0</v>
      </c>
      <c r="D427" s="23">
        <v>1103</v>
      </c>
      <c r="E427" s="23">
        <v>179</v>
      </c>
      <c r="F427" s="23">
        <v>5</v>
      </c>
    </row>
    <row r="428" spans="2:6" ht="20" customHeight="1" x14ac:dyDescent="0.25">
      <c r="B428" s="25">
        <v>212</v>
      </c>
      <c r="C428" s="23" t="s">
        <v>1</v>
      </c>
      <c r="D428" s="23">
        <v>1775</v>
      </c>
      <c r="E428" s="23">
        <v>136</v>
      </c>
      <c r="F428" s="23">
        <v>15</v>
      </c>
    </row>
    <row r="429" spans="2:6" ht="20" customHeight="1" x14ac:dyDescent="0.25">
      <c r="B429" s="25">
        <v>213</v>
      </c>
      <c r="C429" s="23" t="s">
        <v>0</v>
      </c>
      <c r="D429" s="23">
        <v>1042</v>
      </c>
      <c r="E429" s="23">
        <v>188</v>
      </c>
      <c r="F429" s="23">
        <v>5</v>
      </c>
    </row>
    <row r="430" spans="2:6" ht="20" customHeight="1" x14ac:dyDescent="0.25">
      <c r="B430" s="25">
        <v>213</v>
      </c>
      <c r="C430" s="23" t="s">
        <v>1</v>
      </c>
      <c r="D430" s="23">
        <v>1267</v>
      </c>
      <c r="E430" s="23">
        <v>122</v>
      </c>
      <c r="F430" s="23">
        <v>18</v>
      </c>
    </row>
    <row r="431" spans="2:6" ht="20" customHeight="1" x14ac:dyDescent="0.25">
      <c r="B431" s="25">
        <v>214</v>
      </c>
      <c r="C431" s="23" t="s">
        <v>0</v>
      </c>
      <c r="D431" s="23">
        <v>1008</v>
      </c>
      <c r="E431" s="23">
        <v>189</v>
      </c>
      <c r="F431" s="23">
        <v>4</v>
      </c>
    </row>
    <row r="432" spans="2:6" ht="20" customHeight="1" x14ac:dyDescent="0.25">
      <c r="B432" s="25">
        <v>214</v>
      </c>
      <c r="C432" s="23" t="s">
        <v>1</v>
      </c>
      <c r="D432" s="23">
        <v>1462</v>
      </c>
      <c r="E432" s="23">
        <v>182</v>
      </c>
      <c r="F432" s="23">
        <v>16</v>
      </c>
    </row>
    <row r="433" spans="2:6" ht="20" customHeight="1" x14ac:dyDescent="0.25">
      <c r="B433" s="25">
        <v>215</v>
      </c>
      <c r="C433" s="23" t="s">
        <v>0</v>
      </c>
      <c r="D433" s="23">
        <v>1471</v>
      </c>
      <c r="E433" s="23">
        <v>242</v>
      </c>
      <c r="F433" s="23">
        <v>6</v>
      </c>
    </row>
    <row r="434" spans="2:6" ht="20" customHeight="1" x14ac:dyDescent="0.25">
      <c r="B434" s="25">
        <v>215</v>
      </c>
      <c r="C434" s="23" t="s">
        <v>1</v>
      </c>
      <c r="D434" s="23">
        <v>1032</v>
      </c>
      <c r="E434" s="23">
        <v>155</v>
      </c>
      <c r="F434" s="23">
        <v>11</v>
      </c>
    </row>
    <row r="435" spans="2:6" ht="20" customHeight="1" x14ac:dyDescent="0.25">
      <c r="B435" s="25">
        <v>216</v>
      </c>
      <c r="C435" s="23" t="s">
        <v>0</v>
      </c>
      <c r="D435" s="23">
        <v>1271</v>
      </c>
      <c r="E435" s="23">
        <v>163</v>
      </c>
      <c r="F435" s="23">
        <v>4</v>
      </c>
    </row>
    <row r="436" spans="2:6" ht="20" customHeight="1" x14ac:dyDescent="0.25">
      <c r="B436" s="25">
        <v>216</v>
      </c>
      <c r="C436" s="23" t="s">
        <v>1</v>
      </c>
      <c r="D436" s="23">
        <v>1838</v>
      </c>
      <c r="E436" s="23">
        <v>179</v>
      </c>
      <c r="F436" s="23">
        <v>16</v>
      </c>
    </row>
    <row r="437" spans="2:6" ht="20" customHeight="1" x14ac:dyDescent="0.25">
      <c r="B437" s="25">
        <v>217</v>
      </c>
      <c r="C437" s="23" t="s">
        <v>0</v>
      </c>
      <c r="D437" s="23">
        <v>1608</v>
      </c>
      <c r="E437" s="23">
        <v>207</v>
      </c>
      <c r="F437" s="23">
        <v>4</v>
      </c>
    </row>
    <row r="438" spans="2:6" ht="20" customHeight="1" x14ac:dyDescent="0.25">
      <c r="B438" s="25">
        <v>217</v>
      </c>
      <c r="C438" s="23" t="s">
        <v>1</v>
      </c>
      <c r="D438" s="23">
        <v>1955</v>
      </c>
      <c r="E438" s="23">
        <v>175</v>
      </c>
      <c r="F438" s="23">
        <v>11</v>
      </c>
    </row>
    <row r="439" spans="2:6" ht="20" customHeight="1" x14ac:dyDescent="0.25">
      <c r="B439" s="25">
        <v>218</v>
      </c>
      <c r="C439" s="23" t="s">
        <v>0</v>
      </c>
      <c r="D439" s="23">
        <v>1065</v>
      </c>
      <c r="E439" s="23">
        <v>242</v>
      </c>
      <c r="F439" s="23">
        <v>5</v>
      </c>
    </row>
    <row r="440" spans="2:6" ht="20" customHeight="1" x14ac:dyDescent="0.25">
      <c r="B440" s="25">
        <v>218</v>
      </c>
      <c r="C440" s="23" t="s">
        <v>1</v>
      </c>
      <c r="D440" s="23">
        <v>1431</v>
      </c>
      <c r="E440" s="23">
        <v>174</v>
      </c>
      <c r="F440" s="23">
        <v>14</v>
      </c>
    </row>
    <row r="441" spans="2:6" ht="20" customHeight="1" x14ac:dyDescent="0.25">
      <c r="B441" s="25">
        <v>219</v>
      </c>
      <c r="C441" s="23" t="s">
        <v>0</v>
      </c>
      <c r="D441" s="23">
        <v>1732</v>
      </c>
      <c r="E441" s="23">
        <v>290</v>
      </c>
      <c r="F441" s="23">
        <v>4</v>
      </c>
    </row>
    <row r="442" spans="2:6" ht="20" customHeight="1" x14ac:dyDescent="0.25">
      <c r="B442" s="25">
        <v>219</v>
      </c>
      <c r="C442" s="23" t="s">
        <v>1</v>
      </c>
      <c r="D442" s="23">
        <v>1722</v>
      </c>
      <c r="E442" s="23">
        <v>121</v>
      </c>
      <c r="F442" s="23">
        <v>20</v>
      </c>
    </row>
    <row r="443" spans="2:6" ht="20" customHeight="1" x14ac:dyDescent="0.25">
      <c r="B443" s="25">
        <v>220</v>
      </c>
      <c r="C443" s="23" t="s">
        <v>0</v>
      </c>
      <c r="D443" s="23">
        <v>1453</v>
      </c>
      <c r="E443" s="23">
        <v>245</v>
      </c>
      <c r="F443" s="23">
        <v>5</v>
      </c>
    </row>
    <row r="444" spans="2:6" ht="20" customHeight="1" x14ac:dyDescent="0.25">
      <c r="B444" s="25">
        <v>220</v>
      </c>
      <c r="C444" s="23" t="s">
        <v>1</v>
      </c>
      <c r="D444" s="23">
        <v>1404</v>
      </c>
      <c r="E444" s="23">
        <v>178</v>
      </c>
      <c r="F444" s="23">
        <v>17</v>
      </c>
    </row>
    <row r="445" spans="2:6" ht="20" customHeight="1" x14ac:dyDescent="0.25">
      <c r="B445" s="25">
        <v>221</v>
      </c>
      <c r="C445" s="23" t="s">
        <v>0</v>
      </c>
      <c r="D445" s="23">
        <v>1980</v>
      </c>
      <c r="E445" s="23">
        <v>156</v>
      </c>
      <c r="F445" s="23">
        <v>6</v>
      </c>
    </row>
    <row r="446" spans="2:6" ht="20" customHeight="1" x14ac:dyDescent="0.25">
      <c r="B446" s="25">
        <v>221</v>
      </c>
      <c r="C446" s="23" t="s">
        <v>1</v>
      </c>
      <c r="D446" s="23">
        <v>1238</v>
      </c>
      <c r="E446" s="23">
        <v>152</v>
      </c>
      <c r="F446" s="23">
        <v>11</v>
      </c>
    </row>
    <row r="447" spans="2:6" ht="20" customHeight="1" x14ac:dyDescent="0.25">
      <c r="B447" s="25">
        <v>222</v>
      </c>
      <c r="C447" s="23" t="s">
        <v>0</v>
      </c>
      <c r="D447" s="23">
        <v>1510</v>
      </c>
      <c r="E447" s="23">
        <v>285</v>
      </c>
      <c r="F447" s="23">
        <v>6</v>
      </c>
    </row>
    <row r="448" spans="2:6" ht="20" customHeight="1" x14ac:dyDescent="0.25">
      <c r="B448" s="25">
        <v>222</v>
      </c>
      <c r="C448" s="23" t="s">
        <v>1</v>
      </c>
      <c r="D448" s="23">
        <v>1686</v>
      </c>
      <c r="E448" s="23">
        <v>154</v>
      </c>
      <c r="F448" s="23">
        <v>18</v>
      </c>
    </row>
    <row r="449" spans="2:6" ht="20" customHeight="1" x14ac:dyDescent="0.25">
      <c r="B449" s="25">
        <v>223</v>
      </c>
      <c r="C449" s="23" t="s">
        <v>0</v>
      </c>
      <c r="D449" s="23">
        <v>1616</v>
      </c>
      <c r="E449" s="23">
        <v>294</v>
      </c>
      <c r="F449" s="23">
        <v>4</v>
      </c>
    </row>
    <row r="450" spans="2:6" ht="20" customHeight="1" x14ac:dyDescent="0.25">
      <c r="B450" s="25">
        <v>223</v>
      </c>
      <c r="C450" s="23" t="s">
        <v>1</v>
      </c>
      <c r="D450" s="23">
        <v>1389</v>
      </c>
      <c r="E450" s="23">
        <v>181</v>
      </c>
      <c r="F450" s="23">
        <v>15</v>
      </c>
    </row>
    <row r="451" spans="2:6" ht="20" customHeight="1" x14ac:dyDescent="0.25">
      <c r="B451" s="25">
        <v>224</v>
      </c>
      <c r="C451" s="23" t="s">
        <v>0</v>
      </c>
      <c r="D451" s="23">
        <v>1625</v>
      </c>
      <c r="E451" s="23">
        <v>279</v>
      </c>
      <c r="F451" s="23">
        <v>3</v>
      </c>
    </row>
    <row r="452" spans="2:6" ht="20" customHeight="1" x14ac:dyDescent="0.25">
      <c r="B452" s="25">
        <v>224</v>
      </c>
      <c r="C452" s="23" t="s">
        <v>1</v>
      </c>
      <c r="D452" s="23">
        <v>1889</v>
      </c>
      <c r="E452" s="23">
        <v>144</v>
      </c>
      <c r="F452" s="23">
        <v>13</v>
      </c>
    </row>
    <row r="453" spans="2:6" ht="20" customHeight="1" x14ac:dyDescent="0.25">
      <c r="B453" s="25">
        <v>225</v>
      </c>
      <c r="C453" s="23" t="s">
        <v>0</v>
      </c>
      <c r="D453" s="23">
        <v>1592</v>
      </c>
      <c r="E453" s="23">
        <v>291</v>
      </c>
      <c r="F453" s="23">
        <v>5</v>
      </c>
    </row>
    <row r="454" spans="2:6" ht="20" customHeight="1" x14ac:dyDescent="0.25">
      <c r="B454" s="25">
        <v>225</v>
      </c>
      <c r="C454" s="23" t="s">
        <v>1</v>
      </c>
      <c r="D454" s="23">
        <v>1794</v>
      </c>
      <c r="E454" s="23">
        <v>107</v>
      </c>
      <c r="F454" s="23">
        <v>13</v>
      </c>
    </row>
    <row r="455" spans="2:6" ht="20" customHeight="1" x14ac:dyDescent="0.25">
      <c r="B455" s="25">
        <v>226</v>
      </c>
      <c r="C455" s="23" t="s">
        <v>0</v>
      </c>
      <c r="D455" s="23">
        <v>1298</v>
      </c>
      <c r="E455" s="23">
        <v>222</v>
      </c>
      <c r="F455" s="23">
        <v>6</v>
      </c>
    </row>
    <row r="456" spans="2:6" ht="20" customHeight="1" x14ac:dyDescent="0.25">
      <c r="B456" s="25">
        <v>226</v>
      </c>
      <c r="C456" s="23" t="s">
        <v>1</v>
      </c>
      <c r="D456" s="23">
        <v>1351</v>
      </c>
      <c r="E456" s="23">
        <v>162</v>
      </c>
      <c r="F456" s="23">
        <v>20</v>
      </c>
    </row>
    <row r="457" spans="2:6" ht="20" customHeight="1" x14ac:dyDescent="0.25">
      <c r="B457" s="25">
        <v>227</v>
      </c>
      <c r="C457" s="23" t="s">
        <v>0</v>
      </c>
      <c r="D457" s="23">
        <v>1894</v>
      </c>
      <c r="E457" s="23">
        <v>220</v>
      </c>
      <c r="F457" s="23">
        <v>5</v>
      </c>
    </row>
    <row r="458" spans="2:6" ht="20" customHeight="1" x14ac:dyDescent="0.25">
      <c r="B458" s="25">
        <v>227</v>
      </c>
      <c r="C458" s="23" t="s">
        <v>1</v>
      </c>
      <c r="D458" s="23">
        <v>1381</v>
      </c>
      <c r="E458" s="23">
        <v>112</v>
      </c>
      <c r="F458" s="23">
        <v>13</v>
      </c>
    </row>
    <row r="459" spans="2:6" ht="20" customHeight="1" x14ac:dyDescent="0.25">
      <c r="B459" s="25">
        <v>228</v>
      </c>
      <c r="C459" s="23" t="s">
        <v>0</v>
      </c>
      <c r="D459" s="23">
        <v>1376</v>
      </c>
      <c r="E459" s="23">
        <v>288</v>
      </c>
      <c r="F459" s="23">
        <v>4</v>
      </c>
    </row>
    <row r="460" spans="2:6" ht="20" customHeight="1" x14ac:dyDescent="0.25">
      <c r="B460" s="25">
        <v>228</v>
      </c>
      <c r="C460" s="23" t="s">
        <v>1</v>
      </c>
      <c r="D460" s="23">
        <v>1316</v>
      </c>
      <c r="E460" s="23">
        <v>191</v>
      </c>
      <c r="F460" s="23">
        <v>11</v>
      </c>
    </row>
    <row r="461" spans="2:6" ht="20" customHeight="1" x14ac:dyDescent="0.25">
      <c r="B461" s="25">
        <v>229</v>
      </c>
      <c r="C461" s="23" t="s">
        <v>0</v>
      </c>
      <c r="D461" s="23">
        <v>1437</v>
      </c>
      <c r="E461" s="23">
        <v>235</v>
      </c>
      <c r="F461" s="23">
        <v>3</v>
      </c>
    </row>
    <row r="462" spans="2:6" ht="20" customHeight="1" x14ac:dyDescent="0.25">
      <c r="B462" s="25">
        <v>229</v>
      </c>
      <c r="C462" s="23" t="s">
        <v>1</v>
      </c>
      <c r="D462" s="23">
        <v>1118</v>
      </c>
      <c r="E462" s="23">
        <v>120</v>
      </c>
      <c r="F462" s="23">
        <v>17</v>
      </c>
    </row>
    <row r="463" spans="2:6" ht="20" customHeight="1" x14ac:dyDescent="0.25">
      <c r="B463" s="25">
        <v>230</v>
      </c>
      <c r="C463" s="23" t="s">
        <v>0</v>
      </c>
      <c r="D463" s="23">
        <v>1057</v>
      </c>
      <c r="E463" s="23">
        <v>178</v>
      </c>
      <c r="F463" s="23">
        <v>4</v>
      </c>
    </row>
    <row r="464" spans="2:6" ht="20" customHeight="1" x14ac:dyDescent="0.25">
      <c r="B464" s="25">
        <v>230</v>
      </c>
      <c r="C464" s="23" t="s">
        <v>1</v>
      </c>
      <c r="D464" s="23">
        <v>1073</v>
      </c>
      <c r="E464" s="23">
        <v>149</v>
      </c>
      <c r="F464" s="23">
        <v>16</v>
      </c>
    </row>
    <row r="465" spans="2:6" ht="20" customHeight="1" x14ac:dyDescent="0.25">
      <c r="B465" s="25">
        <v>231</v>
      </c>
      <c r="C465" s="23" t="s">
        <v>0</v>
      </c>
      <c r="D465" s="23">
        <v>1282</v>
      </c>
      <c r="E465" s="23">
        <v>247</v>
      </c>
      <c r="F465" s="23">
        <v>6</v>
      </c>
    </row>
    <row r="466" spans="2:6" ht="20" customHeight="1" x14ac:dyDescent="0.25">
      <c r="B466" s="25">
        <v>231</v>
      </c>
      <c r="C466" s="23" t="s">
        <v>1</v>
      </c>
      <c r="D466" s="23">
        <v>1731</v>
      </c>
      <c r="E466" s="23">
        <v>130</v>
      </c>
      <c r="F466" s="23">
        <v>18</v>
      </c>
    </row>
    <row r="467" spans="2:6" ht="20" customHeight="1" x14ac:dyDescent="0.25">
      <c r="B467" s="25">
        <v>232</v>
      </c>
      <c r="C467" s="23" t="s">
        <v>0</v>
      </c>
      <c r="D467" s="23">
        <v>1989</v>
      </c>
      <c r="E467" s="23">
        <v>280</v>
      </c>
      <c r="F467" s="23">
        <v>3</v>
      </c>
    </row>
    <row r="468" spans="2:6" ht="20" customHeight="1" x14ac:dyDescent="0.25">
      <c r="B468" s="25">
        <v>232</v>
      </c>
      <c r="C468" s="23" t="s">
        <v>1</v>
      </c>
      <c r="D468" s="23">
        <v>1146</v>
      </c>
      <c r="E468" s="23">
        <v>133</v>
      </c>
      <c r="F468" s="23">
        <v>14</v>
      </c>
    </row>
    <row r="469" spans="2:6" ht="20" customHeight="1" x14ac:dyDescent="0.25">
      <c r="B469" s="25">
        <v>233</v>
      </c>
      <c r="C469" s="23" t="s">
        <v>0</v>
      </c>
      <c r="D469" s="23">
        <v>1510</v>
      </c>
      <c r="E469" s="23">
        <v>188</v>
      </c>
      <c r="F469" s="23">
        <v>3</v>
      </c>
    </row>
    <row r="470" spans="2:6" ht="20" customHeight="1" x14ac:dyDescent="0.25">
      <c r="B470" s="25">
        <v>233</v>
      </c>
      <c r="C470" s="23" t="s">
        <v>1</v>
      </c>
      <c r="D470" s="23">
        <v>1255</v>
      </c>
      <c r="E470" s="23">
        <v>115</v>
      </c>
      <c r="F470" s="23">
        <v>15</v>
      </c>
    </row>
    <row r="471" spans="2:6" ht="20" customHeight="1" x14ac:dyDescent="0.25">
      <c r="B471" s="25">
        <v>234</v>
      </c>
      <c r="C471" s="23" t="s">
        <v>0</v>
      </c>
      <c r="D471" s="23">
        <v>1925</v>
      </c>
      <c r="E471" s="23">
        <v>192</v>
      </c>
      <c r="F471" s="23">
        <v>5</v>
      </c>
    </row>
    <row r="472" spans="2:6" ht="20" customHeight="1" x14ac:dyDescent="0.25">
      <c r="B472" s="25">
        <v>234</v>
      </c>
      <c r="C472" s="23" t="s">
        <v>1</v>
      </c>
      <c r="D472" s="23">
        <v>1758</v>
      </c>
      <c r="E472" s="23">
        <v>151</v>
      </c>
      <c r="F472" s="23">
        <v>18</v>
      </c>
    </row>
    <row r="473" spans="2:6" ht="20" customHeight="1" x14ac:dyDescent="0.25">
      <c r="B473" s="25">
        <v>235</v>
      </c>
      <c r="C473" s="23" t="s">
        <v>0</v>
      </c>
      <c r="D473" s="23">
        <v>1301</v>
      </c>
      <c r="E473" s="23">
        <v>228</v>
      </c>
      <c r="F473" s="23">
        <v>5</v>
      </c>
    </row>
    <row r="474" spans="2:6" ht="20" customHeight="1" x14ac:dyDescent="0.25">
      <c r="B474" s="25">
        <v>235</v>
      </c>
      <c r="C474" s="23" t="s">
        <v>1</v>
      </c>
      <c r="D474" s="23">
        <v>1164</v>
      </c>
      <c r="E474" s="23">
        <v>199</v>
      </c>
      <c r="F474" s="23">
        <v>12</v>
      </c>
    </row>
    <row r="475" spans="2:6" ht="20" customHeight="1" x14ac:dyDescent="0.25">
      <c r="B475" s="25">
        <v>236</v>
      </c>
      <c r="C475" s="23" t="s">
        <v>0</v>
      </c>
      <c r="D475" s="23">
        <v>1150</v>
      </c>
      <c r="E475" s="23">
        <v>175</v>
      </c>
      <c r="F475" s="23">
        <v>6</v>
      </c>
    </row>
    <row r="476" spans="2:6" ht="20" customHeight="1" x14ac:dyDescent="0.25">
      <c r="B476" s="25">
        <v>236</v>
      </c>
      <c r="C476" s="23" t="s">
        <v>1</v>
      </c>
      <c r="D476" s="23">
        <v>1245</v>
      </c>
      <c r="E476" s="23">
        <v>164</v>
      </c>
      <c r="F476" s="23">
        <v>12</v>
      </c>
    </row>
    <row r="477" spans="2:6" ht="20" customHeight="1" x14ac:dyDescent="0.25">
      <c r="B477" s="25">
        <v>237</v>
      </c>
      <c r="C477" s="23" t="s">
        <v>0</v>
      </c>
      <c r="D477" s="23">
        <v>1850</v>
      </c>
      <c r="E477" s="23">
        <v>254</v>
      </c>
      <c r="F477" s="23">
        <v>4</v>
      </c>
    </row>
    <row r="478" spans="2:6" ht="20" customHeight="1" x14ac:dyDescent="0.25">
      <c r="B478" s="25">
        <v>237</v>
      </c>
      <c r="C478" s="23" t="s">
        <v>1</v>
      </c>
      <c r="D478" s="23">
        <v>1266</v>
      </c>
      <c r="E478" s="23">
        <v>100</v>
      </c>
      <c r="F478" s="23">
        <v>16</v>
      </c>
    </row>
    <row r="479" spans="2:6" ht="20" customHeight="1" x14ac:dyDescent="0.25">
      <c r="B479" s="25">
        <v>238</v>
      </c>
      <c r="C479" s="23" t="s">
        <v>0</v>
      </c>
      <c r="D479" s="23">
        <v>1536</v>
      </c>
      <c r="E479" s="23">
        <v>270</v>
      </c>
      <c r="F479" s="23">
        <v>4</v>
      </c>
    </row>
    <row r="480" spans="2:6" ht="20" customHeight="1" x14ac:dyDescent="0.25">
      <c r="B480" s="25">
        <v>238</v>
      </c>
      <c r="C480" s="23" t="s">
        <v>1</v>
      </c>
      <c r="D480" s="23">
        <v>1643</v>
      </c>
      <c r="E480" s="23">
        <v>189</v>
      </c>
      <c r="F480" s="23">
        <v>11</v>
      </c>
    </row>
    <row r="481" spans="2:6" ht="20" customHeight="1" x14ac:dyDescent="0.25">
      <c r="B481" s="25">
        <v>239</v>
      </c>
      <c r="C481" s="23" t="s">
        <v>0</v>
      </c>
      <c r="D481" s="23">
        <v>1493</v>
      </c>
      <c r="E481" s="23">
        <v>213</v>
      </c>
      <c r="F481" s="23">
        <v>5</v>
      </c>
    </row>
    <row r="482" spans="2:6" ht="20" customHeight="1" x14ac:dyDescent="0.25">
      <c r="B482" s="25">
        <v>239</v>
      </c>
      <c r="C482" s="23" t="s">
        <v>1</v>
      </c>
      <c r="D482" s="23">
        <v>1776</v>
      </c>
      <c r="E482" s="23">
        <v>125</v>
      </c>
      <c r="F482" s="23">
        <v>15</v>
      </c>
    </row>
    <row r="483" spans="2:6" ht="20" customHeight="1" x14ac:dyDescent="0.25">
      <c r="B483" s="25">
        <v>240</v>
      </c>
      <c r="C483" s="23" t="s">
        <v>0</v>
      </c>
      <c r="D483" s="23">
        <v>1463</v>
      </c>
      <c r="E483" s="23">
        <v>279</v>
      </c>
      <c r="F483" s="23">
        <v>4</v>
      </c>
    </row>
    <row r="484" spans="2:6" ht="20" customHeight="1" x14ac:dyDescent="0.25">
      <c r="B484" s="25">
        <v>240</v>
      </c>
      <c r="C484" s="23" t="s">
        <v>1</v>
      </c>
      <c r="D484" s="23">
        <v>1724</v>
      </c>
      <c r="E484" s="23">
        <v>110</v>
      </c>
      <c r="F484" s="23">
        <v>11</v>
      </c>
    </row>
    <row r="485" spans="2:6" ht="20" customHeight="1" x14ac:dyDescent="0.25">
      <c r="B485" s="25">
        <v>241</v>
      </c>
      <c r="C485" s="23" t="s">
        <v>0</v>
      </c>
      <c r="D485" s="23">
        <v>1248</v>
      </c>
      <c r="E485" s="23">
        <v>188</v>
      </c>
      <c r="F485" s="23">
        <v>4</v>
      </c>
    </row>
    <row r="486" spans="2:6" ht="20" customHeight="1" x14ac:dyDescent="0.25">
      <c r="B486" s="25">
        <v>241</v>
      </c>
      <c r="C486" s="23" t="s">
        <v>1</v>
      </c>
      <c r="D486" s="23">
        <v>1860</v>
      </c>
      <c r="E486" s="23">
        <v>177</v>
      </c>
      <c r="F486" s="23">
        <v>15</v>
      </c>
    </row>
    <row r="487" spans="2:6" ht="20" customHeight="1" x14ac:dyDescent="0.25">
      <c r="B487" s="25">
        <v>242</v>
      </c>
      <c r="C487" s="23" t="s">
        <v>0</v>
      </c>
      <c r="D487" s="23">
        <v>1559</v>
      </c>
      <c r="E487" s="23">
        <v>225</v>
      </c>
      <c r="F487" s="23">
        <v>6</v>
      </c>
    </row>
    <row r="488" spans="2:6" ht="20" customHeight="1" x14ac:dyDescent="0.25">
      <c r="B488" s="25">
        <v>242</v>
      </c>
      <c r="C488" s="23" t="s">
        <v>1</v>
      </c>
      <c r="D488" s="23">
        <v>1536</v>
      </c>
      <c r="E488" s="23">
        <v>144</v>
      </c>
      <c r="F488" s="23">
        <v>13</v>
      </c>
    </row>
    <row r="489" spans="2:6" ht="20" customHeight="1" x14ac:dyDescent="0.25">
      <c r="B489" s="25">
        <v>243</v>
      </c>
      <c r="C489" s="23" t="s">
        <v>0</v>
      </c>
      <c r="D489" s="23">
        <v>1769</v>
      </c>
      <c r="E489" s="23">
        <v>172</v>
      </c>
      <c r="F489" s="23">
        <v>5</v>
      </c>
    </row>
    <row r="490" spans="2:6" ht="20" customHeight="1" x14ac:dyDescent="0.25">
      <c r="B490" s="25">
        <v>243</v>
      </c>
      <c r="C490" s="23" t="s">
        <v>1</v>
      </c>
      <c r="D490" s="23">
        <v>1671</v>
      </c>
      <c r="E490" s="23">
        <v>119</v>
      </c>
      <c r="F490" s="23">
        <v>19</v>
      </c>
    </row>
    <row r="491" spans="2:6" ht="20" customHeight="1" x14ac:dyDescent="0.25">
      <c r="B491" s="25">
        <v>244</v>
      </c>
      <c r="C491" s="23" t="s">
        <v>0</v>
      </c>
      <c r="D491" s="23">
        <v>1783</v>
      </c>
      <c r="E491" s="23">
        <v>189</v>
      </c>
      <c r="F491" s="23">
        <v>4</v>
      </c>
    </row>
    <row r="492" spans="2:6" ht="20" customHeight="1" x14ac:dyDescent="0.25">
      <c r="B492" s="25">
        <v>244</v>
      </c>
      <c r="C492" s="23" t="s">
        <v>1</v>
      </c>
      <c r="D492" s="23">
        <v>1165</v>
      </c>
      <c r="E492" s="23">
        <v>189</v>
      </c>
      <c r="F492" s="23">
        <v>17</v>
      </c>
    </row>
    <row r="493" spans="2:6" ht="20" customHeight="1" x14ac:dyDescent="0.25">
      <c r="B493" s="25">
        <v>245</v>
      </c>
      <c r="C493" s="23" t="s">
        <v>0</v>
      </c>
      <c r="D493" s="23">
        <v>1947</v>
      </c>
      <c r="E493" s="23">
        <v>166</v>
      </c>
      <c r="F493" s="23">
        <v>4</v>
      </c>
    </row>
    <row r="494" spans="2:6" ht="20" customHeight="1" x14ac:dyDescent="0.25">
      <c r="B494" s="25">
        <v>245</v>
      </c>
      <c r="C494" s="23" t="s">
        <v>1</v>
      </c>
      <c r="D494" s="23">
        <v>1870</v>
      </c>
      <c r="E494" s="23">
        <v>185</v>
      </c>
      <c r="F494" s="23">
        <v>13</v>
      </c>
    </row>
    <row r="495" spans="2:6" ht="20" customHeight="1" x14ac:dyDescent="0.25">
      <c r="B495" s="25">
        <v>246</v>
      </c>
      <c r="C495" s="23" t="s">
        <v>0</v>
      </c>
      <c r="D495" s="23">
        <v>1846</v>
      </c>
      <c r="E495" s="23">
        <v>200</v>
      </c>
      <c r="F495" s="23">
        <v>4</v>
      </c>
    </row>
    <row r="496" spans="2:6" ht="20" customHeight="1" x14ac:dyDescent="0.25">
      <c r="B496" s="25">
        <v>246</v>
      </c>
      <c r="C496" s="23" t="s">
        <v>1</v>
      </c>
      <c r="D496" s="23">
        <v>1971</v>
      </c>
      <c r="E496" s="23">
        <v>178</v>
      </c>
      <c r="F496" s="23">
        <v>14</v>
      </c>
    </row>
    <row r="497" spans="2:6" ht="20" customHeight="1" x14ac:dyDescent="0.25">
      <c r="B497" s="25">
        <v>247</v>
      </c>
      <c r="C497" s="23" t="s">
        <v>0</v>
      </c>
      <c r="D497" s="23">
        <v>1961</v>
      </c>
      <c r="E497" s="23">
        <v>207</v>
      </c>
      <c r="F497" s="23">
        <v>5</v>
      </c>
    </row>
    <row r="498" spans="2:6" ht="20" customHeight="1" x14ac:dyDescent="0.25">
      <c r="B498" s="25">
        <v>247</v>
      </c>
      <c r="C498" s="23" t="s">
        <v>1</v>
      </c>
      <c r="D498" s="23">
        <v>1301</v>
      </c>
      <c r="E498" s="23">
        <v>166</v>
      </c>
      <c r="F498" s="23">
        <v>12</v>
      </c>
    </row>
    <row r="499" spans="2:6" ht="20" customHeight="1" x14ac:dyDescent="0.25">
      <c r="B499" s="25">
        <v>248</v>
      </c>
      <c r="C499" s="23" t="s">
        <v>0</v>
      </c>
      <c r="D499" s="23">
        <v>1155</v>
      </c>
      <c r="E499" s="23">
        <v>194</v>
      </c>
      <c r="F499" s="23">
        <v>4</v>
      </c>
    </row>
    <row r="500" spans="2:6" ht="20" customHeight="1" x14ac:dyDescent="0.25">
      <c r="B500" s="25">
        <v>248</v>
      </c>
      <c r="C500" s="23" t="s">
        <v>1</v>
      </c>
      <c r="D500" s="23">
        <v>1201</v>
      </c>
      <c r="E500" s="23">
        <v>150</v>
      </c>
      <c r="F500" s="23">
        <v>10</v>
      </c>
    </row>
    <row r="501" spans="2:6" ht="20" customHeight="1" x14ac:dyDescent="0.25">
      <c r="B501" s="25">
        <v>249</v>
      </c>
      <c r="C501" s="23" t="s">
        <v>0</v>
      </c>
      <c r="D501" s="23">
        <v>1984</v>
      </c>
      <c r="E501" s="23">
        <v>297</v>
      </c>
      <c r="F501" s="23">
        <v>5</v>
      </c>
    </row>
    <row r="502" spans="2:6" ht="20" customHeight="1" x14ac:dyDescent="0.25">
      <c r="B502" s="25">
        <v>249</v>
      </c>
      <c r="C502" s="23" t="s">
        <v>1</v>
      </c>
      <c r="D502" s="23">
        <v>1830</v>
      </c>
      <c r="E502" s="23">
        <v>167</v>
      </c>
      <c r="F502" s="23">
        <v>18</v>
      </c>
    </row>
    <row r="503" spans="2:6" ht="20" customHeight="1" x14ac:dyDescent="0.25">
      <c r="B503" s="25">
        <v>250</v>
      </c>
      <c r="C503" s="23" t="s">
        <v>0</v>
      </c>
      <c r="D503" s="23">
        <v>1340</v>
      </c>
      <c r="E503" s="23">
        <v>246</v>
      </c>
      <c r="F503" s="23">
        <v>5</v>
      </c>
    </row>
    <row r="504" spans="2:6" ht="20" customHeight="1" x14ac:dyDescent="0.25">
      <c r="B504" s="25">
        <v>250</v>
      </c>
      <c r="C504" s="23" t="s">
        <v>1</v>
      </c>
      <c r="D504" s="23">
        <v>1452</v>
      </c>
      <c r="E504" s="23">
        <v>172</v>
      </c>
      <c r="F504" s="23">
        <v>18</v>
      </c>
    </row>
    <row r="505" spans="2:6" ht="20" customHeight="1" x14ac:dyDescent="0.25">
      <c r="B505" s="25">
        <v>251</v>
      </c>
      <c r="C505" s="23" t="s">
        <v>0</v>
      </c>
      <c r="D505" s="23">
        <v>1523</v>
      </c>
      <c r="E505" s="23">
        <v>193</v>
      </c>
      <c r="F505" s="23">
        <v>5</v>
      </c>
    </row>
    <row r="506" spans="2:6" ht="20" customHeight="1" x14ac:dyDescent="0.25">
      <c r="B506" s="25">
        <v>251</v>
      </c>
      <c r="C506" s="23" t="s">
        <v>1</v>
      </c>
      <c r="D506" s="23">
        <v>1325</v>
      </c>
      <c r="E506" s="23">
        <v>190</v>
      </c>
      <c r="F506" s="23">
        <v>15</v>
      </c>
    </row>
    <row r="507" spans="2:6" ht="20" customHeight="1" x14ac:dyDescent="0.25">
      <c r="B507" s="25">
        <v>252</v>
      </c>
      <c r="C507" s="23" t="s">
        <v>0</v>
      </c>
      <c r="D507" s="23">
        <v>1820</v>
      </c>
      <c r="E507" s="23">
        <v>220</v>
      </c>
      <c r="F507" s="23">
        <v>5</v>
      </c>
    </row>
    <row r="508" spans="2:6" ht="20" customHeight="1" x14ac:dyDescent="0.25">
      <c r="B508" s="25">
        <v>252</v>
      </c>
      <c r="C508" s="23" t="s">
        <v>1</v>
      </c>
      <c r="D508" s="23">
        <v>1056</v>
      </c>
      <c r="E508" s="23">
        <v>190</v>
      </c>
      <c r="F508" s="23">
        <v>15</v>
      </c>
    </row>
    <row r="509" spans="2:6" ht="20" customHeight="1" x14ac:dyDescent="0.25">
      <c r="B509" s="25">
        <v>253</v>
      </c>
      <c r="C509" s="23" t="s">
        <v>0</v>
      </c>
      <c r="D509" s="23">
        <v>1541</v>
      </c>
      <c r="E509" s="23">
        <v>248</v>
      </c>
      <c r="F509" s="23">
        <v>5</v>
      </c>
    </row>
    <row r="510" spans="2:6" ht="20" customHeight="1" x14ac:dyDescent="0.25">
      <c r="B510" s="25">
        <v>253</v>
      </c>
      <c r="C510" s="23" t="s">
        <v>1</v>
      </c>
      <c r="D510" s="23">
        <v>1223</v>
      </c>
      <c r="E510" s="23">
        <v>139</v>
      </c>
      <c r="F510" s="23">
        <v>19</v>
      </c>
    </row>
    <row r="511" spans="2:6" ht="20" customHeight="1" x14ac:dyDescent="0.25">
      <c r="B511" s="25">
        <v>254</v>
      </c>
      <c r="C511" s="23" t="s">
        <v>0</v>
      </c>
      <c r="D511" s="23">
        <v>1944</v>
      </c>
      <c r="E511" s="23">
        <v>271</v>
      </c>
      <c r="F511" s="23">
        <v>4</v>
      </c>
    </row>
    <row r="512" spans="2:6" ht="20" customHeight="1" x14ac:dyDescent="0.25">
      <c r="B512" s="25">
        <v>254</v>
      </c>
      <c r="C512" s="23" t="s">
        <v>1</v>
      </c>
      <c r="D512" s="23">
        <v>1804</v>
      </c>
      <c r="E512" s="23">
        <v>187</v>
      </c>
      <c r="F512" s="23">
        <v>12</v>
      </c>
    </row>
    <row r="513" spans="2:6" ht="20" customHeight="1" x14ac:dyDescent="0.25">
      <c r="B513" s="25">
        <v>255</v>
      </c>
      <c r="C513" s="23" t="s">
        <v>0</v>
      </c>
      <c r="D513" s="23">
        <v>1311</v>
      </c>
      <c r="E513" s="23">
        <v>207</v>
      </c>
      <c r="F513" s="23">
        <v>5</v>
      </c>
    </row>
    <row r="514" spans="2:6" ht="20" customHeight="1" x14ac:dyDescent="0.25">
      <c r="B514" s="25">
        <v>255</v>
      </c>
      <c r="C514" s="23" t="s">
        <v>1</v>
      </c>
      <c r="D514" s="23">
        <v>1313</v>
      </c>
      <c r="E514" s="23">
        <v>138</v>
      </c>
      <c r="F514" s="23">
        <v>19</v>
      </c>
    </row>
    <row r="515" spans="2:6" ht="20" customHeight="1" x14ac:dyDescent="0.25">
      <c r="B515" s="25">
        <v>256</v>
      </c>
      <c r="C515" s="23" t="s">
        <v>0</v>
      </c>
      <c r="D515" s="23">
        <v>1507</v>
      </c>
      <c r="E515" s="23">
        <v>277</v>
      </c>
      <c r="F515" s="23">
        <v>5</v>
      </c>
    </row>
    <row r="516" spans="2:6" ht="20" customHeight="1" x14ac:dyDescent="0.25">
      <c r="B516" s="25">
        <v>256</v>
      </c>
      <c r="C516" s="23" t="s">
        <v>1</v>
      </c>
      <c r="D516" s="23">
        <v>1253</v>
      </c>
      <c r="E516" s="23">
        <v>195</v>
      </c>
      <c r="F516" s="23">
        <v>15</v>
      </c>
    </row>
    <row r="517" spans="2:6" ht="20" customHeight="1" x14ac:dyDescent="0.25">
      <c r="B517" s="25">
        <v>257</v>
      </c>
      <c r="C517" s="23" t="s">
        <v>0</v>
      </c>
      <c r="D517" s="23">
        <v>1249</v>
      </c>
      <c r="E517" s="23">
        <v>291</v>
      </c>
      <c r="F517" s="23">
        <v>6</v>
      </c>
    </row>
    <row r="518" spans="2:6" ht="20" customHeight="1" x14ac:dyDescent="0.25">
      <c r="B518" s="25">
        <v>257</v>
      </c>
      <c r="C518" s="23" t="s">
        <v>1</v>
      </c>
      <c r="D518" s="23">
        <v>1776</v>
      </c>
      <c r="E518" s="23">
        <v>104</v>
      </c>
      <c r="F518" s="23">
        <v>18</v>
      </c>
    </row>
    <row r="519" spans="2:6" ht="20" customHeight="1" x14ac:dyDescent="0.25">
      <c r="B519" s="25">
        <v>258</v>
      </c>
      <c r="C519" s="23" t="s">
        <v>0</v>
      </c>
      <c r="D519" s="23">
        <v>1512</v>
      </c>
      <c r="E519" s="23">
        <v>159</v>
      </c>
      <c r="F519" s="23">
        <v>4</v>
      </c>
    </row>
    <row r="520" spans="2:6" ht="20" customHeight="1" x14ac:dyDescent="0.25">
      <c r="B520" s="25">
        <v>258</v>
      </c>
      <c r="C520" s="23" t="s">
        <v>1</v>
      </c>
      <c r="D520" s="23">
        <v>1457</v>
      </c>
      <c r="E520" s="23">
        <v>119</v>
      </c>
      <c r="F520" s="23">
        <v>18</v>
      </c>
    </row>
    <row r="521" spans="2:6" ht="20" customHeight="1" x14ac:dyDescent="0.25">
      <c r="B521" s="25">
        <v>259</v>
      </c>
      <c r="C521" s="23" t="s">
        <v>0</v>
      </c>
      <c r="D521" s="23">
        <v>1034</v>
      </c>
      <c r="E521" s="23">
        <v>166</v>
      </c>
      <c r="F521" s="23">
        <v>6</v>
      </c>
    </row>
    <row r="522" spans="2:6" ht="20" customHeight="1" x14ac:dyDescent="0.25">
      <c r="B522" s="25">
        <v>259</v>
      </c>
      <c r="C522" s="23" t="s">
        <v>1</v>
      </c>
      <c r="D522" s="23">
        <v>1336</v>
      </c>
      <c r="E522" s="23">
        <v>124</v>
      </c>
      <c r="F522" s="23">
        <v>20</v>
      </c>
    </row>
    <row r="523" spans="2:6" ht="20" customHeight="1" x14ac:dyDescent="0.25">
      <c r="B523" s="25">
        <v>260</v>
      </c>
      <c r="C523" s="23" t="s">
        <v>0</v>
      </c>
      <c r="D523" s="23">
        <v>1972</v>
      </c>
      <c r="E523" s="23">
        <v>151</v>
      </c>
      <c r="F523" s="23">
        <v>5</v>
      </c>
    </row>
    <row r="524" spans="2:6" ht="20" customHeight="1" x14ac:dyDescent="0.25">
      <c r="B524" s="25">
        <v>260</v>
      </c>
      <c r="C524" s="23" t="s">
        <v>1</v>
      </c>
      <c r="D524" s="23">
        <v>1232</v>
      </c>
      <c r="E524" s="23">
        <v>180</v>
      </c>
      <c r="F524" s="23">
        <v>20</v>
      </c>
    </row>
    <row r="525" spans="2:6" ht="20" customHeight="1" x14ac:dyDescent="0.25">
      <c r="B525" s="25">
        <v>261</v>
      </c>
      <c r="C525" s="23" t="s">
        <v>0</v>
      </c>
      <c r="D525" s="23">
        <v>1432</v>
      </c>
      <c r="E525" s="23">
        <v>150</v>
      </c>
      <c r="F525" s="23">
        <v>4</v>
      </c>
    </row>
    <row r="526" spans="2:6" ht="20" customHeight="1" x14ac:dyDescent="0.25">
      <c r="B526" s="25">
        <v>261</v>
      </c>
      <c r="C526" s="23" t="s">
        <v>1</v>
      </c>
      <c r="D526" s="23">
        <v>1844</v>
      </c>
      <c r="E526" s="23">
        <v>137</v>
      </c>
      <c r="F526" s="23">
        <v>14</v>
      </c>
    </row>
    <row r="527" spans="2:6" ht="20" customHeight="1" x14ac:dyDescent="0.25">
      <c r="B527" s="25">
        <v>262</v>
      </c>
      <c r="C527" s="23" t="s">
        <v>0</v>
      </c>
      <c r="D527" s="23">
        <v>1977</v>
      </c>
      <c r="E527" s="23">
        <v>299</v>
      </c>
      <c r="F527" s="23">
        <v>5</v>
      </c>
    </row>
    <row r="528" spans="2:6" ht="20" customHeight="1" x14ac:dyDescent="0.25">
      <c r="B528" s="25">
        <v>262</v>
      </c>
      <c r="C528" s="23" t="s">
        <v>1</v>
      </c>
      <c r="D528" s="23">
        <v>1416</v>
      </c>
      <c r="E528" s="23">
        <v>109</v>
      </c>
      <c r="F528" s="23">
        <v>16</v>
      </c>
    </row>
    <row r="529" spans="2:6" ht="20" customHeight="1" x14ac:dyDescent="0.25">
      <c r="B529" s="25">
        <v>263</v>
      </c>
      <c r="C529" s="23" t="s">
        <v>0</v>
      </c>
      <c r="D529" s="23">
        <v>1589</v>
      </c>
      <c r="E529" s="23">
        <v>183</v>
      </c>
      <c r="F529" s="23">
        <v>4</v>
      </c>
    </row>
    <row r="530" spans="2:6" ht="20" customHeight="1" x14ac:dyDescent="0.25">
      <c r="B530" s="25">
        <v>263</v>
      </c>
      <c r="C530" s="23" t="s">
        <v>1</v>
      </c>
      <c r="D530" s="23">
        <v>1830</v>
      </c>
      <c r="E530" s="23">
        <v>188</v>
      </c>
      <c r="F530" s="23">
        <v>12</v>
      </c>
    </row>
    <row r="531" spans="2:6" ht="20" customHeight="1" x14ac:dyDescent="0.25">
      <c r="B531" s="25">
        <v>264</v>
      </c>
      <c r="C531" s="23" t="s">
        <v>0</v>
      </c>
      <c r="D531" s="23">
        <v>1205</v>
      </c>
      <c r="E531" s="23">
        <v>171</v>
      </c>
      <c r="F531" s="23">
        <v>5</v>
      </c>
    </row>
    <row r="532" spans="2:6" ht="20" customHeight="1" x14ac:dyDescent="0.25">
      <c r="B532" s="25">
        <v>264</v>
      </c>
      <c r="C532" s="23" t="s">
        <v>1</v>
      </c>
      <c r="D532" s="23">
        <v>1298</v>
      </c>
      <c r="E532" s="23">
        <v>102</v>
      </c>
      <c r="F532" s="23">
        <v>15</v>
      </c>
    </row>
    <row r="533" spans="2:6" ht="20" customHeight="1" x14ac:dyDescent="0.25">
      <c r="B533" s="25">
        <v>265</v>
      </c>
      <c r="C533" s="23" t="s">
        <v>0</v>
      </c>
      <c r="D533" s="23">
        <v>1167</v>
      </c>
      <c r="E533" s="23">
        <v>190</v>
      </c>
      <c r="F533" s="23">
        <v>3</v>
      </c>
    </row>
    <row r="534" spans="2:6" ht="20" customHeight="1" x14ac:dyDescent="0.25">
      <c r="B534" s="25">
        <v>265</v>
      </c>
      <c r="C534" s="23" t="s">
        <v>1</v>
      </c>
      <c r="D534" s="23">
        <v>1184</v>
      </c>
      <c r="E534" s="23">
        <v>172</v>
      </c>
      <c r="F534" s="23">
        <v>11</v>
      </c>
    </row>
    <row r="535" spans="2:6" ht="20" customHeight="1" x14ac:dyDescent="0.25">
      <c r="B535" s="25">
        <v>266</v>
      </c>
      <c r="C535" s="23" t="s">
        <v>0</v>
      </c>
      <c r="D535" s="23">
        <v>1134</v>
      </c>
      <c r="E535" s="23">
        <v>265</v>
      </c>
      <c r="F535" s="23">
        <v>5</v>
      </c>
    </row>
    <row r="536" spans="2:6" ht="20" customHeight="1" x14ac:dyDescent="0.25">
      <c r="B536" s="25">
        <v>266</v>
      </c>
      <c r="C536" s="23" t="s">
        <v>1</v>
      </c>
      <c r="D536" s="23">
        <v>1018</v>
      </c>
      <c r="E536" s="23">
        <v>136</v>
      </c>
      <c r="F536" s="23">
        <v>17</v>
      </c>
    </row>
    <row r="537" spans="2:6" ht="20" customHeight="1" x14ac:dyDescent="0.25">
      <c r="B537" s="25">
        <v>267</v>
      </c>
      <c r="C537" s="23" t="s">
        <v>0</v>
      </c>
      <c r="D537" s="23">
        <v>1385</v>
      </c>
      <c r="E537" s="23">
        <v>267</v>
      </c>
      <c r="F537" s="23">
        <v>3</v>
      </c>
    </row>
    <row r="538" spans="2:6" ht="20" customHeight="1" x14ac:dyDescent="0.25">
      <c r="B538" s="25">
        <v>267</v>
      </c>
      <c r="C538" s="23" t="s">
        <v>1</v>
      </c>
      <c r="D538" s="23">
        <v>1621</v>
      </c>
      <c r="E538" s="23">
        <v>177</v>
      </c>
      <c r="F538" s="23">
        <v>16</v>
      </c>
    </row>
    <row r="539" spans="2:6" ht="20" customHeight="1" x14ac:dyDescent="0.25">
      <c r="B539" s="25">
        <v>268</v>
      </c>
      <c r="C539" s="23" t="s">
        <v>0</v>
      </c>
      <c r="D539" s="23">
        <v>1933</v>
      </c>
      <c r="E539" s="23">
        <v>196</v>
      </c>
      <c r="F539" s="23">
        <v>4</v>
      </c>
    </row>
    <row r="540" spans="2:6" ht="20" customHeight="1" x14ac:dyDescent="0.25">
      <c r="B540" s="25">
        <v>268</v>
      </c>
      <c r="C540" s="23" t="s">
        <v>1</v>
      </c>
      <c r="D540" s="23">
        <v>1624</v>
      </c>
      <c r="E540" s="23">
        <v>168</v>
      </c>
      <c r="F540" s="23">
        <v>13</v>
      </c>
    </row>
    <row r="541" spans="2:6" ht="20" customHeight="1" x14ac:dyDescent="0.25">
      <c r="B541" s="25">
        <v>269</v>
      </c>
      <c r="C541" s="23" t="s">
        <v>0</v>
      </c>
      <c r="D541" s="23">
        <v>1016</v>
      </c>
      <c r="E541" s="23">
        <v>284</v>
      </c>
      <c r="F541" s="23">
        <v>5</v>
      </c>
    </row>
    <row r="542" spans="2:6" ht="20" customHeight="1" x14ac:dyDescent="0.25">
      <c r="B542" s="25">
        <v>269</v>
      </c>
      <c r="C542" s="23" t="s">
        <v>1</v>
      </c>
      <c r="D542" s="23">
        <v>1540</v>
      </c>
      <c r="E542" s="23">
        <v>194</v>
      </c>
      <c r="F542" s="23">
        <v>12</v>
      </c>
    </row>
    <row r="543" spans="2:6" ht="20" customHeight="1" x14ac:dyDescent="0.25">
      <c r="B543" s="25">
        <v>270</v>
      </c>
      <c r="C543" s="23" t="s">
        <v>0</v>
      </c>
      <c r="D543" s="23">
        <v>1173</v>
      </c>
      <c r="E543" s="23">
        <v>238</v>
      </c>
      <c r="F543" s="23">
        <v>4</v>
      </c>
    </row>
    <row r="544" spans="2:6" ht="20" customHeight="1" x14ac:dyDescent="0.25">
      <c r="B544" s="25">
        <v>270</v>
      </c>
      <c r="C544" s="23" t="s">
        <v>1</v>
      </c>
      <c r="D544" s="23">
        <v>1295</v>
      </c>
      <c r="E544" s="23">
        <v>102</v>
      </c>
      <c r="F544" s="23">
        <v>17</v>
      </c>
    </row>
    <row r="545" spans="2:6" ht="20" customHeight="1" x14ac:dyDescent="0.25">
      <c r="B545" s="25">
        <v>271</v>
      </c>
      <c r="C545" s="23" t="s">
        <v>0</v>
      </c>
      <c r="D545" s="23">
        <v>1627</v>
      </c>
      <c r="E545" s="23">
        <v>187</v>
      </c>
      <c r="F545" s="23">
        <v>4</v>
      </c>
    </row>
    <row r="546" spans="2:6" ht="20" customHeight="1" x14ac:dyDescent="0.25">
      <c r="B546" s="25">
        <v>271</v>
      </c>
      <c r="C546" s="23" t="s">
        <v>1</v>
      </c>
      <c r="D546" s="23">
        <v>1340</v>
      </c>
      <c r="E546" s="23">
        <v>199</v>
      </c>
      <c r="F546" s="23">
        <v>15</v>
      </c>
    </row>
    <row r="547" spans="2:6" ht="20" customHeight="1" x14ac:dyDescent="0.25">
      <c r="B547" s="25">
        <v>272</v>
      </c>
      <c r="C547" s="23" t="s">
        <v>0</v>
      </c>
      <c r="D547" s="23">
        <v>1008</v>
      </c>
      <c r="E547" s="23">
        <v>293</v>
      </c>
      <c r="F547" s="23">
        <v>4</v>
      </c>
    </row>
    <row r="548" spans="2:6" ht="20" customHeight="1" x14ac:dyDescent="0.25">
      <c r="B548" s="25">
        <v>272</v>
      </c>
      <c r="C548" s="23" t="s">
        <v>1</v>
      </c>
      <c r="D548" s="23">
        <v>1019</v>
      </c>
      <c r="E548" s="23">
        <v>152</v>
      </c>
      <c r="F548" s="23">
        <v>12</v>
      </c>
    </row>
    <row r="549" spans="2:6" ht="20" customHeight="1" x14ac:dyDescent="0.25">
      <c r="B549" s="25">
        <v>273</v>
      </c>
      <c r="C549" s="23" t="s">
        <v>0</v>
      </c>
      <c r="D549" s="23">
        <v>1800</v>
      </c>
      <c r="E549" s="23">
        <v>163</v>
      </c>
      <c r="F549" s="23">
        <v>5</v>
      </c>
    </row>
    <row r="550" spans="2:6" ht="20" customHeight="1" x14ac:dyDescent="0.25">
      <c r="B550" s="25">
        <v>273</v>
      </c>
      <c r="C550" s="23" t="s">
        <v>1</v>
      </c>
      <c r="D550" s="23">
        <v>1935</v>
      </c>
      <c r="E550" s="23">
        <v>124</v>
      </c>
      <c r="F550" s="23">
        <v>14</v>
      </c>
    </row>
    <row r="551" spans="2:6" ht="20" customHeight="1" x14ac:dyDescent="0.25">
      <c r="B551" s="25">
        <v>274</v>
      </c>
      <c r="C551" s="23" t="s">
        <v>0</v>
      </c>
      <c r="D551" s="23">
        <v>1381</v>
      </c>
      <c r="E551" s="23">
        <v>151</v>
      </c>
      <c r="F551" s="23">
        <v>6</v>
      </c>
    </row>
    <row r="552" spans="2:6" ht="20" customHeight="1" x14ac:dyDescent="0.25">
      <c r="B552" s="25">
        <v>274</v>
      </c>
      <c r="C552" s="23" t="s">
        <v>1</v>
      </c>
      <c r="D552" s="23">
        <v>1424</v>
      </c>
      <c r="E552" s="23">
        <v>133</v>
      </c>
      <c r="F552" s="23">
        <v>14</v>
      </c>
    </row>
    <row r="553" spans="2:6" ht="20" customHeight="1" x14ac:dyDescent="0.25">
      <c r="B553" s="25">
        <v>275</v>
      </c>
      <c r="C553" s="23" t="s">
        <v>0</v>
      </c>
      <c r="D553" s="23">
        <v>1561</v>
      </c>
      <c r="E553" s="23">
        <v>225</v>
      </c>
      <c r="F553" s="23">
        <v>4</v>
      </c>
    </row>
    <row r="554" spans="2:6" ht="20" customHeight="1" x14ac:dyDescent="0.25">
      <c r="B554" s="25">
        <v>275</v>
      </c>
      <c r="C554" s="23" t="s">
        <v>1</v>
      </c>
      <c r="D554" s="23">
        <v>1636</v>
      </c>
      <c r="E554" s="23">
        <v>130</v>
      </c>
      <c r="F554" s="23">
        <v>13</v>
      </c>
    </row>
    <row r="555" spans="2:6" ht="20" customHeight="1" x14ac:dyDescent="0.25">
      <c r="B555" s="25">
        <v>276</v>
      </c>
      <c r="C555" s="23" t="s">
        <v>0</v>
      </c>
      <c r="D555" s="23">
        <v>1273</v>
      </c>
      <c r="E555" s="23">
        <v>278</v>
      </c>
      <c r="F555" s="23">
        <v>5</v>
      </c>
    </row>
    <row r="556" spans="2:6" ht="20" customHeight="1" x14ac:dyDescent="0.25">
      <c r="B556" s="25">
        <v>276</v>
      </c>
      <c r="C556" s="23" t="s">
        <v>1</v>
      </c>
      <c r="D556" s="23">
        <v>1647</v>
      </c>
      <c r="E556" s="23">
        <v>111</v>
      </c>
      <c r="F556" s="23">
        <v>16</v>
      </c>
    </row>
    <row r="557" spans="2:6" ht="20" customHeight="1" x14ac:dyDescent="0.25">
      <c r="B557" s="25">
        <v>277</v>
      </c>
      <c r="C557" s="23" t="s">
        <v>0</v>
      </c>
      <c r="D557" s="23">
        <v>1941</v>
      </c>
      <c r="E557" s="23">
        <v>165</v>
      </c>
      <c r="F557" s="23">
        <v>6</v>
      </c>
    </row>
    <row r="558" spans="2:6" ht="20" customHeight="1" x14ac:dyDescent="0.25">
      <c r="B558" s="25">
        <v>277</v>
      </c>
      <c r="C558" s="23" t="s">
        <v>1</v>
      </c>
      <c r="D558" s="23">
        <v>1767</v>
      </c>
      <c r="E558" s="23">
        <v>166</v>
      </c>
      <c r="F558" s="23">
        <v>14</v>
      </c>
    </row>
    <row r="559" spans="2:6" ht="20" customHeight="1" x14ac:dyDescent="0.25">
      <c r="B559" s="25">
        <v>278</v>
      </c>
      <c r="C559" s="23" t="s">
        <v>0</v>
      </c>
      <c r="D559" s="23">
        <v>1391</v>
      </c>
      <c r="E559" s="23">
        <v>189</v>
      </c>
      <c r="F559" s="23">
        <v>5</v>
      </c>
    </row>
    <row r="560" spans="2:6" ht="20" customHeight="1" x14ac:dyDescent="0.25">
      <c r="B560" s="25">
        <v>278</v>
      </c>
      <c r="C560" s="23" t="s">
        <v>1</v>
      </c>
      <c r="D560" s="23">
        <v>1481</v>
      </c>
      <c r="E560" s="23">
        <v>169</v>
      </c>
      <c r="F560" s="23">
        <v>13</v>
      </c>
    </row>
    <row r="561" spans="2:6" ht="20" customHeight="1" x14ac:dyDescent="0.25">
      <c r="B561" s="25">
        <v>279</v>
      </c>
      <c r="C561" s="23" t="s">
        <v>0</v>
      </c>
      <c r="D561" s="23">
        <v>1498</v>
      </c>
      <c r="E561" s="23">
        <v>284</v>
      </c>
      <c r="F561" s="23">
        <v>4</v>
      </c>
    </row>
    <row r="562" spans="2:6" ht="20" customHeight="1" x14ac:dyDescent="0.25">
      <c r="B562" s="25">
        <v>279</v>
      </c>
      <c r="C562" s="23" t="s">
        <v>1</v>
      </c>
      <c r="D562" s="23">
        <v>1506</v>
      </c>
      <c r="E562" s="23">
        <v>101</v>
      </c>
      <c r="F562" s="23">
        <v>17</v>
      </c>
    </row>
    <row r="563" spans="2:6" ht="20" customHeight="1" x14ac:dyDescent="0.25">
      <c r="B563" s="25">
        <v>280</v>
      </c>
      <c r="C563" s="23" t="s">
        <v>0</v>
      </c>
      <c r="D563" s="23">
        <v>1804</v>
      </c>
      <c r="E563" s="23">
        <v>262</v>
      </c>
      <c r="F563" s="23">
        <v>4</v>
      </c>
    </row>
    <row r="564" spans="2:6" ht="20" customHeight="1" x14ac:dyDescent="0.25">
      <c r="B564" s="25">
        <v>280</v>
      </c>
      <c r="C564" s="23" t="s">
        <v>1</v>
      </c>
      <c r="D564" s="23">
        <v>1770</v>
      </c>
      <c r="E564" s="23">
        <v>168</v>
      </c>
      <c r="F564" s="23">
        <v>20</v>
      </c>
    </row>
    <row r="565" spans="2:6" ht="20" customHeight="1" x14ac:dyDescent="0.25">
      <c r="B565" s="25">
        <v>281</v>
      </c>
      <c r="C565" s="23" t="s">
        <v>0</v>
      </c>
      <c r="D565" s="23">
        <v>1687</v>
      </c>
      <c r="E565" s="23">
        <v>182</v>
      </c>
      <c r="F565" s="23">
        <v>4</v>
      </c>
    </row>
    <row r="566" spans="2:6" ht="20" customHeight="1" x14ac:dyDescent="0.25">
      <c r="B566" s="25">
        <v>281</v>
      </c>
      <c r="C566" s="23" t="s">
        <v>1</v>
      </c>
      <c r="D566" s="23">
        <v>1591</v>
      </c>
      <c r="E566" s="23">
        <v>171</v>
      </c>
      <c r="F566" s="23">
        <v>17</v>
      </c>
    </row>
    <row r="567" spans="2:6" ht="20" customHeight="1" x14ac:dyDescent="0.25">
      <c r="B567" s="25">
        <v>282</v>
      </c>
      <c r="C567" s="23" t="s">
        <v>0</v>
      </c>
      <c r="D567" s="23">
        <v>1383</v>
      </c>
      <c r="E567" s="23">
        <v>207</v>
      </c>
      <c r="F567" s="23">
        <v>3</v>
      </c>
    </row>
    <row r="568" spans="2:6" ht="20" customHeight="1" x14ac:dyDescent="0.25">
      <c r="B568" s="25">
        <v>282</v>
      </c>
      <c r="C568" s="23" t="s">
        <v>1</v>
      </c>
      <c r="D568" s="23">
        <v>1193</v>
      </c>
      <c r="E568" s="23">
        <v>145</v>
      </c>
      <c r="F568" s="23">
        <v>13</v>
      </c>
    </row>
    <row r="569" spans="2:6" ht="20" customHeight="1" x14ac:dyDescent="0.25">
      <c r="B569" s="25">
        <v>283</v>
      </c>
      <c r="C569" s="23" t="s">
        <v>0</v>
      </c>
      <c r="D569" s="23">
        <v>1757</v>
      </c>
      <c r="E569" s="23">
        <v>156</v>
      </c>
      <c r="F569" s="23">
        <v>5</v>
      </c>
    </row>
    <row r="570" spans="2:6" ht="20" customHeight="1" x14ac:dyDescent="0.25">
      <c r="B570" s="25">
        <v>283</v>
      </c>
      <c r="C570" s="23" t="s">
        <v>1</v>
      </c>
      <c r="D570" s="23">
        <v>1648</v>
      </c>
      <c r="E570" s="23">
        <v>198</v>
      </c>
      <c r="F570" s="23">
        <v>17</v>
      </c>
    </row>
    <row r="571" spans="2:6" ht="20" customHeight="1" x14ac:dyDescent="0.25">
      <c r="B571" s="25">
        <v>284</v>
      </c>
      <c r="C571" s="23" t="s">
        <v>0</v>
      </c>
      <c r="D571" s="23">
        <v>1086</v>
      </c>
      <c r="E571" s="23">
        <v>220</v>
      </c>
      <c r="F571" s="23">
        <v>5</v>
      </c>
    </row>
    <row r="572" spans="2:6" ht="20" customHeight="1" x14ac:dyDescent="0.25">
      <c r="B572" s="25">
        <v>284</v>
      </c>
      <c r="C572" s="23" t="s">
        <v>1</v>
      </c>
      <c r="D572" s="23">
        <v>1789</v>
      </c>
      <c r="E572" s="23">
        <v>107</v>
      </c>
      <c r="F572" s="23">
        <v>15</v>
      </c>
    </row>
    <row r="573" spans="2:6" ht="20" customHeight="1" x14ac:dyDescent="0.25">
      <c r="B573" s="25">
        <v>285</v>
      </c>
      <c r="C573" s="23" t="s">
        <v>0</v>
      </c>
      <c r="D573" s="23">
        <v>1841</v>
      </c>
      <c r="E573" s="23">
        <v>173</v>
      </c>
      <c r="F573" s="23">
        <v>5</v>
      </c>
    </row>
    <row r="574" spans="2:6" ht="20" customHeight="1" x14ac:dyDescent="0.25">
      <c r="B574" s="25">
        <v>285</v>
      </c>
      <c r="C574" s="23" t="s">
        <v>1</v>
      </c>
      <c r="D574" s="23">
        <v>1433</v>
      </c>
      <c r="E574" s="23">
        <v>124</v>
      </c>
      <c r="F574" s="23">
        <v>19</v>
      </c>
    </row>
    <row r="575" spans="2:6" ht="20" customHeight="1" x14ac:dyDescent="0.25">
      <c r="B575" s="25">
        <v>286</v>
      </c>
      <c r="C575" s="23" t="s">
        <v>0</v>
      </c>
      <c r="D575" s="23">
        <v>1225</v>
      </c>
      <c r="E575" s="23">
        <v>204</v>
      </c>
      <c r="F575" s="23">
        <v>3</v>
      </c>
    </row>
    <row r="576" spans="2:6" ht="20" customHeight="1" x14ac:dyDescent="0.25">
      <c r="B576" s="25">
        <v>286</v>
      </c>
      <c r="C576" s="23" t="s">
        <v>1</v>
      </c>
      <c r="D576" s="23">
        <v>1038</v>
      </c>
      <c r="E576" s="23">
        <v>134</v>
      </c>
      <c r="F576" s="23">
        <v>14</v>
      </c>
    </row>
    <row r="577" spans="2:6" ht="20" customHeight="1" x14ac:dyDescent="0.25">
      <c r="B577" s="25">
        <v>287</v>
      </c>
      <c r="C577" s="23" t="s">
        <v>0</v>
      </c>
      <c r="D577" s="23">
        <v>1639</v>
      </c>
      <c r="E577" s="23">
        <v>266</v>
      </c>
      <c r="F577" s="23">
        <v>5</v>
      </c>
    </row>
    <row r="578" spans="2:6" ht="20" customHeight="1" x14ac:dyDescent="0.25">
      <c r="B578" s="25">
        <v>287</v>
      </c>
      <c r="C578" s="23" t="s">
        <v>1</v>
      </c>
      <c r="D578" s="23">
        <v>1467</v>
      </c>
      <c r="E578" s="23">
        <v>175</v>
      </c>
      <c r="F578" s="23">
        <v>13</v>
      </c>
    </row>
    <row r="579" spans="2:6" ht="20" customHeight="1" x14ac:dyDescent="0.25">
      <c r="B579" s="25">
        <v>288</v>
      </c>
      <c r="C579" s="23" t="s">
        <v>0</v>
      </c>
      <c r="D579" s="23">
        <v>1886</v>
      </c>
      <c r="E579" s="23">
        <v>208</v>
      </c>
      <c r="F579" s="23">
        <v>5</v>
      </c>
    </row>
    <row r="580" spans="2:6" ht="20" customHeight="1" x14ac:dyDescent="0.25">
      <c r="B580" s="25">
        <v>288</v>
      </c>
      <c r="C580" s="23" t="s">
        <v>1</v>
      </c>
      <c r="D580" s="23">
        <v>1078</v>
      </c>
      <c r="E580" s="23">
        <v>191</v>
      </c>
      <c r="F580" s="23">
        <v>13</v>
      </c>
    </row>
    <row r="581" spans="2:6" ht="20" customHeight="1" x14ac:dyDescent="0.25">
      <c r="B581" s="25">
        <v>289</v>
      </c>
      <c r="C581" s="23" t="s">
        <v>0</v>
      </c>
      <c r="D581" s="23">
        <v>1386</v>
      </c>
      <c r="E581" s="23">
        <v>213</v>
      </c>
      <c r="F581" s="23">
        <v>4</v>
      </c>
    </row>
    <row r="582" spans="2:6" ht="20" customHeight="1" x14ac:dyDescent="0.25">
      <c r="B582" s="25">
        <v>289</v>
      </c>
      <c r="C582" s="23" t="s">
        <v>1</v>
      </c>
      <c r="D582" s="23">
        <v>1855</v>
      </c>
      <c r="E582" s="23">
        <v>150</v>
      </c>
      <c r="F582" s="23">
        <v>13</v>
      </c>
    </row>
    <row r="583" spans="2:6" ht="20" customHeight="1" x14ac:dyDescent="0.25">
      <c r="B583" s="25">
        <v>290</v>
      </c>
      <c r="C583" s="23" t="s">
        <v>0</v>
      </c>
      <c r="D583" s="23">
        <v>1002</v>
      </c>
      <c r="E583" s="23">
        <v>272</v>
      </c>
      <c r="F583" s="23">
        <v>5</v>
      </c>
    </row>
    <row r="584" spans="2:6" ht="20" customHeight="1" x14ac:dyDescent="0.25">
      <c r="B584" s="25">
        <v>290</v>
      </c>
      <c r="C584" s="23" t="s">
        <v>1</v>
      </c>
      <c r="D584" s="23">
        <v>1293</v>
      </c>
      <c r="E584" s="23">
        <v>106</v>
      </c>
      <c r="F584" s="23">
        <v>10</v>
      </c>
    </row>
    <row r="585" spans="2:6" ht="20" customHeight="1" x14ac:dyDescent="0.25">
      <c r="B585" s="25">
        <v>291</v>
      </c>
      <c r="C585" s="23" t="s">
        <v>0</v>
      </c>
      <c r="D585" s="23">
        <v>1405</v>
      </c>
      <c r="E585" s="23">
        <v>206</v>
      </c>
      <c r="F585" s="23">
        <v>4</v>
      </c>
    </row>
    <row r="586" spans="2:6" ht="20" customHeight="1" x14ac:dyDescent="0.25">
      <c r="B586" s="25">
        <v>291</v>
      </c>
      <c r="C586" s="23" t="s">
        <v>1</v>
      </c>
      <c r="D586" s="23">
        <v>1003</v>
      </c>
      <c r="E586" s="23">
        <v>140</v>
      </c>
      <c r="F586" s="23">
        <v>14</v>
      </c>
    </row>
    <row r="587" spans="2:6" ht="20" customHeight="1" x14ac:dyDescent="0.25">
      <c r="B587" s="25">
        <v>292</v>
      </c>
      <c r="C587" s="23" t="s">
        <v>0</v>
      </c>
      <c r="D587" s="23">
        <v>1574</v>
      </c>
      <c r="E587" s="23">
        <v>226</v>
      </c>
      <c r="F587" s="23">
        <v>5</v>
      </c>
    </row>
    <row r="588" spans="2:6" ht="20" customHeight="1" x14ac:dyDescent="0.25">
      <c r="B588" s="25">
        <v>292</v>
      </c>
      <c r="C588" s="23" t="s">
        <v>1</v>
      </c>
      <c r="D588" s="23">
        <v>1043</v>
      </c>
      <c r="E588" s="23">
        <v>182</v>
      </c>
      <c r="F588" s="23">
        <v>10</v>
      </c>
    </row>
    <row r="589" spans="2:6" ht="20" customHeight="1" x14ac:dyDescent="0.25">
      <c r="B589" s="25">
        <v>293</v>
      </c>
      <c r="C589" s="23" t="s">
        <v>0</v>
      </c>
      <c r="D589" s="23">
        <v>1171</v>
      </c>
      <c r="E589" s="23">
        <v>163</v>
      </c>
      <c r="F589" s="23">
        <v>5</v>
      </c>
    </row>
    <row r="590" spans="2:6" ht="20" customHeight="1" x14ac:dyDescent="0.25">
      <c r="B590" s="25">
        <v>293</v>
      </c>
      <c r="C590" s="23" t="s">
        <v>1</v>
      </c>
      <c r="D590" s="23">
        <v>1283</v>
      </c>
      <c r="E590" s="23">
        <v>178</v>
      </c>
      <c r="F590" s="23">
        <v>14</v>
      </c>
    </row>
    <row r="591" spans="2:6" ht="20" customHeight="1" x14ac:dyDescent="0.25">
      <c r="B591" s="25">
        <v>294</v>
      </c>
      <c r="C591" s="23" t="s">
        <v>0</v>
      </c>
      <c r="D591" s="23">
        <v>1580</v>
      </c>
      <c r="E591" s="23">
        <v>156</v>
      </c>
      <c r="F591" s="23">
        <v>3</v>
      </c>
    </row>
    <row r="592" spans="2:6" ht="20" customHeight="1" x14ac:dyDescent="0.25">
      <c r="B592" s="25">
        <v>294</v>
      </c>
      <c r="C592" s="23" t="s">
        <v>1</v>
      </c>
      <c r="D592" s="23">
        <v>1767</v>
      </c>
      <c r="E592" s="23">
        <v>160</v>
      </c>
      <c r="F592" s="23">
        <v>16</v>
      </c>
    </row>
    <row r="593" spans="2:6" ht="20" customHeight="1" x14ac:dyDescent="0.25">
      <c r="B593" s="25">
        <v>295</v>
      </c>
      <c r="C593" s="23" t="s">
        <v>0</v>
      </c>
      <c r="D593" s="23">
        <v>1619</v>
      </c>
      <c r="E593" s="23">
        <v>219</v>
      </c>
      <c r="F593" s="23">
        <v>4</v>
      </c>
    </row>
    <row r="594" spans="2:6" ht="20" customHeight="1" x14ac:dyDescent="0.25">
      <c r="B594" s="25">
        <v>295</v>
      </c>
      <c r="C594" s="23" t="s">
        <v>1</v>
      </c>
      <c r="D594" s="23">
        <v>1680</v>
      </c>
      <c r="E594" s="23">
        <v>126</v>
      </c>
      <c r="F594" s="23">
        <v>11</v>
      </c>
    </row>
    <row r="595" spans="2:6" ht="20" customHeight="1" x14ac:dyDescent="0.25">
      <c r="B595" s="25">
        <v>296</v>
      </c>
      <c r="C595" s="23" t="s">
        <v>0</v>
      </c>
      <c r="D595" s="23">
        <v>1784</v>
      </c>
      <c r="E595" s="23">
        <v>223</v>
      </c>
      <c r="F595" s="23">
        <v>5</v>
      </c>
    </row>
    <row r="596" spans="2:6" ht="20" customHeight="1" x14ac:dyDescent="0.25">
      <c r="B596" s="25">
        <v>296</v>
      </c>
      <c r="C596" s="23" t="s">
        <v>1</v>
      </c>
      <c r="D596" s="23">
        <v>1664</v>
      </c>
      <c r="E596" s="23">
        <v>182</v>
      </c>
      <c r="F596" s="23">
        <v>12</v>
      </c>
    </row>
    <row r="597" spans="2:6" ht="20" customHeight="1" x14ac:dyDescent="0.25">
      <c r="B597" s="25">
        <v>297</v>
      </c>
      <c r="C597" s="23" t="s">
        <v>0</v>
      </c>
      <c r="D597" s="23">
        <v>1243</v>
      </c>
      <c r="E597" s="23">
        <v>168</v>
      </c>
      <c r="F597" s="23">
        <v>3</v>
      </c>
    </row>
    <row r="598" spans="2:6" ht="20" customHeight="1" x14ac:dyDescent="0.25">
      <c r="B598" s="25">
        <v>297</v>
      </c>
      <c r="C598" s="23" t="s">
        <v>1</v>
      </c>
      <c r="D598" s="23">
        <v>1601</v>
      </c>
      <c r="E598" s="23">
        <v>134</v>
      </c>
      <c r="F598" s="23">
        <v>12</v>
      </c>
    </row>
    <row r="599" spans="2:6" ht="20" customHeight="1" x14ac:dyDescent="0.25">
      <c r="B599" s="25">
        <v>298</v>
      </c>
      <c r="C599" s="23" t="s">
        <v>0</v>
      </c>
      <c r="D599" s="23">
        <v>1953</v>
      </c>
      <c r="E599" s="23">
        <v>166</v>
      </c>
      <c r="F599" s="23">
        <v>5</v>
      </c>
    </row>
    <row r="600" spans="2:6" ht="20" customHeight="1" x14ac:dyDescent="0.25">
      <c r="B600" s="25">
        <v>298</v>
      </c>
      <c r="C600" s="23" t="s">
        <v>1</v>
      </c>
      <c r="D600" s="23">
        <v>1419</v>
      </c>
      <c r="E600" s="23">
        <v>135</v>
      </c>
      <c r="F600" s="23">
        <v>18</v>
      </c>
    </row>
    <row r="601" spans="2:6" ht="20" customHeight="1" x14ac:dyDescent="0.25">
      <c r="B601" s="25">
        <v>299</v>
      </c>
      <c r="C601" s="23" t="s">
        <v>0</v>
      </c>
      <c r="D601" s="23">
        <v>1514</v>
      </c>
      <c r="E601" s="23">
        <v>259</v>
      </c>
      <c r="F601" s="23">
        <v>4</v>
      </c>
    </row>
    <row r="602" spans="2:6" ht="20" customHeight="1" x14ac:dyDescent="0.25">
      <c r="B602" s="25">
        <v>299</v>
      </c>
      <c r="C602" s="23" t="s">
        <v>1</v>
      </c>
      <c r="D602" s="23">
        <v>1326</v>
      </c>
      <c r="E602" s="23">
        <v>166</v>
      </c>
      <c r="F602" s="23">
        <v>17</v>
      </c>
    </row>
    <row r="603" spans="2:6" ht="20" customHeight="1" x14ac:dyDescent="0.25">
      <c r="B603" s="25">
        <v>300</v>
      </c>
      <c r="C603" s="23" t="s">
        <v>0</v>
      </c>
      <c r="D603" s="23">
        <v>1370</v>
      </c>
      <c r="E603" s="23">
        <v>196</v>
      </c>
      <c r="F603" s="23">
        <v>6</v>
      </c>
    </row>
    <row r="604" spans="2:6" ht="20" customHeight="1" x14ac:dyDescent="0.25">
      <c r="B604" s="25">
        <v>300</v>
      </c>
      <c r="C604" s="23" t="s">
        <v>1</v>
      </c>
      <c r="D604" s="23">
        <v>1452</v>
      </c>
      <c r="E604" s="23">
        <v>197</v>
      </c>
      <c r="F604" s="23">
        <v>15</v>
      </c>
    </row>
    <row r="605" spans="2:6" ht="20" customHeight="1" x14ac:dyDescent="0.25">
      <c r="B605" s="25">
        <v>301</v>
      </c>
      <c r="C605" s="23" t="s">
        <v>0</v>
      </c>
      <c r="D605" s="23">
        <v>1846</v>
      </c>
      <c r="E605" s="23">
        <v>280</v>
      </c>
      <c r="F605" s="23">
        <v>6</v>
      </c>
    </row>
    <row r="606" spans="2:6" ht="20" customHeight="1" x14ac:dyDescent="0.25">
      <c r="B606" s="25">
        <v>301</v>
      </c>
      <c r="C606" s="23" t="s">
        <v>1</v>
      </c>
      <c r="D606" s="23">
        <v>1418</v>
      </c>
      <c r="E606" s="23">
        <v>178</v>
      </c>
      <c r="F606" s="23">
        <v>13</v>
      </c>
    </row>
    <row r="607" spans="2:6" ht="20" customHeight="1" x14ac:dyDescent="0.25">
      <c r="B607" s="25">
        <v>302</v>
      </c>
      <c r="C607" s="23" t="s">
        <v>0</v>
      </c>
      <c r="D607" s="23">
        <v>1334</v>
      </c>
      <c r="E607" s="23">
        <v>245</v>
      </c>
      <c r="F607" s="23">
        <v>4</v>
      </c>
    </row>
    <row r="608" spans="2:6" ht="20" customHeight="1" x14ac:dyDescent="0.25">
      <c r="B608" s="25">
        <v>302</v>
      </c>
      <c r="C608" s="23" t="s">
        <v>1</v>
      </c>
      <c r="D608" s="23">
        <v>1459</v>
      </c>
      <c r="E608" s="23">
        <v>105</v>
      </c>
      <c r="F608" s="23">
        <v>12</v>
      </c>
    </row>
    <row r="609" spans="2:6" ht="20" customHeight="1" x14ac:dyDescent="0.25">
      <c r="B609" s="25">
        <v>303</v>
      </c>
      <c r="C609" s="23" t="s">
        <v>0</v>
      </c>
      <c r="D609" s="23">
        <v>1222</v>
      </c>
      <c r="E609" s="23">
        <v>260</v>
      </c>
      <c r="F609" s="23">
        <v>5</v>
      </c>
    </row>
    <row r="610" spans="2:6" ht="20" customHeight="1" x14ac:dyDescent="0.25">
      <c r="B610" s="25">
        <v>303</v>
      </c>
      <c r="C610" s="23" t="s">
        <v>1</v>
      </c>
      <c r="D610" s="23">
        <v>1285</v>
      </c>
      <c r="E610" s="23">
        <v>152</v>
      </c>
      <c r="F610" s="23">
        <v>12</v>
      </c>
    </row>
    <row r="611" spans="2:6" ht="20" customHeight="1" x14ac:dyDescent="0.25">
      <c r="B611" s="25">
        <v>304</v>
      </c>
      <c r="C611" s="23" t="s">
        <v>0</v>
      </c>
      <c r="D611" s="23">
        <v>1565</v>
      </c>
      <c r="E611" s="23">
        <v>174</v>
      </c>
      <c r="F611" s="23">
        <v>5</v>
      </c>
    </row>
    <row r="612" spans="2:6" ht="20" customHeight="1" x14ac:dyDescent="0.25">
      <c r="B612" s="25">
        <v>304</v>
      </c>
      <c r="C612" s="23" t="s">
        <v>1</v>
      </c>
      <c r="D612" s="23">
        <v>1331</v>
      </c>
      <c r="E612" s="23">
        <v>148</v>
      </c>
      <c r="F612" s="23">
        <v>11</v>
      </c>
    </row>
    <row r="613" spans="2:6" ht="20" customHeight="1" x14ac:dyDescent="0.25">
      <c r="B613" s="25">
        <v>305</v>
      </c>
      <c r="C613" s="23" t="s">
        <v>0</v>
      </c>
      <c r="D613" s="23">
        <v>1173</v>
      </c>
      <c r="E613" s="23">
        <v>273</v>
      </c>
      <c r="F613" s="23">
        <v>4</v>
      </c>
    </row>
    <row r="614" spans="2:6" ht="20" customHeight="1" x14ac:dyDescent="0.25">
      <c r="B614" s="25">
        <v>305</v>
      </c>
      <c r="C614" s="23" t="s">
        <v>1</v>
      </c>
      <c r="D614" s="23">
        <v>1731</v>
      </c>
      <c r="E614" s="23">
        <v>138</v>
      </c>
      <c r="F614" s="23">
        <v>13</v>
      </c>
    </row>
    <row r="615" spans="2:6" ht="20" customHeight="1" x14ac:dyDescent="0.25">
      <c r="B615" s="25">
        <v>306</v>
      </c>
      <c r="C615" s="23" t="s">
        <v>0</v>
      </c>
      <c r="D615" s="23">
        <v>1012</v>
      </c>
      <c r="E615" s="23">
        <v>176</v>
      </c>
      <c r="F615" s="23">
        <v>6</v>
      </c>
    </row>
    <row r="616" spans="2:6" ht="20" customHeight="1" x14ac:dyDescent="0.25">
      <c r="B616" s="25">
        <v>306</v>
      </c>
      <c r="C616" s="23" t="s">
        <v>1</v>
      </c>
      <c r="D616" s="23">
        <v>1643</v>
      </c>
      <c r="E616" s="23">
        <v>189</v>
      </c>
      <c r="F616" s="23">
        <v>16</v>
      </c>
    </row>
    <row r="617" spans="2:6" ht="20" customHeight="1" x14ac:dyDescent="0.25">
      <c r="B617" s="25">
        <v>307</v>
      </c>
      <c r="C617" s="23" t="s">
        <v>0</v>
      </c>
      <c r="D617" s="23">
        <v>1742</v>
      </c>
      <c r="E617" s="23">
        <v>273</v>
      </c>
      <c r="F617" s="23">
        <v>6</v>
      </c>
    </row>
    <row r="618" spans="2:6" ht="20" customHeight="1" x14ac:dyDescent="0.25">
      <c r="B618" s="25">
        <v>307</v>
      </c>
      <c r="C618" s="23" t="s">
        <v>1</v>
      </c>
      <c r="D618" s="23">
        <v>1477</v>
      </c>
      <c r="E618" s="23">
        <v>108</v>
      </c>
      <c r="F618" s="23">
        <v>13</v>
      </c>
    </row>
    <row r="619" spans="2:6" ht="20" customHeight="1" x14ac:dyDescent="0.25">
      <c r="B619" s="25">
        <v>308</v>
      </c>
      <c r="C619" s="23" t="s">
        <v>0</v>
      </c>
      <c r="D619" s="23">
        <v>1580</v>
      </c>
      <c r="E619" s="23">
        <v>274</v>
      </c>
      <c r="F619" s="23">
        <v>6</v>
      </c>
    </row>
    <row r="620" spans="2:6" ht="20" customHeight="1" x14ac:dyDescent="0.25">
      <c r="B620" s="25">
        <v>308</v>
      </c>
      <c r="C620" s="23" t="s">
        <v>1</v>
      </c>
      <c r="D620" s="23">
        <v>1763</v>
      </c>
      <c r="E620" s="23">
        <v>139</v>
      </c>
      <c r="F620" s="23">
        <v>14</v>
      </c>
    </row>
    <row r="621" spans="2:6" ht="20" customHeight="1" x14ac:dyDescent="0.25">
      <c r="B621" s="25">
        <v>309</v>
      </c>
      <c r="C621" s="23" t="s">
        <v>0</v>
      </c>
      <c r="D621" s="23">
        <v>1567</v>
      </c>
      <c r="E621" s="23">
        <v>299</v>
      </c>
      <c r="F621" s="23">
        <v>6</v>
      </c>
    </row>
    <row r="622" spans="2:6" ht="20" customHeight="1" x14ac:dyDescent="0.25">
      <c r="B622" s="25">
        <v>309</v>
      </c>
      <c r="C622" s="23" t="s">
        <v>1</v>
      </c>
      <c r="D622" s="23">
        <v>1883</v>
      </c>
      <c r="E622" s="23">
        <v>106</v>
      </c>
      <c r="F622" s="23">
        <v>12</v>
      </c>
    </row>
    <row r="623" spans="2:6" ht="20" customHeight="1" x14ac:dyDescent="0.25">
      <c r="B623" s="25">
        <v>310</v>
      </c>
      <c r="C623" s="23" t="s">
        <v>0</v>
      </c>
      <c r="D623" s="23">
        <v>1897</v>
      </c>
      <c r="E623" s="23">
        <v>190</v>
      </c>
      <c r="F623" s="23">
        <v>4</v>
      </c>
    </row>
    <row r="624" spans="2:6" ht="20" customHeight="1" x14ac:dyDescent="0.25">
      <c r="B624" s="25">
        <v>310</v>
      </c>
      <c r="C624" s="23" t="s">
        <v>1</v>
      </c>
      <c r="D624" s="23">
        <v>1591</v>
      </c>
      <c r="E624" s="23">
        <v>105</v>
      </c>
      <c r="F624" s="23">
        <v>11</v>
      </c>
    </row>
    <row r="625" spans="2:6" ht="20" customHeight="1" x14ac:dyDescent="0.25">
      <c r="B625" s="25">
        <v>311</v>
      </c>
      <c r="C625" s="23" t="s">
        <v>0</v>
      </c>
      <c r="D625" s="23">
        <v>1921</v>
      </c>
      <c r="E625" s="23">
        <v>214</v>
      </c>
      <c r="F625" s="23">
        <v>5</v>
      </c>
    </row>
    <row r="626" spans="2:6" ht="20" customHeight="1" x14ac:dyDescent="0.25">
      <c r="B626" s="25">
        <v>311</v>
      </c>
      <c r="C626" s="23" t="s">
        <v>1</v>
      </c>
      <c r="D626" s="23">
        <v>1569</v>
      </c>
      <c r="E626" s="23">
        <v>185</v>
      </c>
      <c r="F626" s="23">
        <v>10</v>
      </c>
    </row>
    <row r="627" spans="2:6" ht="20" customHeight="1" x14ac:dyDescent="0.25">
      <c r="B627" s="25">
        <v>312</v>
      </c>
      <c r="C627" s="23" t="s">
        <v>0</v>
      </c>
      <c r="D627" s="23">
        <v>1998</v>
      </c>
      <c r="E627" s="23">
        <v>272</v>
      </c>
      <c r="F627" s="23">
        <v>5</v>
      </c>
    </row>
    <row r="628" spans="2:6" ht="20" customHeight="1" x14ac:dyDescent="0.25">
      <c r="B628" s="25">
        <v>312</v>
      </c>
      <c r="C628" s="23" t="s">
        <v>1</v>
      </c>
      <c r="D628" s="23">
        <v>1958</v>
      </c>
      <c r="E628" s="23">
        <v>112</v>
      </c>
      <c r="F628" s="23">
        <v>15</v>
      </c>
    </row>
    <row r="629" spans="2:6" ht="20" customHeight="1" x14ac:dyDescent="0.25">
      <c r="B629" s="25">
        <v>313</v>
      </c>
      <c r="C629" s="23" t="s">
        <v>0</v>
      </c>
      <c r="D629" s="23">
        <v>1640</v>
      </c>
      <c r="E629" s="23">
        <v>235</v>
      </c>
      <c r="F629" s="23">
        <v>5</v>
      </c>
    </row>
    <row r="630" spans="2:6" ht="20" customHeight="1" x14ac:dyDescent="0.25">
      <c r="B630" s="25">
        <v>313</v>
      </c>
      <c r="C630" s="23" t="s">
        <v>1</v>
      </c>
      <c r="D630" s="23">
        <v>1491</v>
      </c>
      <c r="E630" s="23">
        <v>142</v>
      </c>
      <c r="F630" s="23">
        <v>14</v>
      </c>
    </row>
    <row r="631" spans="2:6" ht="20" customHeight="1" x14ac:dyDescent="0.25">
      <c r="B631" s="25">
        <v>314</v>
      </c>
      <c r="C631" s="23" t="s">
        <v>0</v>
      </c>
      <c r="D631" s="23">
        <v>1921</v>
      </c>
      <c r="E631" s="23">
        <v>171</v>
      </c>
      <c r="F631" s="23">
        <v>5</v>
      </c>
    </row>
    <row r="632" spans="2:6" ht="20" customHeight="1" x14ac:dyDescent="0.25">
      <c r="B632" s="25">
        <v>314</v>
      </c>
      <c r="C632" s="23" t="s">
        <v>1</v>
      </c>
      <c r="D632" s="23">
        <v>1473</v>
      </c>
      <c r="E632" s="23">
        <v>151</v>
      </c>
      <c r="F632" s="23">
        <v>18</v>
      </c>
    </row>
    <row r="633" spans="2:6" ht="20" customHeight="1" x14ac:dyDescent="0.25">
      <c r="B633" s="25">
        <v>315</v>
      </c>
      <c r="C633" s="23" t="s">
        <v>0</v>
      </c>
      <c r="D633" s="23">
        <v>1519</v>
      </c>
      <c r="E633" s="23">
        <v>232</v>
      </c>
      <c r="F633" s="23">
        <v>4</v>
      </c>
    </row>
    <row r="634" spans="2:6" ht="20" customHeight="1" x14ac:dyDescent="0.25">
      <c r="B634" s="25">
        <v>315</v>
      </c>
      <c r="C634" s="23" t="s">
        <v>1</v>
      </c>
      <c r="D634" s="23">
        <v>1459</v>
      </c>
      <c r="E634" s="23">
        <v>142</v>
      </c>
      <c r="F634" s="23">
        <v>15</v>
      </c>
    </row>
    <row r="635" spans="2:6" ht="20" customHeight="1" x14ac:dyDescent="0.25">
      <c r="B635" s="25">
        <v>316</v>
      </c>
      <c r="C635" s="23" t="s">
        <v>0</v>
      </c>
      <c r="D635" s="23">
        <v>1500</v>
      </c>
      <c r="E635" s="23">
        <v>296</v>
      </c>
      <c r="F635" s="23">
        <v>5</v>
      </c>
    </row>
    <row r="636" spans="2:6" ht="20" customHeight="1" x14ac:dyDescent="0.25">
      <c r="B636" s="25">
        <v>316</v>
      </c>
      <c r="C636" s="23" t="s">
        <v>1</v>
      </c>
      <c r="D636" s="23">
        <v>1304</v>
      </c>
      <c r="E636" s="23">
        <v>160</v>
      </c>
      <c r="F636" s="23">
        <v>17</v>
      </c>
    </row>
    <row r="637" spans="2:6" ht="20" customHeight="1" x14ac:dyDescent="0.25">
      <c r="B637" s="25">
        <v>317</v>
      </c>
      <c r="C637" s="23" t="s">
        <v>0</v>
      </c>
      <c r="D637" s="23">
        <v>1235</v>
      </c>
      <c r="E637" s="23">
        <v>280</v>
      </c>
      <c r="F637" s="23">
        <v>5</v>
      </c>
    </row>
    <row r="638" spans="2:6" ht="20" customHeight="1" x14ac:dyDescent="0.25">
      <c r="B638" s="25">
        <v>317</v>
      </c>
      <c r="C638" s="23" t="s">
        <v>1</v>
      </c>
      <c r="D638" s="23">
        <v>1398</v>
      </c>
      <c r="E638" s="23">
        <v>189</v>
      </c>
      <c r="F638" s="23">
        <v>16</v>
      </c>
    </row>
    <row r="639" spans="2:6" ht="20" customHeight="1" x14ac:dyDescent="0.25">
      <c r="B639" s="25">
        <v>318</v>
      </c>
      <c r="C639" s="23" t="s">
        <v>0</v>
      </c>
      <c r="D639" s="23">
        <v>1807</v>
      </c>
      <c r="E639" s="23">
        <v>265</v>
      </c>
      <c r="F639" s="23">
        <v>5</v>
      </c>
    </row>
    <row r="640" spans="2:6" ht="20" customHeight="1" x14ac:dyDescent="0.25">
      <c r="B640" s="25">
        <v>318</v>
      </c>
      <c r="C640" s="23" t="s">
        <v>1</v>
      </c>
      <c r="D640" s="23">
        <v>1700</v>
      </c>
      <c r="E640" s="23">
        <v>154</v>
      </c>
      <c r="F640" s="23">
        <v>14</v>
      </c>
    </row>
    <row r="641" spans="2:6" ht="20" customHeight="1" x14ac:dyDescent="0.25">
      <c r="B641" s="25">
        <v>319</v>
      </c>
      <c r="C641" s="23" t="s">
        <v>0</v>
      </c>
      <c r="D641" s="23">
        <v>1733</v>
      </c>
      <c r="E641" s="23">
        <v>273</v>
      </c>
      <c r="F641" s="23">
        <v>4</v>
      </c>
    </row>
    <row r="642" spans="2:6" ht="20" customHeight="1" x14ac:dyDescent="0.25">
      <c r="B642" s="25">
        <v>319</v>
      </c>
      <c r="C642" s="23" t="s">
        <v>1</v>
      </c>
      <c r="D642" s="23">
        <v>1181</v>
      </c>
      <c r="E642" s="23">
        <v>125</v>
      </c>
      <c r="F642" s="23">
        <v>12</v>
      </c>
    </row>
    <row r="643" spans="2:6" ht="20" customHeight="1" x14ac:dyDescent="0.25">
      <c r="B643" s="25">
        <v>320</v>
      </c>
      <c r="C643" s="23" t="s">
        <v>0</v>
      </c>
      <c r="D643" s="23">
        <v>1204</v>
      </c>
      <c r="E643" s="23">
        <v>205</v>
      </c>
      <c r="F643" s="23">
        <v>4</v>
      </c>
    </row>
    <row r="644" spans="2:6" ht="20" customHeight="1" x14ac:dyDescent="0.25">
      <c r="B644" s="25">
        <v>320</v>
      </c>
      <c r="C644" s="23" t="s">
        <v>1</v>
      </c>
      <c r="D644" s="23">
        <v>1142</v>
      </c>
      <c r="E644" s="23">
        <v>199</v>
      </c>
      <c r="F644" s="23">
        <v>17</v>
      </c>
    </row>
    <row r="645" spans="2:6" ht="20" customHeight="1" x14ac:dyDescent="0.25">
      <c r="B645" s="25">
        <v>321</v>
      </c>
      <c r="C645" s="23" t="s">
        <v>0</v>
      </c>
      <c r="D645" s="23">
        <v>1035</v>
      </c>
      <c r="E645" s="23">
        <v>244</v>
      </c>
      <c r="F645" s="23">
        <v>4</v>
      </c>
    </row>
    <row r="646" spans="2:6" ht="20" customHeight="1" x14ac:dyDescent="0.25">
      <c r="B646" s="25">
        <v>321</v>
      </c>
      <c r="C646" s="23" t="s">
        <v>1</v>
      </c>
      <c r="D646" s="23">
        <v>1037</v>
      </c>
      <c r="E646" s="23">
        <v>167</v>
      </c>
      <c r="F646" s="23">
        <v>11</v>
      </c>
    </row>
    <row r="647" spans="2:6" ht="20" customHeight="1" x14ac:dyDescent="0.25">
      <c r="B647" s="25">
        <v>322</v>
      </c>
      <c r="C647" s="23" t="s">
        <v>0</v>
      </c>
      <c r="D647" s="23">
        <v>1875</v>
      </c>
      <c r="E647" s="23">
        <v>291</v>
      </c>
      <c r="F647" s="23">
        <v>5</v>
      </c>
    </row>
    <row r="648" spans="2:6" ht="20" customHeight="1" x14ac:dyDescent="0.25">
      <c r="B648" s="25">
        <v>322</v>
      </c>
      <c r="C648" s="23" t="s">
        <v>1</v>
      </c>
      <c r="D648" s="23">
        <v>1671</v>
      </c>
      <c r="E648" s="23">
        <v>182</v>
      </c>
      <c r="F648" s="23">
        <v>20</v>
      </c>
    </row>
    <row r="649" spans="2:6" ht="20" customHeight="1" x14ac:dyDescent="0.25">
      <c r="B649" s="25">
        <v>323</v>
      </c>
      <c r="C649" s="23" t="s">
        <v>0</v>
      </c>
      <c r="D649" s="23">
        <v>1421</v>
      </c>
      <c r="E649" s="23">
        <v>212</v>
      </c>
      <c r="F649" s="23">
        <v>6</v>
      </c>
    </row>
    <row r="650" spans="2:6" ht="20" customHeight="1" x14ac:dyDescent="0.25">
      <c r="B650" s="25">
        <v>323</v>
      </c>
      <c r="C650" s="23" t="s">
        <v>1</v>
      </c>
      <c r="D650" s="23">
        <v>1471</v>
      </c>
      <c r="E650" s="23">
        <v>161</v>
      </c>
      <c r="F650" s="23">
        <v>16</v>
      </c>
    </row>
    <row r="651" spans="2:6" ht="20" customHeight="1" x14ac:dyDescent="0.25">
      <c r="B651" s="25">
        <v>324</v>
      </c>
      <c r="C651" s="23" t="s">
        <v>0</v>
      </c>
      <c r="D651" s="23">
        <v>1640</v>
      </c>
      <c r="E651" s="23">
        <v>176</v>
      </c>
      <c r="F651" s="23">
        <v>5</v>
      </c>
    </row>
    <row r="652" spans="2:6" ht="20" customHeight="1" x14ac:dyDescent="0.25">
      <c r="B652" s="25">
        <v>324</v>
      </c>
      <c r="C652" s="23" t="s">
        <v>1</v>
      </c>
      <c r="D652" s="23">
        <v>1852</v>
      </c>
      <c r="E652" s="23">
        <v>134</v>
      </c>
      <c r="F652" s="23">
        <v>13</v>
      </c>
    </row>
    <row r="653" spans="2:6" ht="20" customHeight="1" x14ac:dyDescent="0.25">
      <c r="B653" s="25">
        <v>325</v>
      </c>
      <c r="C653" s="23" t="s">
        <v>0</v>
      </c>
      <c r="D653" s="23">
        <v>1180</v>
      </c>
      <c r="E653" s="23">
        <v>157</v>
      </c>
      <c r="F653" s="23">
        <v>6</v>
      </c>
    </row>
    <row r="654" spans="2:6" ht="20" customHeight="1" x14ac:dyDescent="0.25">
      <c r="B654" s="25">
        <v>325</v>
      </c>
      <c r="C654" s="23" t="s">
        <v>1</v>
      </c>
      <c r="D654" s="23">
        <v>1485</v>
      </c>
      <c r="E654" s="23">
        <v>139</v>
      </c>
      <c r="F654" s="23">
        <v>18</v>
      </c>
    </row>
    <row r="655" spans="2:6" ht="20" customHeight="1" x14ac:dyDescent="0.25">
      <c r="B655" s="25">
        <v>326</v>
      </c>
      <c r="C655" s="23" t="s">
        <v>0</v>
      </c>
      <c r="D655" s="23">
        <v>1671</v>
      </c>
      <c r="E655" s="23">
        <v>166</v>
      </c>
      <c r="F655" s="23">
        <v>4</v>
      </c>
    </row>
    <row r="656" spans="2:6" ht="20" customHeight="1" x14ac:dyDescent="0.25">
      <c r="B656" s="25">
        <v>326</v>
      </c>
      <c r="C656" s="23" t="s">
        <v>1</v>
      </c>
      <c r="D656" s="23">
        <v>1567</v>
      </c>
      <c r="E656" s="23">
        <v>162</v>
      </c>
      <c r="F656" s="23">
        <v>17</v>
      </c>
    </row>
    <row r="657" spans="2:6" ht="20" customHeight="1" x14ac:dyDescent="0.25">
      <c r="B657" s="25">
        <v>327</v>
      </c>
      <c r="C657" s="23" t="s">
        <v>0</v>
      </c>
      <c r="D657" s="23">
        <v>1070</v>
      </c>
      <c r="E657" s="23">
        <v>278</v>
      </c>
      <c r="F657" s="23">
        <v>5</v>
      </c>
    </row>
    <row r="658" spans="2:6" ht="20" customHeight="1" x14ac:dyDescent="0.25">
      <c r="B658" s="25">
        <v>327</v>
      </c>
      <c r="C658" s="23" t="s">
        <v>1</v>
      </c>
      <c r="D658" s="23">
        <v>1582</v>
      </c>
      <c r="E658" s="23">
        <v>184</v>
      </c>
      <c r="F658" s="23">
        <v>18</v>
      </c>
    </row>
    <row r="659" spans="2:6" ht="20" customHeight="1" x14ac:dyDescent="0.25">
      <c r="B659" s="25">
        <v>328</v>
      </c>
      <c r="C659" s="23" t="s">
        <v>0</v>
      </c>
      <c r="D659" s="23">
        <v>1888</v>
      </c>
      <c r="E659" s="23">
        <v>263</v>
      </c>
      <c r="F659" s="23">
        <v>4</v>
      </c>
    </row>
    <row r="660" spans="2:6" ht="20" customHeight="1" x14ac:dyDescent="0.25">
      <c r="B660" s="25">
        <v>328</v>
      </c>
      <c r="C660" s="23" t="s">
        <v>1</v>
      </c>
      <c r="D660" s="23">
        <v>1922</v>
      </c>
      <c r="E660" s="23">
        <v>184</v>
      </c>
      <c r="F660" s="23">
        <v>15</v>
      </c>
    </row>
    <row r="661" spans="2:6" ht="20" customHeight="1" x14ac:dyDescent="0.25">
      <c r="B661" s="25">
        <v>329</v>
      </c>
      <c r="C661" s="23" t="s">
        <v>0</v>
      </c>
      <c r="D661" s="23">
        <v>1276</v>
      </c>
      <c r="E661" s="23">
        <v>289</v>
      </c>
      <c r="F661" s="23">
        <v>4</v>
      </c>
    </row>
    <row r="662" spans="2:6" ht="20" customHeight="1" x14ac:dyDescent="0.25">
      <c r="B662" s="25">
        <v>329</v>
      </c>
      <c r="C662" s="23" t="s">
        <v>1</v>
      </c>
      <c r="D662" s="23">
        <v>1966</v>
      </c>
      <c r="E662" s="23">
        <v>153</v>
      </c>
      <c r="F662" s="23">
        <v>14</v>
      </c>
    </row>
    <row r="663" spans="2:6" ht="20" customHeight="1" x14ac:dyDescent="0.25">
      <c r="B663" s="25">
        <v>330</v>
      </c>
      <c r="C663" s="23" t="s">
        <v>0</v>
      </c>
      <c r="D663" s="23">
        <v>1394</v>
      </c>
      <c r="E663" s="23">
        <v>234</v>
      </c>
      <c r="F663" s="23">
        <v>4</v>
      </c>
    </row>
    <row r="664" spans="2:6" ht="20" customHeight="1" x14ac:dyDescent="0.25">
      <c r="B664" s="25">
        <v>330</v>
      </c>
      <c r="C664" s="23" t="s">
        <v>1</v>
      </c>
      <c r="D664" s="23">
        <v>1649</v>
      </c>
      <c r="E664" s="23">
        <v>140</v>
      </c>
      <c r="F664" s="23">
        <v>18</v>
      </c>
    </row>
    <row r="665" spans="2:6" ht="20" customHeight="1" x14ac:dyDescent="0.25">
      <c r="B665" s="25">
        <v>331</v>
      </c>
      <c r="C665" s="23" t="s">
        <v>0</v>
      </c>
      <c r="D665" s="23">
        <v>1496</v>
      </c>
      <c r="E665" s="23">
        <v>246</v>
      </c>
      <c r="F665" s="23">
        <v>5</v>
      </c>
    </row>
    <row r="666" spans="2:6" ht="20" customHeight="1" x14ac:dyDescent="0.25">
      <c r="B666" s="25">
        <v>331</v>
      </c>
      <c r="C666" s="23" t="s">
        <v>1</v>
      </c>
      <c r="D666" s="23">
        <v>1988</v>
      </c>
      <c r="E666" s="23">
        <v>198</v>
      </c>
      <c r="F666" s="23">
        <v>13</v>
      </c>
    </row>
    <row r="667" spans="2:6" ht="20" customHeight="1" x14ac:dyDescent="0.25">
      <c r="B667" s="25">
        <v>332</v>
      </c>
      <c r="C667" s="23" t="s">
        <v>0</v>
      </c>
      <c r="D667" s="23">
        <v>1460</v>
      </c>
      <c r="E667" s="23">
        <v>164</v>
      </c>
      <c r="F667" s="23">
        <v>5</v>
      </c>
    </row>
    <row r="668" spans="2:6" ht="20" customHeight="1" x14ac:dyDescent="0.25">
      <c r="B668" s="25">
        <v>332</v>
      </c>
      <c r="C668" s="23" t="s">
        <v>1</v>
      </c>
      <c r="D668" s="23">
        <v>1762</v>
      </c>
      <c r="E668" s="23">
        <v>163</v>
      </c>
      <c r="F668" s="23">
        <v>18</v>
      </c>
    </row>
    <row r="669" spans="2:6" ht="20" customHeight="1" x14ac:dyDescent="0.25">
      <c r="B669" s="25">
        <v>333</v>
      </c>
      <c r="C669" s="23" t="s">
        <v>0</v>
      </c>
      <c r="D669" s="23">
        <v>1682</v>
      </c>
      <c r="E669" s="23">
        <v>182</v>
      </c>
      <c r="F669" s="23">
        <v>5</v>
      </c>
    </row>
    <row r="670" spans="2:6" ht="20" customHeight="1" x14ac:dyDescent="0.25">
      <c r="B670" s="25">
        <v>333</v>
      </c>
      <c r="C670" s="23" t="s">
        <v>1</v>
      </c>
      <c r="D670" s="23">
        <v>1861</v>
      </c>
      <c r="E670" s="23">
        <v>114</v>
      </c>
      <c r="F670" s="23">
        <v>15</v>
      </c>
    </row>
    <row r="671" spans="2:6" ht="20" customHeight="1" x14ac:dyDescent="0.25">
      <c r="B671" s="25">
        <v>334</v>
      </c>
      <c r="C671" s="23" t="s">
        <v>0</v>
      </c>
      <c r="D671" s="23">
        <v>1096</v>
      </c>
      <c r="E671" s="23">
        <v>289</v>
      </c>
      <c r="F671" s="23">
        <v>5</v>
      </c>
    </row>
    <row r="672" spans="2:6" ht="20" customHeight="1" x14ac:dyDescent="0.25">
      <c r="B672" s="25">
        <v>334</v>
      </c>
      <c r="C672" s="23" t="s">
        <v>1</v>
      </c>
      <c r="D672" s="23">
        <v>1024</v>
      </c>
      <c r="E672" s="23">
        <v>185</v>
      </c>
      <c r="F672" s="23">
        <v>15</v>
      </c>
    </row>
    <row r="673" spans="2:6" ht="20" customHeight="1" x14ac:dyDescent="0.25">
      <c r="B673" s="25">
        <v>335</v>
      </c>
      <c r="C673" s="23" t="s">
        <v>0</v>
      </c>
      <c r="D673" s="23">
        <v>1934</v>
      </c>
      <c r="E673" s="23">
        <v>220</v>
      </c>
      <c r="F673" s="23">
        <v>6</v>
      </c>
    </row>
    <row r="674" spans="2:6" ht="20" customHeight="1" x14ac:dyDescent="0.25">
      <c r="B674" s="25">
        <v>335</v>
      </c>
      <c r="C674" s="23" t="s">
        <v>1</v>
      </c>
      <c r="D674" s="23">
        <v>1892</v>
      </c>
      <c r="E674" s="23">
        <v>150</v>
      </c>
      <c r="F674" s="23">
        <v>13</v>
      </c>
    </row>
    <row r="675" spans="2:6" ht="20" customHeight="1" x14ac:dyDescent="0.25">
      <c r="B675" s="25">
        <v>336</v>
      </c>
      <c r="C675" s="23" t="s">
        <v>0</v>
      </c>
      <c r="D675" s="23">
        <v>1812</v>
      </c>
      <c r="E675" s="23">
        <v>167</v>
      </c>
      <c r="F675" s="23">
        <v>4</v>
      </c>
    </row>
    <row r="676" spans="2:6" ht="20" customHeight="1" x14ac:dyDescent="0.25">
      <c r="B676" s="25">
        <v>336</v>
      </c>
      <c r="C676" s="23" t="s">
        <v>1</v>
      </c>
      <c r="D676" s="23">
        <v>1750</v>
      </c>
      <c r="E676" s="23">
        <v>161</v>
      </c>
      <c r="F676" s="23">
        <v>17</v>
      </c>
    </row>
    <row r="677" spans="2:6" ht="20" customHeight="1" x14ac:dyDescent="0.25">
      <c r="B677" s="25">
        <v>337</v>
      </c>
      <c r="C677" s="23" t="s">
        <v>0</v>
      </c>
      <c r="D677" s="23">
        <v>1579</v>
      </c>
      <c r="E677" s="23">
        <v>185</v>
      </c>
      <c r="F677" s="23">
        <v>4</v>
      </c>
    </row>
    <row r="678" spans="2:6" ht="20" customHeight="1" x14ac:dyDescent="0.25">
      <c r="B678" s="25">
        <v>337</v>
      </c>
      <c r="C678" s="23" t="s">
        <v>1</v>
      </c>
      <c r="D678" s="23">
        <v>1364</v>
      </c>
      <c r="E678" s="23">
        <v>178</v>
      </c>
      <c r="F678" s="23">
        <v>16</v>
      </c>
    </row>
    <row r="679" spans="2:6" ht="20" customHeight="1" x14ac:dyDescent="0.25">
      <c r="B679" s="25">
        <v>338</v>
      </c>
      <c r="C679" s="23" t="s">
        <v>0</v>
      </c>
      <c r="D679" s="23">
        <v>1671</v>
      </c>
      <c r="E679" s="23">
        <v>168</v>
      </c>
      <c r="F679" s="23">
        <v>5</v>
      </c>
    </row>
    <row r="680" spans="2:6" ht="20" customHeight="1" x14ac:dyDescent="0.25">
      <c r="B680" s="25">
        <v>338</v>
      </c>
      <c r="C680" s="23" t="s">
        <v>1</v>
      </c>
      <c r="D680" s="23">
        <v>1770</v>
      </c>
      <c r="E680" s="23">
        <v>196</v>
      </c>
      <c r="F680" s="23">
        <v>16</v>
      </c>
    </row>
    <row r="681" spans="2:6" ht="20" customHeight="1" x14ac:dyDescent="0.25">
      <c r="B681" s="25">
        <v>339</v>
      </c>
      <c r="C681" s="23" t="s">
        <v>0</v>
      </c>
      <c r="D681" s="23">
        <v>1583</v>
      </c>
      <c r="E681" s="23">
        <v>213</v>
      </c>
      <c r="F681" s="23">
        <v>5</v>
      </c>
    </row>
    <row r="682" spans="2:6" ht="20" customHeight="1" x14ac:dyDescent="0.25">
      <c r="B682" s="25">
        <v>339</v>
      </c>
      <c r="C682" s="23" t="s">
        <v>1</v>
      </c>
      <c r="D682" s="23">
        <v>1727</v>
      </c>
      <c r="E682" s="23">
        <v>171</v>
      </c>
      <c r="F682" s="23">
        <v>16</v>
      </c>
    </row>
    <row r="683" spans="2:6" ht="20" customHeight="1" x14ac:dyDescent="0.25">
      <c r="B683" s="25">
        <v>340</v>
      </c>
      <c r="C683" s="23" t="s">
        <v>0</v>
      </c>
      <c r="D683" s="23">
        <v>1790</v>
      </c>
      <c r="E683" s="23">
        <v>300</v>
      </c>
      <c r="F683" s="23">
        <v>5</v>
      </c>
    </row>
    <row r="684" spans="2:6" ht="20" customHeight="1" x14ac:dyDescent="0.25">
      <c r="B684" s="25">
        <v>340</v>
      </c>
      <c r="C684" s="23" t="s">
        <v>1</v>
      </c>
      <c r="D684" s="23">
        <v>1740</v>
      </c>
      <c r="E684" s="23">
        <v>190</v>
      </c>
      <c r="F684" s="23">
        <v>16</v>
      </c>
    </row>
    <row r="685" spans="2:6" ht="20" customHeight="1" x14ac:dyDescent="0.25">
      <c r="B685" s="25">
        <v>341</v>
      </c>
      <c r="C685" s="23" t="s">
        <v>0</v>
      </c>
      <c r="D685" s="23">
        <v>1322</v>
      </c>
      <c r="E685" s="23">
        <v>171</v>
      </c>
      <c r="F685" s="23">
        <v>5</v>
      </c>
    </row>
    <row r="686" spans="2:6" ht="20" customHeight="1" x14ac:dyDescent="0.25">
      <c r="B686" s="25">
        <v>341</v>
      </c>
      <c r="C686" s="23" t="s">
        <v>1</v>
      </c>
      <c r="D686" s="23">
        <v>1508</v>
      </c>
      <c r="E686" s="23">
        <v>111</v>
      </c>
      <c r="F686" s="23">
        <v>11</v>
      </c>
    </row>
    <row r="687" spans="2:6" ht="20" customHeight="1" x14ac:dyDescent="0.25">
      <c r="B687" s="25">
        <v>342</v>
      </c>
      <c r="C687" s="23" t="s">
        <v>0</v>
      </c>
      <c r="D687" s="23">
        <v>1852</v>
      </c>
      <c r="E687" s="23">
        <v>258</v>
      </c>
      <c r="F687" s="23">
        <v>4</v>
      </c>
    </row>
    <row r="688" spans="2:6" ht="20" customHeight="1" x14ac:dyDescent="0.25">
      <c r="B688" s="25">
        <v>342</v>
      </c>
      <c r="C688" s="23" t="s">
        <v>1</v>
      </c>
      <c r="D688" s="23">
        <v>1395</v>
      </c>
      <c r="E688" s="23">
        <v>185</v>
      </c>
      <c r="F688" s="23">
        <v>15</v>
      </c>
    </row>
    <row r="689" spans="2:6" ht="20" customHeight="1" x14ac:dyDescent="0.25">
      <c r="B689" s="25">
        <v>343</v>
      </c>
      <c r="C689" s="23" t="s">
        <v>0</v>
      </c>
      <c r="D689" s="23">
        <v>1034</v>
      </c>
      <c r="E689" s="23">
        <v>197</v>
      </c>
      <c r="F689" s="23">
        <v>5</v>
      </c>
    </row>
    <row r="690" spans="2:6" ht="20" customHeight="1" x14ac:dyDescent="0.25">
      <c r="B690" s="25">
        <v>343</v>
      </c>
      <c r="C690" s="23" t="s">
        <v>1</v>
      </c>
      <c r="D690" s="23">
        <v>1762</v>
      </c>
      <c r="E690" s="23">
        <v>130</v>
      </c>
      <c r="F690" s="23">
        <v>17</v>
      </c>
    </row>
    <row r="691" spans="2:6" ht="20" customHeight="1" x14ac:dyDescent="0.25">
      <c r="B691" s="25">
        <v>344</v>
      </c>
      <c r="C691" s="23" t="s">
        <v>0</v>
      </c>
      <c r="D691" s="23">
        <v>1551</v>
      </c>
      <c r="E691" s="23">
        <v>215</v>
      </c>
      <c r="F691" s="23">
        <v>5</v>
      </c>
    </row>
    <row r="692" spans="2:6" ht="20" customHeight="1" x14ac:dyDescent="0.25">
      <c r="B692" s="25">
        <v>344</v>
      </c>
      <c r="C692" s="23" t="s">
        <v>1</v>
      </c>
      <c r="D692" s="23">
        <v>1747</v>
      </c>
      <c r="E692" s="23">
        <v>178</v>
      </c>
      <c r="F692" s="23">
        <v>20</v>
      </c>
    </row>
    <row r="693" spans="2:6" ht="20" customHeight="1" x14ac:dyDescent="0.25">
      <c r="B693" s="25">
        <v>345</v>
      </c>
      <c r="C693" s="23" t="s">
        <v>0</v>
      </c>
      <c r="D693" s="23">
        <v>1706</v>
      </c>
      <c r="E693" s="23">
        <v>275</v>
      </c>
      <c r="F693" s="23">
        <v>6</v>
      </c>
    </row>
    <row r="694" spans="2:6" ht="20" customHeight="1" x14ac:dyDescent="0.25">
      <c r="B694" s="25">
        <v>345</v>
      </c>
      <c r="C694" s="23" t="s">
        <v>1</v>
      </c>
      <c r="D694" s="23">
        <v>1418</v>
      </c>
      <c r="E694" s="23">
        <v>126</v>
      </c>
      <c r="F694" s="23">
        <v>16</v>
      </c>
    </row>
    <row r="695" spans="2:6" ht="20" customHeight="1" x14ac:dyDescent="0.25">
      <c r="B695" s="25">
        <v>346</v>
      </c>
      <c r="C695" s="23" t="s">
        <v>0</v>
      </c>
      <c r="D695" s="23">
        <v>1495</v>
      </c>
      <c r="E695" s="23">
        <v>292</v>
      </c>
      <c r="F695" s="23">
        <v>4</v>
      </c>
    </row>
    <row r="696" spans="2:6" ht="20" customHeight="1" x14ac:dyDescent="0.25">
      <c r="B696" s="25">
        <v>346</v>
      </c>
      <c r="C696" s="23" t="s">
        <v>1</v>
      </c>
      <c r="D696" s="23">
        <v>1511</v>
      </c>
      <c r="E696" s="23">
        <v>167</v>
      </c>
      <c r="F696" s="23">
        <v>11</v>
      </c>
    </row>
    <row r="697" spans="2:6" ht="20" customHeight="1" x14ac:dyDescent="0.25">
      <c r="B697" s="25">
        <v>347</v>
      </c>
      <c r="C697" s="23" t="s">
        <v>0</v>
      </c>
      <c r="D697" s="23">
        <v>1504</v>
      </c>
      <c r="E697" s="23">
        <v>268</v>
      </c>
      <c r="F697" s="23">
        <v>6</v>
      </c>
    </row>
    <row r="698" spans="2:6" ht="20" customHeight="1" x14ac:dyDescent="0.25">
      <c r="B698" s="25">
        <v>347</v>
      </c>
      <c r="C698" s="23" t="s">
        <v>1</v>
      </c>
      <c r="D698" s="23">
        <v>1352</v>
      </c>
      <c r="E698" s="23">
        <v>149</v>
      </c>
      <c r="F698" s="23">
        <v>19</v>
      </c>
    </row>
    <row r="699" spans="2:6" ht="20" customHeight="1" x14ac:dyDescent="0.25">
      <c r="B699" s="25">
        <v>348</v>
      </c>
      <c r="C699" s="23" t="s">
        <v>0</v>
      </c>
      <c r="D699" s="23">
        <v>1108</v>
      </c>
      <c r="E699" s="23">
        <v>191</v>
      </c>
      <c r="F699" s="23">
        <v>5</v>
      </c>
    </row>
    <row r="700" spans="2:6" ht="20" customHeight="1" x14ac:dyDescent="0.25">
      <c r="B700" s="25">
        <v>348</v>
      </c>
      <c r="C700" s="23" t="s">
        <v>1</v>
      </c>
      <c r="D700" s="23">
        <v>1472</v>
      </c>
      <c r="E700" s="23">
        <v>108</v>
      </c>
      <c r="F700" s="23">
        <v>11</v>
      </c>
    </row>
    <row r="701" spans="2:6" ht="20" customHeight="1" x14ac:dyDescent="0.25">
      <c r="B701" s="25">
        <v>349</v>
      </c>
      <c r="C701" s="23" t="s">
        <v>0</v>
      </c>
      <c r="D701" s="23">
        <v>1070</v>
      </c>
      <c r="E701" s="23">
        <v>170</v>
      </c>
      <c r="F701" s="23">
        <v>5</v>
      </c>
    </row>
    <row r="702" spans="2:6" ht="20" customHeight="1" x14ac:dyDescent="0.25">
      <c r="B702" s="25">
        <v>349</v>
      </c>
      <c r="C702" s="23" t="s">
        <v>1</v>
      </c>
      <c r="D702" s="23">
        <v>1593</v>
      </c>
      <c r="E702" s="23">
        <v>152</v>
      </c>
      <c r="F702" s="23">
        <v>15</v>
      </c>
    </row>
    <row r="703" spans="2:6" ht="20" customHeight="1" x14ac:dyDescent="0.25">
      <c r="B703" s="25">
        <v>350</v>
      </c>
      <c r="C703" s="23" t="s">
        <v>0</v>
      </c>
      <c r="D703" s="23">
        <v>1067</v>
      </c>
      <c r="E703" s="23">
        <v>206</v>
      </c>
      <c r="F703" s="23">
        <v>6</v>
      </c>
    </row>
    <row r="704" spans="2:6" ht="20" customHeight="1" x14ac:dyDescent="0.25">
      <c r="B704" s="25">
        <v>350</v>
      </c>
      <c r="C704" s="23" t="s">
        <v>1</v>
      </c>
      <c r="D704" s="23">
        <v>1849</v>
      </c>
      <c r="E704" s="23">
        <v>114</v>
      </c>
      <c r="F704" s="23">
        <v>13</v>
      </c>
    </row>
    <row r="705" spans="2:6" ht="20" customHeight="1" x14ac:dyDescent="0.25">
      <c r="B705" s="25">
        <v>351</v>
      </c>
      <c r="C705" s="23" t="s">
        <v>0</v>
      </c>
      <c r="D705" s="23">
        <v>1800</v>
      </c>
      <c r="E705" s="23">
        <v>205</v>
      </c>
      <c r="F705" s="23">
        <v>4</v>
      </c>
    </row>
    <row r="706" spans="2:6" ht="20" customHeight="1" x14ac:dyDescent="0.25">
      <c r="B706" s="25">
        <v>351</v>
      </c>
      <c r="C706" s="23" t="s">
        <v>1</v>
      </c>
      <c r="D706" s="23">
        <v>1764</v>
      </c>
      <c r="E706" s="23">
        <v>140</v>
      </c>
      <c r="F706" s="23">
        <v>12</v>
      </c>
    </row>
    <row r="707" spans="2:6" ht="20" customHeight="1" x14ac:dyDescent="0.25">
      <c r="B707" s="25">
        <v>352</v>
      </c>
      <c r="C707" s="23" t="s">
        <v>0</v>
      </c>
      <c r="D707" s="23">
        <v>1213</v>
      </c>
      <c r="E707" s="23">
        <v>173</v>
      </c>
      <c r="F707" s="23">
        <v>6</v>
      </c>
    </row>
    <row r="708" spans="2:6" ht="20" customHeight="1" x14ac:dyDescent="0.25">
      <c r="B708" s="25">
        <v>352</v>
      </c>
      <c r="C708" s="23" t="s">
        <v>1</v>
      </c>
      <c r="D708" s="23">
        <v>1935</v>
      </c>
      <c r="E708" s="23">
        <v>111</v>
      </c>
      <c r="F708" s="23">
        <v>13</v>
      </c>
    </row>
    <row r="709" spans="2:6" ht="20" customHeight="1" x14ac:dyDescent="0.25">
      <c r="B709" s="25">
        <v>353</v>
      </c>
      <c r="C709" s="23" t="s">
        <v>0</v>
      </c>
      <c r="D709" s="23">
        <v>1146</v>
      </c>
      <c r="E709" s="23">
        <v>161</v>
      </c>
      <c r="F709" s="23">
        <v>4</v>
      </c>
    </row>
    <row r="710" spans="2:6" ht="20" customHeight="1" x14ac:dyDescent="0.25">
      <c r="B710" s="25">
        <v>353</v>
      </c>
      <c r="C710" s="23" t="s">
        <v>1</v>
      </c>
      <c r="D710" s="23">
        <v>1330</v>
      </c>
      <c r="E710" s="23">
        <v>192</v>
      </c>
      <c r="F710" s="23">
        <v>20</v>
      </c>
    </row>
    <row r="711" spans="2:6" ht="20" customHeight="1" x14ac:dyDescent="0.25">
      <c r="B711" s="25">
        <v>354</v>
      </c>
      <c r="C711" s="23" t="s">
        <v>0</v>
      </c>
      <c r="D711" s="23">
        <v>1188</v>
      </c>
      <c r="E711" s="23">
        <v>185</v>
      </c>
      <c r="F711" s="23">
        <v>5</v>
      </c>
    </row>
    <row r="712" spans="2:6" ht="20" customHeight="1" x14ac:dyDescent="0.25">
      <c r="B712" s="25">
        <v>354</v>
      </c>
      <c r="C712" s="23" t="s">
        <v>1</v>
      </c>
      <c r="D712" s="23">
        <v>1657</v>
      </c>
      <c r="E712" s="23">
        <v>141</v>
      </c>
      <c r="F712" s="23">
        <v>11</v>
      </c>
    </row>
    <row r="713" spans="2:6" ht="20" customHeight="1" x14ac:dyDescent="0.25">
      <c r="B713" s="25">
        <v>355</v>
      </c>
      <c r="C713" s="23" t="s">
        <v>0</v>
      </c>
      <c r="D713" s="23">
        <v>1373</v>
      </c>
      <c r="E713" s="23">
        <v>211</v>
      </c>
      <c r="F713" s="23">
        <v>5</v>
      </c>
    </row>
    <row r="714" spans="2:6" ht="20" customHeight="1" x14ac:dyDescent="0.25">
      <c r="B714" s="25">
        <v>355</v>
      </c>
      <c r="C714" s="23" t="s">
        <v>1</v>
      </c>
      <c r="D714" s="23">
        <v>1943</v>
      </c>
      <c r="E714" s="23">
        <v>181</v>
      </c>
      <c r="F714" s="23">
        <v>20</v>
      </c>
    </row>
    <row r="715" spans="2:6" ht="20" customHeight="1" x14ac:dyDescent="0.25">
      <c r="B715" s="25">
        <v>356</v>
      </c>
      <c r="C715" s="23" t="s">
        <v>0</v>
      </c>
      <c r="D715" s="23">
        <v>1399</v>
      </c>
      <c r="E715" s="23">
        <v>226</v>
      </c>
      <c r="F715" s="23">
        <v>4</v>
      </c>
    </row>
    <row r="716" spans="2:6" ht="20" customHeight="1" x14ac:dyDescent="0.25">
      <c r="B716" s="25">
        <v>356</v>
      </c>
      <c r="C716" s="23" t="s">
        <v>1</v>
      </c>
      <c r="D716" s="23">
        <v>1351</v>
      </c>
      <c r="E716" s="23">
        <v>195</v>
      </c>
      <c r="F716" s="23">
        <v>19</v>
      </c>
    </row>
    <row r="717" spans="2:6" ht="20" customHeight="1" x14ac:dyDescent="0.25">
      <c r="B717" s="25">
        <v>357</v>
      </c>
      <c r="C717" s="23" t="s">
        <v>0</v>
      </c>
      <c r="D717" s="23">
        <v>1561</v>
      </c>
      <c r="E717" s="23">
        <v>241</v>
      </c>
      <c r="F717" s="23">
        <v>5</v>
      </c>
    </row>
    <row r="718" spans="2:6" ht="20" customHeight="1" x14ac:dyDescent="0.25">
      <c r="B718" s="25">
        <v>357</v>
      </c>
      <c r="C718" s="23" t="s">
        <v>1</v>
      </c>
      <c r="D718" s="23">
        <v>1959</v>
      </c>
      <c r="E718" s="23">
        <v>159</v>
      </c>
      <c r="F718" s="23">
        <v>12</v>
      </c>
    </row>
    <row r="719" spans="2:6" ht="20" customHeight="1" x14ac:dyDescent="0.25">
      <c r="B719" s="25">
        <v>358</v>
      </c>
      <c r="C719" s="23" t="s">
        <v>0</v>
      </c>
      <c r="D719" s="23">
        <v>1955</v>
      </c>
      <c r="E719" s="23">
        <v>226</v>
      </c>
      <c r="F719" s="23">
        <v>4</v>
      </c>
    </row>
    <row r="720" spans="2:6" ht="20" customHeight="1" x14ac:dyDescent="0.25">
      <c r="B720" s="25">
        <v>358</v>
      </c>
      <c r="C720" s="23" t="s">
        <v>1</v>
      </c>
      <c r="D720" s="23">
        <v>1391</v>
      </c>
      <c r="E720" s="23">
        <v>185</v>
      </c>
      <c r="F720" s="23">
        <v>12</v>
      </c>
    </row>
    <row r="721" spans="2:6" ht="20" customHeight="1" x14ac:dyDescent="0.25">
      <c r="B721" s="25">
        <v>359</v>
      </c>
      <c r="C721" s="23" t="s">
        <v>0</v>
      </c>
      <c r="D721" s="23">
        <v>1615</v>
      </c>
      <c r="E721" s="23">
        <v>225</v>
      </c>
      <c r="F721" s="23">
        <v>5</v>
      </c>
    </row>
    <row r="722" spans="2:6" ht="20" customHeight="1" x14ac:dyDescent="0.25">
      <c r="B722" s="25">
        <v>359</v>
      </c>
      <c r="C722" s="23" t="s">
        <v>1</v>
      </c>
      <c r="D722" s="23">
        <v>1063</v>
      </c>
      <c r="E722" s="23">
        <v>104</v>
      </c>
      <c r="F722" s="23">
        <v>11</v>
      </c>
    </row>
    <row r="723" spans="2:6" ht="20" customHeight="1" x14ac:dyDescent="0.25">
      <c r="B723" s="25">
        <v>360</v>
      </c>
      <c r="C723" s="23" t="s">
        <v>0</v>
      </c>
      <c r="D723" s="23">
        <v>1970</v>
      </c>
      <c r="E723" s="23">
        <v>279</v>
      </c>
      <c r="F723" s="23">
        <v>4</v>
      </c>
    </row>
    <row r="724" spans="2:6" ht="20" customHeight="1" x14ac:dyDescent="0.25">
      <c r="B724" s="25">
        <v>360</v>
      </c>
      <c r="C724" s="23" t="s">
        <v>1</v>
      </c>
      <c r="D724" s="23">
        <v>1403</v>
      </c>
      <c r="E724" s="23">
        <v>146</v>
      </c>
      <c r="F724" s="23">
        <v>19</v>
      </c>
    </row>
    <row r="725" spans="2:6" ht="20" customHeight="1" x14ac:dyDescent="0.25">
      <c r="B725" s="25">
        <v>361</v>
      </c>
      <c r="C725" s="23" t="s">
        <v>0</v>
      </c>
      <c r="D725" s="23">
        <v>1562</v>
      </c>
      <c r="E725" s="23">
        <v>202</v>
      </c>
      <c r="F725" s="23">
        <v>5</v>
      </c>
    </row>
    <row r="726" spans="2:6" ht="20" customHeight="1" x14ac:dyDescent="0.25">
      <c r="B726" s="25">
        <v>361</v>
      </c>
      <c r="C726" s="23" t="s">
        <v>1</v>
      </c>
      <c r="D726" s="23">
        <v>1091</v>
      </c>
      <c r="E726" s="23">
        <v>200</v>
      </c>
      <c r="F726" s="23">
        <v>20</v>
      </c>
    </row>
    <row r="727" spans="2:6" ht="20" customHeight="1" x14ac:dyDescent="0.25">
      <c r="B727" s="25">
        <v>362</v>
      </c>
      <c r="C727" s="23" t="s">
        <v>0</v>
      </c>
      <c r="D727" s="23">
        <v>1438</v>
      </c>
      <c r="E727" s="23">
        <v>268</v>
      </c>
      <c r="F727" s="23">
        <v>6</v>
      </c>
    </row>
    <row r="728" spans="2:6" ht="20" customHeight="1" x14ac:dyDescent="0.25">
      <c r="B728" s="25">
        <v>362</v>
      </c>
      <c r="C728" s="23" t="s">
        <v>1</v>
      </c>
      <c r="D728" s="23">
        <v>1298</v>
      </c>
      <c r="E728" s="23">
        <v>198</v>
      </c>
      <c r="F728" s="23">
        <v>12</v>
      </c>
    </row>
    <row r="729" spans="2:6" ht="20" customHeight="1" x14ac:dyDescent="0.25">
      <c r="B729" s="25">
        <v>363</v>
      </c>
      <c r="C729" s="23" t="s">
        <v>0</v>
      </c>
      <c r="D729" s="23">
        <v>1389</v>
      </c>
      <c r="E729" s="23">
        <v>214</v>
      </c>
      <c r="F729" s="23">
        <v>4</v>
      </c>
    </row>
    <row r="730" spans="2:6" ht="20" customHeight="1" x14ac:dyDescent="0.25">
      <c r="B730" s="25">
        <v>363</v>
      </c>
      <c r="C730" s="23" t="s">
        <v>1</v>
      </c>
      <c r="D730" s="23">
        <v>1913</v>
      </c>
      <c r="E730" s="23">
        <v>154</v>
      </c>
      <c r="F730" s="23">
        <v>18</v>
      </c>
    </row>
    <row r="731" spans="2:6" ht="20" customHeight="1" x14ac:dyDescent="0.25">
      <c r="B731" s="25">
        <v>364</v>
      </c>
      <c r="C731" s="23" t="s">
        <v>0</v>
      </c>
      <c r="D731" s="23">
        <v>1287</v>
      </c>
      <c r="E731" s="23">
        <v>206</v>
      </c>
      <c r="F731" s="23">
        <v>4</v>
      </c>
    </row>
    <row r="732" spans="2:6" ht="20" customHeight="1" x14ac:dyDescent="0.25">
      <c r="B732" s="25">
        <v>364</v>
      </c>
      <c r="C732" s="23" t="s">
        <v>1</v>
      </c>
      <c r="D732" s="23">
        <v>1551</v>
      </c>
      <c r="E732" s="23">
        <v>152</v>
      </c>
      <c r="F732" s="23">
        <v>11</v>
      </c>
    </row>
    <row r="733" spans="2:6" ht="20" customHeight="1" x14ac:dyDescent="0.25">
      <c r="B733" s="25">
        <v>365</v>
      </c>
      <c r="C733" s="23" t="s">
        <v>0</v>
      </c>
      <c r="D733" s="23">
        <v>1180</v>
      </c>
      <c r="E733" s="23">
        <v>174</v>
      </c>
      <c r="F733" s="23">
        <v>6</v>
      </c>
    </row>
    <row r="734" spans="2:6" ht="20" customHeight="1" x14ac:dyDescent="0.25">
      <c r="B734" s="25">
        <v>365</v>
      </c>
      <c r="C734" s="23" t="s">
        <v>1</v>
      </c>
      <c r="D734" s="23">
        <v>1624</v>
      </c>
      <c r="E734" s="23">
        <v>161</v>
      </c>
      <c r="F734" s="23">
        <v>12</v>
      </c>
    </row>
    <row r="735" spans="2:6" ht="20" customHeight="1" x14ac:dyDescent="0.25">
      <c r="B735" s="25">
        <v>366</v>
      </c>
      <c r="C735" s="23" t="s">
        <v>0</v>
      </c>
      <c r="D735" s="23">
        <v>1130</v>
      </c>
      <c r="E735" s="23">
        <v>214</v>
      </c>
      <c r="F735" s="23">
        <v>6</v>
      </c>
    </row>
    <row r="736" spans="2:6" ht="20" customHeight="1" thickBot="1" x14ac:dyDescent="0.3">
      <c r="B736" s="97">
        <v>366</v>
      </c>
      <c r="C736" s="98" t="s">
        <v>1</v>
      </c>
      <c r="D736" s="24">
        <v>1363</v>
      </c>
      <c r="E736" s="24">
        <v>196</v>
      </c>
      <c r="F736" s="24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00AC-8829-486B-B81E-2809571973DA}">
  <dimension ref="B1:M10"/>
  <sheetViews>
    <sheetView showGridLines="0" zoomScaleNormal="100" workbookViewId="0"/>
  </sheetViews>
  <sheetFormatPr baseColWidth="10" defaultColWidth="8.83203125" defaultRowHeight="20" customHeight="1" x14ac:dyDescent="0.25"/>
  <cols>
    <col min="3" max="3" width="13" style="4" bestFit="1" customWidth="1"/>
    <col min="4" max="4" width="11" style="4" bestFit="1" customWidth="1"/>
    <col min="5" max="5" width="11" style="1" bestFit="1" customWidth="1"/>
    <col min="11" max="11" width="13" style="4" bestFit="1" customWidth="1"/>
    <col min="12" max="12" width="11" style="4" bestFit="1" customWidth="1"/>
    <col min="13" max="13" width="11" style="1" bestFit="1" customWidth="1"/>
  </cols>
  <sheetData>
    <row r="1" spans="2:13" ht="20" customHeight="1" thickBot="1" x14ac:dyDescent="0.3"/>
    <row r="2" spans="2:13" ht="20" customHeight="1" x14ac:dyDescent="0.25">
      <c r="B2" s="32" t="s">
        <v>31</v>
      </c>
      <c r="C2" s="33"/>
      <c r="D2" s="33"/>
      <c r="E2" s="11"/>
      <c r="J2" s="32" t="s">
        <v>31</v>
      </c>
      <c r="K2" s="33"/>
      <c r="L2" s="33"/>
      <c r="M2" s="11"/>
    </row>
    <row r="4" spans="2:13" ht="20" customHeight="1" x14ac:dyDescent="0.25">
      <c r="B4" s="34" t="s">
        <v>23</v>
      </c>
      <c r="C4" s="35" t="s">
        <v>30</v>
      </c>
      <c r="D4" s="35" t="s">
        <v>22</v>
      </c>
      <c r="E4" s="10" t="s">
        <v>21</v>
      </c>
      <c r="J4" s="34" t="s">
        <v>23</v>
      </c>
      <c r="K4" s="35" t="s">
        <v>30</v>
      </c>
      <c r="L4" s="35" t="s">
        <v>22</v>
      </c>
      <c r="M4" s="10" t="s">
        <v>21</v>
      </c>
    </row>
    <row r="5" spans="2:13" ht="20" customHeight="1" x14ac:dyDescent="0.25">
      <c r="B5" s="30" t="s">
        <v>24</v>
      </c>
      <c r="C5" s="36">
        <v>0.7</v>
      </c>
      <c r="D5" s="36">
        <v>0.2</v>
      </c>
      <c r="E5" s="37">
        <v>1000</v>
      </c>
      <c r="J5" s="30" t="s">
        <v>24</v>
      </c>
      <c r="K5" s="36">
        <v>0.7</v>
      </c>
      <c r="L5" s="36">
        <v>0.2</v>
      </c>
      <c r="M5" s="37">
        <v>100</v>
      </c>
    </row>
    <row r="6" spans="2:13" ht="20" customHeight="1" x14ac:dyDescent="0.25">
      <c r="B6" s="30" t="s">
        <v>25</v>
      </c>
      <c r="C6" s="36">
        <v>0.12</v>
      </c>
      <c r="D6" s="36">
        <v>0.7</v>
      </c>
      <c r="E6" s="37">
        <v>1000</v>
      </c>
      <c r="J6" s="30" t="s">
        <v>25</v>
      </c>
      <c r="K6" s="36">
        <v>0.12</v>
      </c>
      <c r="L6" s="36">
        <v>0.7</v>
      </c>
      <c r="M6" s="37">
        <v>100</v>
      </c>
    </row>
    <row r="7" spans="2:13" ht="20" customHeight="1" x14ac:dyDescent="0.25">
      <c r="B7" s="30" t="s">
        <v>26</v>
      </c>
      <c r="C7" s="36">
        <v>0.5</v>
      </c>
      <c r="D7" s="36">
        <v>0.3</v>
      </c>
      <c r="E7" s="37">
        <v>200</v>
      </c>
      <c r="J7" s="30" t="s">
        <v>26</v>
      </c>
      <c r="K7" s="36">
        <v>0.5</v>
      </c>
      <c r="L7" s="36">
        <v>0.3</v>
      </c>
      <c r="M7" s="37">
        <v>100</v>
      </c>
    </row>
    <row r="8" spans="2:13" ht="20" customHeight="1" x14ac:dyDescent="0.25">
      <c r="B8" s="30" t="s">
        <v>27</v>
      </c>
      <c r="C8" s="36">
        <v>0.2</v>
      </c>
      <c r="D8" s="36">
        <v>0.9</v>
      </c>
      <c r="E8" s="37">
        <v>100</v>
      </c>
      <c r="J8" s="30" t="s">
        <v>27</v>
      </c>
      <c r="K8" s="36">
        <v>0.2</v>
      </c>
      <c r="L8" s="36">
        <v>0.9</v>
      </c>
      <c r="M8" s="37">
        <v>100</v>
      </c>
    </row>
    <row r="9" spans="2:13" ht="20" customHeight="1" x14ac:dyDescent="0.25">
      <c r="B9" s="30" t="s">
        <v>28</v>
      </c>
      <c r="C9" s="36">
        <v>0.85</v>
      </c>
      <c r="D9" s="36">
        <v>0.2</v>
      </c>
      <c r="E9" s="37">
        <v>50</v>
      </c>
      <c r="J9" s="30" t="s">
        <v>28</v>
      </c>
      <c r="K9" s="36">
        <v>0.85</v>
      </c>
      <c r="L9" s="36">
        <v>0.2</v>
      </c>
      <c r="M9" s="37">
        <v>100</v>
      </c>
    </row>
    <row r="10" spans="2:13" ht="20" customHeight="1" thickBot="1" x14ac:dyDescent="0.3">
      <c r="B10" s="31" t="s">
        <v>29</v>
      </c>
      <c r="C10" s="38">
        <v>0.2</v>
      </c>
      <c r="D10" s="38">
        <v>0.2</v>
      </c>
      <c r="E10" s="39">
        <v>50</v>
      </c>
      <c r="J10" s="31" t="s">
        <v>29</v>
      </c>
      <c r="K10" s="38">
        <v>0.2</v>
      </c>
      <c r="L10" s="38">
        <v>0.2</v>
      </c>
      <c r="M10" s="39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F710-7108-440F-B8F3-DDE8A298E8D0}">
  <dimension ref="B1:J9"/>
  <sheetViews>
    <sheetView showGridLines="0" zoomScaleNormal="100" workbookViewId="0"/>
  </sheetViews>
  <sheetFormatPr baseColWidth="10" defaultColWidth="8.83203125" defaultRowHeight="17" x14ac:dyDescent="0.25"/>
  <cols>
    <col min="1" max="1" width="3.6640625" customWidth="1"/>
  </cols>
  <sheetData>
    <row r="1" spans="2:10" ht="18" thickBot="1" x14ac:dyDescent="0.3"/>
    <row r="2" spans="2:10" x14ac:dyDescent="0.25">
      <c r="B2" s="32" t="s">
        <v>48</v>
      </c>
      <c r="C2" s="32"/>
      <c r="D2" s="32"/>
      <c r="E2" s="32"/>
      <c r="F2" s="32"/>
      <c r="G2" s="32"/>
      <c r="H2" s="32"/>
      <c r="I2" s="32"/>
      <c r="J2" s="32"/>
    </row>
    <row r="3" spans="2:10" x14ac:dyDescent="0.25">
      <c r="B3" s="34"/>
      <c r="C3" s="69" t="s">
        <v>13</v>
      </c>
      <c r="D3" s="69" t="s">
        <v>14</v>
      </c>
      <c r="E3" s="69" t="s">
        <v>15</v>
      </c>
      <c r="F3" s="69" t="s">
        <v>16</v>
      </c>
      <c r="G3" s="69" t="s">
        <v>17</v>
      </c>
      <c r="H3" s="69" t="s">
        <v>18</v>
      </c>
      <c r="I3" s="69" t="s">
        <v>35</v>
      </c>
      <c r="J3" s="69" t="s">
        <v>41</v>
      </c>
    </row>
    <row r="4" spans="2:10" x14ac:dyDescent="0.25">
      <c r="B4" s="30" t="s">
        <v>0</v>
      </c>
      <c r="C4" s="67">
        <v>0.1323</v>
      </c>
      <c r="D4" s="67">
        <v>5.62E-2</v>
      </c>
      <c r="E4" s="67">
        <v>0.1376</v>
      </c>
      <c r="F4" s="67">
        <v>6.3799999999999996E-2</v>
      </c>
      <c r="G4" s="67">
        <v>0.14360000000000001</v>
      </c>
      <c r="H4" s="67">
        <v>9.35E-2</v>
      </c>
      <c r="I4" s="67">
        <v>9.3200000000000005E-2</v>
      </c>
      <c r="J4" s="67">
        <f t="shared" ref="J4:J9" si="0">+AVERAGE(C4:I4)</f>
        <v>0.10288571428571432</v>
      </c>
    </row>
    <row r="5" spans="2:10" x14ac:dyDescent="0.25">
      <c r="B5" s="30" t="s">
        <v>1</v>
      </c>
      <c r="C5" s="67">
        <v>6.7099999999999993E-2</v>
      </c>
      <c r="D5" s="67">
        <v>7.9100000000000004E-2</v>
      </c>
      <c r="E5" s="67">
        <v>0.10489999999999999</v>
      </c>
      <c r="F5" s="67">
        <v>0.1023</v>
      </c>
      <c r="G5" s="67">
        <v>9.2999999999999999E-2</v>
      </c>
      <c r="H5" s="67">
        <v>0.10389999999999999</v>
      </c>
      <c r="I5" s="67">
        <v>0.11609999999999999</v>
      </c>
      <c r="J5" s="67">
        <f t="shared" si="0"/>
        <v>9.5199999999999993E-2</v>
      </c>
    </row>
    <row r="6" spans="2:10" x14ac:dyDescent="0.25">
      <c r="B6" s="30" t="s">
        <v>45</v>
      </c>
      <c r="C6" s="67">
        <v>0.14269999999999999</v>
      </c>
      <c r="D6" s="67">
        <v>0.12000000000000001</v>
      </c>
      <c r="E6" s="67">
        <v>0.1265</v>
      </c>
      <c r="F6" s="67">
        <v>6.0800000000000007E-2</v>
      </c>
      <c r="G6" s="67">
        <v>0.1041</v>
      </c>
      <c r="H6" s="67">
        <v>0.1061</v>
      </c>
      <c r="I6" s="67">
        <v>0.1124</v>
      </c>
      <c r="J6" s="67">
        <f t="shared" si="0"/>
        <v>0.11037142857142856</v>
      </c>
    </row>
    <row r="7" spans="2:10" x14ac:dyDescent="0.25">
      <c r="B7" s="30" t="s">
        <v>46</v>
      </c>
      <c r="C7" s="67">
        <v>0.1527</v>
      </c>
      <c r="D7" s="67">
        <v>0.187</v>
      </c>
      <c r="E7" s="67">
        <v>0.18909999999999999</v>
      </c>
      <c r="F7" s="67">
        <v>0.16450000000000001</v>
      </c>
      <c r="G7" s="67">
        <v>0.1648</v>
      </c>
      <c r="H7" s="67">
        <v>0.15620000000000001</v>
      </c>
      <c r="I7" s="67">
        <v>0.14650000000000002</v>
      </c>
      <c r="J7" s="67">
        <f t="shared" si="0"/>
        <v>0.16582857142857144</v>
      </c>
    </row>
    <row r="8" spans="2:10" x14ac:dyDescent="0.25">
      <c r="B8" s="30" t="s">
        <v>47</v>
      </c>
      <c r="C8" s="67">
        <v>7.2800000000000004E-2</v>
      </c>
      <c r="D8" s="67">
        <v>0.1489</v>
      </c>
      <c r="E8" s="67">
        <v>5.6400000000000006E-2</v>
      </c>
      <c r="F8" s="67">
        <v>6.0800000000000007E-2</v>
      </c>
      <c r="G8" s="67">
        <v>9.7100000000000006E-2</v>
      </c>
      <c r="H8" s="67">
        <v>6.4200000000000007E-2</v>
      </c>
      <c r="I8" s="67">
        <v>5.2700000000000004E-2</v>
      </c>
      <c r="J8" s="67">
        <f t="shared" si="0"/>
        <v>7.8985714285714298E-2</v>
      </c>
    </row>
    <row r="9" spans="2:10" ht="19" thickBot="1" x14ac:dyDescent="0.3">
      <c r="B9" s="31" t="s">
        <v>41</v>
      </c>
      <c r="C9" s="68">
        <v>0.11352</v>
      </c>
      <c r="D9" s="68">
        <v>0.11824000000000001</v>
      </c>
      <c r="E9" s="68">
        <v>0.12290000000000001</v>
      </c>
      <c r="F9" s="68">
        <v>9.0439999999999993E-2</v>
      </c>
      <c r="G9" s="68">
        <v>0.12052</v>
      </c>
      <c r="H9" s="68">
        <v>0.10478000000000001</v>
      </c>
      <c r="I9" s="68">
        <v>0.10418000000000001</v>
      </c>
      <c r="J9" s="70">
        <f t="shared" si="0"/>
        <v>0.11065428571428572</v>
      </c>
    </row>
  </sheetData>
  <phoneticPr fontId="1"/>
  <conditionalFormatting sqref="C4:I8">
    <cfRule type="cellIs" dxfId="1" priority="1" operator="lessThan">
      <formula>$J$9</formula>
    </cfRule>
    <cfRule type="cellIs" dxfId="0" priority="2" operator="greaterThan">
      <formula>$J$9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0C14-813F-4982-A483-CFAA1F8A2BE8}">
  <dimension ref="B1:L87"/>
  <sheetViews>
    <sheetView showGridLines="0" zoomScaleNormal="100" workbookViewId="0"/>
  </sheetViews>
  <sheetFormatPr baseColWidth="10" defaultColWidth="15.6640625" defaultRowHeight="20" customHeight="1" x14ac:dyDescent="0.25"/>
  <cols>
    <col min="1" max="1" width="3.6640625" customWidth="1"/>
    <col min="2" max="3" width="12.6640625" customWidth="1"/>
    <col min="4" max="4" width="5.83203125" customWidth="1"/>
    <col min="5" max="5" width="9.1640625" bestFit="1" customWidth="1"/>
    <col min="6" max="8" width="12.6640625" customWidth="1"/>
    <col min="9" max="9" width="8.83203125" customWidth="1"/>
    <col min="10" max="10" width="9.1640625" bestFit="1" customWidth="1"/>
    <col min="12" max="13" width="12.6640625" customWidth="1"/>
  </cols>
  <sheetData>
    <row r="1" spans="2:12" ht="20" customHeight="1" thickBot="1" x14ac:dyDescent="0.3"/>
    <row r="2" spans="2:12" ht="20" customHeight="1" x14ac:dyDescent="0.25">
      <c r="B2" s="78" t="s">
        <v>73</v>
      </c>
      <c r="C2" s="78" t="s">
        <v>64</v>
      </c>
      <c r="E2" s="32" t="s">
        <v>75</v>
      </c>
      <c r="F2" s="32"/>
      <c r="G2" s="32"/>
      <c r="H2" s="32"/>
      <c r="J2" s="32" t="s">
        <v>63</v>
      </c>
      <c r="K2" s="32"/>
      <c r="L2" s="32"/>
    </row>
    <row r="3" spans="2:12" ht="20" customHeight="1" x14ac:dyDescent="0.25">
      <c r="B3" s="81">
        <v>84</v>
      </c>
      <c r="C3" s="81">
        <v>600</v>
      </c>
      <c r="E3" s="34"/>
      <c r="F3" s="34"/>
      <c r="G3" s="69" t="s">
        <v>74</v>
      </c>
      <c r="H3" s="69" t="s">
        <v>64</v>
      </c>
      <c r="J3" s="34"/>
      <c r="K3" s="69" t="s">
        <v>64</v>
      </c>
      <c r="L3" s="69" t="s">
        <v>65</v>
      </c>
    </row>
    <row r="4" spans="2:12" ht="20" customHeight="1" x14ac:dyDescent="0.25">
      <c r="B4" s="81">
        <v>83</v>
      </c>
      <c r="C4" s="81">
        <v>600</v>
      </c>
      <c r="E4" s="85" t="s">
        <v>66</v>
      </c>
      <c r="F4" s="85">
        <v>70</v>
      </c>
      <c r="G4" s="86">
        <f>+SUMIF(B:B, "&gt;="&amp;F4,C:C)</f>
        <v>9000</v>
      </c>
      <c r="H4" s="86">
        <f>+G4</f>
        <v>9000</v>
      </c>
      <c r="J4" s="85" t="s">
        <v>66</v>
      </c>
      <c r="K4" s="86">
        <f>+H4</f>
        <v>9000</v>
      </c>
      <c r="L4" s="87">
        <f>K4/$K$11</f>
        <v>0.379746835443038</v>
      </c>
    </row>
    <row r="5" spans="2:12" ht="20" customHeight="1" x14ac:dyDescent="0.25">
      <c r="B5" s="81">
        <v>82</v>
      </c>
      <c r="C5" s="81">
        <v>600</v>
      </c>
      <c r="E5" t="s">
        <v>67</v>
      </c>
      <c r="F5">
        <f>+F4-10</f>
        <v>60</v>
      </c>
      <c r="G5" s="1">
        <f t="shared" ref="G5:G10" si="0">+SUMIF(B:B, "&gt;="&amp;F5,C:C)</f>
        <v>15000</v>
      </c>
      <c r="H5" s="1">
        <f t="shared" ref="H5:H10" si="1">+G5-G4</f>
        <v>6000</v>
      </c>
      <c r="J5" t="s">
        <v>67</v>
      </c>
      <c r="K5" s="1">
        <f t="shared" ref="K5:K11" si="2">+H5</f>
        <v>6000</v>
      </c>
      <c r="L5" s="4">
        <f t="shared" ref="L5:L10" si="3">K5/$K$11</f>
        <v>0.25316455696202533</v>
      </c>
    </row>
    <row r="6" spans="2:12" ht="20" customHeight="1" x14ac:dyDescent="0.25">
      <c r="B6" s="81">
        <v>81</v>
      </c>
      <c r="C6" s="81">
        <v>600</v>
      </c>
      <c r="E6" t="s">
        <v>68</v>
      </c>
      <c r="F6">
        <f>+F5-10</f>
        <v>50</v>
      </c>
      <c r="G6" s="1">
        <f t="shared" si="0"/>
        <v>19000</v>
      </c>
      <c r="H6" s="1">
        <f t="shared" si="1"/>
        <v>4000</v>
      </c>
      <c r="J6" t="s">
        <v>68</v>
      </c>
      <c r="K6" s="1">
        <f t="shared" si="2"/>
        <v>4000</v>
      </c>
      <c r="L6" s="4">
        <f t="shared" si="3"/>
        <v>0.16877637130801687</v>
      </c>
    </row>
    <row r="7" spans="2:12" ht="20" customHeight="1" x14ac:dyDescent="0.25">
      <c r="B7" s="81">
        <v>80</v>
      </c>
      <c r="C7" s="81">
        <v>600</v>
      </c>
      <c r="E7" t="s">
        <v>69</v>
      </c>
      <c r="F7">
        <f>+F6-10</f>
        <v>40</v>
      </c>
      <c r="G7" s="1">
        <f t="shared" si="0"/>
        <v>21500</v>
      </c>
      <c r="H7" s="1">
        <f t="shared" si="1"/>
        <v>2500</v>
      </c>
      <c r="J7" t="s">
        <v>69</v>
      </c>
      <c r="K7" s="1">
        <f t="shared" si="2"/>
        <v>2500</v>
      </c>
      <c r="L7" s="4">
        <f t="shared" si="3"/>
        <v>0.10548523206751055</v>
      </c>
    </row>
    <row r="8" spans="2:12" ht="20" customHeight="1" x14ac:dyDescent="0.25">
      <c r="B8" s="81">
        <v>79</v>
      </c>
      <c r="C8" s="81">
        <v>600</v>
      </c>
      <c r="E8" t="s">
        <v>70</v>
      </c>
      <c r="F8">
        <f>+F7-10</f>
        <v>30</v>
      </c>
      <c r="G8" s="1">
        <f t="shared" si="0"/>
        <v>22500</v>
      </c>
      <c r="H8" s="1">
        <f t="shared" si="1"/>
        <v>1000</v>
      </c>
      <c r="J8" t="s">
        <v>70</v>
      </c>
      <c r="K8" s="1">
        <f t="shared" si="2"/>
        <v>1000</v>
      </c>
      <c r="L8" s="4">
        <f t="shared" si="3"/>
        <v>4.2194092827004218E-2</v>
      </c>
    </row>
    <row r="9" spans="2:12" ht="20" customHeight="1" x14ac:dyDescent="0.25">
      <c r="B9" s="81">
        <v>78</v>
      </c>
      <c r="C9" s="81">
        <v>600</v>
      </c>
      <c r="E9" t="s">
        <v>71</v>
      </c>
      <c r="F9">
        <f>+F8-10</f>
        <v>20</v>
      </c>
      <c r="G9" s="1">
        <f t="shared" si="0"/>
        <v>23200</v>
      </c>
      <c r="H9" s="1">
        <f t="shared" si="1"/>
        <v>700</v>
      </c>
      <c r="J9" t="s">
        <v>71</v>
      </c>
      <c r="K9" s="1">
        <f t="shared" si="2"/>
        <v>700</v>
      </c>
      <c r="L9" s="4">
        <f t="shared" si="3"/>
        <v>2.9535864978902954E-2</v>
      </c>
    </row>
    <row r="10" spans="2:12" ht="20" customHeight="1" x14ac:dyDescent="0.25">
      <c r="B10" s="81">
        <v>77</v>
      </c>
      <c r="C10" s="81">
        <v>600</v>
      </c>
      <c r="E10" s="34" t="s">
        <v>72</v>
      </c>
      <c r="F10" s="34">
        <v>0</v>
      </c>
      <c r="G10" s="88">
        <f t="shared" si="0"/>
        <v>23700</v>
      </c>
      <c r="H10" s="88">
        <f t="shared" si="1"/>
        <v>500</v>
      </c>
      <c r="J10" s="34" t="s">
        <v>72</v>
      </c>
      <c r="K10" s="88">
        <f t="shared" si="2"/>
        <v>500</v>
      </c>
      <c r="L10" s="89">
        <f t="shared" si="3"/>
        <v>2.1097046413502109E-2</v>
      </c>
    </row>
    <row r="11" spans="2:12" ht="20" customHeight="1" x14ac:dyDescent="0.25">
      <c r="B11" s="81">
        <v>76</v>
      </c>
      <c r="C11" s="81">
        <v>600</v>
      </c>
      <c r="E11" s="85" t="s">
        <v>11</v>
      </c>
      <c r="F11" s="85"/>
      <c r="G11" s="85"/>
      <c r="H11" s="86">
        <f>SUM(H4:H10)</f>
        <v>23700</v>
      </c>
      <c r="J11" s="85" t="s">
        <v>11</v>
      </c>
      <c r="K11" s="86">
        <f t="shared" si="2"/>
        <v>23700</v>
      </c>
      <c r="L11" s="87">
        <f>SUM(L4:L10)</f>
        <v>1</v>
      </c>
    </row>
    <row r="12" spans="2:12" ht="20" customHeight="1" thickBot="1" x14ac:dyDescent="0.3">
      <c r="B12" s="81">
        <v>75</v>
      </c>
      <c r="C12" s="81">
        <v>600</v>
      </c>
      <c r="E12" s="90"/>
      <c r="F12" s="90"/>
      <c r="G12" s="90"/>
      <c r="H12" s="90"/>
      <c r="J12" s="90"/>
      <c r="K12" s="90"/>
      <c r="L12" s="90"/>
    </row>
    <row r="13" spans="2:12" ht="20" customHeight="1" x14ac:dyDescent="0.25">
      <c r="B13" s="81">
        <v>74</v>
      </c>
      <c r="C13" s="81">
        <v>600</v>
      </c>
    </row>
    <row r="14" spans="2:12" ht="20" customHeight="1" x14ac:dyDescent="0.25">
      <c r="B14" s="81">
        <v>73</v>
      </c>
      <c r="C14" s="81">
        <v>600</v>
      </c>
    </row>
    <row r="15" spans="2:12" ht="20" customHeight="1" x14ac:dyDescent="0.25">
      <c r="B15" s="81">
        <v>72</v>
      </c>
      <c r="C15" s="81">
        <v>600</v>
      </c>
    </row>
    <row r="16" spans="2:12" ht="20" customHeight="1" x14ac:dyDescent="0.25">
      <c r="B16" s="81">
        <v>71</v>
      </c>
      <c r="C16" s="81">
        <v>600</v>
      </c>
    </row>
    <row r="17" spans="2:3" ht="20" customHeight="1" x14ac:dyDescent="0.25">
      <c r="B17" s="81">
        <v>70</v>
      </c>
      <c r="C17" s="81">
        <v>600</v>
      </c>
    </row>
    <row r="18" spans="2:3" ht="20" customHeight="1" x14ac:dyDescent="0.25">
      <c r="B18" s="81">
        <v>69</v>
      </c>
      <c r="C18" s="81">
        <v>600</v>
      </c>
    </row>
    <row r="19" spans="2:3" ht="20" customHeight="1" x14ac:dyDescent="0.25">
      <c r="B19" s="81">
        <v>68</v>
      </c>
      <c r="C19" s="81">
        <v>600</v>
      </c>
    </row>
    <row r="20" spans="2:3" ht="20" customHeight="1" x14ac:dyDescent="0.25">
      <c r="B20" s="81">
        <v>67</v>
      </c>
      <c r="C20" s="81">
        <v>600</v>
      </c>
    </row>
    <row r="21" spans="2:3" ht="20" customHeight="1" x14ac:dyDescent="0.25">
      <c r="B21" s="81">
        <v>66</v>
      </c>
      <c r="C21" s="81">
        <v>600</v>
      </c>
    </row>
    <row r="22" spans="2:3" ht="20" customHeight="1" x14ac:dyDescent="0.25">
      <c r="B22" s="81">
        <v>65</v>
      </c>
      <c r="C22" s="81">
        <v>600</v>
      </c>
    </row>
    <row r="23" spans="2:3" ht="20" customHeight="1" x14ac:dyDescent="0.25">
      <c r="B23" s="81">
        <v>64</v>
      </c>
      <c r="C23" s="81">
        <v>600</v>
      </c>
    </row>
    <row r="24" spans="2:3" ht="20" customHeight="1" x14ac:dyDescent="0.25">
      <c r="B24" s="81">
        <v>63</v>
      </c>
      <c r="C24" s="81">
        <v>600</v>
      </c>
    </row>
    <row r="25" spans="2:3" ht="20" customHeight="1" x14ac:dyDescent="0.25">
      <c r="B25" s="81">
        <v>62</v>
      </c>
      <c r="C25" s="81">
        <v>600</v>
      </c>
    </row>
    <row r="26" spans="2:3" ht="20" customHeight="1" x14ac:dyDescent="0.25">
      <c r="B26" s="81">
        <v>61</v>
      </c>
      <c r="C26" s="81">
        <v>600</v>
      </c>
    </row>
    <row r="27" spans="2:3" ht="20" customHeight="1" x14ac:dyDescent="0.25">
      <c r="B27" s="81">
        <v>60</v>
      </c>
      <c r="C27" s="81">
        <v>600</v>
      </c>
    </row>
    <row r="28" spans="2:3" ht="20" customHeight="1" x14ac:dyDescent="0.25">
      <c r="B28" s="81">
        <v>59</v>
      </c>
      <c r="C28" s="81">
        <v>400</v>
      </c>
    </row>
    <row r="29" spans="2:3" ht="20" customHeight="1" x14ac:dyDescent="0.25">
      <c r="B29" s="81">
        <v>58</v>
      </c>
      <c r="C29" s="81">
        <v>400</v>
      </c>
    </row>
    <row r="30" spans="2:3" ht="20" customHeight="1" x14ac:dyDescent="0.25">
      <c r="B30" s="81">
        <v>57</v>
      </c>
      <c r="C30" s="81">
        <v>400</v>
      </c>
    </row>
    <row r="31" spans="2:3" ht="20" customHeight="1" x14ac:dyDescent="0.25">
      <c r="B31" s="81">
        <v>56</v>
      </c>
      <c r="C31" s="81">
        <v>400</v>
      </c>
    </row>
    <row r="32" spans="2:3" ht="20" customHeight="1" x14ac:dyDescent="0.25">
      <c r="B32" s="81">
        <v>55</v>
      </c>
      <c r="C32" s="81">
        <v>400</v>
      </c>
    </row>
    <row r="33" spans="2:3" ht="20" customHeight="1" x14ac:dyDescent="0.25">
      <c r="B33" s="81">
        <v>54</v>
      </c>
      <c r="C33" s="81">
        <v>400</v>
      </c>
    </row>
    <row r="34" spans="2:3" ht="20" customHeight="1" x14ac:dyDescent="0.25">
      <c r="B34" s="81">
        <v>53</v>
      </c>
      <c r="C34" s="81">
        <v>400</v>
      </c>
    </row>
    <row r="35" spans="2:3" ht="20" customHeight="1" x14ac:dyDescent="0.25">
      <c r="B35" s="81">
        <v>52</v>
      </c>
      <c r="C35" s="81">
        <v>400</v>
      </c>
    </row>
    <row r="36" spans="2:3" ht="20" customHeight="1" x14ac:dyDescent="0.25">
      <c r="B36" s="81">
        <v>51</v>
      </c>
      <c r="C36" s="81">
        <v>400</v>
      </c>
    </row>
    <row r="37" spans="2:3" ht="20" customHeight="1" x14ac:dyDescent="0.25">
      <c r="B37" s="81">
        <v>50</v>
      </c>
      <c r="C37" s="81">
        <v>400</v>
      </c>
    </row>
    <row r="38" spans="2:3" ht="20" customHeight="1" x14ac:dyDescent="0.25">
      <c r="B38" s="81">
        <v>49</v>
      </c>
      <c r="C38" s="81">
        <v>250</v>
      </c>
    </row>
    <row r="39" spans="2:3" ht="20" customHeight="1" x14ac:dyDescent="0.25">
      <c r="B39" s="81">
        <v>48</v>
      </c>
      <c r="C39" s="81">
        <v>250</v>
      </c>
    </row>
    <row r="40" spans="2:3" ht="20" customHeight="1" x14ac:dyDescent="0.25">
      <c r="B40" s="81">
        <v>47</v>
      </c>
      <c r="C40" s="81">
        <v>250</v>
      </c>
    </row>
    <row r="41" spans="2:3" ht="20" customHeight="1" x14ac:dyDescent="0.25">
      <c r="B41" s="81">
        <v>46</v>
      </c>
      <c r="C41" s="81">
        <v>250</v>
      </c>
    </row>
    <row r="42" spans="2:3" ht="20" customHeight="1" x14ac:dyDescent="0.25">
      <c r="B42" s="81">
        <v>45</v>
      </c>
      <c r="C42" s="81">
        <v>250</v>
      </c>
    </row>
    <row r="43" spans="2:3" ht="20" customHeight="1" x14ac:dyDescent="0.25">
      <c r="B43" s="81">
        <v>44</v>
      </c>
      <c r="C43" s="81">
        <v>250</v>
      </c>
    </row>
    <row r="44" spans="2:3" ht="20" customHeight="1" x14ac:dyDescent="0.25">
      <c r="B44" s="81">
        <v>43</v>
      </c>
      <c r="C44" s="81">
        <v>250</v>
      </c>
    </row>
    <row r="45" spans="2:3" ht="20" customHeight="1" x14ac:dyDescent="0.25">
      <c r="B45" s="81">
        <v>42</v>
      </c>
      <c r="C45" s="81">
        <v>250</v>
      </c>
    </row>
    <row r="46" spans="2:3" ht="20" customHeight="1" x14ac:dyDescent="0.25">
      <c r="B46" s="81">
        <v>41</v>
      </c>
      <c r="C46" s="81">
        <v>250</v>
      </c>
    </row>
    <row r="47" spans="2:3" ht="20" customHeight="1" x14ac:dyDescent="0.25">
      <c r="B47" s="81">
        <v>40</v>
      </c>
      <c r="C47" s="81">
        <v>250</v>
      </c>
    </row>
    <row r="48" spans="2:3" ht="20" customHeight="1" x14ac:dyDescent="0.25">
      <c r="B48" s="81">
        <v>39</v>
      </c>
      <c r="C48" s="81">
        <v>100</v>
      </c>
    </row>
    <row r="49" spans="2:3" ht="20" customHeight="1" x14ac:dyDescent="0.25">
      <c r="B49" s="81">
        <v>38</v>
      </c>
      <c r="C49" s="81">
        <v>100</v>
      </c>
    </row>
    <row r="50" spans="2:3" ht="20" customHeight="1" x14ac:dyDescent="0.25">
      <c r="B50" s="81">
        <v>37</v>
      </c>
      <c r="C50" s="81">
        <v>100</v>
      </c>
    </row>
    <row r="51" spans="2:3" ht="20" customHeight="1" x14ac:dyDescent="0.25">
      <c r="B51" s="81">
        <v>36</v>
      </c>
      <c r="C51" s="81">
        <v>100</v>
      </c>
    </row>
    <row r="52" spans="2:3" ht="20" customHeight="1" x14ac:dyDescent="0.25">
      <c r="B52" s="81">
        <v>35</v>
      </c>
      <c r="C52" s="81">
        <v>100</v>
      </c>
    </row>
    <row r="53" spans="2:3" ht="20" customHeight="1" x14ac:dyDescent="0.25">
      <c r="B53" s="81">
        <v>34</v>
      </c>
      <c r="C53" s="81">
        <v>100</v>
      </c>
    </row>
    <row r="54" spans="2:3" ht="20" customHeight="1" x14ac:dyDescent="0.25">
      <c r="B54" s="81">
        <v>33</v>
      </c>
      <c r="C54" s="81">
        <v>100</v>
      </c>
    </row>
    <row r="55" spans="2:3" ht="20" customHeight="1" x14ac:dyDescent="0.25">
      <c r="B55" s="81">
        <v>32</v>
      </c>
      <c r="C55" s="81">
        <v>100</v>
      </c>
    </row>
    <row r="56" spans="2:3" ht="20" customHeight="1" x14ac:dyDescent="0.25">
      <c r="B56" s="81">
        <v>31</v>
      </c>
      <c r="C56" s="81">
        <v>100</v>
      </c>
    </row>
    <row r="57" spans="2:3" ht="20" customHeight="1" x14ac:dyDescent="0.25">
      <c r="B57" s="81">
        <v>30</v>
      </c>
      <c r="C57" s="81">
        <v>100</v>
      </c>
    </row>
    <row r="58" spans="2:3" ht="20" customHeight="1" x14ac:dyDescent="0.25">
      <c r="B58" s="81">
        <v>29</v>
      </c>
      <c r="C58" s="81">
        <v>70</v>
      </c>
    </row>
    <row r="59" spans="2:3" ht="20" customHeight="1" x14ac:dyDescent="0.25">
      <c r="B59" s="81">
        <v>28</v>
      </c>
      <c r="C59" s="81">
        <v>70</v>
      </c>
    </row>
    <row r="60" spans="2:3" ht="20" customHeight="1" x14ac:dyDescent="0.25">
      <c r="B60" s="81">
        <v>27</v>
      </c>
      <c r="C60" s="81">
        <v>70</v>
      </c>
    </row>
    <row r="61" spans="2:3" ht="20" customHeight="1" x14ac:dyDescent="0.25">
      <c r="B61" s="81">
        <v>26</v>
      </c>
      <c r="C61" s="81">
        <v>70</v>
      </c>
    </row>
    <row r="62" spans="2:3" ht="20" customHeight="1" x14ac:dyDescent="0.25">
      <c r="B62" s="81">
        <v>25</v>
      </c>
      <c r="C62" s="81">
        <v>70</v>
      </c>
    </row>
    <row r="63" spans="2:3" ht="20" customHeight="1" x14ac:dyDescent="0.25">
      <c r="B63" s="81">
        <v>24</v>
      </c>
      <c r="C63" s="81">
        <v>70</v>
      </c>
    </row>
    <row r="64" spans="2:3" ht="20" customHeight="1" x14ac:dyDescent="0.25">
      <c r="B64" s="81">
        <v>23</v>
      </c>
      <c r="C64" s="81">
        <v>70</v>
      </c>
    </row>
    <row r="65" spans="2:3" ht="20" customHeight="1" x14ac:dyDescent="0.25">
      <c r="B65" s="81">
        <v>22</v>
      </c>
      <c r="C65" s="81">
        <v>70</v>
      </c>
    </row>
    <row r="66" spans="2:3" ht="20" customHeight="1" x14ac:dyDescent="0.25">
      <c r="B66" s="81">
        <v>21</v>
      </c>
      <c r="C66" s="81">
        <v>70</v>
      </c>
    </row>
    <row r="67" spans="2:3" ht="20" customHeight="1" x14ac:dyDescent="0.25">
      <c r="B67" s="81">
        <v>20</v>
      </c>
      <c r="C67" s="81">
        <v>70</v>
      </c>
    </row>
    <row r="68" spans="2:3" ht="20" customHeight="1" x14ac:dyDescent="0.25">
      <c r="B68" s="81">
        <v>19</v>
      </c>
      <c r="C68" s="81">
        <v>25</v>
      </c>
    </row>
    <row r="69" spans="2:3" ht="20" customHeight="1" x14ac:dyDescent="0.25">
      <c r="B69" s="81">
        <v>18</v>
      </c>
      <c r="C69" s="81">
        <v>25</v>
      </c>
    </row>
    <row r="70" spans="2:3" ht="20" customHeight="1" x14ac:dyDescent="0.25">
      <c r="B70" s="81">
        <v>17</v>
      </c>
      <c r="C70" s="81">
        <v>25</v>
      </c>
    </row>
    <row r="71" spans="2:3" ht="20" customHeight="1" x14ac:dyDescent="0.25">
      <c r="B71" s="81">
        <v>16</v>
      </c>
      <c r="C71" s="81">
        <v>25</v>
      </c>
    </row>
    <row r="72" spans="2:3" ht="20" customHeight="1" x14ac:dyDescent="0.25">
      <c r="B72" s="81">
        <v>15</v>
      </c>
      <c r="C72" s="81">
        <v>25</v>
      </c>
    </row>
    <row r="73" spans="2:3" ht="20" customHeight="1" x14ac:dyDescent="0.25">
      <c r="B73" s="81">
        <v>14</v>
      </c>
      <c r="C73" s="81">
        <v>25</v>
      </c>
    </row>
    <row r="74" spans="2:3" ht="20" customHeight="1" x14ac:dyDescent="0.25">
      <c r="B74" s="81">
        <v>13</v>
      </c>
      <c r="C74" s="81">
        <v>25</v>
      </c>
    </row>
    <row r="75" spans="2:3" ht="20" customHeight="1" x14ac:dyDescent="0.25">
      <c r="B75" s="81">
        <v>12</v>
      </c>
      <c r="C75" s="81">
        <v>25</v>
      </c>
    </row>
    <row r="76" spans="2:3" ht="20" customHeight="1" x14ac:dyDescent="0.25">
      <c r="B76" s="81">
        <v>11</v>
      </c>
      <c r="C76" s="81">
        <v>25</v>
      </c>
    </row>
    <row r="77" spans="2:3" ht="20" customHeight="1" x14ac:dyDescent="0.25">
      <c r="B77" s="81">
        <v>10</v>
      </c>
      <c r="C77" s="81">
        <v>25</v>
      </c>
    </row>
    <row r="78" spans="2:3" ht="20" customHeight="1" x14ac:dyDescent="0.25">
      <c r="B78" s="81">
        <v>9</v>
      </c>
      <c r="C78" s="81">
        <v>25</v>
      </c>
    </row>
    <row r="79" spans="2:3" ht="20" customHeight="1" x14ac:dyDescent="0.25">
      <c r="B79" s="81">
        <v>8</v>
      </c>
      <c r="C79" s="81">
        <v>25</v>
      </c>
    </row>
    <row r="80" spans="2:3" ht="20" customHeight="1" x14ac:dyDescent="0.25">
      <c r="B80" s="81">
        <v>7</v>
      </c>
      <c r="C80" s="81">
        <v>25</v>
      </c>
    </row>
    <row r="81" spans="2:3" ht="20" customHeight="1" x14ac:dyDescent="0.25">
      <c r="B81" s="81">
        <v>6</v>
      </c>
      <c r="C81" s="81">
        <v>25</v>
      </c>
    </row>
    <row r="82" spans="2:3" ht="20" customHeight="1" x14ac:dyDescent="0.25">
      <c r="B82" s="81">
        <v>5</v>
      </c>
      <c r="C82" s="81">
        <v>25</v>
      </c>
    </row>
    <row r="83" spans="2:3" ht="20" customHeight="1" x14ac:dyDescent="0.25">
      <c r="B83" s="81">
        <v>4</v>
      </c>
      <c r="C83" s="81">
        <v>25</v>
      </c>
    </row>
    <row r="84" spans="2:3" ht="20" customHeight="1" x14ac:dyDescent="0.25">
      <c r="B84" s="81">
        <v>3</v>
      </c>
      <c r="C84" s="81">
        <v>25</v>
      </c>
    </row>
    <row r="85" spans="2:3" ht="20" customHeight="1" x14ac:dyDescent="0.25">
      <c r="B85" s="81">
        <v>2</v>
      </c>
      <c r="C85" s="81">
        <v>25</v>
      </c>
    </row>
    <row r="86" spans="2:3" ht="20" customHeight="1" x14ac:dyDescent="0.25">
      <c r="B86" s="81">
        <v>1</v>
      </c>
      <c r="C86" s="81">
        <v>25</v>
      </c>
    </row>
    <row r="87" spans="2:3" ht="20" customHeight="1" thickBot="1" x14ac:dyDescent="0.3">
      <c r="B87" s="84">
        <v>0</v>
      </c>
      <c r="C87" s="84">
        <v>25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C30A-2B9A-426E-83D8-640731AA63B3}">
  <dimension ref="B1:T80"/>
  <sheetViews>
    <sheetView showGridLines="0" tabSelected="1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3" width="10.6640625" style="1" customWidth="1"/>
    <col min="4" max="4" width="10.6640625" style="47" customWidth="1"/>
    <col min="5" max="5" width="10.6640625" style="1" customWidth="1"/>
    <col min="6" max="6" width="10.83203125" style="1" customWidth="1"/>
    <col min="7" max="7" width="7.1640625" style="3" bestFit="1" customWidth="1"/>
    <col min="8" max="8" width="5.33203125" style="2" bestFit="1" customWidth="1"/>
    <col min="9" max="20" width="10.6640625" style="1" customWidth="1"/>
    <col min="21" max="16384" width="12.6640625" style="1"/>
  </cols>
  <sheetData>
    <row r="1" spans="2:20" ht="20" customHeight="1" thickBot="1" x14ac:dyDescent="0.3"/>
    <row r="2" spans="2:20" s="2" customFormat="1" ht="20" customHeight="1" x14ac:dyDescent="0.25">
      <c r="B2" s="5" t="s">
        <v>32</v>
      </c>
      <c r="C2" s="5" t="s">
        <v>33</v>
      </c>
      <c r="D2" s="99" t="s">
        <v>42</v>
      </c>
      <c r="E2" s="5" t="s">
        <v>34</v>
      </c>
      <c r="G2" s="62" t="s">
        <v>34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2:20" ht="20" customHeight="1" x14ac:dyDescent="0.25">
      <c r="B3" s="40">
        <v>1</v>
      </c>
      <c r="C3" s="40">
        <v>1</v>
      </c>
      <c r="D3" s="100">
        <f>+C3-B3+1</f>
        <v>1</v>
      </c>
      <c r="E3" s="37">
        <v>10000</v>
      </c>
      <c r="I3" s="2" t="s">
        <v>42</v>
      </c>
    </row>
    <row r="4" spans="2:20" ht="20" customHeight="1" x14ac:dyDescent="0.25">
      <c r="B4" s="40">
        <v>1</v>
      </c>
      <c r="C4" s="40">
        <v>2</v>
      </c>
      <c r="D4" s="100">
        <f t="shared" ref="D4:D67" si="0">+C4-B4+1</f>
        <v>2</v>
      </c>
      <c r="E4" s="37">
        <v>7000</v>
      </c>
      <c r="G4" s="9"/>
      <c r="H4" s="10"/>
      <c r="I4" s="63">
        <v>1</v>
      </c>
      <c r="J4" s="63">
        <f t="shared" ref="J4:T4" si="1">+I4+1</f>
        <v>2</v>
      </c>
      <c r="K4" s="63">
        <f t="shared" si="1"/>
        <v>3</v>
      </c>
      <c r="L4" s="63">
        <f t="shared" si="1"/>
        <v>4</v>
      </c>
      <c r="M4" s="63">
        <f t="shared" si="1"/>
        <v>5</v>
      </c>
      <c r="N4" s="63">
        <f t="shared" si="1"/>
        <v>6</v>
      </c>
      <c r="O4" s="63">
        <f t="shared" si="1"/>
        <v>7</v>
      </c>
      <c r="P4" s="63">
        <f t="shared" si="1"/>
        <v>8</v>
      </c>
      <c r="Q4" s="63">
        <f t="shared" si="1"/>
        <v>9</v>
      </c>
      <c r="R4" s="63">
        <f t="shared" si="1"/>
        <v>10</v>
      </c>
      <c r="S4" s="63">
        <f t="shared" si="1"/>
        <v>11</v>
      </c>
      <c r="T4" s="63">
        <f t="shared" si="1"/>
        <v>12</v>
      </c>
    </row>
    <row r="5" spans="2:20" ht="20" customHeight="1" x14ac:dyDescent="0.25">
      <c r="B5" s="40">
        <v>1</v>
      </c>
      <c r="C5" s="40">
        <v>3</v>
      </c>
      <c r="D5" s="100">
        <f t="shared" si="0"/>
        <v>3</v>
      </c>
      <c r="E5" s="37">
        <v>6300</v>
      </c>
      <c r="G5" s="42" t="s">
        <v>32</v>
      </c>
      <c r="H5" s="64">
        <v>1</v>
      </c>
      <c r="I5" s="6">
        <f t="shared" ref="I5:T16" si="2">+SUMIFS($E:$E,$B:$B,$H5,$D:$D,I$4)</f>
        <v>10000</v>
      </c>
      <c r="J5" s="6">
        <f t="shared" si="2"/>
        <v>7000</v>
      </c>
      <c r="K5" s="6">
        <f t="shared" si="2"/>
        <v>6300</v>
      </c>
      <c r="L5" s="6">
        <f t="shared" si="2"/>
        <v>5670</v>
      </c>
      <c r="M5" s="6">
        <f t="shared" si="2"/>
        <v>5103</v>
      </c>
      <c r="N5" s="6">
        <f t="shared" si="2"/>
        <v>4592.7</v>
      </c>
      <c r="O5" s="6">
        <f t="shared" si="2"/>
        <v>4133.43</v>
      </c>
      <c r="P5" s="6">
        <f t="shared" si="2"/>
        <v>3720.0870000000004</v>
      </c>
      <c r="Q5" s="6">
        <f t="shared" si="2"/>
        <v>3348.0783000000006</v>
      </c>
      <c r="R5" s="6">
        <f t="shared" si="2"/>
        <v>3013.2704700000004</v>
      </c>
      <c r="S5" s="6">
        <f t="shared" si="2"/>
        <v>2711.9434230000006</v>
      </c>
      <c r="T5" s="6">
        <f t="shared" si="2"/>
        <v>2440.7490807000008</v>
      </c>
    </row>
    <row r="6" spans="2:20" ht="20" customHeight="1" x14ac:dyDescent="0.25">
      <c r="B6" s="40">
        <v>1</v>
      </c>
      <c r="C6" s="40">
        <v>4</v>
      </c>
      <c r="D6" s="100">
        <f t="shared" si="0"/>
        <v>4</v>
      </c>
      <c r="E6" s="37">
        <v>5670</v>
      </c>
      <c r="H6" s="64">
        <f>+H5+1</f>
        <v>2</v>
      </c>
      <c r="I6" s="6">
        <f t="shared" si="2"/>
        <v>14967</v>
      </c>
      <c r="J6" s="6">
        <f t="shared" si="2"/>
        <v>7068</v>
      </c>
      <c r="K6" s="6">
        <f t="shared" si="2"/>
        <v>6555</v>
      </c>
      <c r="L6" s="6">
        <f t="shared" si="2"/>
        <v>12917</v>
      </c>
      <c r="M6" s="6">
        <f t="shared" si="2"/>
        <v>8410</v>
      </c>
      <c r="N6" s="6">
        <f t="shared" si="2"/>
        <v>6767</v>
      </c>
      <c r="O6" s="6">
        <f t="shared" si="2"/>
        <v>9514</v>
      </c>
      <c r="P6" s="6">
        <f t="shared" si="2"/>
        <v>8414</v>
      </c>
      <c r="Q6" s="6">
        <f t="shared" si="2"/>
        <v>6661</v>
      </c>
      <c r="R6" s="6">
        <f t="shared" si="2"/>
        <v>7390</v>
      </c>
      <c r="S6" s="6">
        <f t="shared" si="2"/>
        <v>6735</v>
      </c>
      <c r="T6" s="6">
        <f t="shared" si="2"/>
        <v>0</v>
      </c>
    </row>
    <row r="7" spans="2:20" ht="20" customHeight="1" x14ac:dyDescent="0.25">
      <c r="B7" s="40">
        <v>1</v>
      </c>
      <c r="C7" s="40">
        <v>5</v>
      </c>
      <c r="D7" s="100">
        <f t="shared" si="0"/>
        <v>5</v>
      </c>
      <c r="E7" s="37">
        <v>5103</v>
      </c>
      <c r="H7" s="64">
        <f t="shared" ref="H7:H16" si="3">+H6+1</f>
        <v>3</v>
      </c>
      <c r="I7" s="6">
        <f t="shared" si="2"/>
        <v>15103</v>
      </c>
      <c r="J7" s="6">
        <f t="shared" si="2"/>
        <v>11297</v>
      </c>
      <c r="K7" s="6">
        <f t="shared" si="2"/>
        <v>10837</v>
      </c>
      <c r="L7" s="6">
        <f t="shared" si="2"/>
        <v>6081</v>
      </c>
      <c r="M7" s="6">
        <f t="shared" si="2"/>
        <v>9471</v>
      </c>
      <c r="N7" s="6">
        <f t="shared" si="2"/>
        <v>6922</v>
      </c>
      <c r="O7" s="6">
        <f t="shared" si="2"/>
        <v>6496</v>
      </c>
      <c r="P7" s="6">
        <f t="shared" si="2"/>
        <v>6241</v>
      </c>
      <c r="Q7" s="6">
        <f t="shared" si="2"/>
        <v>5944</v>
      </c>
      <c r="R7" s="6">
        <f t="shared" si="2"/>
        <v>4418</v>
      </c>
      <c r="S7" s="6">
        <f t="shared" si="2"/>
        <v>0</v>
      </c>
      <c r="T7" s="6">
        <f t="shared" si="2"/>
        <v>0</v>
      </c>
    </row>
    <row r="8" spans="2:20" ht="20" customHeight="1" x14ac:dyDescent="0.25">
      <c r="B8" s="40">
        <v>1</v>
      </c>
      <c r="C8" s="40">
        <v>6</v>
      </c>
      <c r="D8" s="100">
        <f t="shared" si="0"/>
        <v>6</v>
      </c>
      <c r="E8" s="37">
        <v>4592.7</v>
      </c>
      <c r="H8" s="64">
        <f t="shared" si="3"/>
        <v>4</v>
      </c>
      <c r="I8" s="6">
        <f t="shared" si="2"/>
        <v>16976</v>
      </c>
      <c r="J8" s="6">
        <f t="shared" si="2"/>
        <v>9418</v>
      </c>
      <c r="K8" s="6">
        <f t="shared" si="2"/>
        <v>10523</v>
      </c>
      <c r="L8" s="6">
        <f t="shared" si="2"/>
        <v>9397</v>
      </c>
      <c r="M8" s="6">
        <f t="shared" si="2"/>
        <v>7269</v>
      </c>
      <c r="N8" s="6">
        <f t="shared" si="2"/>
        <v>5247</v>
      </c>
      <c r="O8" s="6">
        <f t="shared" si="2"/>
        <v>6657</v>
      </c>
      <c r="P8" s="6">
        <f t="shared" si="2"/>
        <v>6085</v>
      </c>
      <c r="Q8" s="6">
        <f t="shared" si="2"/>
        <v>4841</v>
      </c>
      <c r="R8" s="6">
        <f t="shared" si="2"/>
        <v>0</v>
      </c>
      <c r="S8" s="6">
        <f t="shared" si="2"/>
        <v>0</v>
      </c>
      <c r="T8" s="6">
        <f t="shared" si="2"/>
        <v>0</v>
      </c>
    </row>
    <row r="9" spans="2:20" ht="20" customHeight="1" x14ac:dyDescent="0.25">
      <c r="B9" s="40">
        <v>1</v>
      </c>
      <c r="C9" s="40">
        <v>7</v>
      </c>
      <c r="D9" s="100">
        <f t="shared" si="0"/>
        <v>7</v>
      </c>
      <c r="E9" s="37">
        <v>4133.43</v>
      </c>
      <c r="H9" s="64">
        <f t="shared" si="3"/>
        <v>5</v>
      </c>
      <c r="I9" s="6">
        <f t="shared" si="2"/>
        <v>11009</v>
      </c>
      <c r="J9" s="6">
        <f t="shared" si="2"/>
        <v>7126</v>
      </c>
      <c r="K9" s="6">
        <f t="shared" si="2"/>
        <v>6835</v>
      </c>
      <c r="L9" s="6">
        <f t="shared" si="2"/>
        <v>8386</v>
      </c>
      <c r="M9" s="6">
        <f t="shared" si="2"/>
        <v>5535</v>
      </c>
      <c r="N9" s="6">
        <f t="shared" si="2"/>
        <v>6820</v>
      </c>
      <c r="O9" s="6">
        <f t="shared" si="2"/>
        <v>4458</v>
      </c>
      <c r="P9" s="6">
        <f t="shared" si="2"/>
        <v>4608</v>
      </c>
      <c r="Q9" s="6">
        <f t="shared" si="2"/>
        <v>0</v>
      </c>
      <c r="R9" s="6">
        <f t="shared" si="2"/>
        <v>0</v>
      </c>
      <c r="S9" s="6">
        <f t="shared" si="2"/>
        <v>0</v>
      </c>
      <c r="T9" s="6">
        <f t="shared" si="2"/>
        <v>0</v>
      </c>
    </row>
    <row r="10" spans="2:20" ht="20" customHeight="1" x14ac:dyDescent="0.25">
      <c r="B10" s="40">
        <v>1</v>
      </c>
      <c r="C10" s="40">
        <v>8</v>
      </c>
      <c r="D10" s="100">
        <f t="shared" si="0"/>
        <v>8</v>
      </c>
      <c r="E10" s="37">
        <v>3720.0870000000004</v>
      </c>
      <c r="H10" s="64">
        <f t="shared" si="3"/>
        <v>6</v>
      </c>
      <c r="I10" s="6">
        <f t="shared" si="2"/>
        <v>13938</v>
      </c>
      <c r="J10" s="6">
        <f t="shared" si="2"/>
        <v>10475</v>
      </c>
      <c r="K10" s="6">
        <f t="shared" si="2"/>
        <v>7374</v>
      </c>
      <c r="L10" s="6">
        <f t="shared" si="2"/>
        <v>6455</v>
      </c>
      <c r="M10" s="6">
        <f t="shared" si="2"/>
        <v>6968</v>
      </c>
      <c r="N10" s="6">
        <f t="shared" si="2"/>
        <v>5520</v>
      </c>
      <c r="O10" s="6">
        <f t="shared" si="2"/>
        <v>4142</v>
      </c>
      <c r="P10" s="6">
        <f t="shared" si="2"/>
        <v>0</v>
      </c>
      <c r="Q10" s="6">
        <f t="shared" si="2"/>
        <v>0</v>
      </c>
      <c r="R10" s="6">
        <f t="shared" si="2"/>
        <v>0</v>
      </c>
      <c r="S10" s="6">
        <f t="shared" si="2"/>
        <v>0</v>
      </c>
      <c r="T10" s="6">
        <f t="shared" si="2"/>
        <v>0</v>
      </c>
    </row>
    <row r="11" spans="2:20" ht="20" customHeight="1" x14ac:dyDescent="0.25">
      <c r="B11" s="40">
        <v>1</v>
      </c>
      <c r="C11" s="40">
        <v>9</v>
      </c>
      <c r="D11" s="100">
        <f t="shared" si="0"/>
        <v>9</v>
      </c>
      <c r="E11" s="37">
        <v>3348.0783000000006</v>
      </c>
      <c r="H11" s="64">
        <f t="shared" si="3"/>
        <v>7</v>
      </c>
      <c r="I11" s="6">
        <f t="shared" si="2"/>
        <v>14180</v>
      </c>
      <c r="J11" s="6">
        <f t="shared" si="2"/>
        <v>7330</v>
      </c>
      <c r="K11" s="6">
        <f t="shared" si="2"/>
        <v>7347</v>
      </c>
      <c r="L11" s="6">
        <f t="shared" si="2"/>
        <v>5691</v>
      </c>
      <c r="M11" s="6">
        <f t="shared" si="2"/>
        <v>6310</v>
      </c>
      <c r="N11" s="6">
        <f t="shared" si="2"/>
        <v>6187</v>
      </c>
      <c r="O11" s="6">
        <f t="shared" si="2"/>
        <v>0</v>
      </c>
      <c r="P11" s="6">
        <f t="shared" si="2"/>
        <v>0</v>
      </c>
      <c r="Q11" s="6">
        <f t="shared" si="2"/>
        <v>0</v>
      </c>
      <c r="R11" s="6">
        <f t="shared" si="2"/>
        <v>0</v>
      </c>
      <c r="S11" s="6">
        <f t="shared" si="2"/>
        <v>0</v>
      </c>
      <c r="T11" s="6">
        <f t="shared" si="2"/>
        <v>0</v>
      </c>
    </row>
    <row r="12" spans="2:20" ht="20" customHeight="1" x14ac:dyDescent="0.25">
      <c r="B12" s="40">
        <v>1</v>
      </c>
      <c r="C12" s="40">
        <v>10</v>
      </c>
      <c r="D12" s="100">
        <f t="shared" si="0"/>
        <v>10</v>
      </c>
      <c r="E12" s="37">
        <v>3013.2704700000004</v>
      </c>
      <c r="H12" s="64">
        <f t="shared" si="3"/>
        <v>8</v>
      </c>
      <c r="I12" s="6">
        <f t="shared" si="2"/>
        <v>10235</v>
      </c>
      <c r="J12" s="6">
        <f t="shared" si="2"/>
        <v>7970</v>
      </c>
      <c r="K12" s="6">
        <f t="shared" si="2"/>
        <v>7722</v>
      </c>
      <c r="L12" s="6">
        <f t="shared" si="2"/>
        <v>6182</v>
      </c>
      <c r="M12" s="6">
        <f t="shared" si="2"/>
        <v>6917</v>
      </c>
      <c r="N12" s="6">
        <f t="shared" si="2"/>
        <v>0</v>
      </c>
      <c r="O12" s="6">
        <f t="shared" si="2"/>
        <v>0</v>
      </c>
      <c r="P12" s="6">
        <f t="shared" si="2"/>
        <v>0</v>
      </c>
      <c r="Q12" s="6">
        <f t="shared" si="2"/>
        <v>0</v>
      </c>
      <c r="R12" s="6">
        <f t="shared" si="2"/>
        <v>0</v>
      </c>
      <c r="S12" s="6">
        <f t="shared" si="2"/>
        <v>0</v>
      </c>
      <c r="T12" s="6">
        <f t="shared" si="2"/>
        <v>0</v>
      </c>
    </row>
    <row r="13" spans="2:20" ht="20" customHeight="1" x14ac:dyDescent="0.25">
      <c r="B13" s="40">
        <v>1</v>
      </c>
      <c r="C13" s="40">
        <v>11</v>
      </c>
      <c r="D13" s="100">
        <f t="shared" si="0"/>
        <v>11</v>
      </c>
      <c r="E13" s="37">
        <v>2711.9434230000006</v>
      </c>
      <c r="H13" s="64">
        <f t="shared" si="3"/>
        <v>9</v>
      </c>
      <c r="I13" s="6">
        <f t="shared" si="2"/>
        <v>13225</v>
      </c>
      <c r="J13" s="6">
        <f t="shared" si="2"/>
        <v>7990</v>
      </c>
      <c r="K13" s="6">
        <f t="shared" si="2"/>
        <v>6494</v>
      </c>
      <c r="L13" s="6">
        <f t="shared" si="2"/>
        <v>6979</v>
      </c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</row>
    <row r="14" spans="2:20" ht="20" customHeight="1" x14ac:dyDescent="0.25">
      <c r="B14" s="40">
        <v>1</v>
      </c>
      <c r="C14" s="40">
        <v>12</v>
      </c>
      <c r="D14" s="100">
        <f t="shared" si="0"/>
        <v>12</v>
      </c>
      <c r="E14" s="37">
        <v>2440.7490807000008</v>
      </c>
      <c r="H14" s="64">
        <f t="shared" si="3"/>
        <v>10</v>
      </c>
      <c r="I14" s="6">
        <f t="shared" si="2"/>
        <v>12885</v>
      </c>
      <c r="J14" s="6">
        <f t="shared" si="2"/>
        <v>7625</v>
      </c>
      <c r="K14" s="6">
        <f t="shared" si="2"/>
        <v>6438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6">
        <f t="shared" si="2"/>
        <v>0</v>
      </c>
    </row>
    <row r="15" spans="2:20" ht="20" customHeight="1" x14ac:dyDescent="0.25">
      <c r="B15" s="40">
        <v>2</v>
      </c>
      <c r="C15" s="40">
        <v>2</v>
      </c>
      <c r="D15" s="100">
        <f t="shared" si="0"/>
        <v>1</v>
      </c>
      <c r="E15" s="37">
        <v>14967</v>
      </c>
      <c r="H15" s="64">
        <f t="shared" si="3"/>
        <v>11</v>
      </c>
      <c r="I15" s="6">
        <f t="shared" si="2"/>
        <v>11572</v>
      </c>
      <c r="J15" s="6">
        <f t="shared" si="2"/>
        <v>8576</v>
      </c>
      <c r="K15" s="6">
        <f t="shared" si="2"/>
        <v>0</v>
      </c>
      <c r="L15" s="6">
        <f t="shared" si="2"/>
        <v>0</v>
      </c>
      <c r="M15" s="6">
        <f t="shared" si="2"/>
        <v>0</v>
      </c>
      <c r="N15" s="6">
        <f t="shared" si="2"/>
        <v>0</v>
      </c>
      <c r="O15" s="6">
        <f t="shared" si="2"/>
        <v>0</v>
      </c>
      <c r="P15" s="6">
        <f t="shared" si="2"/>
        <v>0</v>
      </c>
      <c r="Q15" s="6">
        <f t="shared" si="2"/>
        <v>0</v>
      </c>
      <c r="R15" s="6">
        <f t="shared" si="2"/>
        <v>0</v>
      </c>
      <c r="S15" s="6">
        <f t="shared" si="2"/>
        <v>0</v>
      </c>
      <c r="T15" s="6">
        <f t="shared" si="2"/>
        <v>0</v>
      </c>
    </row>
    <row r="16" spans="2:20" ht="20" customHeight="1" x14ac:dyDescent="0.25">
      <c r="B16" s="40">
        <v>2</v>
      </c>
      <c r="C16" s="40">
        <v>3</v>
      </c>
      <c r="D16" s="100">
        <f t="shared" si="0"/>
        <v>2</v>
      </c>
      <c r="E16" s="37">
        <v>7068</v>
      </c>
      <c r="H16" s="64">
        <f t="shared" si="3"/>
        <v>12</v>
      </c>
      <c r="I16" s="6">
        <f t="shared" si="2"/>
        <v>12020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6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6">
        <f t="shared" si="2"/>
        <v>0</v>
      </c>
      <c r="T16" s="6">
        <f t="shared" si="2"/>
        <v>0</v>
      </c>
    </row>
    <row r="17" spans="2:20" ht="20" customHeight="1" thickBot="1" x14ac:dyDescent="0.3">
      <c r="B17" s="40">
        <v>2</v>
      </c>
      <c r="C17" s="40">
        <v>4</v>
      </c>
      <c r="D17" s="100">
        <f t="shared" si="0"/>
        <v>3</v>
      </c>
      <c r="E17" s="37">
        <v>6555</v>
      </c>
      <c r="G17" s="43"/>
      <c r="H17" s="4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ht="20" customHeight="1" x14ac:dyDescent="0.25">
      <c r="B18" s="40">
        <v>2</v>
      </c>
      <c r="C18" s="40">
        <v>5</v>
      </c>
      <c r="D18" s="100">
        <f t="shared" si="0"/>
        <v>4</v>
      </c>
      <c r="E18" s="37">
        <v>12917</v>
      </c>
    </row>
    <row r="19" spans="2:20" ht="20" customHeight="1" thickBot="1" x14ac:dyDescent="0.3">
      <c r="B19" s="40">
        <v>2</v>
      </c>
      <c r="C19" s="40">
        <v>6</v>
      </c>
      <c r="D19" s="100">
        <f t="shared" si="0"/>
        <v>5</v>
      </c>
      <c r="E19" s="37">
        <v>8410</v>
      </c>
      <c r="G19" s="45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spans="2:20" ht="20" customHeight="1" x14ac:dyDescent="0.25">
      <c r="B20" s="40">
        <v>2</v>
      </c>
      <c r="C20" s="40">
        <v>7</v>
      </c>
      <c r="D20" s="100">
        <f t="shared" si="0"/>
        <v>6</v>
      </c>
      <c r="E20" s="37">
        <v>6767</v>
      </c>
      <c r="G20" s="61" t="s">
        <v>44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2:20" ht="20" customHeight="1" x14ac:dyDescent="0.25">
      <c r="B21" s="40">
        <v>2</v>
      </c>
      <c r="C21" s="40">
        <v>8</v>
      </c>
      <c r="D21" s="100">
        <f t="shared" si="0"/>
        <v>7</v>
      </c>
      <c r="E21" s="37">
        <v>9514</v>
      </c>
      <c r="G21" s="49"/>
      <c r="H21" s="50"/>
      <c r="I21" s="2" t="s">
        <v>42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2:20" ht="20" customHeight="1" x14ac:dyDescent="0.25">
      <c r="B22" s="40">
        <v>2</v>
      </c>
      <c r="C22" s="40">
        <v>9</v>
      </c>
      <c r="D22" s="100">
        <f t="shared" si="0"/>
        <v>8</v>
      </c>
      <c r="E22" s="37">
        <v>8414</v>
      </c>
      <c r="G22" s="52"/>
      <c r="H22" s="53"/>
      <c r="I22" s="63">
        <f>+H22+1</f>
        <v>1</v>
      </c>
      <c r="J22" s="63">
        <f t="shared" ref="J22:T22" si="4">+I22+1</f>
        <v>2</v>
      </c>
      <c r="K22" s="63">
        <f t="shared" si="4"/>
        <v>3</v>
      </c>
      <c r="L22" s="63">
        <f t="shared" si="4"/>
        <v>4</v>
      </c>
      <c r="M22" s="63">
        <f t="shared" si="4"/>
        <v>5</v>
      </c>
      <c r="N22" s="63">
        <f t="shared" si="4"/>
        <v>6</v>
      </c>
      <c r="O22" s="63">
        <f t="shared" si="4"/>
        <v>7</v>
      </c>
      <c r="P22" s="63">
        <f t="shared" si="4"/>
        <v>8</v>
      </c>
      <c r="Q22" s="63">
        <f t="shared" si="4"/>
        <v>9</v>
      </c>
      <c r="R22" s="63">
        <f t="shared" si="4"/>
        <v>10</v>
      </c>
      <c r="S22" s="63">
        <f t="shared" si="4"/>
        <v>11</v>
      </c>
      <c r="T22" s="63">
        <f t="shared" si="4"/>
        <v>12</v>
      </c>
    </row>
    <row r="23" spans="2:20" ht="20" customHeight="1" x14ac:dyDescent="0.25">
      <c r="B23" s="40">
        <v>2</v>
      </c>
      <c r="C23" s="40">
        <v>10</v>
      </c>
      <c r="D23" s="100">
        <f t="shared" si="0"/>
        <v>9</v>
      </c>
      <c r="E23" s="37">
        <v>6661</v>
      </c>
      <c r="G23" s="54" t="s">
        <v>32</v>
      </c>
      <c r="H23" s="55">
        <v>1</v>
      </c>
      <c r="I23" s="56">
        <f t="shared" ref="I23:T23" si="5">+I5/$I5</f>
        <v>1</v>
      </c>
      <c r="J23" s="56">
        <f t="shared" si="5"/>
        <v>0.7</v>
      </c>
      <c r="K23" s="56">
        <f t="shared" si="5"/>
        <v>0.63</v>
      </c>
      <c r="L23" s="56">
        <f t="shared" si="5"/>
        <v>0.56699999999999995</v>
      </c>
      <c r="M23" s="56">
        <f t="shared" si="5"/>
        <v>0.51029999999999998</v>
      </c>
      <c r="N23" s="56">
        <f t="shared" si="5"/>
        <v>0.45926999999999996</v>
      </c>
      <c r="O23" s="56">
        <f t="shared" si="5"/>
        <v>0.41334300000000002</v>
      </c>
      <c r="P23" s="56">
        <f t="shared" si="5"/>
        <v>0.37200870000000003</v>
      </c>
      <c r="Q23" s="56">
        <f t="shared" si="5"/>
        <v>0.33480783000000008</v>
      </c>
      <c r="R23" s="56">
        <f t="shared" si="5"/>
        <v>0.30132704700000001</v>
      </c>
      <c r="S23" s="56">
        <f t="shared" si="5"/>
        <v>0.27119434230000006</v>
      </c>
      <c r="T23" s="56">
        <f t="shared" si="5"/>
        <v>0.2440749080700001</v>
      </c>
    </row>
    <row r="24" spans="2:20" ht="20" customHeight="1" x14ac:dyDescent="0.25">
      <c r="B24" s="40">
        <v>2</v>
      </c>
      <c r="C24" s="40">
        <v>11</v>
      </c>
      <c r="D24" s="100">
        <f t="shared" si="0"/>
        <v>10</v>
      </c>
      <c r="E24" s="37">
        <v>7390</v>
      </c>
      <c r="G24" s="49"/>
      <c r="H24" s="55">
        <f t="shared" ref="H24:H34" si="6">+H23+1</f>
        <v>2</v>
      </c>
      <c r="I24" s="56">
        <f t="shared" ref="I24:T24" si="7">+I6/$I6</f>
        <v>1</v>
      </c>
      <c r="J24" s="56">
        <f t="shared" si="7"/>
        <v>0.47223892563640008</v>
      </c>
      <c r="K24" s="56">
        <f t="shared" si="7"/>
        <v>0.43796351974343556</v>
      </c>
      <c r="L24" s="56">
        <f t="shared" si="7"/>
        <v>0.86303200374156475</v>
      </c>
      <c r="M24" s="56">
        <f t="shared" si="7"/>
        <v>0.56190285294314157</v>
      </c>
      <c r="N24" s="56">
        <f t="shared" si="7"/>
        <v>0.4521280149662591</v>
      </c>
      <c r="O24" s="56">
        <f t="shared" si="7"/>
        <v>0.6356651299525623</v>
      </c>
      <c r="P24" s="56">
        <f t="shared" si="7"/>
        <v>0.56217010756998731</v>
      </c>
      <c r="Q24" s="56">
        <f t="shared" si="7"/>
        <v>0.44504576735484735</v>
      </c>
      <c r="R24" s="56">
        <f t="shared" si="7"/>
        <v>0.49375292309748114</v>
      </c>
      <c r="S24" s="56">
        <f t="shared" si="7"/>
        <v>0.44998997795149326</v>
      </c>
      <c r="T24" s="56">
        <f t="shared" si="7"/>
        <v>0</v>
      </c>
    </row>
    <row r="25" spans="2:20" ht="20" customHeight="1" x14ac:dyDescent="0.25">
      <c r="B25" s="40">
        <v>2</v>
      </c>
      <c r="C25" s="40">
        <v>12</v>
      </c>
      <c r="D25" s="100">
        <f t="shared" si="0"/>
        <v>11</v>
      </c>
      <c r="E25" s="37">
        <v>6735</v>
      </c>
      <c r="G25" s="49"/>
      <c r="H25" s="55">
        <f t="shared" si="6"/>
        <v>3</v>
      </c>
      <c r="I25" s="56">
        <f t="shared" ref="I25:T25" si="8">+I7/$I7</f>
        <v>1</v>
      </c>
      <c r="J25" s="56">
        <f t="shared" si="8"/>
        <v>0.7479970866715222</v>
      </c>
      <c r="K25" s="56">
        <f t="shared" si="8"/>
        <v>0.71753956167648814</v>
      </c>
      <c r="L25" s="56">
        <f t="shared" si="8"/>
        <v>0.40263523803217904</v>
      </c>
      <c r="M25" s="56">
        <f t="shared" si="8"/>
        <v>0.62709395484340857</v>
      </c>
      <c r="N25" s="56">
        <f t="shared" si="8"/>
        <v>0.45831953916440443</v>
      </c>
      <c r="O25" s="56">
        <f t="shared" si="8"/>
        <v>0.43011322253856848</v>
      </c>
      <c r="P25" s="56">
        <f t="shared" si="8"/>
        <v>0.41322915976958219</v>
      </c>
      <c r="Q25" s="56">
        <f t="shared" si="8"/>
        <v>0.39356419254452757</v>
      </c>
      <c r="R25" s="56">
        <f t="shared" si="8"/>
        <v>0.29252466397404492</v>
      </c>
      <c r="S25" s="56">
        <f t="shared" si="8"/>
        <v>0</v>
      </c>
      <c r="T25" s="56">
        <f t="shared" si="8"/>
        <v>0</v>
      </c>
    </row>
    <row r="26" spans="2:20" ht="20" customHeight="1" x14ac:dyDescent="0.25">
      <c r="B26" s="40">
        <v>3</v>
      </c>
      <c r="C26" s="40">
        <v>3</v>
      </c>
      <c r="D26" s="100">
        <f t="shared" si="0"/>
        <v>1</v>
      </c>
      <c r="E26" s="37">
        <v>15103</v>
      </c>
      <c r="G26" s="49"/>
      <c r="H26" s="55">
        <f t="shared" si="6"/>
        <v>4</v>
      </c>
      <c r="I26" s="56">
        <f t="shared" ref="I26:T26" si="9">+I8/$I8</f>
        <v>1</v>
      </c>
      <c r="J26" s="56">
        <f t="shared" si="9"/>
        <v>0.55478322337417529</v>
      </c>
      <c r="K26" s="56">
        <f t="shared" si="9"/>
        <v>0.61987511781338356</v>
      </c>
      <c r="L26" s="56">
        <f t="shared" si="9"/>
        <v>0.55354618284637136</v>
      </c>
      <c r="M26" s="56">
        <f t="shared" si="9"/>
        <v>0.42819274269557023</v>
      </c>
      <c r="N26" s="56">
        <f t="shared" si="9"/>
        <v>0.30908341187558908</v>
      </c>
      <c r="O26" s="56">
        <f t="shared" si="9"/>
        <v>0.39214184731385487</v>
      </c>
      <c r="P26" s="56">
        <f t="shared" si="9"/>
        <v>0.35844721960414705</v>
      </c>
      <c r="Q26" s="56">
        <f t="shared" si="9"/>
        <v>0.28516729500471255</v>
      </c>
      <c r="R26" s="56">
        <f t="shared" si="9"/>
        <v>0</v>
      </c>
      <c r="S26" s="56">
        <f t="shared" si="9"/>
        <v>0</v>
      </c>
      <c r="T26" s="56">
        <f t="shared" si="9"/>
        <v>0</v>
      </c>
    </row>
    <row r="27" spans="2:20" ht="20" customHeight="1" x14ac:dyDescent="0.25">
      <c r="B27" s="40">
        <v>3</v>
      </c>
      <c r="C27" s="40">
        <v>4</v>
      </c>
      <c r="D27" s="100">
        <f t="shared" si="0"/>
        <v>2</v>
      </c>
      <c r="E27" s="37">
        <v>11297</v>
      </c>
      <c r="G27" s="49"/>
      <c r="H27" s="55">
        <f t="shared" si="6"/>
        <v>5</v>
      </c>
      <c r="I27" s="56">
        <f t="shared" ref="I27:T27" si="10">+I9/$I9</f>
        <v>1</v>
      </c>
      <c r="J27" s="56">
        <f t="shared" si="10"/>
        <v>0.64728858206921613</v>
      </c>
      <c r="K27" s="56">
        <f t="shared" si="10"/>
        <v>0.62085566354800614</v>
      </c>
      <c r="L27" s="56">
        <f t="shared" si="10"/>
        <v>0.76174039422290851</v>
      </c>
      <c r="M27" s="56">
        <f t="shared" si="10"/>
        <v>0.5027704605322918</v>
      </c>
      <c r="N27" s="56">
        <f t="shared" si="10"/>
        <v>0.61949314197474792</v>
      </c>
      <c r="O27" s="56">
        <f t="shared" si="10"/>
        <v>0.40494141157234992</v>
      </c>
      <c r="P27" s="56">
        <f t="shared" si="10"/>
        <v>0.41856662730493233</v>
      </c>
      <c r="Q27" s="56">
        <f t="shared" si="10"/>
        <v>0</v>
      </c>
      <c r="R27" s="56">
        <f t="shared" si="10"/>
        <v>0</v>
      </c>
      <c r="S27" s="56">
        <f t="shared" si="10"/>
        <v>0</v>
      </c>
      <c r="T27" s="56">
        <f t="shared" si="10"/>
        <v>0</v>
      </c>
    </row>
    <row r="28" spans="2:20" ht="20" customHeight="1" x14ac:dyDescent="0.25">
      <c r="B28" s="40">
        <v>3</v>
      </c>
      <c r="C28" s="40">
        <v>5</v>
      </c>
      <c r="D28" s="100">
        <f t="shared" si="0"/>
        <v>3</v>
      </c>
      <c r="E28" s="37">
        <v>10837</v>
      </c>
      <c r="G28" s="49"/>
      <c r="H28" s="55">
        <f t="shared" si="6"/>
        <v>6</v>
      </c>
      <c r="I28" s="56">
        <f t="shared" ref="I28:T28" si="11">+I10/$I10</f>
        <v>1</v>
      </c>
      <c r="J28" s="56">
        <f t="shared" si="11"/>
        <v>0.75154254555890376</v>
      </c>
      <c r="K28" s="56">
        <f t="shared" si="11"/>
        <v>0.52905725355144206</v>
      </c>
      <c r="L28" s="56">
        <f t="shared" si="11"/>
        <v>0.46312239919644138</v>
      </c>
      <c r="M28" s="56">
        <f t="shared" si="11"/>
        <v>0.49992825369493471</v>
      </c>
      <c r="N28" s="56">
        <f t="shared" si="11"/>
        <v>0.39603960396039606</v>
      </c>
      <c r="O28" s="56">
        <f t="shared" si="11"/>
        <v>0.2971731955804276</v>
      </c>
      <c r="P28" s="56">
        <f t="shared" si="11"/>
        <v>0</v>
      </c>
      <c r="Q28" s="56">
        <f t="shared" si="11"/>
        <v>0</v>
      </c>
      <c r="R28" s="56">
        <f t="shared" si="11"/>
        <v>0</v>
      </c>
      <c r="S28" s="56">
        <f t="shared" si="11"/>
        <v>0</v>
      </c>
      <c r="T28" s="56">
        <f t="shared" si="11"/>
        <v>0</v>
      </c>
    </row>
    <row r="29" spans="2:20" ht="20" customHeight="1" x14ac:dyDescent="0.25">
      <c r="B29" s="40">
        <v>3</v>
      </c>
      <c r="C29" s="40">
        <v>6</v>
      </c>
      <c r="D29" s="100">
        <f t="shared" si="0"/>
        <v>4</v>
      </c>
      <c r="E29" s="37">
        <v>6081</v>
      </c>
      <c r="G29" s="49"/>
      <c r="H29" s="55">
        <f t="shared" si="6"/>
        <v>7</v>
      </c>
      <c r="I29" s="56">
        <f t="shared" ref="I29:T29" si="12">+I11/$I11</f>
        <v>1</v>
      </c>
      <c r="J29" s="56">
        <f t="shared" si="12"/>
        <v>0.51692524682651619</v>
      </c>
      <c r="K29" s="56">
        <f t="shared" si="12"/>
        <v>0.51812411847672779</v>
      </c>
      <c r="L29" s="56">
        <f t="shared" si="12"/>
        <v>0.40133991537376584</v>
      </c>
      <c r="M29" s="56">
        <f t="shared" si="12"/>
        <v>0.44499294781382226</v>
      </c>
      <c r="N29" s="56">
        <f t="shared" si="12"/>
        <v>0.43631875881523274</v>
      </c>
      <c r="O29" s="56">
        <f t="shared" si="12"/>
        <v>0</v>
      </c>
      <c r="P29" s="56">
        <f t="shared" si="12"/>
        <v>0</v>
      </c>
      <c r="Q29" s="56">
        <f t="shared" si="12"/>
        <v>0</v>
      </c>
      <c r="R29" s="56">
        <f t="shared" si="12"/>
        <v>0</v>
      </c>
      <c r="S29" s="56">
        <f t="shared" si="12"/>
        <v>0</v>
      </c>
      <c r="T29" s="56">
        <f t="shared" si="12"/>
        <v>0</v>
      </c>
    </row>
    <row r="30" spans="2:20" ht="20" customHeight="1" x14ac:dyDescent="0.25">
      <c r="B30" s="40">
        <v>3</v>
      </c>
      <c r="C30" s="40">
        <v>7</v>
      </c>
      <c r="D30" s="100">
        <f t="shared" si="0"/>
        <v>5</v>
      </c>
      <c r="E30" s="37">
        <v>9471</v>
      </c>
      <c r="G30" s="49"/>
      <c r="H30" s="55">
        <f t="shared" si="6"/>
        <v>8</v>
      </c>
      <c r="I30" s="56">
        <f t="shared" ref="I30:T30" si="13">+I12/$I12</f>
        <v>1</v>
      </c>
      <c r="J30" s="56">
        <f t="shared" si="13"/>
        <v>0.77870053737176359</v>
      </c>
      <c r="K30" s="56">
        <f t="shared" si="13"/>
        <v>0.75446995603321931</v>
      </c>
      <c r="L30" s="56">
        <f t="shared" si="13"/>
        <v>0.60400586223742059</v>
      </c>
      <c r="M30" s="56">
        <f t="shared" si="13"/>
        <v>0.67581827063996092</v>
      </c>
      <c r="N30" s="56">
        <f t="shared" si="13"/>
        <v>0</v>
      </c>
      <c r="O30" s="56">
        <f t="shared" si="13"/>
        <v>0</v>
      </c>
      <c r="P30" s="56">
        <f t="shared" si="13"/>
        <v>0</v>
      </c>
      <c r="Q30" s="56">
        <f t="shared" si="13"/>
        <v>0</v>
      </c>
      <c r="R30" s="56">
        <f t="shared" si="13"/>
        <v>0</v>
      </c>
      <c r="S30" s="56">
        <f t="shared" si="13"/>
        <v>0</v>
      </c>
      <c r="T30" s="56">
        <f t="shared" si="13"/>
        <v>0</v>
      </c>
    </row>
    <row r="31" spans="2:20" ht="20" customHeight="1" x14ac:dyDescent="0.25">
      <c r="B31" s="40">
        <v>3</v>
      </c>
      <c r="C31" s="40">
        <v>8</v>
      </c>
      <c r="D31" s="100">
        <f t="shared" si="0"/>
        <v>6</v>
      </c>
      <c r="E31" s="37">
        <v>6922</v>
      </c>
      <c r="G31" s="49"/>
      <c r="H31" s="55">
        <f t="shared" si="6"/>
        <v>9</v>
      </c>
      <c r="I31" s="56">
        <f t="shared" ref="I31:T31" si="14">+I13/$I13</f>
        <v>1</v>
      </c>
      <c r="J31" s="56">
        <f t="shared" si="14"/>
        <v>0.6041587901701323</v>
      </c>
      <c r="K31" s="56">
        <f t="shared" si="14"/>
        <v>0.49103969754253307</v>
      </c>
      <c r="L31" s="56">
        <f t="shared" si="14"/>
        <v>0.52771266540642725</v>
      </c>
      <c r="M31" s="56">
        <f t="shared" si="14"/>
        <v>0</v>
      </c>
      <c r="N31" s="56">
        <f t="shared" si="14"/>
        <v>0</v>
      </c>
      <c r="O31" s="56">
        <f t="shared" si="14"/>
        <v>0</v>
      </c>
      <c r="P31" s="56">
        <f t="shared" si="14"/>
        <v>0</v>
      </c>
      <c r="Q31" s="56">
        <f t="shared" si="14"/>
        <v>0</v>
      </c>
      <c r="R31" s="56">
        <f t="shared" si="14"/>
        <v>0</v>
      </c>
      <c r="S31" s="56">
        <f t="shared" si="14"/>
        <v>0</v>
      </c>
      <c r="T31" s="56">
        <f t="shared" si="14"/>
        <v>0</v>
      </c>
    </row>
    <row r="32" spans="2:20" ht="20" customHeight="1" x14ac:dyDescent="0.25">
      <c r="B32" s="40">
        <v>3</v>
      </c>
      <c r="C32" s="40">
        <v>9</v>
      </c>
      <c r="D32" s="100">
        <f t="shared" si="0"/>
        <v>7</v>
      </c>
      <c r="E32" s="37">
        <v>6496</v>
      </c>
      <c r="G32" s="49"/>
      <c r="H32" s="55">
        <f t="shared" si="6"/>
        <v>10</v>
      </c>
      <c r="I32" s="56">
        <f t="shared" ref="I32:T32" si="15">+I14/$I14</f>
        <v>1</v>
      </c>
      <c r="J32" s="56">
        <f t="shared" si="15"/>
        <v>0.5917733798991075</v>
      </c>
      <c r="K32" s="56">
        <f t="shared" si="15"/>
        <v>0.49965075669383002</v>
      </c>
      <c r="L32" s="56">
        <f t="shared" si="15"/>
        <v>0</v>
      </c>
      <c r="M32" s="56">
        <f t="shared" si="15"/>
        <v>0</v>
      </c>
      <c r="N32" s="56">
        <f t="shared" si="15"/>
        <v>0</v>
      </c>
      <c r="O32" s="56">
        <f t="shared" si="15"/>
        <v>0</v>
      </c>
      <c r="P32" s="56">
        <f t="shared" si="15"/>
        <v>0</v>
      </c>
      <c r="Q32" s="56">
        <f t="shared" si="15"/>
        <v>0</v>
      </c>
      <c r="R32" s="56">
        <f t="shared" si="15"/>
        <v>0</v>
      </c>
      <c r="S32" s="56">
        <f t="shared" si="15"/>
        <v>0</v>
      </c>
      <c r="T32" s="56">
        <f t="shared" si="15"/>
        <v>0</v>
      </c>
    </row>
    <row r="33" spans="2:20" ht="20" customHeight="1" x14ac:dyDescent="0.25">
      <c r="B33" s="40">
        <v>3</v>
      </c>
      <c r="C33" s="40">
        <v>10</v>
      </c>
      <c r="D33" s="100">
        <f t="shared" si="0"/>
        <v>8</v>
      </c>
      <c r="E33" s="37">
        <v>6241</v>
      </c>
      <c r="G33" s="49"/>
      <c r="H33" s="55">
        <f t="shared" si="6"/>
        <v>11</v>
      </c>
      <c r="I33" s="56">
        <f t="shared" ref="I33:T33" si="16">+I15/$I15</f>
        <v>1</v>
      </c>
      <c r="J33" s="56">
        <f t="shared" si="16"/>
        <v>0.74109920497753201</v>
      </c>
      <c r="K33" s="56">
        <f t="shared" si="16"/>
        <v>0</v>
      </c>
      <c r="L33" s="56">
        <f t="shared" si="16"/>
        <v>0</v>
      </c>
      <c r="M33" s="56">
        <f t="shared" si="16"/>
        <v>0</v>
      </c>
      <c r="N33" s="56">
        <f t="shared" si="16"/>
        <v>0</v>
      </c>
      <c r="O33" s="56">
        <f t="shared" si="16"/>
        <v>0</v>
      </c>
      <c r="P33" s="56">
        <f t="shared" si="16"/>
        <v>0</v>
      </c>
      <c r="Q33" s="56">
        <f t="shared" si="16"/>
        <v>0</v>
      </c>
      <c r="R33" s="56">
        <f t="shared" si="16"/>
        <v>0</v>
      </c>
      <c r="S33" s="56">
        <f t="shared" si="16"/>
        <v>0</v>
      </c>
      <c r="T33" s="56">
        <f t="shared" si="16"/>
        <v>0</v>
      </c>
    </row>
    <row r="34" spans="2:20" ht="20" customHeight="1" x14ac:dyDescent="0.25">
      <c r="B34" s="40">
        <v>3</v>
      </c>
      <c r="C34" s="40">
        <v>11</v>
      </c>
      <c r="D34" s="100">
        <f t="shared" si="0"/>
        <v>9</v>
      </c>
      <c r="E34" s="37">
        <v>5944</v>
      </c>
      <c r="G34" s="49"/>
      <c r="H34" s="55">
        <f t="shared" si="6"/>
        <v>12</v>
      </c>
      <c r="I34" s="56">
        <f t="shared" ref="I34:T34" si="17">+I16/$I16</f>
        <v>1</v>
      </c>
      <c r="J34" s="56">
        <f t="shared" si="17"/>
        <v>0</v>
      </c>
      <c r="K34" s="56">
        <f t="shared" si="17"/>
        <v>0</v>
      </c>
      <c r="L34" s="56">
        <f t="shared" si="17"/>
        <v>0</v>
      </c>
      <c r="M34" s="56">
        <f t="shared" si="17"/>
        <v>0</v>
      </c>
      <c r="N34" s="56">
        <f t="shared" si="17"/>
        <v>0</v>
      </c>
      <c r="O34" s="56">
        <f t="shared" si="17"/>
        <v>0</v>
      </c>
      <c r="P34" s="56">
        <f t="shared" si="17"/>
        <v>0</v>
      </c>
      <c r="Q34" s="56">
        <f t="shared" si="17"/>
        <v>0</v>
      </c>
      <c r="R34" s="56">
        <f t="shared" si="17"/>
        <v>0</v>
      </c>
      <c r="S34" s="56">
        <f t="shared" si="17"/>
        <v>0</v>
      </c>
      <c r="T34" s="56">
        <f t="shared" si="17"/>
        <v>0</v>
      </c>
    </row>
    <row r="35" spans="2:20" ht="20" customHeight="1" thickBot="1" x14ac:dyDescent="0.3">
      <c r="B35" s="40">
        <v>3</v>
      </c>
      <c r="C35" s="40">
        <v>12</v>
      </c>
      <c r="D35" s="100">
        <f t="shared" si="0"/>
        <v>10</v>
      </c>
      <c r="E35" s="37">
        <v>4418</v>
      </c>
      <c r="G35" s="57"/>
      <c r="H35" s="58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2:20" ht="20" customHeight="1" x14ac:dyDescent="0.25">
      <c r="B36" s="40">
        <v>4</v>
      </c>
      <c r="C36" s="40">
        <v>4</v>
      </c>
      <c r="D36" s="100">
        <f t="shared" si="0"/>
        <v>1</v>
      </c>
      <c r="E36" s="37">
        <v>16976</v>
      </c>
      <c r="G36" s="45"/>
      <c r="H36" s="46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2:20" ht="20" customHeight="1" thickBot="1" x14ac:dyDescent="0.3">
      <c r="B37" s="40">
        <v>4</v>
      </c>
      <c r="C37" s="40">
        <v>5</v>
      </c>
      <c r="D37" s="100">
        <f t="shared" si="0"/>
        <v>2</v>
      </c>
      <c r="E37" s="37">
        <v>9418</v>
      </c>
      <c r="G37" s="45"/>
      <c r="H37" s="4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2:20" ht="20" customHeight="1" x14ac:dyDescent="0.25">
      <c r="B38" s="40">
        <v>4</v>
      </c>
      <c r="C38" s="40">
        <v>6</v>
      </c>
      <c r="D38" s="100">
        <f t="shared" si="0"/>
        <v>3</v>
      </c>
      <c r="E38" s="37">
        <v>10523</v>
      </c>
      <c r="G38" s="61" t="s">
        <v>43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2:20" ht="20" customHeight="1" x14ac:dyDescent="0.25">
      <c r="B39" s="40">
        <v>4</v>
      </c>
      <c r="C39" s="40">
        <v>7</v>
      </c>
      <c r="D39" s="100">
        <f t="shared" si="0"/>
        <v>4</v>
      </c>
      <c r="E39" s="37">
        <v>9397</v>
      </c>
      <c r="G39" s="49"/>
      <c r="H39" s="50"/>
      <c r="I39" s="2" t="s">
        <v>42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2:20" ht="20" customHeight="1" x14ac:dyDescent="0.25">
      <c r="B40" s="40">
        <v>4</v>
      </c>
      <c r="C40" s="40">
        <v>8</v>
      </c>
      <c r="D40" s="100">
        <f t="shared" si="0"/>
        <v>5</v>
      </c>
      <c r="E40" s="37">
        <v>7269</v>
      </c>
      <c r="G40" s="52"/>
      <c r="H40" s="53"/>
      <c r="I40" s="63">
        <f>+H40+1</f>
        <v>1</v>
      </c>
      <c r="J40" s="63">
        <f t="shared" ref="J40:T40" si="18">+I40+1</f>
        <v>2</v>
      </c>
      <c r="K40" s="63">
        <f t="shared" si="18"/>
        <v>3</v>
      </c>
      <c r="L40" s="63">
        <f t="shared" si="18"/>
        <v>4</v>
      </c>
      <c r="M40" s="63">
        <f t="shared" si="18"/>
        <v>5</v>
      </c>
      <c r="N40" s="63">
        <f t="shared" si="18"/>
        <v>6</v>
      </c>
      <c r="O40" s="63">
        <f t="shared" si="18"/>
        <v>7</v>
      </c>
      <c r="P40" s="63">
        <f t="shared" si="18"/>
        <v>8</v>
      </c>
      <c r="Q40" s="63">
        <f t="shared" si="18"/>
        <v>9</v>
      </c>
      <c r="R40" s="63">
        <f t="shared" si="18"/>
        <v>10</v>
      </c>
      <c r="S40" s="63">
        <f t="shared" si="18"/>
        <v>11</v>
      </c>
      <c r="T40" s="63">
        <f t="shared" si="18"/>
        <v>12</v>
      </c>
    </row>
    <row r="41" spans="2:20" ht="20" customHeight="1" x14ac:dyDescent="0.25">
      <c r="B41" s="40">
        <v>4</v>
      </c>
      <c r="C41" s="40">
        <v>9</v>
      </c>
      <c r="D41" s="100">
        <f t="shared" si="0"/>
        <v>6</v>
      </c>
      <c r="E41" s="37">
        <v>5247</v>
      </c>
      <c r="G41" s="54" t="s">
        <v>32</v>
      </c>
      <c r="H41" s="55" t="s">
        <v>13</v>
      </c>
      <c r="I41" s="56">
        <f t="shared" ref="I41:T41" si="19">+IF(I23=0, "", I23)</f>
        <v>1</v>
      </c>
      <c r="J41" s="56">
        <f t="shared" si="19"/>
        <v>0.7</v>
      </c>
      <c r="K41" s="56">
        <f t="shared" si="19"/>
        <v>0.63</v>
      </c>
      <c r="L41" s="56">
        <f t="shared" si="19"/>
        <v>0.56699999999999995</v>
      </c>
      <c r="M41" s="56">
        <f t="shared" si="19"/>
        <v>0.51029999999999998</v>
      </c>
      <c r="N41" s="56">
        <f t="shared" si="19"/>
        <v>0.45926999999999996</v>
      </c>
      <c r="O41" s="56">
        <f t="shared" si="19"/>
        <v>0.41334300000000002</v>
      </c>
      <c r="P41" s="56">
        <f t="shared" si="19"/>
        <v>0.37200870000000003</v>
      </c>
      <c r="Q41" s="56">
        <f t="shared" si="19"/>
        <v>0.33480783000000008</v>
      </c>
      <c r="R41" s="56">
        <f t="shared" si="19"/>
        <v>0.30132704700000001</v>
      </c>
      <c r="S41" s="56">
        <f t="shared" si="19"/>
        <v>0.27119434230000006</v>
      </c>
      <c r="T41" s="56">
        <f t="shared" si="19"/>
        <v>0.2440749080700001</v>
      </c>
    </row>
    <row r="42" spans="2:20" ht="20" customHeight="1" x14ac:dyDescent="0.25">
      <c r="B42" s="40">
        <v>4</v>
      </c>
      <c r="C42" s="40">
        <v>10</v>
      </c>
      <c r="D42" s="100">
        <f t="shared" si="0"/>
        <v>7</v>
      </c>
      <c r="E42" s="37">
        <v>6657</v>
      </c>
      <c r="G42" s="49"/>
      <c r="H42" s="55" t="s">
        <v>14</v>
      </c>
      <c r="I42" s="56">
        <f t="shared" ref="I42:T42" si="20">+IF(I24=0, "", I24)</f>
        <v>1</v>
      </c>
      <c r="J42" s="56">
        <f t="shared" si="20"/>
        <v>0.47223892563640008</v>
      </c>
      <c r="K42" s="56">
        <f t="shared" si="20"/>
        <v>0.43796351974343556</v>
      </c>
      <c r="L42" s="56">
        <f t="shared" si="20"/>
        <v>0.86303200374156475</v>
      </c>
      <c r="M42" s="56">
        <f t="shared" si="20"/>
        <v>0.56190285294314157</v>
      </c>
      <c r="N42" s="56">
        <f t="shared" si="20"/>
        <v>0.4521280149662591</v>
      </c>
      <c r="O42" s="56">
        <f t="shared" si="20"/>
        <v>0.6356651299525623</v>
      </c>
      <c r="P42" s="56">
        <f t="shared" si="20"/>
        <v>0.56217010756998731</v>
      </c>
      <c r="Q42" s="56">
        <f t="shared" si="20"/>
        <v>0.44504576735484735</v>
      </c>
      <c r="R42" s="56">
        <f t="shared" si="20"/>
        <v>0.49375292309748114</v>
      </c>
      <c r="S42" s="56">
        <f t="shared" si="20"/>
        <v>0.44998997795149326</v>
      </c>
      <c r="T42" s="56" t="str">
        <f t="shared" si="20"/>
        <v/>
      </c>
    </row>
    <row r="43" spans="2:20" ht="20" customHeight="1" x14ac:dyDescent="0.25">
      <c r="B43" s="40">
        <v>4</v>
      </c>
      <c r="C43" s="40">
        <v>11</v>
      </c>
      <c r="D43" s="100">
        <f t="shared" si="0"/>
        <v>8</v>
      </c>
      <c r="E43" s="37">
        <v>6085</v>
      </c>
      <c r="G43" s="49"/>
      <c r="H43" s="55" t="s">
        <v>15</v>
      </c>
      <c r="I43" s="56">
        <f t="shared" ref="I43:T43" si="21">+IF(I25=0, "", I25)</f>
        <v>1</v>
      </c>
      <c r="J43" s="56">
        <f t="shared" si="21"/>
        <v>0.7479970866715222</v>
      </c>
      <c r="K43" s="56">
        <f t="shared" si="21"/>
        <v>0.71753956167648814</v>
      </c>
      <c r="L43" s="56">
        <f t="shared" si="21"/>
        <v>0.40263523803217904</v>
      </c>
      <c r="M43" s="56">
        <f t="shared" si="21"/>
        <v>0.62709395484340857</v>
      </c>
      <c r="N43" s="56">
        <f t="shared" si="21"/>
        <v>0.45831953916440443</v>
      </c>
      <c r="O43" s="56">
        <f t="shared" si="21"/>
        <v>0.43011322253856848</v>
      </c>
      <c r="P43" s="56">
        <f t="shared" si="21"/>
        <v>0.41322915976958219</v>
      </c>
      <c r="Q43" s="56">
        <f t="shared" si="21"/>
        <v>0.39356419254452757</v>
      </c>
      <c r="R43" s="56">
        <f t="shared" si="21"/>
        <v>0.29252466397404492</v>
      </c>
      <c r="S43" s="56" t="str">
        <f t="shared" si="21"/>
        <v/>
      </c>
      <c r="T43" s="56" t="str">
        <f t="shared" si="21"/>
        <v/>
      </c>
    </row>
    <row r="44" spans="2:20" ht="20" customHeight="1" x14ac:dyDescent="0.25">
      <c r="B44" s="40">
        <v>4</v>
      </c>
      <c r="C44" s="40">
        <v>12</v>
      </c>
      <c r="D44" s="100">
        <f t="shared" si="0"/>
        <v>9</v>
      </c>
      <c r="E44" s="37">
        <v>4841</v>
      </c>
      <c r="G44" s="49"/>
      <c r="H44" s="55" t="s">
        <v>16</v>
      </c>
      <c r="I44" s="56">
        <f t="shared" ref="I44:T44" si="22">+IF(I26=0, "", I26)</f>
        <v>1</v>
      </c>
      <c r="J44" s="56">
        <f t="shared" si="22"/>
        <v>0.55478322337417529</v>
      </c>
      <c r="K44" s="56">
        <f t="shared" si="22"/>
        <v>0.61987511781338356</v>
      </c>
      <c r="L44" s="56">
        <f t="shared" si="22"/>
        <v>0.55354618284637136</v>
      </c>
      <c r="M44" s="56">
        <f t="shared" si="22"/>
        <v>0.42819274269557023</v>
      </c>
      <c r="N44" s="56">
        <f t="shared" si="22"/>
        <v>0.30908341187558908</v>
      </c>
      <c r="O44" s="56">
        <f t="shared" si="22"/>
        <v>0.39214184731385487</v>
      </c>
      <c r="P44" s="56">
        <f t="shared" si="22"/>
        <v>0.35844721960414705</v>
      </c>
      <c r="Q44" s="56">
        <f t="shared" si="22"/>
        <v>0.28516729500471255</v>
      </c>
      <c r="R44" s="56" t="str">
        <f t="shared" si="22"/>
        <v/>
      </c>
      <c r="S44" s="56" t="str">
        <f t="shared" si="22"/>
        <v/>
      </c>
      <c r="T44" s="56" t="str">
        <f t="shared" si="22"/>
        <v/>
      </c>
    </row>
    <row r="45" spans="2:20" ht="20" customHeight="1" x14ac:dyDescent="0.25">
      <c r="B45" s="40">
        <v>5</v>
      </c>
      <c r="C45" s="40">
        <v>5</v>
      </c>
      <c r="D45" s="100">
        <f t="shared" si="0"/>
        <v>1</v>
      </c>
      <c r="E45" s="37">
        <v>11009</v>
      </c>
      <c r="G45" s="49"/>
      <c r="H45" s="55" t="s">
        <v>17</v>
      </c>
      <c r="I45" s="56">
        <f t="shared" ref="I45:T45" si="23">+IF(I27=0, "", I27)</f>
        <v>1</v>
      </c>
      <c r="J45" s="56">
        <f t="shared" si="23"/>
        <v>0.64728858206921613</v>
      </c>
      <c r="K45" s="56">
        <f t="shared" si="23"/>
        <v>0.62085566354800614</v>
      </c>
      <c r="L45" s="56">
        <f t="shared" si="23"/>
        <v>0.76174039422290851</v>
      </c>
      <c r="M45" s="56">
        <f t="shared" si="23"/>
        <v>0.5027704605322918</v>
      </c>
      <c r="N45" s="56">
        <f t="shared" si="23"/>
        <v>0.61949314197474792</v>
      </c>
      <c r="O45" s="56">
        <f t="shared" si="23"/>
        <v>0.40494141157234992</v>
      </c>
      <c r="P45" s="56">
        <f t="shared" si="23"/>
        <v>0.41856662730493233</v>
      </c>
      <c r="Q45" s="56" t="str">
        <f t="shared" si="23"/>
        <v/>
      </c>
      <c r="R45" s="56" t="str">
        <f t="shared" si="23"/>
        <v/>
      </c>
      <c r="S45" s="56" t="str">
        <f t="shared" si="23"/>
        <v/>
      </c>
      <c r="T45" s="56" t="str">
        <f t="shared" si="23"/>
        <v/>
      </c>
    </row>
    <row r="46" spans="2:20" ht="20" customHeight="1" x14ac:dyDescent="0.25">
      <c r="B46" s="40">
        <v>5</v>
      </c>
      <c r="C46" s="40">
        <v>6</v>
      </c>
      <c r="D46" s="100">
        <f t="shared" si="0"/>
        <v>2</v>
      </c>
      <c r="E46" s="37">
        <v>7126</v>
      </c>
      <c r="G46" s="49"/>
      <c r="H46" s="55" t="s">
        <v>18</v>
      </c>
      <c r="I46" s="56">
        <f t="shared" ref="I46:T46" si="24">+IF(I28=0, "", I28)</f>
        <v>1</v>
      </c>
      <c r="J46" s="56">
        <f t="shared" si="24"/>
        <v>0.75154254555890376</v>
      </c>
      <c r="K46" s="56">
        <f t="shared" si="24"/>
        <v>0.52905725355144206</v>
      </c>
      <c r="L46" s="56">
        <f t="shared" si="24"/>
        <v>0.46312239919644138</v>
      </c>
      <c r="M46" s="56">
        <f t="shared" si="24"/>
        <v>0.49992825369493471</v>
      </c>
      <c r="N46" s="56">
        <f t="shared" si="24"/>
        <v>0.39603960396039606</v>
      </c>
      <c r="O46" s="56">
        <f t="shared" si="24"/>
        <v>0.2971731955804276</v>
      </c>
      <c r="P46" s="56" t="str">
        <f t="shared" si="24"/>
        <v/>
      </c>
      <c r="Q46" s="56" t="str">
        <f t="shared" si="24"/>
        <v/>
      </c>
      <c r="R46" s="56" t="str">
        <f t="shared" si="24"/>
        <v/>
      </c>
      <c r="S46" s="56" t="str">
        <f t="shared" si="24"/>
        <v/>
      </c>
      <c r="T46" s="56" t="str">
        <f t="shared" si="24"/>
        <v/>
      </c>
    </row>
    <row r="47" spans="2:20" ht="20" customHeight="1" x14ac:dyDescent="0.25">
      <c r="B47" s="40">
        <v>5</v>
      </c>
      <c r="C47" s="40">
        <v>7</v>
      </c>
      <c r="D47" s="100">
        <f t="shared" si="0"/>
        <v>3</v>
      </c>
      <c r="E47" s="37">
        <v>6835</v>
      </c>
      <c r="G47" s="49"/>
      <c r="H47" s="55" t="s">
        <v>35</v>
      </c>
      <c r="I47" s="56">
        <f t="shared" ref="I47:T47" si="25">+IF(I29=0, "", I29)</f>
        <v>1</v>
      </c>
      <c r="J47" s="56">
        <f t="shared" si="25"/>
        <v>0.51692524682651619</v>
      </c>
      <c r="K47" s="56">
        <f t="shared" si="25"/>
        <v>0.51812411847672779</v>
      </c>
      <c r="L47" s="56">
        <f t="shared" si="25"/>
        <v>0.40133991537376584</v>
      </c>
      <c r="M47" s="56">
        <f t="shared" si="25"/>
        <v>0.44499294781382226</v>
      </c>
      <c r="N47" s="56">
        <f t="shared" si="25"/>
        <v>0.43631875881523274</v>
      </c>
      <c r="O47" s="56" t="str">
        <f t="shared" si="25"/>
        <v/>
      </c>
      <c r="P47" s="56" t="str">
        <f t="shared" si="25"/>
        <v/>
      </c>
      <c r="Q47" s="56" t="str">
        <f t="shared" si="25"/>
        <v/>
      </c>
      <c r="R47" s="56" t="str">
        <f t="shared" si="25"/>
        <v/>
      </c>
      <c r="S47" s="56" t="str">
        <f t="shared" si="25"/>
        <v/>
      </c>
      <c r="T47" s="56" t="str">
        <f t="shared" si="25"/>
        <v/>
      </c>
    </row>
    <row r="48" spans="2:20" ht="20" customHeight="1" x14ac:dyDescent="0.25">
      <c r="B48" s="40">
        <v>5</v>
      </c>
      <c r="C48" s="40">
        <v>8</v>
      </c>
      <c r="D48" s="100">
        <f t="shared" si="0"/>
        <v>4</v>
      </c>
      <c r="E48" s="37">
        <v>8386</v>
      </c>
      <c r="G48" s="49"/>
      <c r="H48" s="55" t="s">
        <v>36</v>
      </c>
      <c r="I48" s="56">
        <f t="shared" ref="I48:T48" si="26">+IF(I30=0, "", I30)</f>
        <v>1</v>
      </c>
      <c r="J48" s="56">
        <f t="shared" si="26"/>
        <v>0.77870053737176359</v>
      </c>
      <c r="K48" s="56">
        <f t="shared" si="26"/>
        <v>0.75446995603321931</v>
      </c>
      <c r="L48" s="56">
        <f t="shared" si="26"/>
        <v>0.60400586223742059</v>
      </c>
      <c r="M48" s="56">
        <f t="shared" si="26"/>
        <v>0.67581827063996092</v>
      </c>
      <c r="N48" s="56" t="str">
        <f t="shared" si="26"/>
        <v/>
      </c>
      <c r="O48" s="56" t="str">
        <f t="shared" si="26"/>
        <v/>
      </c>
      <c r="P48" s="56" t="str">
        <f t="shared" si="26"/>
        <v/>
      </c>
      <c r="Q48" s="56" t="str">
        <f t="shared" si="26"/>
        <v/>
      </c>
      <c r="R48" s="56" t="str">
        <f t="shared" si="26"/>
        <v/>
      </c>
      <c r="S48" s="56" t="str">
        <f t="shared" si="26"/>
        <v/>
      </c>
      <c r="T48" s="56" t="str">
        <f t="shared" si="26"/>
        <v/>
      </c>
    </row>
    <row r="49" spans="2:20" ht="20" customHeight="1" x14ac:dyDescent="0.25">
      <c r="B49" s="40">
        <v>5</v>
      </c>
      <c r="C49" s="40">
        <v>9</v>
      </c>
      <c r="D49" s="100">
        <f t="shared" si="0"/>
        <v>5</v>
      </c>
      <c r="E49" s="37">
        <v>5535</v>
      </c>
      <c r="G49" s="49"/>
      <c r="H49" s="55" t="s">
        <v>37</v>
      </c>
      <c r="I49" s="56">
        <f t="shared" ref="I49:T49" si="27">+IF(I31=0, "", I31)</f>
        <v>1</v>
      </c>
      <c r="J49" s="56">
        <f t="shared" si="27"/>
        <v>0.6041587901701323</v>
      </c>
      <c r="K49" s="56">
        <f t="shared" si="27"/>
        <v>0.49103969754253307</v>
      </c>
      <c r="L49" s="56">
        <f t="shared" si="27"/>
        <v>0.52771266540642725</v>
      </c>
      <c r="M49" s="56" t="str">
        <f t="shared" si="27"/>
        <v/>
      </c>
      <c r="N49" s="56" t="str">
        <f t="shared" si="27"/>
        <v/>
      </c>
      <c r="O49" s="56" t="str">
        <f t="shared" si="27"/>
        <v/>
      </c>
      <c r="P49" s="56" t="str">
        <f t="shared" si="27"/>
        <v/>
      </c>
      <c r="Q49" s="56" t="str">
        <f t="shared" si="27"/>
        <v/>
      </c>
      <c r="R49" s="56" t="str">
        <f t="shared" si="27"/>
        <v/>
      </c>
      <c r="S49" s="56" t="str">
        <f t="shared" si="27"/>
        <v/>
      </c>
      <c r="T49" s="56" t="str">
        <f t="shared" si="27"/>
        <v/>
      </c>
    </row>
    <row r="50" spans="2:20" ht="20" customHeight="1" x14ac:dyDescent="0.25">
      <c r="B50" s="40">
        <v>5</v>
      </c>
      <c r="C50" s="40">
        <v>10</v>
      </c>
      <c r="D50" s="100">
        <f t="shared" si="0"/>
        <v>6</v>
      </c>
      <c r="E50" s="37">
        <v>6820</v>
      </c>
      <c r="G50" s="49"/>
      <c r="H50" s="55" t="s">
        <v>38</v>
      </c>
      <c r="I50" s="56">
        <f t="shared" ref="I50:T50" si="28">+IF(I32=0, "", I32)</f>
        <v>1</v>
      </c>
      <c r="J50" s="56">
        <f t="shared" si="28"/>
        <v>0.5917733798991075</v>
      </c>
      <c r="K50" s="56">
        <f t="shared" si="28"/>
        <v>0.49965075669383002</v>
      </c>
      <c r="L50" s="56" t="str">
        <f t="shared" si="28"/>
        <v/>
      </c>
      <c r="M50" s="56" t="str">
        <f t="shared" si="28"/>
        <v/>
      </c>
      <c r="N50" s="56" t="str">
        <f t="shared" si="28"/>
        <v/>
      </c>
      <c r="O50" s="56" t="str">
        <f t="shared" si="28"/>
        <v/>
      </c>
      <c r="P50" s="56" t="str">
        <f t="shared" si="28"/>
        <v/>
      </c>
      <c r="Q50" s="56" t="str">
        <f t="shared" si="28"/>
        <v/>
      </c>
      <c r="R50" s="56" t="str">
        <f t="shared" si="28"/>
        <v/>
      </c>
      <c r="S50" s="56" t="str">
        <f t="shared" si="28"/>
        <v/>
      </c>
      <c r="T50" s="56" t="str">
        <f t="shared" si="28"/>
        <v/>
      </c>
    </row>
    <row r="51" spans="2:20" ht="20" customHeight="1" x14ac:dyDescent="0.25">
      <c r="B51" s="40">
        <v>5</v>
      </c>
      <c r="C51" s="40">
        <v>11</v>
      </c>
      <c r="D51" s="100">
        <f t="shared" si="0"/>
        <v>7</v>
      </c>
      <c r="E51" s="37">
        <v>4458</v>
      </c>
      <c r="G51" s="49"/>
      <c r="H51" s="55" t="s">
        <v>39</v>
      </c>
      <c r="I51" s="56">
        <f t="shared" ref="I51:T51" si="29">+IF(I33=0, "", I33)</f>
        <v>1</v>
      </c>
      <c r="J51" s="56">
        <f t="shared" si="29"/>
        <v>0.74109920497753201</v>
      </c>
      <c r="K51" s="56" t="str">
        <f t="shared" si="29"/>
        <v/>
      </c>
      <c r="L51" s="56" t="str">
        <f t="shared" si="29"/>
        <v/>
      </c>
      <c r="M51" s="56" t="str">
        <f t="shared" si="29"/>
        <v/>
      </c>
      <c r="N51" s="56" t="str">
        <f t="shared" si="29"/>
        <v/>
      </c>
      <c r="O51" s="56" t="str">
        <f t="shared" si="29"/>
        <v/>
      </c>
      <c r="P51" s="56" t="str">
        <f t="shared" si="29"/>
        <v/>
      </c>
      <c r="Q51" s="56" t="str">
        <f t="shared" si="29"/>
        <v/>
      </c>
      <c r="R51" s="56" t="str">
        <f t="shared" si="29"/>
        <v/>
      </c>
      <c r="S51" s="56" t="str">
        <f t="shared" si="29"/>
        <v/>
      </c>
      <c r="T51" s="56" t="str">
        <f t="shared" si="29"/>
        <v/>
      </c>
    </row>
    <row r="52" spans="2:20" ht="20" customHeight="1" x14ac:dyDescent="0.25">
      <c r="B52" s="40">
        <v>5</v>
      </c>
      <c r="C52" s="40">
        <v>12</v>
      </c>
      <c r="D52" s="100">
        <f t="shared" si="0"/>
        <v>8</v>
      </c>
      <c r="E52" s="37">
        <v>4608</v>
      </c>
      <c r="G52" s="49"/>
      <c r="H52" s="55" t="s">
        <v>40</v>
      </c>
      <c r="I52" s="56">
        <f t="shared" ref="I52:T52" si="30">+IF(I34=0, "", I34)</f>
        <v>1</v>
      </c>
      <c r="J52" s="56" t="str">
        <f t="shared" si="30"/>
        <v/>
      </c>
      <c r="K52" s="56" t="str">
        <f t="shared" si="30"/>
        <v/>
      </c>
      <c r="L52" s="56" t="str">
        <f t="shared" si="30"/>
        <v/>
      </c>
      <c r="M52" s="56" t="str">
        <f t="shared" si="30"/>
        <v/>
      </c>
      <c r="N52" s="56" t="str">
        <f t="shared" si="30"/>
        <v/>
      </c>
      <c r="O52" s="56" t="str">
        <f t="shared" si="30"/>
        <v/>
      </c>
      <c r="P52" s="56" t="str">
        <f t="shared" si="30"/>
        <v/>
      </c>
      <c r="Q52" s="56" t="str">
        <f t="shared" si="30"/>
        <v/>
      </c>
      <c r="R52" s="56" t="str">
        <f t="shared" si="30"/>
        <v/>
      </c>
      <c r="S52" s="56" t="str">
        <f t="shared" si="30"/>
        <v/>
      </c>
      <c r="T52" s="56" t="str">
        <f t="shared" si="30"/>
        <v/>
      </c>
    </row>
    <row r="53" spans="2:20" ht="20" customHeight="1" thickBot="1" x14ac:dyDescent="0.3">
      <c r="B53" s="40">
        <v>6</v>
      </c>
      <c r="C53" s="40">
        <v>6</v>
      </c>
      <c r="D53" s="100">
        <f t="shared" si="0"/>
        <v>1</v>
      </c>
      <c r="E53" s="37">
        <v>13938</v>
      </c>
      <c r="G53" s="57"/>
      <c r="H53" s="58" t="s">
        <v>41</v>
      </c>
      <c r="I53" s="60">
        <f>+AVERAGE(I41:I52)</f>
        <v>1</v>
      </c>
      <c r="J53" s="60">
        <f t="shared" ref="J53:T53" si="31">+AVERAGE(J41:J52)</f>
        <v>0.6460461384141154</v>
      </c>
      <c r="K53" s="60">
        <f t="shared" si="31"/>
        <v>0.58185756450790649</v>
      </c>
      <c r="L53" s="60">
        <f t="shared" si="31"/>
        <v>0.57157051789523095</v>
      </c>
      <c r="M53" s="60">
        <f t="shared" si="31"/>
        <v>0.53137493539539116</v>
      </c>
      <c r="N53" s="60">
        <f t="shared" si="31"/>
        <v>0.44723606725094706</v>
      </c>
      <c r="O53" s="60">
        <f t="shared" si="31"/>
        <v>0.42889630115962718</v>
      </c>
      <c r="P53" s="60">
        <f t="shared" si="31"/>
        <v>0.42488436284972975</v>
      </c>
      <c r="Q53" s="60">
        <f t="shared" si="31"/>
        <v>0.36464627122602189</v>
      </c>
      <c r="R53" s="60">
        <f t="shared" si="31"/>
        <v>0.36253487802384199</v>
      </c>
      <c r="S53" s="60">
        <f t="shared" si="31"/>
        <v>0.36059216012574669</v>
      </c>
      <c r="T53" s="60">
        <f t="shared" si="31"/>
        <v>0.2440749080700001</v>
      </c>
    </row>
    <row r="54" spans="2:20" ht="20" customHeight="1" x14ac:dyDescent="0.25">
      <c r="B54" s="40">
        <v>6</v>
      </c>
      <c r="C54" s="40">
        <v>7</v>
      </c>
      <c r="D54" s="100">
        <f t="shared" si="0"/>
        <v>2</v>
      </c>
      <c r="E54" s="37">
        <v>10475</v>
      </c>
      <c r="G54" s="45"/>
      <c r="H54" s="46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2:20" ht="20" customHeight="1" x14ac:dyDescent="0.25">
      <c r="B55" s="40">
        <v>6</v>
      </c>
      <c r="C55" s="40">
        <v>8</v>
      </c>
      <c r="D55" s="100">
        <f t="shared" si="0"/>
        <v>3</v>
      </c>
      <c r="E55" s="37">
        <v>7374</v>
      </c>
    </row>
    <row r="56" spans="2:20" ht="20" customHeight="1" x14ac:dyDescent="0.25">
      <c r="B56" s="40">
        <v>6</v>
      </c>
      <c r="C56" s="40">
        <v>9</v>
      </c>
      <c r="D56" s="100">
        <f t="shared" si="0"/>
        <v>4</v>
      </c>
      <c r="E56" s="37">
        <v>6455</v>
      </c>
    </row>
    <row r="57" spans="2:20" ht="20" customHeight="1" x14ac:dyDescent="0.25">
      <c r="B57" s="40">
        <v>6</v>
      </c>
      <c r="C57" s="40">
        <v>10</v>
      </c>
      <c r="D57" s="100">
        <f t="shared" si="0"/>
        <v>5</v>
      </c>
      <c r="E57" s="37">
        <v>6968</v>
      </c>
    </row>
    <row r="58" spans="2:20" ht="20" customHeight="1" x14ac:dyDescent="0.25">
      <c r="B58" s="40">
        <v>6</v>
      </c>
      <c r="C58" s="40">
        <v>11</v>
      </c>
      <c r="D58" s="100">
        <f t="shared" si="0"/>
        <v>6</v>
      </c>
      <c r="E58" s="37">
        <v>5520</v>
      </c>
    </row>
    <row r="59" spans="2:20" ht="20" customHeight="1" x14ac:dyDescent="0.25">
      <c r="B59" s="40">
        <v>6</v>
      </c>
      <c r="C59" s="40">
        <v>12</v>
      </c>
      <c r="D59" s="100">
        <f t="shared" si="0"/>
        <v>7</v>
      </c>
      <c r="E59" s="37">
        <v>4142</v>
      </c>
    </row>
    <row r="60" spans="2:20" ht="20" customHeight="1" x14ac:dyDescent="0.25">
      <c r="B60" s="40">
        <v>7</v>
      </c>
      <c r="C60" s="40">
        <v>7</v>
      </c>
      <c r="D60" s="100">
        <f t="shared" si="0"/>
        <v>1</v>
      </c>
      <c r="E60" s="37">
        <v>14180</v>
      </c>
    </row>
    <row r="61" spans="2:20" ht="20" customHeight="1" x14ac:dyDescent="0.25">
      <c r="B61" s="40">
        <v>7</v>
      </c>
      <c r="C61" s="40">
        <v>8</v>
      </c>
      <c r="D61" s="100">
        <f t="shared" si="0"/>
        <v>2</v>
      </c>
      <c r="E61" s="37">
        <v>7330</v>
      </c>
    </row>
    <row r="62" spans="2:20" ht="20" customHeight="1" x14ac:dyDescent="0.25">
      <c r="B62" s="40">
        <v>7</v>
      </c>
      <c r="C62" s="40">
        <v>9</v>
      </c>
      <c r="D62" s="100">
        <f t="shared" si="0"/>
        <v>3</v>
      </c>
      <c r="E62" s="37">
        <v>7347</v>
      </c>
    </row>
    <row r="63" spans="2:20" ht="20" customHeight="1" x14ac:dyDescent="0.25">
      <c r="B63" s="40">
        <v>7</v>
      </c>
      <c r="C63" s="40">
        <v>10</v>
      </c>
      <c r="D63" s="100">
        <f t="shared" si="0"/>
        <v>4</v>
      </c>
      <c r="E63" s="37">
        <v>5691</v>
      </c>
    </row>
    <row r="64" spans="2:20" ht="20" customHeight="1" x14ac:dyDescent="0.25">
      <c r="B64" s="40">
        <v>7</v>
      </c>
      <c r="C64" s="40">
        <v>11</v>
      </c>
      <c r="D64" s="100">
        <f t="shared" si="0"/>
        <v>5</v>
      </c>
      <c r="E64" s="37">
        <v>6310</v>
      </c>
    </row>
    <row r="65" spans="2:5" ht="20" customHeight="1" x14ac:dyDescent="0.25">
      <c r="B65" s="40">
        <v>7</v>
      </c>
      <c r="C65" s="40">
        <v>12</v>
      </c>
      <c r="D65" s="100">
        <f t="shared" si="0"/>
        <v>6</v>
      </c>
      <c r="E65" s="37">
        <v>6187</v>
      </c>
    </row>
    <row r="66" spans="2:5" ht="20" customHeight="1" x14ac:dyDescent="0.25">
      <c r="B66" s="40">
        <v>8</v>
      </c>
      <c r="C66" s="40">
        <v>8</v>
      </c>
      <c r="D66" s="100">
        <f t="shared" si="0"/>
        <v>1</v>
      </c>
      <c r="E66" s="37">
        <v>10235</v>
      </c>
    </row>
    <row r="67" spans="2:5" ht="20" customHeight="1" x14ac:dyDescent="0.25">
      <c r="B67" s="40">
        <v>8</v>
      </c>
      <c r="C67" s="40">
        <v>9</v>
      </c>
      <c r="D67" s="100">
        <f t="shared" si="0"/>
        <v>2</v>
      </c>
      <c r="E67" s="37">
        <v>7970</v>
      </c>
    </row>
    <row r="68" spans="2:5" ht="20" customHeight="1" x14ac:dyDescent="0.25">
      <c r="B68" s="40">
        <v>8</v>
      </c>
      <c r="C68" s="40">
        <v>10</v>
      </c>
      <c r="D68" s="100">
        <f t="shared" ref="D68:D80" si="32">+C68-B68+1</f>
        <v>3</v>
      </c>
      <c r="E68" s="37">
        <v>7722</v>
      </c>
    </row>
    <row r="69" spans="2:5" ht="20" customHeight="1" x14ac:dyDescent="0.25">
      <c r="B69" s="40">
        <v>8</v>
      </c>
      <c r="C69" s="40">
        <v>11</v>
      </c>
      <c r="D69" s="100">
        <f t="shared" si="32"/>
        <v>4</v>
      </c>
      <c r="E69" s="37">
        <v>6182</v>
      </c>
    </row>
    <row r="70" spans="2:5" ht="20" customHeight="1" x14ac:dyDescent="0.25">
      <c r="B70" s="40">
        <v>8</v>
      </c>
      <c r="C70" s="40">
        <v>12</v>
      </c>
      <c r="D70" s="100">
        <f t="shared" si="32"/>
        <v>5</v>
      </c>
      <c r="E70" s="37">
        <v>6917</v>
      </c>
    </row>
    <row r="71" spans="2:5" ht="20" customHeight="1" x14ac:dyDescent="0.25">
      <c r="B71" s="40">
        <v>9</v>
      </c>
      <c r="C71" s="40">
        <v>9</v>
      </c>
      <c r="D71" s="100">
        <f t="shared" si="32"/>
        <v>1</v>
      </c>
      <c r="E71" s="37">
        <v>13225</v>
      </c>
    </row>
    <row r="72" spans="2:5" ht="20" customHeight="1" x14ac:dyDescent="0.25">
      <c r="B72" s="40">
        <v>9</v>
      </c>
      <c r="C72" s="40">
        <v>10</v>
      </c>
      <c r="D72" s="100">
        <f t="shared" si="32"/>
        <v>2</v>
      </c>
      <c r="E72" s="37">
        <v>7990</v>
      </c>
    </row>
    <row r="73" spans="2:5" ht="20" customHeight="1" x14ac:dyDescent="0.25">
      <c r="B73" s="40">
        <v>9</v>
      </c>
      <c r="C73" s="40">
        <v>11</v>
      </c>
      <c r="D73" s="100">
        <f t="shared" si="32"/>
        <v>3</v>
      </c>
      <c r="E73" s="37">
        <v>6494</v>
      </c>
    </row>
    <row r="74" spans="2:5" ht="20" customHeight="1" x14ac:dyDescent="0.25">
      <c r="B74" s="40">
        <v>9</v>
      </c>
      <c r="C74" s="40">
        <v>12</v>
      </c>
      <c r="D74" s="100">
        <f t="shared" si="32"/>
        <v>4</v>
      </c>
      <c r="E74" s="37">
        <v>6979</v>
      </c>
    </row>
    <row r="75" spans="2:5" ht="20" customHeight="1" x14ac:dyDescent="0.25">
      <c r="B75" s="40">
        <v>10</v>
      </c>
      <c r="C75" s="40">
        <v>10</v>
      </c>
      <c r="D75" s="100">
        <f t="shared" si="32"/>
        <v>1</v>
      </c>
      <c r="E75" s="37">
        <v>12885</v>
      </c>
    </row>
    <row r="76" spans="2:5" ht="20" customHeight="1" x14ac:dyDescent="0.25">
      <c r="B76" s="40">
        <v>10</v>
      </c>
      <c r="C76" s="40">
        <v>11</v>
      </c>
      <c r="D76" s="100">
        <f t="shared" si="32"/>
        <v>2</v>
      </c>
      <c r="E76" s="37">
        <v>7625</v>
      </c>
    </row>
    <row r="77" spans="2:5" ht="20" customHeight="1" x14ac:dyDescent="0.25">
      <c r="B77" s="40">
        <v>10</v>
      </c>
      <c r="C77" s="40">
        <v>12</v>
      </c>
      <c r="D77" s="100">
        <f t="shared" si="32"/>
        <v>3</v>
      </c>
      <c r="E77" s="37">
        <v>6438</v>
      </c>
    </row>
    <row r="78" spans="2:5" ht="20" customHeight="1" x14ac:dyDescent="0.25">
      <c r="B78" s="40">
        <v>11</v>
      </c>
      <c r="C78" s="40">
        <v>11</v>
      </c>
      <c r="D78" s="100">
        <f t="shared" si="32"/>
        <v>1</v>
      </c>
      <c r="E78" s="37">
        <v>11572</v>
      </c>
    </row>
    <row r="79" spans="2:5" ht="20" customHeight="1" x14ac:dyDescent="0.25">
      <c r="B79" s="40">
        <v>11</v>
      </c>
      <c r="C79" s="40">
        <v>12</v>
      </c>
      <c r="D79" s="100">
        <f t="shared" si="32"/>
        <v>2</v>
      </c>
      <c r="E79" s="37">
        <v>8576</v>
      </c>
    </row>
    <row r="80" spans="2:5" ht="20" customHeight="1" thickBot="1" x14ac:dyDescent="0.3">
      <c r="B80" s="41">
        <v>12</v>
      </c>
      <c r="C80" s="41">
        <v>12</v>
      </c>
      <c r="D80" s="59">
        <f t="shared" si="32"/>
        <v>1</v>
      </c>
      <c r="E80" s="39">
        <v>12020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D739-C060-445B-AA36-CF636314492E}">
  <dimension ref="A1:Z102"/>
  <sheetViews>
    <sheetView showGridLines="0" topLeftCell="O1" zoomScaleNormal="100" workbookViewId="0"/>
  </sheetViews>
  <sheetFormatPr baseColWidth="10" defaultColWidth="8.83203125" defaultRowHeight="17" x14ac:dyDescent="0.25"/>
  <cols>
    <col min="1" max="1" width="3.6640625" hidden="1" customWidth="1"/>
    <col min="2" max="3" width="15.6640625" hidden="1" customWidth="1"/>
    <col min="4" max="6" width="9.1640625" hidden="1" customWidth="1"/>
    <col min="7" max="7" width="3.6640625" hidden="1" customWidth="1"/>
    <col min="8" max="9" width="15.6640625" hidden="1" customWidth="1"/>
    <col min="10" max="14" width="9.1640625" hidden="1" customWidth="1"/>
    <col min="15" max="15" width="3.6640625" customWidth="1"/>
    <col min="16" max="17" width="9" style="76"/>
    <col min="18" max="18" width="11" bestFit="1" customWidth="1"/>
    <col min="21" max="21" width="11" bestFit="1" customWidth="1"/>
  </cols>
  <sheetData>
    <row r="1" spans="2:26" ht="18" thickBot="1" x14ac:dyDescent="0.3">
      <c r="B1" s="32" t="s">
        <v>49</v>
      </c>
      <c r="C1" s="32"/>
      <c r="H1" s="32" t="s">
        <v>49</v>
      </c>
      <c r="I1" s="32"/>
    </row>
    <row r="2" spans="2:26" x14ac:dyDescent="0.25">
      <c r="P2" s="77" t="s">
        <v>6</v>
      </c>
      <c r="Q2" s="77" t="s">
        <v>20</v>
      </c>
      <c r="R2" s="66" t="s">
        <v>60</v>
      </c>
      <c r="S2" s="78" t="s">
        <v>61</v>
      </c>
      <c r="U2" s="32" t="s">
        <v>62</v>
      </c>
      <c r="V2" s="32"/>
      <c r="W2" s="32"/>
      <c r="X2" s="32"/>
      <c r="Y2" s="32"/>
      <c r="Z2" s="32"/>
    </row>
    <row r="3" spans="2:26" x14ac:dyDescent="0.25">
      <c r="B3" s="69" t="s">
        <v>50</v>
      </c>
      <c r="C3" s="69" t="s">
        <v>21</v>
      </c>
      <c r="H3" s="69" t="s">
        <v>50</v>
      </c>
      <c r="I3" s="69" t="s">
        <v>21</v>
      </c>
      <c r="P3" s="79">
        <v>43922</v>
      </c>
      <c r="Q3" s="80">
        <f t="shared" ref="Q3:Q34" si="0">+MONTH(P3)</f>
        <v>4</v>
      </c>
      <c r="R3" s="81" t="s">
        <v>50</v>
      </c>
      <c r="S3" s="81">
        <v>10</v>
      </c>
    </row>
    <row r="4" spans="2:26" s="1" customFormat="1" x14ac:dyDescent="0.25">
      <c r="B4" s="6">
        <v>100</v>
      </c>
      <c r="C4" s="6">
        <v>550</v>
      </c>
      <c r="H4" s="6">
        <v>100</v>
      </c>
      <c r="I4" s="6">
        <v>400</v>
      </c>
      <c r="P4" s="79">
        <v>43923</v>
      </c>
      <c r="Q4" s="80">
        <f t="shared" si="0"/>
        <v>4</v>
      </c>
      <c r="R4" s="81" t="s">
        <v>21</v>
      </c>
      <c r="S4" s="81">
        <v>40</v>
      </c>
      <c r="U4" s="34" t="s">
        <v>20</v>
      </c>
      <c r="V4" s="10">
        <v>4</v>
      </c>
      <c r="W4" s="10">
        <f>+V4+1</f>
        <v>5</v>
      </c>
      <c r="X4" s="10">
        <f>+W4+1</f>
        <v>6</v>
      </c>
      <c r="Y4" s="10">
        <f>+X4+1</f>
        <v>7</v>
      </c>
      <c r="Z4" s="10">
        <f>+Y4+1</f>
        <v>8</v>
      </c>
    </row>
    <row r="5" spans="2:26" s="1" customFormat="1" x14ac:dyDescent="0.25">
      <c r="B5" s="6">
        <f>+B4+100</f>
        <v>200</v>
      </c>
      <c r="C5" s="6">
        <v>275</v>
      </c>
      <c r="H5" s="6">
        <f>+H4+100</f>
        <v>200</v>
      </c>
      <c r="I5" s="6">
        <v>300</v>
      </c>
      <c r="P5" s="79">
        <v>43925</v>
      </c>
      <c r="Q5" s="80">
        <f t="shared" si="0"/>
        <v>4</v>
      </c>
      <c r="R5" s="81" t="s">
        <v>50</v>
      </c>
      <c r="S5" s="81">
        <v>10</v>
      </c>
      <c r="U5" s="72" t="s">
        <v>50</v>
      </c>
      <c r="V5" s="74">
        <f t="shared" ref="V5:Z6" si="1">+SUMIFS($S:$S,$Q:$Q,V$4,$R:$R,$U5)</f>
        <v>100</v>
      </c>
      <c r="W5" s="74">
        <f t="shared" si="1"/>
        <v>200</v>
      </c>
      <c r="X5" s="74">
        <f t="shared" si="1"/>
        <v>300</v>
      </c>
      <c r="Y5" s="74">
        <f t="shared" si="1"/>
        <v>400</v>
      </c>
      <c r="Z5" s="74">
        <f t="shared" si="1"/>
        <v>500</v>
      </c>
    </row>
    <row r="6" spans="2:26" s="1" customFormat="1" ht="18" thickBot="1" x14ac:dyDescent="0.3">
      <c r="B6" s="6">
        <f>+B5+100</f>
        <v>300</v>
      </c>
      <c r="C6" s="6">
        <v>950</v>
      </c>
      <c r="H6" s="6">
        <f>+H5+100</f>
        <v>300</v>
      </c>
      <c r="I6" s="6">
        <v>550</v>
      </c>
      <c r="P6" s="79">
        <v>43926</v>
      </c>
      <c r="Q6" s="80">
        <f t="shared" si="0"/>
        <v>4</v>
      </c>
      <c r="R6" s="81" t="s">
        <v>21</v>
      </c>
      <c r="S6" s="81">
        <v>40</v>
      </c>
      <c r="U6" s="73" t="s">
        <v>21</v>
      </c>
      <c r="V6" s="75">
        <f t="shared" si="1"/>
        <v>400</v>
      </c>
      <c r="W6" s="75">
        <f t="shared" si="1"/>
        <v>300</v>
      </c>
      <c r="X6" s="75">
        <f t="shared" si="1"/>
        <v>550</v>
      </c>
      <c r="Y6" s="75">
        <f t="shared" si="1"/>
        <v>800</v>
      </c>
      <c r="Z6" s="75">
        <f t="shared" si="1"/>
        <v>850</v>
      </c>
    </row>
    <row r="7" spans="2:26" s="1" customFormat="1" x14ac:dyDescent="0.25">
      <c r="B7" s="6">
        <f>+B6+100</f>
        <v>400</v>
      </c>
      <c r="C7" s="6">
        <v>600</v>
      </c>
      <c r="H7" s="6">
        <f>+H6+100</f>
        <v>400</v>
      </c>
      <c r="I7" s="6">
        <v>800</v>
      </c>
      <c r="P7" s="79">
        <v>43928</v>
      </c>
      <c r="Q7" s="80">
        <f t="shared" si="0"/>
        <v>4</v>
      </c>
      <c r="R7" s="81" t="s">
        <v>50</v>
      </c>
      <c r="S7" s="81">
        <v>10</v>
      </c>
    </row>
    <row r="8" spans="2:26" s="1" customFormat="1" ht="18" thickBot="1" x14ac:dyDescent="0.3">
      <c r="B8" s="7">
        <f>+B7+100</f>
        <v>500</v>
      </c>
      <c r="C8" s="7">
        <v>1200</v>
      </c>
      <c r="H8" s="7">
        <f>+H7+100</f>
        <v>500</v>
      </c>
      <c r="I8" s="7">
        <v>850</v>
      </c>
      <c r="P8" s="79">
        <v>43929</v>
      </c>
      <c r="Q8" s="80">
        <f t="shared" si="0"/>
        <v>4</v>
      </c>
      <c r="R8" s="81" t="s">
        <v>21</v>
      </c>
      <c r="S8" s="81">
        <v>40</v>
      </c>
    </row>
    <row r="9" spans="2:26" x14ac:dyDescent="0.25">
      <c r="P9" s="79">
        <v>43931</v>
      </c>
      <c r="Q9" s="80">
        <f t="shared" si="0"/>
        <v>4</v>
      </c>
      <c r="R9" s="81" t="s">
        <v>50</v>
      </c>
      <c r="S9" s="81">
        <v>10</v>
      </c>
    </row>
    <row r="10" spans="2:26" x14ac:dyDescent="0.25">
      <c r="B10" s="65" t="s">
        <v>51</v>
      </c>
      <c r="C10" s="71"/>
      <c r="H10" s="65" t="s">
        <v>51</v>
      </c>
      <c r="I10" s="71"/>
      <c r="P10" s="79">
        <v>43932</v>
      </c>
      <c r="Q10" s="80">
        <f t="shared" si="0"/>
        <v>4</v>
      </c>
      <c r="R10" s="81" t="s">
        <v>21</v>
      </c>
      <c r="S10" s="81">
        <v>40</v>
      </c>
    </row>
    <row r="11" spans="2:26" x14ac:dyDescent="0.25">
      <c r="P11" s="79">
        <v>43934</v>
      </c>
      <c r="Q11" s="80">
        <f t="shared" si="0"/>
        <v>4</v>
      </c>
      <c r="R11" s="81" t="s">
        <v>50</v>
      </c>
      <c r="S11" s="81">
        <v>10</v>
      </c>
    </row>
    <row r="12" spans="2:26" x14ac:dyDescent="0.25">
      <c r="P12" s="79">
        <v>43935</v>
      </c>
      <c r="Q12" s="80">
        <f t="shared" si="0"/>
        <v>4</v>
      </c>
      <c r="R12" s="81" t="s">
        <v>21</v>
      </c>
      <c r="S12" s="81">
        <v>40</v>
      </c>
    </row>
    <row r="13" spans="2:26" x14ac:dyDescent="0.25">
      <c r="B13" s="4"/>
      <c r="P13" s="79">
        <v>43937</v>
      </c>
      <c r="Q13" s="80">
        <f t="shared" si="0"/>
        <v>4</v>
      </c>
      <c r="R13" s="81" t="s">
        <v>50</v>
      </c>
      <c r="S13" s="81">
        <v>10</v>
      </c>
    </row>
    <row r="14" spans="2:26" x14ac:dyDescent="0.25">
      <c r="P14" s="79">
        <v>43938</v>
      </c>
      <c r="Q14" s="80">
        <f t="shared" si="0"/>
        <v>4</v>
      </c>
      <c r="R14" s="81" t="s">
        <v>21</v>
      </c>
      <c r="S14" s="81">
        <v>40</v>
      </c>
    </row>
    <row r="15" spans="2:26" x14ac:dyDescent="0.25">
      <c r="P15" s="79">
        <v>43940</v>
      </c>
      <c r="Q15" s="80">
        <f t="shared" si="0"/>
        <v>4</v>
      </c>
      <c r="R15" s="81" t="s">
        <v>50</v>
      </c>
      <c r="S15" s="81">
        <v>10</v>
      </c>
    </row>
    <row r="16" spans="2:26" x14ac:dyDescent="0.25">
      <c r="P16" s="79">
        <v>43941</v>
      </c>
      <c r="Q16" s="80">
        <f t="shared" si="0"/>
        <v>4</v>
      </c>
      <c r="R16" s="81" t="s">
        <v>21</v>
      </c>
      <c r="S16" s="81">
        <v>40</v>
      </c>
    </row>
    <row r="17" spans="16:19" x14ac:dyDescent="0.25">
      <c r="P17" s="79">
        <v>43943</v>
      </c>
      <c r="Q17" s="80">
        <f t="shared" si="0"/>
        <v>4</v>
      </c>
      <c r="R17" s="81" t="s">
        <v>50</v>
      </c>
      <c r="S17" s="81">
        <v>10</v>
      </c>
    </row>
    <row r="18" spans="16:19" x14ac:dyDescent="0.25">
      <c r="P18" s="79">
        <v>43944</v>
      </c>
      <c r="Q18" s="80">
        <f t="shared" si="0"/>
        <v>4</v>
      </c>
      <c r="R18" s="81" t="s">
        <v>21</v>
      </c>
      <c r="S18" s="81">
        <v>40</v>
      </c>
    </row>
    <row r="19" spans="16:19" x14ac:dyDescent="0.25">
      <c r="P19" s="79">
        <v>43946</v>
      </c>
      <c r="Q19" s="80">
        <f t="shared" si="0"/>
        <v>4</v>
      </c>
      <c r="R19" s="81" t="s">
        <v>50</v>
      </c>
      <c r="S19" s="81">
        <v>10</v>
      </c>
    </row>
    <row r="20" spans="16:19" x14ac:dyDescent="0.25">
      <c r="P20" s="79">
        <v>43947</v>
      </c>
      <c r="Q20" s="80">
        <f t="shared" si="0"/>
        <v>4</v>
      </c>
      <c r="R20" s="81" t="s">
        <v>21</v>
      </c>
      <c r="S20" s="81">
        <v>40</v>
      </c>
    </row>
    <row r="21" spans="16:19" x14ac:dyDescent="0.25">
      <c r="P21" s="79">
        <v>43949</v>
      </c>
      <c r="Q21" s="80">
        <f t="shared" si="0"/>
        <v>4</v>
      </c>
      <c r="R21" s="81" t="s">
        <v>50</v>
      </c>
      <c r="S21" s="81">
        <v>10</v>
      </c>
    </row>
    <row r="22" spans="16:19" x14ac:dyDescent="0.25">
      <c r="P22" s="79">
        <v>43950</v>
      </c>
      <c r="Q22" s="80">
        <f t="shared" si="0"/>
        <v>4</v>
      </c>
      <c r="R22" s="81" t="s">
        <v>21</v>
      </c>
      <c r="S22" s="81">
        <v>40</v>
      </c>
    </row>
    <row r="23" spans="16:19" x14ac:dyDescent="0.25">
      <c r="P23" s="79">
        <v>43952</v>
      </c>
      <c r="Q23" s="80">
        <f t="shared" si="0"/>
        <v>5</v>
      </c>
      <c r="R23" s="81" t="s">
        <v>50</v>
      </c>
      <c r="S23" s="81">
        <v>20</v>
      </c>
    </row>
    <row r="24" spans="16:19" x14ac:dyDescent="0.25">
      <c r="P24" s="79">
        <v>43953</v>
      </c>
      <c r="Q24" s="80">
        <f t="shared" si="0"/>
        <v>5</v>
      </c>
      <c r="R24" s="81" t="s">
        <v>21</v>
      </c>
      <c r="S24" s="81">
        <v>30</v>
      </c>
    </row>
    <row r="25" spans="16:19" collapsed="1" x14ac:dyDescent="0.25">
      <c r="P25" s="79">
        <v>43955</v>
      </c>
      <c r="Q25" s="80">
        <f t="shared" si="0"/>
        <v>5</v>
      </c>
      <c r="R25" s="81" t="s">
        <v>50</v>
      </c>
      <c r="S25" s="81">
        <v>20</v>
      </c>
    </row>
    <row r="26" spans="16:19" x14ac:dyDescent="0.25">
      <c r="P26" s="79">
        <v>43956</v>
      </c>
      <c r="Q26" s="80">
        <f t="shared" si="0"/>
        <v>5</v>
      </c>
      <c r="R26" s="81" t="s">
        <v>21</v>
      </c>
      <c r="S26" s="81">
        <v>30</v>
      </c>
    </row>
    <row r="27" spans="16:19" x14ac:dyDescent="0.25">
      <c r="P27" s="79">
        <v>43958</v>
      </c>
      <c r="Q27" s="80">
        <f t="shared" si="0"/>
        <v>5</v>
      </c>
      <c r="R27" s="81" t="s">
        <v>50</v>
      </c>
      <c r="S27" s="81">
        <v>20</v>
      </c>
    </row>
    <row r="28" spans="16:19" x14ac:dyDescent="0.25">
      <c r="P28" s="79">
        <v>43959</v>
      </c>
      <c r="Q28" s="80">
        <f t="shared" si="0"/>
        <v>5</v>
      </c>
      <c r="R28" s="81" t="s">
        <v>21</v>
      </c>
      <c r="S28" s="81">
        <v>30</v>
      </c>
    </row>
    <row r="29" spans="16:19" x14ac:dyDescent="0.25">
      <c r="P29" s="79">
        <v>43961</v>
      </c>
      <c r="Q29" s="80">
        <f t="shared" si="0"/>
        <v>5</v>
      </c>
      <c r="R29" s="81" t="s">
        <v>50</v>
      </c>
      <c r="S29" s="81">
        <v>20</v>
      </c>
    </row>
    <row r="30" spans="16:19" x14ac:dyDescent="0.25">
      <c r="P30" s="79">
        <v>43962</v>
      </c>
      <c r="Q30" s="80">
        <f t="shared" si="0"/>
        <v>5</v>
      </c>
      <c r="R30" s="81" t="s">
        <v>21</v>
      </c>
      <c r="S30" s="81">
        <v>30</v>
      </c>
    </row>
    <row r="31" spans="16:19" x14ac:dyDescent="0.25">
      <c r="P31" s="79">
        <v>43964</v>
      </c>
      <c r="Q31" s="80">
        <f t="shared" si="0"/>
        <v>5</v>
      </c>
      <c r="R31" s="81" t="s">
        <v>50</v>
      </c>
      <c r="S31" s="81">
        <v>20</v>
      </c>
    </row>
    <row r="32" spans="16:19" x14ac:dyDescent="0.25">
      <c r="P32" s="79">
        <v>43965</v>
      </c>
      <c r="Q32" s="80">
        <f t="shared" si="0"/>
        <v>5</v>
      </c>
      <c r="R32" s="81" t="s">
        <v>21</v>
      </c>
      <c r="S32" s="81">
        <v>30</v>
      </c>
    </row>
    <row r="33" spans="16:19" x14ac:dyDescent="0.25">
      <c r="P33" s="79">
        <v>43967</v>
      </c>
      <c r="Q33" s="80">
        <f t="shared" si="0"/>
        <v>5</v>
      </c>
      <c r="R33" s="81" t="s">
        <v>50</v>
      </c>
      <c r="S33" s="81">
        <v>20</v>
      </c>
    </row>
    <row r="34" spans="16:19" x14ac:dyDescent="0.25">
      <c r="P34" s="79">
        <v>43968</v>
      </c>
      <c r="Q34" s="80">
        <f t="shared" si="0"/>
        <v>5</v>
      </c>
      <c r="R34" s="81" t="s">
        <v>21</v>
      </c>
      <c r="S34" s="81">
        <v>30</v>
      </c>
    </row>
    <row r="35" spans="16:19" x14ac:dyDescent="0.25">
      <c r="P35" s="79">
        <v>43970</v>
      </c>
      <c r="Q35" s="80">
        <f t="shared" ref="Q35:Q66" si="2">+MONTH(P35)</f>
        <v>5</v>
      </c>
      <c r="R35" s="81" t="s">
        <v>50</v>
      </c>
      <c r="S35" s="81">
        <v>20</v>
      </c>
    </row>
    <row r="36" spans="16:19" x14ac:dyDescent="0.25">
      <c r="P36" s="79">
        <v>43971</v>
      </c>
      <c r="Q36" s="80">
        <f t="shared" si="2"/>
        <v>5</v>
      </c>
      <c r="R36" s="81" t="s">
        <v>21</v>
      </c>
      <c r="S36" s="81">
        <v>30</v>
      </c>
    </row>
    <row r="37" spans="16:19" x14ac:dyDescent="0.25">
      <c r="P37" s="79">
        <v>43973</v>
      </c>
      <c r="Q37" s="80">
        <f t="shared" si="2"/>
        <v>5</v>
      </c>
      <c r="R37" s="81" t="s">
        <v>50</v>
      </c>
      <c r="S37" s="81">
        <v>20</v>
      </c>
    </row>
    <row r="38" spans="16:19" x14ac:dyDescent="0.25">
      <c r="P38" s="79">
        <v>43974</v>
      </c>
      <c r="Q38" s="80">
        <f t="shared" si="2"/>
        <v>5</v>
      </c>
      <c r="R38" s="81" t="s">
        <v>21</v>
      </c>
      <c r="S38" s="81">
        <v>30</v>
      </c>
    </row>
    <row r="39" spans="16:19" x14ac:dyDescent="0.25">
      <c r="P39" s="79">
        <v>43976</v>
      </c>
      <c r="Q39" s="80">
        <f t="shared" si="2"/>
        <v>5</v>
      </c>
      <c r="R39" s="81" t="s">
        <v>50</v>
      </c>
      <c r="S39" s="81">
        <v>20</v>
      </c>
    </row>
    <row r="40" spans="16:19" x14ac:dyDescent="0.25">
      <c r="P40" s="79">
        <v>43977</v>
      </c>
      <c r="Q40" s="80">
        <f t="shared" si="2"/>
        <v>5</v>
      </c>
      <c r="R40" s="81" t="s">
        <v>21</v>
      </c>
      <c r="S40" s="81">
        <v>30</v>
      </c>
    </row>
    <row r="41" spans="16:19" x14ac:dyDescent="0.25">
      <c r="P41" s="79">
        <v>43979</v>
      </c>
      <c r="Q41" s="80">
        <f t="shared" si="2"/>
        <v>5</v>
      </c>
      <c r="R41" s="81" t="s">
        <v>50</v>
      </c>
      <c r="S41" s="81">
        <v>20</v>
      </c>
    </row>
    <row r="42" spans="16:19" x14ac:dyDescent="0.25">
      <c r="P42" s="79">
        <v>43980</v>
      </c>
      <c r="Q42" s="80">
        <f t="shared" si="2"/>
        <v>5</v>
      </c>
      <c r="R42" s="81" t="s">
        <v>21</v>
      </c>
      <c r="S42" s="81">
        <v>30</v>
      </c>
    </row>
    <row r="43" spans="16:19" x14ac:dyDescent="0.25">
      <c r="P43" s="79">
        <v>43983</v>
      </c>
      <c r="Q43" s="80">
        <f t="shared" si="2"/>
        <v>6</v>
      </c>
      <c r="R43" s="81" t="s">
        <v>50</v>
      </c>
      <c r="S43" s="81">
        <v>30</v>
      </c>
    </row>
    <row r="44" spans="16:19" x14ac:dyDescent="0.25">
      <c r="P44" s="79">
        <v>43984</v>
      </c>
      <c r="Q44" s="80">
        <f t="shared" si="2"/>
        <v>6</v>
      </c>
      <c r="R44" s="81" t="s">
        <v>21</v>
      </c>
      <c r="S44" s="81">
        <v>55</v>
      </c>
    </row>
    <row r="45" spans="16:19" x14ac:dyDescent="0.25">
      <c r="P45" s="79">
        <v>43986</v>
      </c>
      <c r="Q45" s="80">
        <f t="shared" si="2"/>
        <v>6</v>
      </c>
      <c r="R45" s="81" t="s">
        <v>50</v>
      </c>
      <c r="S45" s="81">
        <v>30</v>
      </c>
    </row>
    <row r="46" spans="16:19" x14ac:dyDescent="0.25">
      <c r="P46" s="79">
        <v>43987</v>
      </c>
      <c r="Q46" s="80">
        <f t="shared" si="2"/>
        <v>6</v>
      </c>
      <c r="R46" s="81" t="s">
        <v>21</v>
      </c>
      <c r="S46" s="81">
        <v>55</v>
      </c>
    </row>
    <row r="47" spans="16:19" x14ac:dyDescent="0.25">
      <c r="P47" s="79">
        <v>43989</v>
      </c>
      <c r="Q47" s="80">
        <f t="shared" si="2"/>
        <v>6</v>
      </c>
      <c r="R47" s="81" t="s">
        <v>50</v>
      </c>
      <c r="S47" s="81">
        <v>30</v>
      </c>
    </row>
    <row r="48" spans="16:19" x14ac:dyDescent="0.25">
      <c r="P48" s="79">
        <v>43990</v>
      </c>
      <c r="Q48" s="80">
        <f t="shared" si="2"/>
        <v>6</v>
      </c>
      <c r="R48" s="81" t="s">
        <v>21</v>
      </c>
      <c r="S48" s="81">
        <v>55</v>
      </c>
    </row>
    <row r="49" spans="8:19" x14ac:dyDescent="0.25">
      <c r="P49" s="79">
        <v>43992</v>
      </c>
      <c r="Q49" s="80">
        <f t="shared" si="2"/>
        <v>6</v>
      </c>
      <c r="R49" s="81" t="s">
        <v>50</v>
      </c>
      <c r="S49" s="81">
        <v>30</v>
      </c>
    </row>
    <row r="50" spans="8:19" x14ac:dyDescent="0.25">
      <c r="P50" s="79">
        <v>43993</v>
      </c>
      <c r="Q50" s="80">
        <f t="shared" si="2"/>
        <v>6</v>
      </c>
      <c r="R50" s="81" t="s">
        <v>21</v>
      </c>
      <c r="S50" s="81">
        <v>55</v>
      </c>
    </row>
    <row r="51" spans="8:19" x14ac:dyDescent="0.25">
      <c r="P51" s="79">
        <v>43995</v>
      </c>
      <c r="Q51" s="80">
        <f t="shared" si="2"/>
        <v>6</v>
      </c>
      <c r="R51" s="81" t="s">
        <v>50</v>
      </c>
      <c r="S51" s="81">
        <v>30</v>
      </c>
    </row>
    <row r="52" spans="8:19" x14ac:dyDescent="0.25">
      <c r="H52" s="65" t="s">
        <v>56</v>
      </c>
      <c r="I52">
        <v>250</v>
      </c>
      <c r="P52" s="79">
        <v>43996</v>
      </c>
      <c r="Q52" s="80">
        <f t="shared" si="2"/>
        <v>6</v>
      </c>
      <c r="R52" s="81" t="s">
        <v>21</v>
      </c>
      <c r="S52" s="81">
        <v>55</v>
      </c>
    </row>
    <row r="53" spans="8:19" x14ac:dyDescent="0.25">
      <c r="H53" s="65" t="s">
        <v>57</v>
      </c>
      <c r="I53">
        <f>+SLOPE(I4:I8,H4:H8)</f>
        <v>1.4</v>
      </c>
      <c r="P53" s="79">
        <v>43998</v>
      </c>
      <c r="Q53" s="80">
        <f t="shared" si="2"/>
        <v>6</v>
      </c>
      <c r="R53" s="81" t="s">
        <v>50</v>
      </c>
      <c r="S53" s="81">
        <v>30</v>
      </c>
    </row>
    <row r="54" spans="8:19" x14ac:dyDescent="0.25">
      <c r="H54" s="65" t="s">
        <v>58</v>
      </c>
      <c r="I54">
        <f>+INTERCEPT(I4:I8,H4:H8)</f>
        <v>160</v>
      </c>
      <c r="P54" s="79">
        <v>43999</v>
      </c>
      <c r="Q54" s="80">
        <f t="shared" si="2"/>
        <v>6</v>
      </c>
      <c r="R54" s="81" t="s">
        <v>21</v>
      </c>
      <c r="S54" s="81">
        <v>55</v>
      </c>
    </row>
    <row r="55" spans="8:19" x14ac:dyDescent="0.25">
      <c r="H55" s="65" t="s">
        <v>59</v>
      </c>
      <c r="I55" s="1">
        <f>I52*I53+I54</f>
        <v>510</v>
      </c>
      <c r="P55" s="79">
        <v>44001</v>
      </c>
      <c r="Q55" s="80">
        <f t="shared" si="2"/>
        <v>6</v>
      </c>
      <c r="R55" s="81" t="s">
        <v>50</v>
      </c>
      <c r="S55" s="81">
        <v>30</v>
      </c>
    </row>
    <row r="56" spans="8:19" x14ac:dyDescent="0.25">
      <c r="P56" s="79">
        <v>44002</v>
      </c>
      <c r="Q56" s="80">
        <f t="shared" si="2"/>
        <v>6</v>
      </c>
      <c r="R56" s="81" t="s">
        <v>21</v>
      </c>
      <c r="S56" s="81">
        <v>55</v>
      </c>
    </row>
    <row r="57" spans="8:19" x14ac:dyDescent="0.25">
      <c r="P57" s="79">
        <v>44004</v>
      </c>
      <c r="Q57" s="80">
        <f t="shared" si="2"/>
        <v>6</v>
      </c>
      <c r="R57" s="81" t="s">
        <v>50</v>
      </c>
      <c r="S57" s="81">
        <v>30</v>
      </c>
    </row>
    <row r="58" spans="8:19" x14ac:dyDescent="0.25">
      <c r="P58" s="79">
        <v>44005</v>
      </c>
      <c r="Q58" s="80">
        <f t="shared" si="2"/>
        <v>6</v>
      </c>
      <c r="R58" s="81" t="s">
        <v>21</v>
      </c>
      <c r="S58" s="81">
        <v>55</v>
      </c>
    </row>
    <row r="59" spans="8:19" x14ac:dyDescent="0.25">
      <c r="P59" s="79">
        <v>44007</v>
      </c>
      <c r="Q59" s="80">
        <f t="shared" si="2"/>
        <v>6</v>
      </c>
      <c r="R59" s="81" t="s">
        <v>50</v>
      </c>
      <c r="S59" s="81">
        <v>30</v>
      </c>
    </row>
    <row r="60" spans="8:19" x14ac:dyDescent="0.25">
      <c r="P60" s="79">
        <v>44008</v>
      </c>
      <c r="Q60" s="80">
        <f t="shared" si="2"/>
        <v>6</v>
      </c>
      <c r="R60" s="81" t="s">
        <v>21</v>
      </c>
      <c r="S60" s="81">
        <v>55</v>
      </c>
    </row>
    <row r="61" spans="8:19" x14ac:dyDescent="0.25">
      <c r="P61" s="79">
        <v>44010</v>
      </c>
      <c r="Q61" s="80">
        <f t="shared" si="2"/>
        <v>6</v>
      </c>
      <c r="R61" s="81" t="s">
        <v>50</v>
      </c>
      <c r="S61" s="81">
        <v>30</v>
      </c>
    </row>
    <row r="62" spans="8:19" x14ac:dyDescent="0.25">
      <c r="P62" s="79">
        <v>44011</v>
      </c>
      <c r="Q62" s="80">
        <f t="shared" si="2"/>
        <v>6</v>
      </c>
      <c r="R62" s="81" t="s">
        <v>21</v>
      </c>
      <c r="S62" s="81">
        <v>55</v>
      </c>
    </row>
    <row r="63" spans="8:19" x14ac:dyDescent="0.25">
      <c r="P63" s="79">
        <v>44013</v>
      </c>
      <c r="Q63" s="80">
        <f t="shared" si="2"/>
        <v>7</v>
      </c>
      <c r="R63" s="81" t="s">
        <v>50</v>
      </c>
      <c r="S63" s="81">
        <v>40</v>
      </c>
    </row>
    <row r="64" spans="8:19" x14ac:dyDescent="0.25">
      <c r="P64" s="79">
        <v>44014</v>
      </c>
      <c r="Q64" s="80">
        <f t="shared" si="2"/>
        <v>7</v>
      </c>
      <c r="R64" s="81" t="s">
        <v>21</v>
      </c>
      <c r="S64" s="81">
        <v>80</v>
      </c>
    </row>
    <row r="65" spans="16:19" x14ac:dyDescent="0.25">
      <c r="P65" s="79">
        <v>44016</v>
      </c>
      <c r="Q65" s="80">
        <f t="shared" si="2"/>
        <v>7</v>
      </c>
      <c r="R65" s="81" t="s">
        <v>50</v>
      </c>
      <c r="S65" s="81">
        <v>40</v>
      </c>
    </row>
    <row r="66" spans="16:19" x14ac:dyDescent="0.25">
      <c r="P66" s="79">
        <v>44017</v>
      </c>
      <c r="Q66" s="80">
        <f t="shared" si="2"/>
        <v>7</v>
      </c>
      <c r="R66" s="81" t="s">
        <v>21</v>
      </c>
      <c r="S66" s="81">
        <v>80</v>
      </c>
    </row>
    <row r="67" spans="16:19" x14ac:dyDescent="0.25">
      <c r="P67" s="79">
        <v>44019</v>
      </c>
      <c r="Q67" s="80">
        <f t="shared" ref="Q67:Q98" si="3">+MONTH(P67)</f>
        <v>7</v>
      </c>
      <c r="R67" s="81" t="s">
        <v>50</v>
      </c>
      <c r="S67" s="81">
        <v>40</v>
      </c>
    </row>
    <row r="68" spans="16:19" x14ac:dyDescent="0.25">
      <c r="P68" s="79">
        <v>44020</v>
      </c>
      <c r="Q68" s="80">
        <f t="shared" si="3"/>
        <v>7</v>
      </c>
      <c r="R68" s="81" t="s">
        <v>21</v>
      </c>
      <c r="S68" s="81">
        <v>80</v>
      </c>
    </row>
    <row r="69" spans="16:19" x14ac:dyDescent="0.25">
      <c r="P69" s="79">
        <v>44022</v>
      </c>
      <c r="Q69" s="80">
        <f t="shared" si="3"/>
        <v>7</v>
      </c>
      <c r="R69" s="81" t="s">
        <v>50</v>
      </c>
      <c r="S69" s="81">
        <v>40</v>
      </c>
    </row>
    <row r="70" spans="16:19" x14ac:dyDescent="0.25">
      <c r="P70" s="79">
        <v>44023</v>
      </c>
      <c r="Q70" s="80">
        <f t="shared" si="3"/>
        <v>7</v>
      </c>
      <c r="R70" s="81" t="s">
        <v>21</v>
      </c>
      <c r="S70" s="81">
        <v>80</v>
      </c>
    </row>
    <row r="71" spans="16:19" x14ac:dyDescent="0.25">
      <c r="P71" s="79">
        <v>44025</v>
      </c>
      <c r="Q71" s="80">
        <f t="shared" si="3"/>
        <v>7</v>
      </c>
      <c r="R71" s="81" t="s">
        <v>50</v>
      </c>
      <c r="S71" s="81">
        <v>40</v>
      </c>
    </row>
    <row r="72" spans="16:19" x14ac:dyDescent="0.25">
      <c r="P72" s="79">
        <v>44026</v>
      </c>
      <c r="Q72" s="80">
        <f t="shared" si="3"/>
        <v>7</v>
      </c>
      <c r="R72" s="81" t="s">
        <v>21</v>
      </c>
      <c r="S72" s="81">
        <v>80</v>
      </c>
    </row>
    <row r="73" spans="16:19" x14ac:dyDescent="0.25">
      <c r="P73" s="79">
        <v>44028</v>
      </c>
      <c r="Q73" s="80">
        <f t="shared" si="3"/>
        <v>7</v>
      </c>
      <c r="R73" s="81" t="s">
        <v>50</v>
      </c>
      <c r="S73" s="81">
        <v>40</v>
      </c>
    </row>
    <row r="74" spans="16:19" x14ac:dyDescent="0.25">
      <c r="P74" s="79">
        <v>44029</v>
      </c>
      <c r="Q74" s="80">
        <f t="shared" si="3"/>
        <v>7</v>
      </c>
      <c r="R74" s="81" t="s">
        <v>21</v>
      </c>
      <c r="S74" s="81">
        <v>80</v>
      </c>
    </row>
    <row r="75" spans="16:19" x14ac:dyDescent="0.25">
      <c r="P75" s="79">
        <v>44031</v>
      </c>
      <c r="Q75" s="80">
        <f t="shared" si="3"/>
        <v>7</v>
      </c>
      <c r="R75" s="81" t="s">
        <v>50</v>
      </c>
      <c r="S75" s="81">
        <v>40</v>
      </c>
    </row>
    <row r="76" spans="16:19" x14ac:dyDescent="0.25">
      <c r="P76" s="79">
        <v>44032</v>
      </c>
      <c r="Q76" s="80">
        <f t="shared" si="3"/>
        <v>7</v>
      </c>
      <c r="R76" s="81" t="s">
        <v>21</v>
      </c>
      <c r="S76" s="81">
        <v>80</v>
      </c>
    </row>
    <row r="77" spans="16:19" x14ac:dyDescent="0.25">
      <c r="P77" s="79">
        <v>44034</v>
      </c>
      <c r="Q77" s="80">
        <f t="shared" si="3"/>
        <v>7</v>
      </c>
      <c r="R77" s="81" t="s">
        <v>50</v>
      </c>
      <c r="S77" s="81">
        <v>40</v>
      </c>
    </row>
    <row r="78" spans="16:19" x14ac:dyDescent="0.25">
      <c r="P78" s="79">
        <v>44035</v>
      </c>
      <c r="Q78" s="80">
        <f t="shared" si="3"/>
        <v>7</v>
      </c>
      <c r="R78" s="81" t="s">
        <v>21</v>
      </c>
      <c r="S78" s="81">
        <v>80</v>
      </c>
    </row>
    <row r="79" spans="16:19" x14ac:dyDescent="0.25">
      <c r="P79" s="79">
        <v>44037</v>
      </c>
      <c r="Q79" s="80">
        <f t="shared" si="3"/>
        <v>7</v>
      </c>
      <c r="R79" s="81" t="s">
        <v>50</v>
      </c>
      <c r="S79" s="81">
        <v>40</v>
      </c>
    </row>
    <row r="80" spans="16:19" x14ac:dyDescent="0.25">
      <c r="P80" s="79">
        <v>44038</v>
      </c>
      <c r="Q80" s="80">
        <f t="shared" si="3"/>
        <v>7</v>
      </c>
      <c r="R80" s="81" t="s">
        <v>21</v>
      </c>
      <c r="S80" s="81">
        <v>80</v>
      </c>
    </row>
    <row r="81" spans="16:19" x14ac:dyDescent="0.25">
      <c r="P81" s="79">
        <v>44040</v>
      </c>
      <c r="Q81" s="80">
        <f t="shared" si="3"/>
        <v>7</v>
      </c>
      <c r="R81" s="81" t="s">
        <v>50</v>
      </c>
      <c r="S81" s="81">
        <v>40</v>
      </c>
    </row>
    <row r="82" spans="16:19" x14ac:dyDescent="0.25">
      <c r="P82" s="79">
        <v>44041</v>
      </c>
      <c r="Q82" s="80">
        <f t="shared" si="3"/>
        <v>7</v>
      </c>
      <c r="R82" s="81" t="s">
        <v>21</v>
      </c>
      <c r="S82" s="81">
        <v>80</v>
      </c>
    </row>
    <row r="83" spans="16:19" x14ac:dyDescent="0.25">
      <c r="P83" s="79">
        <v>44044</v>
      </c>
      <c r="Q83" s="80">
        <f t="shared" si="3"/>
        <v>8</v>
      </c>
      <c r="R83" s="81" t="s">
        <v>50</v>
      </c>
      <c r="S83" s="81">
        <v>50</v>
      </c>
    </row>
    <row r="84" spans="16:19" x14ac:dyDescent="0.25">
      <c r="P84" s="79">
        <v>44045</v>
      </c>
      <c r="Q84" s="80">
        <f t="shared" si="3"/>
        <v>8</v>
      </c>
      <c r="R84" s="81" t="s">
        <v>21</v>
      </c>
      <c r="S84" s="81">
        <v>85</v>
      </c>
    </row>
    <row r="85" spans="16:19" x14ac:dyDescent="0.25">
      <c r="P85" s="79">
        <v>44047</v>
      </c>
      <c r="Q85" s="80">
        <f t="shared" si="3"/>
        <v>8</v>
      </c>
      <c r="R85" s="81" t="s">
        <v>50</v>
      </c>
      <c r="S85" s="81">
        <v>50</v>
      </c>
    </row>
    <row r="86" spans="16:19" x14ac:dyDescent="0.25">
      <c r="P86" s="79">
        <v>44048</v>
      </c>
      <c r="Q86" s="80">
        <f t="shared" si="3"/>
        <v>8</v>
      </c>
      <c r="R86" s="81" t="s">
        <v>21</v>
      </c>
      <c r="S86" s="81">
        <v>85</v>
      </c>
    </row>
    <row r="87" spans="16:19" x14ac:dyDescent="0.25">
      <c r="P87" s="79">
        <v>44050</v>
      </c>
      <c r="Q87" s="80">
        <f t="shared" si="3"/>
        <v>8</v>
      </c>
      <c r="R87" s="81" t="s">
        <v>50</v>
      </c>
      <c r="S87" s="81">
        <v>50</v>
      </c>
    </row>
    <row r="88" spans="16:19" x14ac:dyDescent="0.25">
      <c r="P88" s="79">
        <v>44051</v>
      </c>
      <c r="Q88" s="80">
        <f t="shared" si="3"/>
        <v>8</v>
      </c>
      <c r="R88" s="81" t="s">
        <v>21</v>
      </c>
      <c r="S88" s="81">
        <v>85</v>
      </c>
    </row>
    <row r="89" spans="16:19" x14ac:dyDescent="0.25">
      <c r="P89" s="79">
        <v>44053</v>
      </c>
      <c r="Q89" s="80">
        <f t="shared" si="3"/>
        <v>8</v>
      </c>
      <c r="R89" s="81" t="s">
        <v>50</v>
      </c>
      <c r="S89" s="81">
        <v>50</v>
      </c>
    </row>
    <row r="90" spans="16:19" x14ac:dyDescent="0.25">
      <c r="P90" s="79">
        <v>44054</v>
      </c>
      <c r="Q90" s="80">
        <f t="shared" si="3"/>
        <v>8</v>
      </c>
      <c r="R90" s="81" t="s">
        <v>21</v>
      </c>
      <c r="S90" s="81">
        <v>85</v>
      </c>
    </row>
    <row r="91" spans="16:19" x14ac:dyDescent="0.25">
      <c r="P91" s="79">
        <v>44056</v>
      </c>
      <c r="Q91" s="80">
        <f t="shared" si="3"/>
        <v>8</v>
      </c>
      <c r="R91" s="81" t="s">
        <v>50</v>
      </c>
      <c r="S91" s="81">
        <v>50</v>
      </c>
    </row>
    <row r="92" spans="16:19" x14ac:dyDescent="0.25">
      <c r="P92" s="79">
        <v>44057</v>
      </c>
      <c r="Q92" s="80">
        <f t="shared" si="3"/>
        <v>8</v>
      </c>
      <c r="R92" s="81" t="s">
        <v>21</v>
      </c>
      <c r="S92" s="81">
        <v>85</v>
      </c>
    </row>
    <row r="93" spans="16:19" x14ac:dyDescent="0.25">
      <c r="P93" s="79">
        <v>44059</v>
      </c>
      <c r="Q93" s="80">
        <f t="shared" si="3"/>
        <v>8</v>
      </c>
      <c r="R93" s="81" t="s">
        <v>50</v>
      </c>
      <c r="S93" s="81">
        <v>50</v>
      </c>
    </row>
    <row r="94" spans="16:19" x14ac:dyDescent="0.25">
      <c r="P94" s="79">
        <v>44060</v>
      </c>
      <c r="Q94" s="80">
        <f t="shared" si="3"/>
        <v>8</v>
      </c>
      <c r="R94" s="81" t="s">
        <v>21</v>
      </c>
      <c r="S94" s="81">
        <v>85</v>
      </c>
    </row>
    <row r="95" spans="16:19" x14ac:dyDescent="0.25">
      <c r="P95" s="79">
        <v>44062</v>
      </c>
      <c r="Q95" s="80">
        <f t="shared" si="3"/>
        <v>8</v>
      </c>
      <c r="R95" s="81" t="s">
        <v>50</v>
      </c>
      <c r="S95" s="81">
        <v>50</v>
      </c>
    </row>
    <row r="96" spans="16:19" x14ac:dyDescent="0.25">
      <c r="P96" s="79">
        <v>44063</v>
      </c>
      <c r="Q96" s="80">
        <f t="shared" si="3"/>
        <v>8</v>
      </c>
      <c r="R96" s="81" t="s">
        <v>21</v>
      </c>
      <c r="S96" s="81">
        <v>85</v>
      </c>
    </row>
    <row r="97" spans="16:19" x14ac:dyDescent="0.25">
      <c r="P97" s="79">
        <v>44065</v>
      </c>
      <c r="Q97" s="80">
        <f t="shared" si="3"/>
        <v>8</v>
      </c>
      <c r="R97" s="81" t="s">
        <v>50</v>
      </c>
      <c r="S97" s="81">
        <v>50</v>
      </c>
    </row>
    <row r="98" spans="16:19" x14ac:dyDescent="0.25">
      <c r="P98" s="79">
        <v>44066</v>
      </c>
      <c r="Q98" s="80">
        <f t="shared" si="3"/>
        <v>8</v>
      </c>
      <c r="R98" s="81" t="s">
        <v>21</v>
      </c>
      <c r="S98" s="81">
        <v>85</v>
      </c>
    </row>
    <row r="99" spans="16:19" x14ac:dyDescent="0.25">
      <c r="P99" s="79">
        <v>44068</v>
      </c>
      <c r="Q99" s="80">
        <f>+MONTH(P99)</f>
        <v>8</v>
      </c>
      <c r="R99" s="81" t="s">
        <v>50</v>
      </c>
      <c r="S99" s="81">
        <v>50</v>
      </c>
    </row>
    <row r="100" spans="16:19" x14ac:dyDescent="0.25">
      <c r="P100" s="79">
        <v>44069</v>
      </c>
      <c r="Q100" s="80">
        <f>+MONTH(P100)</f>
        <v>8</v>
      </c>
      <c r="R100" s="81" t="s">
        <v>21</v>
      </c>
      <c r="S100" s="81">
        <v>85</v>
      </c>
    </row>
    <row r="101" spans="16:19" x14ac:dyDescent="0.25">
      <c r="P101" s="79">
        <v>44071</v>
      </c>
      <c r="Q101" s="80">
        <f>+MONTH(P101)</f>
        <v>8</v>
      </c>
      <c r="R101" s="81" t="s">
        <v>50</v>
      </c>
      <c r="S101" s="81">
        <v>50</v>
      </c>
    </row>
    <row r="102" spans="16:19" ht="18" thickBot="1" x14ac:dyDescent="0.3">
      <c r="P102" s="82">
        <v>44072</v>
      </c>
      <c r="Q102" s="83">
        <f>+MONTH(P102)</f>
        <v>8</v>
      </c>
      <c r="R102" s="84" t="s">
        <v>21</v>
      </c>
      <c r="S102" s="84">
        <v>85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5C11-584A-489C-85D4-4CCFA46919DE}">
  <dimension ref="A1:Z102"/>
  <sheetViews>
    <sheetView showGridLines="0" topLeftCell="O1" zoomScaleNormal="100" workbookViewId="0"/>
  </sheetViews>
  <sheetFormatPr baseColWidth="10" defaultColWidth="8.83203125" defaultRowHeight="17" x14ac:dyDescent="0.25"/>
  <cols>
    <col min="1" max="1" width="3.6640625" hidden="1" customWidth="1"/>
    <col min="2" max="3" width="15.6640625" hidden="1" customWidth="1"/>
    <col min="4" max="6" width="9.1640625" hidden="1" customWidth="1"/>
    <col min="7" max="7" width="3.6640625" hidden="1" customWidth="1"/>
    <col min="8" max="9" width="15.6640625" hidden="1" customWidth="1"/>
    <col min="10" max="14" width="9.1640625" hidden="1" customWidth="1"/>
    <col min="15" max="15" width="3.6640625" customWidth="1"/>
    <col min="16" max="17" width="8.6640625" style="76"/>
    <col min="18" max="18" width="11" bestFit="1" customWidth="1"/>
    <col min="21" max="21" width="11" bestFit="1" customWidth="1"/>
  </cols>
  <sheetData>
    <row r="1" spans="2:26" ht="18" thickBot="1" x14ac:dyDescent="0.3">
      <c r="B1" s="32" t="s">
        <v>49</v>
      </c>
      <c r="C1" s="32"/>
      <c r="H1" s="32" t="s">
        <v>49</v>
      </c>
      <c r="I1" s="32"/>
    </row>
    <row r="2" spans="2:26" x14ac:dyDescent="0.25">
      <c r="P2" s="77" t="s">
        <v>6</v>
      </c>
      <c r="Q2" s="77" t="s">
        <v>20</v>
      </c>
      <c r="R2" s="66" t="s">
        <v>60</v>
      </c>
      <c r="S2" s="78" t="s">
        <v>61</v>
      </c>
      <c r="U2" s="32" t="s">
        <v>62</v>
      </c>
      <c r="V2" s="32"/>
      <c r="W2" s="32"/>
      <c r="X2" s="32"/>
      <c r="Y2" s="32"/>
      <c r="Z2" s="32"/>
    </row>
    <row r="3" spans="2:26" x14ac:dyDescent="0.25">
      <c r="B3" s="69" t="s">
        <v>50</v>
      </c>
      <c r="C3" s="69" t="s">
        <v>21</v>
      </c>
      <c r="H3" s="69" t="s">
        <v>50</v>
      </c>
      <c r="I3" s="69" t="s">
        <v>21</v>
      </c>
      <c r="P3" s="79">
        <v>43922</v>
      </c>
      <c r="Q3" s="80">
        <f t="shared" ref="Q3:Q66" si="0">+MONTH(P3)</f>
        <v>4</v>
      </c>
      <c r="R3" s="81" t="s">
        <v>50</v>
      </c>
      <c r="S3" s="81">
        <v>10</v>
      </c>
    </row>
    <row r="4" spans="2:26" s="1" customFormat="1" x14ac:dyDescent="0.25">
      <c r="B4" s="6">
        <v>100</v>
      </c>
      <c r="C4" s="6">
        <v>550</v>
      </c>
      <c r="H4" s="6">
        <v>100</v>
      </c>
      <c r="I4" s="6">
        <v>400</v>
      </c>
      <c r="P4" s="79">
        <v>43923</v>
      </c>
      <c r="Q4" s="80">
        <f t="shared" si="0"/>
        <v>4</v>
      </c>
      <c r="R4" s="81" t="s">
        <v>21</v>
      </c>
      <c r="S4" s="81">
        <v>40</v>
      </c>
      <c r="U4" s="34" t="s">
        <v>20</v>
      </c>
      <c r="V4" s="10">
        <v>4</v>
      </c>
      <c r="W4" s="10">
        <f>+V4+1</f>
        <v>5</v>
      </c>
      <c r="X4" s="10">
        <f>+W4+1</f>
        <v>6</v>
      </c>
      <c r="Y4" s="10">
        <f>+X4+1</f>
        <v>7</v>
      </c>
      <c r="Z4" s="10">
        <f>+Y4+1</f>
        <v>8</v>
      </c>
    </row>
    <row r="5" spans="2:26" s="1" customFormat="1" x14ac:dyDescent="0.25">
      <c r="B5" s="6">
        <f>+B4+100</f>
        <v>200</v>
      </c>
      <c r="C5" s="6">
        <v>275</v>
      </c>
      <c r="H5" s="6">
        <f>+H4+100</f>
        <v>200</v>
      </c>
      <c r="I5" s="6">
        <v>300</v>
      </c>
      <c r="P5" s="79">
        <v>43925</v>
      </c>
      <c r="Q5" s="80">
        <f t="shared" si="0"/>
        <v>4</v>
      </c>
      <c r="R5" s="81" t="s">
        <v>50</v>
      </c>
      <c r="S5" s="81">
        <v>10</v>
      </c>
      <c r="U5" s="72" t="s">
        <v>50</v>
      </c>
      <c r="V5" s="74">
        <f t="shared" ref="V5:Z6" si="1">+SUMIFS($S:$S,$Q:$Q,V$4,$R:$R,$U5)</f>
        <v>100</v>
      </c>
      <c r="W5" s="74">
        <f t="shared" si="1"/>
        <v>200</v>
      </c>
      <c r="X5" s="74">
        <f t="shared" si="1"/>
        <v>300</v>
      </c>
      <c r="Y5" s="74">
        <f t="shared" si="1"/>
        <v>400</v>
      </c>
      <c r="Z5" s="74">
        <f t="shared" si="1"/>
        <v>500</v>
      </c>
    </row>
    <row r="6" spans="2:26" s="1" customFormat="1" ht="18" thickBot="1" x14ac:dyDescent="0.3">
      <c r="B6" s="6">
        <f>+B5+100</f>
        <v>300</v>
      </c>
      <c r="C6" s="6">
        <v>950</v>
      </c>
      <c r="H6" s="6">
        <f>+H5+100</f>
        <v>300</v>
      </c>
      <c r="I6" s="6">
        <v>550</v>
      </c>
      <c r="P6" s="79">
        <v>43926</v>
      </c>
      <c r="Q6" s="80">
        <f t="shared" si="0"/>
        <v>4</v>
      </c>
      <c r="R6" s="81" t="s">
        <v>21</v>
      </c>
      <c r="S6" s="81">
        <v>40</v>
      </c>
      <c r="U6" s="73" t="s">
        <v>21</v>
      </c>
      <c r="V6" s="75">
        <f t="shared" si="1"/>
        <v>400</v>
      </c>
      <c r="W6" s="75">
        <f t="shared" si="1"/>
        <v>300</v>
      </c>
      <c r="X6" s="75">
        <f t="shared" si="1"/>
        <v>550</v>
      </c>
      <c r="Y6" s="75">
        <f t="shared" si="1"/>
        <v>800</v>
      </c>
      <c r="Z6" s="75">
        <f t="shared" si="1"/>
        <v>850</v>
      </c>
    </row>
    <row r="7" spans="2:26" s="1" customFormat="1" x14ac:dyDescent="0.25">
      <c r="B7" s="6">
        <f>+B6+100</f>
        <v>400</v>
      </c>
      <c r="C7" s="6">
        <v>600</v>
      </c>
      <c r="H7" s="6">
        <f>+H6+100</f>
        <v>400</v>
      </c>
      <c r="I7" s="6">
        <v>800</v>
      </c>
      <c r="P7" s="79">
        <v>43928</v>
      </c>
      <c r="Q7" s="80">
        <f t="shared" si="0"/>
        <v>4</v>
      </c>
      <c r="R7" s="81" t="s">
        <v>50</v>
      </c>
      <c r="S7" s="81">
        <v>10</v>
      </c>
    </row>
    <row r="8" spans="2:26" s="1" customFormat="1" ht="18" thickBot="1" x14ac:dyDescent="0.3">
      <c r="B8" s="7">
        <f>+B7+100</f>
        <v>500</v>
      </c>
      <c r="C8" s="7">
        <v>1200</v>
      </c>
      <c r="H8" s="7">
        <f>+H7+100</f>
        <v>500</v>
      </c>
      <c r="I8" s="7">
        <v>850</v>
      </c>
      <c r="P8" s="79">
        <v>43929</v>
      </c>
      <c r="Q8" s="80">
        <f t="shared" si="0"/>
        <v>4</v>
      </c>
      <c r="R8" s="81" t="s">
        <v>21</v>
      </c>
      <c r="S8" s="81">
        <v>40</v>
      </c>
    </row>
    <row r="9" spans="2:26" x14ac:dyDescent="0.25">
      <c r="P9" s="79">
        <v>43931</v>
      </c>
      <c r="Q9" s="80">
        <f t="shared" si="0"/>
        <v>4</v>
      </c>
      <c r="R9" s="81" t="s">
        <v>50</v>
      </c>
      <c r="S9" s="81">
        <v>10</v>
      </c>
    </row>
    <row r="10" spans="2:26" x14ac:dyDescent="0.25">
      <c r="B10" s="65" t="s">
        <v>51</v>
      </c>
      <c r="C10" s="71"/>
      <c r="H10" s="65" t="s">
        <v>51</v>
      </c>
      <c r="I10" s="71"/>
      <c r="P10" s="79">
        <v>43932</v>
      </c>
      <c r="Q10" s="80">
        <f t="shared" si="0"/>
        <v>4</v>
      </c>
      <c r="R10" s="81" t="s">
        <v>21</v>
      </c>
      <c r="S10" s="81">
        <v>40</v>
      </c>
    </row>
    <row r="11" spans="2:26" x14ac:dyDescent="0.25">
      <c r="P11" s="79">
        <v>43934</v>
      </c>
      <c r="Q11" s="80">
        <f t="shared" si="0"/>
        <v>4</v>
      </c>
      <c r="R11" s="81" t="s">
        <v>50</v>
      </c>
      <c r="S11" s="81">
        <v>10</v>
      </c>
    </row>
    <row r="12" spans="2:26" x14ac:dyDescent="0.25">
      <c r="P12" s="79">
        <v>43935</v>
      </c>
      <c r="Q12" s="80">
        <f t="shared" si="0"/>
        <v>4</v>
      </c>
      <c r="R12" s="81" t="s">
        <v>21</v>
      </c>
      <c r="S12" s="81">
        <v>40</v>
      </c>
    </row>
    <row r="13" spans="2:26" x14ac:dyDescent="0.25">
      <c r="B13" s="4"/>
      <c r="P13" s="79">
        <v>43937</v>
      </c>
      <c r="Q13" s="80">
        <f t="shared" si="0"/>
        <v>4</v>
      </c>
      <c r="R13" s="81" t="s">
        <v>50</v>
      </c>
      <c r="S13" s="81">
        <v>10</v>
      </c>
    </row>
    <row r="14" spans="2:26" x14ac:dyDescent="0.25">
      <c r="P14" s="79">
        <v>43938</v>
      </c>
      <c r="Q14" s="80">
        <f t="shared" si="0"/>
        <v>4</v>
      </c>
      <c r="R14" s="81" t="s">
        <v>21</v>
      </c>
      <c r="S14" s="81">
        <v>40</v>
      </c>
    </row>
    <row r="15" spans="2:26" x14ac:dyDescent="0.25">
      <c r="P15" s="79">
        <v>43940</v>
      </c>
      <c r="Q15" s="80">
        <f t="shared" si="0"/>
        <v>4</v>
      </c>
      <c r="R15" s="81" t="s">
        <v>50</v>
      </c>
      <c r="S15" s="81">
        <v>10</v>
      </c>
    </row>
    <row r="16" spans="2:26" x14ac:dyDescent="0.25">
      <c r="P16" s="79">
        <v>43941</v>
      </c>
      <c r="Q16" s="80">
        <f t="shared" si="0"/>
        <v>4</v>
      </c>
      <c r="R16" s="81" t="s">
        <v>21</v>
      </c>
      <c r="S16" s="81">
        <v>40</v>
      </c>
    </row>
    <row r="17" spans="16:22" x14ac:dyDescent="0.25">
      <c r="P17" s="79">
        <v>43943</v>
      </c>
      <c r="Q17" s="80">
        <f t="shared" si="0"/>
        <v>4</v>
      </c>
      <c r="R17" s="81" t="s">
        <v>50</v>
      </c>
      <c r="S17" s="81">
        <v>10</v>
      </c>
    </row>
    <row r="18" spans="16:22" x14ac:dyDescent="0.25">
      <c r="P18" s="79">
        <v>43944</v>
      </c>
      <c r="Q18" s="80">
        <f t="shared" si="0"/>
        <v>4</v>
      </c>
      <c r="R18" s="81" t="s">
        <v>21</v>
      </c>
      <c r="S18" s="81">
        <v>40</v>
      </c>
    </row>
    <row r="19" spans="16:22" x14ac:dyDescent="0.25">
      <c r="P19" s="79">
        <v>43946</v>
      </c>
      <c r="Q19" s="80">
        <f t="shared" si="0"/>
        <v>4</v>
      </c>
      <c r="R19" s="81" t="s">
        <v>50</v>
      </c>
      <c r="S19" s="81">
        <v>10</v>
      </c>
    </row>
    <row r="20" spans="16:22" x14ac:dyDescent="0.25">
      <c r="P20" s="79">
        <v>43947</v>
      </c>
      <c r="Q20" s="80">
        <f t="shared" si="0"/>
        <v>4</v>
      </c>
      <c r="R20" s="81" t="s">
        <v>21</v>
      </c>
      <c r="S20" s="81">
        <v>40</v>
      </c>
    </row>
    <row r="21" spans="16:22" ht="18" thickBot="1" x14ac:dyDescent="0.3">
      <c r="P21" s="79">
        <v>43949</v>
      </c>
      <c r="Q21" s="80">
        <f t="shared" si="0"/>
        <v>4</v>
      </c>
      <c r="R21" s="81" t="s">
        <v>50</v>
      </c>
      <c r="S21" s="81">
        <v>10</v>
      </c>
    </row>
    <row r="22" spans="16:22" x14ac:dyDescent="0.25">
      <c r="P22" s="79">
        <v>43950</v>
      </c>
      <c r="Q22" s="80">
        <f t="shared" si="0"/>
        <v>4</v>
      </c>
      <c r="R22" s="81" t="s">
        <v>21</v>
      </c>
      <c r="S22" s="81">
        <v>40</v>
      </c>
      <c r="U22" s="66" t="s">
        <v>52</v>
      </c>
      <c r="V22" s="66">
        <v>250</v>
      </c>
    </row>
    <row r="23" spans="16:22" x14ac:dyDescent="0.25">
      <c r="P23" s="79">
        <v>43952</v>
      </c>
      <c r="Q23" s="80">
        <f t="shared" si="0"/>
        <v>5</v>
      </c>
      <c r="R23" s="81" t="s">
        <v>50</v>
      </c>
      <c r="S23" s="81">
        <v>20</v>
      </c>
      <c r="U23" s="30" t="s">
        <v>53</v>
      </c>
      <c r="V23" s="30">
        <f>SLOPE(V6:Z6,V5:Z5)</f>
        <v>1.4</v>
      </c>
    </row>
    <row r="24" spans="16:22" x14ac:dyDescent="0.25">
      <c r="P24" s="79">
        <v>43953</v>
      </c>
      <c r="Q24" s="80">
        <f t="shared" si="0"/>
        <v>5</v>
      </c>
      <c r="R24" s="81" t="s">
        <v>21</v>
      </c>
      <c r="S24" s="81">
        <v>30</v>
      </c>
      <c r="U24" s="30" t="s">
        <v>54</v>
      </c>
      <c r="V24" s="30">
        <f>INTERCEPT(V6:Z6,V5:Z5)</f>
        <v>160</v>
      </c>
    </row>
    <row r="25" spans="16:22" ht="18" collapsed="1" thickBot="1" x14ac:dyDescent="0.3">
      <c r="P25" s="79">
        <v>43955</v>
      </c>
      <c r="Q25" s="80">
        <f t="shared" si="0"/>
        <v>5</v>
      </c>
      <c r="R25" s="81" t="s">
        <v>50</v>
      </c>
      <c r="S25" s="81">
        <v>20</v>
      </c>
      <c r="U25" s="31" t="s">
        <v>55</v>
      </c>
      <c r="V25" s="31">
        <f>V23*V22+V24</f>
        <v>510</v>
      </c>
    </row>
    <row r="26" spans="16:22" x14ac:dyDescent="0.25">
      <c r="P26" s="79">
        <v>43956</v>
      </c>
      <c r="Q26" s="80">
        <f t="shared" si="0"/>
        <v>5</v>
      </c>
      <c r="R26" s="81" t="s">
        <v>21</v>
      </c>
      <c r="S26" s="81">
        <v>30</v>
      </c>
    </row>
    <row r="27" spans="16:22" x14ac:dyDescent="0.25">
      <c r="P27" s="79">
        <v>43958</v>
      </c>
      <c r="Q27" s="80">
        <f t="shared" si="0"/>
        <v>5</v>
      </c>
      <c r="R27" s="81" t="s">
        <v>50</v>
      </c>
      <c r="S27" s="81">
        <v>20</v>
      </c>
    </row>
    <row r="28" spans="16:22" x14ac:dyDescent="0.25">
      <c r="P28" s="79">
        <v>43959</v>
      </c>
      <c r="Q28" s="80">
        <f t="shared" si="0"/>
        <v>5</v>
      </c>
      <c r="R28" s="81" t="s">
        <v>21</v>
      </c>
      <c r="S28" s="81">
        <v>30</v>
      </c>
    </row>
    <row r="29" spans="16:22" x14ac:dyDescent="0.25">
      <c r="P29" s="79">
        <v>43961</v>
      </c>
      <c r="Q29" s="80">
        <f t="shared" si="0"/>
        <v>5</v>
      </c>
      <c r="R29" s="81" t="s">
        <v>50</v>
      </c>
      <c r="S29" s="81">
        <v>20</v>
      </c>
    </row>
    <row r="30" spans="16:22" x14ac:dyDescent="0.25">
      <c r="P30" s="79">
        <v>43962</v>
      </c>
      <c r="Q30" s="80">
        <f t="shared" si="0"/>
        <v>5</v>
      </c>
      <c r="R30" s="81" t="s">
        <v>21</v>
      </c>
      <c r="S30" s="81">
        <v>30</v>
      </c>
    </row>
    <row r="31" spans="16:22" x14ac:dyDescent="0.25">
      <c r="P31" s="79">
        <v>43964</v>
      </c>
      <c r="Q31" s="80">
        <f t="shared" si="0"/>
        <v>5</v>
      </c>
      <c r="R31" s="81" t="s">
        <v>50</v>
      </c>
      <c r="S31" s="81">
        <v>20</v>
      </c>
    </row>
    <row r="32" spans="16:22" x14ac:dyDescent="0.25">
      <c r="P32" s="79">
        <v>43965</v>
      </c>
      <c r="Q32" s="80">
        <f t="shared" si="0"/>
        <v>5</v>
      </c>
      <c r="R32" s="81" t="s">
        <v>21</v>
      </c>
      <c r="S32" s="81">
        <v>30</v>
      </c>
    </row>
    <row r="33" spans="16:19" x14ac:dyDescent="0.25">
      <c r="P33" s="79">
        <v>43967</v>
      </c>
      <c r="Q33" s="80">
        <f t="shared" si="0"/>
        <v>5</v>
      </c>
      <c r="R33" s="81" t="s">
        <v>50</v>
      </c>
      <c r="S33" s="81">
        <v>20</v>
      </c>
    </row>
    <row r="34" spans="16:19" x14ac:dyDescent="0.25">
      <c r="P34" s="79">
        <v>43968</v>
      </c>
      <c r="Q34" s="80">
        <f t="shared" si="0"/>
        <v>5</v>
      </c>
      <c r="R34" s="81" t="s">
        <v>21</v>
      </c>
      <c r="S34" s="81">
        <v>30</v>
      </c>
    </row>
    <row r="35" spans="16:19" x14ac:dyDescent="0.25">
      <c r="P35" s="79">
        <v>43970</v>
      </c>
      <c r="Q35" s="80">
        <f t="shared" si="0"/>
        <v>5</v>
      </c>
      <c r="R35" s="81" t="s">
        <v>50</v>
      </c>
      <c r="S35" s="81">
        <v>20</v>
      </c>
    </row>
    <row r="36" spans="16:19" x14ac:dyDescent="0.25">
      <c r="P36" s="79">
        <v>43971</v>
      </c>
      <c r="Q36" s="80">
        <f t="shared" si="0"/>
        <v>5</v>
      </c>
      <c r="R36" s="81" t="s">
        <v>21</v>
      </c>
      <c r="S36" s="81">
        <v>30</v>
      </c>
    </row>
    <row r="37" spans="16:19" x14ac:dyDescent="0.25">
      <c r="P37" s="79">
        <v>43973</v>
      </c>
      <c r="Q37" s="80">
        <f t="shared" si="0"/>
        <v>5</v>
      </c>
      <c r="R37" s="81" t="s">
        <v>50</v>
      </c>
      <c r="S37" s="81">
        <v>20</v>
      </c>
    </row>
    <row r="38" spans="16:19" x14ac:dyDescent="0.25">
      <c r="P38" s="79">
        <v>43974</v>
      </c>
      <c r="Q38" s="80">
        <f t="shared" si="0"/>
        <v>5</v>
      </c>
      <c r="R38" s="81" t="s">
        <v>21</v>
      </c>
      <c r="S38" s="81">
        <v>30</v>
      </c>
    </row>
    <row r="39" spans="16:19" x14ac:dyDescent="0.25">
      <c r="P39" s="79">
        <v>43976</v>
      </c>
      <c r="Q39" s="80">
        <f t="shared" si="0"/>
        <v>5</v>
      </c>
      <c r="R39" s="81" t="s">
        <v>50</v>
      </c>
      <c r="S39" s="81">
        <v>20</v>
      </c>
    </row>
    <row r="40" spans="16:19" x14ac:dyDescent="0.25">
      <c r="P40" s="79">
        <v>43977</v>
      </c>
      <c r="Q40" s="80">
        <f t="shared" si="0"/>
        <v>5</v>
      </c>
      <c r="R40" s="81" t="s">
        <v>21</v>
      </c>
      <c r="S40" s="81">
        <v>30</v>
      </c>
    </row>
    <row r="41" spans="16:19" x14ac:dyDescent="0.25">
      <c r="P41" s="79">
        <v>43979</v>
      </c>
      <c r="Q41" s="80">
        <f t="shared" si="0"/>
        <v>5</v>
      </c>
      <c r="R41" s="81" t="s">
        <v>50</v>
      </c>
      <c r="S41" s="81">
        <v>20</v>
      </c>
    </row>
    <row r="42" spans="16:19" x14ac:dyDescent="0.25">
      <c r="P42" s="79">
        <v>43980</v>
      </c>
      <c r="Q42" s="80">
        <f t="shared" si="0"/>
        <v>5</v>
      </c>
      <c r="R42" s="81" t="s">
        <v>21</v>
      </c>
      <c r="S42" s="81">
        <v>30</v>
      </c>
    </row>
    <row r="43" spans="16:19" x14ac:dyDescent="0.25">
      <c r="P43" s="79">
        <v>43983</v>
      </c>
      <c r="Q43" s="80">
        <f t="shared" si="0"/>
        <v>6</v>
      </c>
      <c r="R43" s="81" t="s">
        <v>50</v>
      </c>
      <c r="S43" s="81">
        <v>30</v>
      </c>
    </row>
    <row r="44" spans="16:19" x14ac:dyDescent="0.25">
      <c r="P44" s="79">
        <v>43984</v>
      </c>
      <c r="Q44" s="80">
        <f t="shared" si="0"/>
        <v>6</v>
      </c>
      <c r="R44" s="81" t="s">
        <v>21</v>
      </c>
      <c r="S44" s="81">
        <v>55</v>
      </c>
    </row>
    <row r="45" spans="16:19" x14ac:dyDescent="0.25">
      <c r="P45" s="79">
        <v>43986</v>
      </c>
      <c r="Q45" s="80">
        <f t="shared" si="0"/>
        <v>6</v>
      </c>
      <c r="R45" s="81" t="s">
        <v>50</v>
      </c>
      <c r="S45" s="81">
        <v>30</v>
      </c>
    </row>
    <row r="46" spans="16:19" x14ac:dyDescent="0.25">
      <c r="P46" s="79">
        <v>43987</v>
      </c>
      <c r="Q46" s="80">
        <f t="shared" si="0"/>
        <v>6</v>
      </c>
      <c r="R46" s="81" t="s">
        <v>21</v>
      </c>
      <c r="S46" s="81">
        <v>55</v>
      </c>
    </row>
    <row r="47" spans="16:19" x14ac:dyDescent="0.25">
      <c r="P47" s="79">
        <v>43989</v>
      </c>
      <c r="Q47" s="80">
        <f t="shared" si="0"/>
        <v>6</v>
      </c>
      <c r="R47" s="81" t="s">
        <v>50</v>
      </c>
      <c r="S47" s="81">
        <v>30</v>
      </c>
    </row>
    <row r="48" spans="16:19" x14ac:dyDescent="0.25">
      <c r="P48" s="79">
        <v>43990</v>
      </c>
      <c r="Q48" s="80">
        <f t="shared" si="0"/>
        <v>6</v>
      </c>
      <c r="R48" s="81" t="s">
        <v>21</v>
      </c>
      <c r="S48" s="81">
        <v>55</v>
      </c>
    </row>
    <row r="49" spans="8:19" x14ac:dyDescent="0.25">
      <c r="P49" s="79">
        <v>43992</v>
      </c>
      <c r="Q49" s="80">
        <f t="shared" si="0"/>
        <v>6</v>
      </c>
      <c r="R49" s="81" t="s">
        <v>50</v>
      </c>
      <c r="S49" s="81">
        <v>30</v>
      </c>
    </row>
    <row r="50" spans="8:19" x14ac:dyDescent="0.25">
      <c r="P50" s="79">
        <v>43993</v>
      </c>
      <c r="Q50" s="80">
        <f t="shared" si="0"/>
        <v>6</v>
      </c>
      <c r="R50" s="81" t="s">
        <v>21</v>
      </c>
      <c r="S50" s="81">
        <v>55</v>
      </c>
    </row>
    <row r="51" spans="8:19" x14ac:dyDescent="0.25">
      <c r="P51" s="79">
        <v>43995</v>
      </c>
      <c r="Q51" s="80">
        <f t="shared" si="0"/>
        <v>6</v>
      </c>
      <c r="R51" s="81" t="s">
        <v>50</v>
      </c>
      <c r="S51" s="81">
        <v>30</v>
      </c>
    </row>
    <row r="52" spans="8:19" x14ac:dyDescent="0.25">
      <c r="H52" s="65" t="s">
        <v>56</v>
      </c>
      <c r="I52">
        <v>250</v>
      </c>
      <c r="P52" s="79">
        <v>43996</v>
      </c>
      <c r="Q52" s="80">
        <f t="shared" si="0"/>
        <v>6</v>
      </c>
      <c r="R52" s="81" t="s">
        <v>21</v>
      </c>
      <c r="S52" s="81">
        <v>55</v>
      </c>
    </row>
    <row r="53" spans="8:19" x14ac:dyDescent="0.25">
      <c r="H53" s="65" t="s">
        <v>57</v>
      </c>
      <c r="I53">
        <f>+SLOPE(I4:I8,H4:H8)</f>
        <v>1.4</v>
      </c>
      <c r="P53" s="79">
        <v>43998</v>
      </c>
      <c r="Q53" s="80">
        <f t="shared" si="0"/>
        <v>6</v>
      </c>
      <c r="R53" s="81" t="s">
        <v>50</v>
      </c>
      <c r="S53" s="81">
        <v>30</v>
      </c>
    </row>
    <row r="54" spans="8:19" x14ac:dyDescent="0.25">
      <c r="H54" s="65" t="s">
        <v>58</v>
      </c>
      <c r="I54">
        <f>+INTERCEPT(I4:I8,H4:H8)</f>
        <v>160</v>
      </c>
      <c r="P54" s="79">
        <v>43999</v>
      </c>
      <c r="Q54" s="80">
        <f t="shared" si="0"/>
        <v>6</v>
      </c>
      <c r="R54" s="81" t="s">
        <v>21</v>
      </c>
      <c r="S54" s="81">
        <v>55</v>
      </c>
    </row>
    <row r="55" spans="8:19" x14ac:dyDescent="0.25">
      <c r="H55" s="65" t="s">
        <v>59</v>
      </c>
      <c r="I55" s="1">
        <f>I52*I53+I54</f>
        <v>510</v>
      </c>
      <c r="P55" s="79">
        <v>44001</v>
      </c>
      <c r="Q55" s="80">
        <f t="shared" si="0"/>
        <v>6</v>
      </c>
      <c r="R55" s="81" t="s">
        <v>50</v>
      </c>
      <c r="S55" s="81">
        <v>30</v>
      </c>
    </row>
    <row r="56" spans="8:19" x14ac:dyDescent="0.25">
      <c r="P56" s="79">
        <v>44002</v>
      </c>
      <c r="Q56" s="80">
        <f t="shared" si="0"/>
        <v>6</v>
      </c>
      <c r="R56" s="81" t="s">
        <v>21</v>
      </c>
      <c r="S56" s="81">
        <v>55</v>
      </c>
    </row>
    <row r="57" spans="8:19" x14ac:dyDescent="0.25">
      <c r="P57" s="79">
        <v>44004</v>
      </c>
      <c r="Q57" s="80">
        <f t="shared" si="0"/>
        <v>6</v>
      </c>
      <c r="R57" s="81" t="s">
        <v>50</v>
      </c>
      <c r="S57" s="81">
        <v>30</v>
      </c>
    </row>
    <row r="58" spans="8:19" x14ac:dyDescent="0.25">
      <c r="P58" s="79">
        <v>44005</v>
      </c>
      <c r="Q58" s="80">
        <f t="shared" si="0"/>
        <v>6</v>
      </c>
      <c r="R58" s="81" t="s">
        <v>21</v>
      </c>
      <c r="S58" s="81">
        <v>55</v>
      </c>
    </row>
    <row r="59" spans="8:19" x14ac:dyDescent="0.25">
      <c r="P59" s="79">
        <v>44007</v>
      </c>
      <c r="Q59" s="80">
        <f t="shared" si="0"/>
        <v>6</v>
      </c>
      <c r="R59" s="81" t="s">
        <v>50</v>
      </c>
      <c r="S59" s="81">
        <v>30</v>
      </c>
    </row>
    <row r="60" spans="8:19" x14ac:dyDescent="0.25">
      <c r="P60" s="79">
        <v>44008</v>
      </c>
      <c r="Q60" s="80">
        <f t="shared" si="0"/>
        <v>6</v>
      </c>
      <c r="R60" s="81" t="s">
        <v>21</v>
      </c>
      <c r="S60" s="81">
        <v>55</v>
      </c>
    </row>
    <row r="61" spans="8:19" x14ac:dyDescent="0.25">
      <c r="P61" s="79">
        <v>44010</v>
      </c>
      <c r="Q61" s="80">
        <f t="shared" si="0"/>
        <v>6</v>
      </c>
      <c r="R61" s="81" t="s">
        <v>50</v>
      </c>
      <c r="S61" s="81">
        <v>30</v>
      </c>
    </row>
    <row r="62" spans="8:19" x14ac:dyDescent="0.25">
      <c r="P62" s="79">
        <v>44011</v>
      </c>
      <c r="Q62" s="80">
        <f t="shared" si="0"/>
        <v>6</v>
      </c>
      <c r="R62" s="81" t="s">
        <v>21</v>
      </c>
      <c r="S62" s="81">
        <v>55</v>
      </c>
    </row>
    <row r="63" spans="8:19" x14ac:dyDescent="0.25">
      <c r="P63" s="79">
        <v>44013</v>
      </c>
      <c r="Q63" s="80">
        <f t="shared" si="0"/>
        <v>7</v>
      </c>
      <c r="R63" s="81" t="s">
        <v>50</v>
      </c>
      <c r="S63" s="81">
        <v>40</v>
      </c>
    </row>
    <row r="64" spans="8:19" x14ac:dyDescent="0.25">
      <c r="P64" s="79">
        <v>44014</v>
      </c>
      <c r="Q64" s="80">
        <f t="shared" si="0"/>
        <v>7</v>
      </c>
      <c r="R64" s="81" t="s">
        <v>21</v>
      </c>
      <c r="S64" s="81">
        <v>80</v>
      </c>
    </row>
    <row r="65" spans="16:19" x14ac:dyDescent="0.25">
      <c r="P65" s="79">
        <v>44016</v>
      </c>
      <c r="Q65" s="80">
        <f t="shared" si="0"/>
        <v>7</v>
      </c>
      <c r="R65" s="81" t="s">
        <v>50</v>
      </c>
      <c r="S65" s="81">
        <v>40</v>
      </c>
    </row>
    <row r="66" spans="16:19" x14ac:dyDescent="0.25">
      <c r="P66" s="79">
        <v>44017</v>
      </c>
      <c r="Q66" s="80">
        <f t="shared" si="0"/>
        <v>7</v>
      </c>
      <c r="R66" s="81" t="s">
        <v>21</v>
      </c>
      <c r="S66" s="81">
        <v>80</v>
      </c>
    </row>
    <row r="67" spans="16:19" x14ac:dyDescent="0.25">
      <c r="P67" s="79">
        <v>44019</v>
      </c>
      <c r="Q67" s="80">
        <f t="shared" ref="Q67:Q102" si="2">+MONTH(P67)</f>
        <v>7</v>
      </c>
      <c r="R67" s="81" t="s">
        <v>50</v>
      </c>
      <c r="S67" s="81">
        <v>40</v>
      </c>
    </row>
    <row r="68" spans="16:19" x14ac:dyDescent="0.25">
      <c r="P68" s="79">
        <v>44020</v>
      </c>
      <c r="Q68" s="80">
        <f t="shared" si="2"/>
        <v>7</v>
      </c>
      <c r="R68" s="81" t="s">
        <v>21</v>
      </c>
      <c r="S68" s="81">
        <v>80</v>
      </c>
    </row>
    <row r="69" spans="16:19" x14ac:dyDescent="0.25">
      <c r="P69" s="79">
        <v>44022</v>
      </c>
      <c r="Q69" s="80">
        <f t="shared" si="2"/>
        <v>7</v>
      </c>
      <c r="R69" s="81" t="s">
        <v>50</v>
      </c>
      <c r="S69" s="81">
        <v>40</v>
      </c>
    </row>
    <row r="70" spans="16:19" x14ac:dyDescent="0.25">
      <c r="P70" s="79">
        <v>44023</v>
      </c>
      <c r="Q70" s="80">
        <f t="shared" si="2"/>
        <v>7</v>
      </c>
      <c r="R70" s="81" t="s">
        <v>21</v>
      </c>
      <c r="S70" s="81">
        <v>80</v>
      </c>
    </row>
    <row r="71" spans="16:19" x14ac:dyDescent="0.25">
      <c r="P71" s="79">
        <v>44025</v>
      </c>
      <c r="Q71" s="80">
        <f t="shared" si="2"/>
        <v>7</v>
      </c>
      <c r="R71" s="81" t="s">
        <v>50</v>
      </c>
      <c r="S71" s="81">
        <v>40</v>
      </c>
    </row>
    <row r="72" spans="16:19" x14ac:dyDescent="0.25">
      <c r="P72" s="79">
        <v>44026</v>
      </c>
      <c r="Q72" s="80">
        <f t="shared" si="2"/>
        <v>7</v>
      </c>
      <c r="R72" s="81" t="s">
        <v>21</v>
      </c>
      <c r="S72" s="81">
        <v>80</v>
      </c>
    </row>
    <row r="73" spans="16:19" x14ac:dyDescent="0.25">
      <c r="P73" s="79">
        <v>44028</v>
      </c>
      <c r="Q73" s="80">
        <f t="shared" si="2"/>
        <v>7</v>
      </c>
      <c r="R73" s="81" t="s">
        <v>50</v>
      </c>
      <c r="S73" s="81">
        <v>40</v>
      </c>
    </row>
    <row r="74" spans="16:19" x14ac:dyDescent="0.25">
      <c r="P74" s="79">
        <v>44029</v>
      </c>
      <c r="Q74" s="80">
        <f t="shared" si="2"/>
        <v>7</v>
      </c>
      <c r="R74" s="81" t="s">
        <v>21</v>
      </c>
      <c r="S74" s="81">
        <v>80</v>
      </c>
    </row>
    <row r="75" spans="16:19" x14ac:dyDescent="0.25">
      <c r="P75" s="79">
        <v>44031</v>
      </c>
      <c r="Q75" s="80">
        <f t="shared" si="2"/>
        <v>7</v>
      </c>
      <c r="R75" s="81" t="s">
        <v>50</v>
      </c>
      <c r="S75" s="81">
        <v>40</v>
      </c>
    </row>
    <row r="76" spans="16:19" x14ac:dyDescent="0.25">
      <c r="P76" s="79">
        <v>44032</v>
      </c>
      <c r="Q76" s="80">
        <f t="shared" si="2"/>
        <v>7</v>
      </c>
      <c r="R76" s="81" t="s">
        <v>21</v>
      </c>
      <c r="S76" s="81">
        <v>80</v>
      </c>
    </row>
    <row r="77" spans="16:19" x14ac:dyDescent="0.25">
      <c r="P77" s="79">
        <v>44034</v>
      </c>
      <c r="Q77" s="80">
        <f t="shared" si="2"/>
        <v>7</v>
      </c>
      <c r="R77" s="81" t="s">
        <v>50</v>
      </c>
      <c r="S77" s="81">
        <v>40</v>
      </c>
    </row>
    <row r="78" spans="16:19" x14ac:dyDescent="0.25">
      <c r="P78" s="79">
        <v>44035</v>
      </c>
      <c r="Q78" s="80">
        <f t="shared" si="2"/>
        <v>7</v>
      </c>
      <c r="R78" s="81" t="s">
        <v>21</v>
      </c>
      <c r="S78" s="81">
        <v>80</v>
      </c>
    </row>
    <row r="79" spans="16:19" x14ac:dyDescent="0.25">
      <c r="P79" s="79">
        <v>44037</v>
      </c>
      <c r="Q79" s="80">
        <f t="shared" si="2"/>
        <v>7</v>
      </c>
      <c r="R79" s="81" t="s">
        <v>50</v>
      </c>
      <c r="S79" s="81">
        <v>40</v>
      </c>
    </row>
    <row r="80" spans="16:19" x14ac:dyDescent="0.25">
      <c r="P80" s="79">
        <v>44038</v>
      </c>
      <c r="Q80" s="80">
        <f t="shared" si="2"/>
        <v>7</v>
      </c>
      <c r="R80" s="81" t="s">
        <v>21</v>
      </c>
      <c r="S80" s="81">
        <v>80</v>
      </c>
    </row>
    <row r="81" spans="16:19" x14ac:dyDescent="0.25">
      <c r="P81" s="79">
        <v>44040</v>
      </c>
      <c r="Q81" s="80">
        <f t="shared" si="2"/>
        <v>7</v>
      </c>
      <c r="R81" s="81" t="s">
        <v>50</v>
      </c>
      <c r="S81" s="81">
        <v>40</v>
      </c>
    </row>
    <row r="82" spans="16:19" x14ac:dyDescent="0.25">
      <c r="P82" s="79">
        <v>44041</v>
      </c>
      <c r="Q82" s="80">
        <f t="shared" si="2"/>
        <v>7</v>
      </c>
      <c r="R82" s="81" t="s">
        <v>21</v>
      </c>
      <c r="S82" s="81">
        <v>80</v>
      </c>
    </row>
    <row r="83" spans="16:19" x14ac:dyDescent="0.25">
      <c r="P83" s="79">
        <v>44044</v>
      </c>
      <c r="Q83" s="80">
        <f t="shared" si="2"/>
        <v>8</v>
      </c>
      <c r="R83" s="81" t="s">
        <v>50</v>
      </c>
      <c r="S83" s="81">
        <v>50</v>
      </c>
    </row>
    <row r="84" spans="16:19" x14ac:dyDescent="0.25">
      <c r="P84" s="79">
        <v>44045</v>
      </c>
      <c r="Q84" s="80">
        <f t="shared" si="2"/>
        <v>8</v>
      </c>
      <c r="R84" s="81" t="s">
        <v>21</v>
      </c>
      <c r="S84" s="81">
        <v>85</v>
      </c>
    </row>
    <row r="85" spans="16:19" x14ac:dyDescent="0.25">
      <c r="P85" s="79">
        <v>44047</v>
      </c>
      <c r="Q85" s="80">
        <f t="shared" si="2"/>
        <v>8</v>
      </c>
      <c r="R85" s="81" t="s">
        <v>50</v>
      </c>
      <c r="S85" s="81">
        <v>50</v>
      </c>
    </row>
    <row r="86" spans="16:19" x14ac:dyDescent="0.25">
      <c r="P86" s="79">
        <v>44048</v>
      </c>
      <c r="Q86" s="80">
        <f t="shared" si="2"/>
        <v>8</v>
      </c>
      <c r="R86" s="81" t="s">
        <v>21</v>
      </c>
      <c r="S86" s="81">
        <v>85</v>
      </c>
    </row>
    <row r="87" spans="16:19" x14ac:dyDescent="0.25">
      <c r="P87" s="79">
        <v>44050</v>
      </c>
      <c r="Q87" s="80">
        <f t="shared" si="2"/>
        <v>8</v>
      </c>
      <c r="R87" s="81" t="s">
        <v>50</v>
      </c>
      <c r="S87" s="81">
        <v>50</v>
      </c>
    </row>
    <row r="88" spans="16:19" x14ac:dyDescent="0.25">
      <c r="P88" s="79">
        <v>44051</v>
      </c>
      <c r="Q88" s="80">
        <f t="shared" si="2"/>
        <v>8</v>
      </c>
      <c r="R88" s="81" t="s">
        <v>21</v>
      </c>
      <c r="S88" s="81">
        <v>85</v>
      </c>
    </row>
    <row r="89" spans="16:19" x14ac:dyDescent="0.25">
      <c r="P89" s="79">
        <v>44053</v>
      </c>
      <c r="Q89" s="80">
        <f t="shared" si="2"/>
        <v>8</v>
      </c>
      <c r="R89" s="81" t="s">
        <v>50</v>
      </c>
      <c r="S89" s="81">
        <v>50</v>
      </c>
    </row>
    <row r="90" spans="16:19" x14ac:dyDescent="0.25">
      <c r="P90" s="79">
        <v>44054</v>
      </c>
      <c r="Q90" s="80">
        <f t="shared" si="2"/>
        <v>8</v>
      </c>
      <c r="R90" s="81" t="s">
        <v>21</v>
      </c>
      <c r="S90" s="81">
        <v>85</v>
      </c>
    </row>
    <row r="91" spans="16:19" x14ac:dyDescent="0.25">
      <c r="P91" s="79">
        <v>44056</v>
      </c>
      <c r="Q91" s="80">
        <f t="shared" si="2"/>
        <v>8</v>
      </c>
      <c r="R91" s="81" t="s">
        <v>50</v>
      </c>
      <c r="S91" s="81">
        <v>50</v>
      </c>
    </row>
    <row r="92" spans="16:19" x14ac:dyDescent="0.25">
      <c r="P92" s="79">
        <v>44057</v>
      </c>
      <c r="Q92" s="80">
        <f t="shared" si="2"/>
        <v>8</v>
      </c>
      <c r="R92" s="81" t="s">
        <v>21</v>
      </c>
      <c r="S92" s="81">
        <v>85</v>
      </c>
    </row>
    <row r="93" spans="16:19" x14ac:dyDescent="0.25">
      <c r="P93" s="79">
        <v>44059</v>
      </c>
      <c r="Q93" s="80">
        <f t="shared" si="2"/>
        <v>8</v>
      </c>
      <c r="R93" s="81" t="s">
        <v>50</v>
      </c>
      <c r="S93" s="81">
        <v>50</v>
      </c>
    </row>
    <row r="94" spans="16:19" x14ac:dyDescent="0.25">
      <c r="P94" s="79">
        <v>44060</v>
      </c>
      <c r="Q94" s="80">
        <f t="shared" si="2"/>
        <v>8</v>
      </c>
      <c r="R94" s="81" t="s">
        <v>21</v>
      </c>
      <c r="S94" s="81">
        <v>85</v>
      </c>
    </row>
    <row r="95" spans="16:19" x14ac:dyDescent="0.25">
      <c r="P95" s="79">
        <v>44062</v>
      </c>
      <c r="Q95" s="80">
        <f t="shared" si="2"/>
        <v>8</v>
      </c>
      <c r="R95" s="81" t="s">
        <v>50</v>
      </c>
      <c r="S95" s="81">
        <v>50</v>
      </c>
    </row>
    <row r="96" spans="16:19" x14ac:dyDescent="0.25">
      <c r="P96" s="79">
        <v>44063</v>
      </c>
      <c r="Q96" s="80">
        <f t="shared" si="2"/>
        <v>8</v>
      </c>
      <c r="R96" s="81" t="s">
        <v>21</v>
      </c>
      <c r="S96" s="81">
        <v>85</v>
      </c>
    </row>
    <row r="97" spans="16:19" x14ac:dyDescent="0.25">
      <c r="P97" s="79">
        <v>44065</v>
      </c>
      <c r="Q97" s="80">
        <f t="shared" si="2"/>
        <v>8</v>
      </c>
      <c r="R97" s="81" t="s">
        <v>50</v>
      </c>
      <c r="S97" s="81">
        <v>50</v>
      </c>
    </row>
    <row r="98" spans="16:19" x14ac:dyDescent="0.25">
      <c r="P98" s="79">
        <v>44066</v>
      </c>
      <c r="Q98" s="80">
        <f t="shared" si="2"/>
        <v>8</v>
      </c>
      <c r="R98" s="81" t="s">
        <v>21</v>
      </c>
      <c r="S98" s="81">
        <v>85</v>
      </c>
    </row>
    <row r="99" spans="16:19" x14ac:dyDescent="0.25">
      <c r="P99" s="79">
        <v>44068</v>
      </c>
      <c r="Q99" s="80">
        <f t="shared" si="2"/>
        <v>8</v>
      </c>
      <c r="R99" s="81" t="s">
        <v>50</v>
      </c>
      <c r="S99" s="81">
        <v>50</v>
      </c>
    </row>
    <row r="100" spans="16:19" x14ac:dyDescent="0.25">
      <c r="P100" s="79">
        <v>44069</v>
      </c>
      <c r="Q100" s="80">
        <f t="shared" si="2"/>
        <v>8</v>
      </c>
      <c r="R100" s="81" t="s">
        <v>21</v>
      </c>
      <c r="S100" s="81">
        <v>85</v>
      </c>
    </row>
    <row r="101" spans="16:19" x14ac:dyDescent="0.25">
      <c r="P101" s="79">
        <v>44071</v>
      </c>
      <c r="Q101" s="80">
        <f t="shared" si="2"/>
        <v>8</v>
      </c>
      <c r="R101" s="81" t="s">
        <v>50</v>
      </c>
      <c r="S101" s="81">
        <v>50</v>
      </c>
    </row>
    <row r="102" spans="16:19" ht="18" thickBot="1" x14ac:dyDescent="0.3">
      <c r="P102" s="82">
        <v>44072</v>
      </c>
      <c r="Q102" s="83">
        <f t="shared" si="2"/>
        <v>8</v>
      </c>
      <c r="R102" s="84" t="s">
        <v>21</v>
      </c>
      <c r="S102" s="84">
        <v>85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DF59-AC89-484B-B08B-82660703CEAF}">
  <dimension ref="B1:I40"/>
  <sheetViews>
    <sheetView showGridLines="0" zoomScaleNormal="100" workbookViewId="0"/>
  </sheetViews>
  <sheetFormatPr baseColWidth="10" defaultColWidth="8.83203125" defaultRowHeight="17" outlineLevelRow="1" x14ac:dyDescent="0.25"/>
  <cols>
    <col min="1" max="1" width="3.5" customWidth="1"/>
    <col min="2" max="3" width="15.6640625" customWidth="1"/>
    <col min="9" max="10" width="15.6640625" customWidth="1"/>
  </cols>
  <sheetData>
    <row r="1" spans="2:3" ht="18" thickBot="1" x14ac:dyDescent="0.3"/>
    <row r="2" spans="2:3" x14ac:dyDescent="0.25">
      <c r="B2" s="32" t="s">
        <v>49</v>
      </c>
      <c r="C2" s="32"/>
    </row>
    <row r="4" spans="2:3" x14ac:dyDescent="0.25">
      <c r="B4" s="69" t="s">
        <v>50</v>
      </c>
      <c r="C4" s="69" t="s">
        <v>21</v>
      </c>
    </row>
    <row r="5" spans="2:3" s="1" customFormat="1" x14ac:dyDescent="0.25">
      <c r="B5" s="6">
        <v>100</v>
      </c>
      <c r="C5" s="6">
        <v>300</v>
      </c>
    </row>
    <row r="6" spans="2:3" s="1" customFormat="1" x14ac:dyDescent="0.25">
      <c r="B6" s="6">
        <v>200</v>
      </c>
      <c r="C6" s="6">
        <v>350</v>
      </c>
    </row>
    <row r="7" spans="2:3" s="1" customFormat="1" x14ac:dyDescent="0.25">
      <c r="B7" s="6">
        <v>300</v>
      </c>
      <c r="C7" s="6">
        <v>500</v>
      </c>
    </row>
    <row r="8" spans="2:3" s="1" customFormat="1" outlineLevel="1" x14ac:dyDescent="0.25">
      <c r="B8" s="6">
        <v>400</v>
      </c>
      <c r="C8" s="6">
        <v>3000</v>
      </c>
    </row>
    <row r="9" spans="2:3" s="1" customFormat="1" x14ac:dyDescent="0.25">
      <c r="B9" s="6">
        <v>500</v>
      </c>
      <c r="C9" s="6">
        <v>1000</v>
      </c>
    </row>
    <row r="10" spans="2:3" s="1" customFormat="1" x14ac:dyDescent="0.25">
      <c r="B10" s="6">
        <v>600</v>
      </c>
      <c r="C10" s="6">
        <v>1200</v>
      </c>
    </row>
    <row r="11" spans="2:3" s="1" customFormat="1" x14ac:dyDescent="0.25">
      <c r="B11" s="6">
        <v>700</v>
      </c>
      <c r="C11" s="6">
        <v>1500</v>
      </c>
    </row>
    <row r="12" spans="2:3" s="1" customFormat="1" x14ac:dyDescent="0.25">
      <c r="B12" s="6">
        <v>800</v>
      </c>
      <c r="C12" s="6">
        <v>1800</v>
      </c>
    </row>
    <row r="13" spans="2:3" s="1" customFormat="1" ht="18" thickBot="1" x14ac:dyDescent="0.3">
      <c r="B13" s="7">
        <v>900</v>
      </c>
      <c r="C13" s="7">
        <v>2500</v>
      </c>
    </row>
    <row r="28" spans="2:9" ht="18" thickBot="1" x14ac:dyDescent="0.3"/>
    <row r="29" spans="2:9" x14ac:dyDescent="0.25">
      <c r="B29" s="32" t="s">
        <v>49</v>
      </c>
      <c r="C29" s="32"/>
    </row>
    <row r="31" spans="2:9" x14ac:dyDescent="0.25">
      <c r="B31" s="69" t="s">
        <v>50</v>
      </c>
      <c r="C31" s="69" t="s">
        <v>21</v>
      </c>
    </row>
    <row r="32" spans="2:9" x14ac:dyDescent="0.25">
      <c r="B32" s="6">
        <v>100</v>
      </c>
      <c r="C32" s="6">
        <v>300</v>
      </c>
      <c r="D32" s="1"/>
      <c r="E32" s="1"/>
      <c r="F32" s="1"/>
      <c r="G32" s="1"/>
      <c r="H32" s="1"/>
      <c r="I32" s="1"/>
    </row>
    <row r="33" spans="2:9" x14ac:dyDescent="0.25">
      <c r="B33" s="6">
        <v>200</v>
      </c>
      <c r="C33" s="6">
        <v>400</v>
      </c>
      <c r="D33" s="1"/>
      <c r="E33" s="1"/>
      <c r="F33" s="1"/>
      <c r="G33" s="1"/>
      <c r="H33" s="1"/>
      <c r="I33" s="1"/>
    </row>
    <row r="34" spans="2:9" x14ac:dyDescent="0.25">
      <c r="B34" s="6">
        <v>300</v>
      </c>
      <c r="C34" s="6">
        <v>650</v>
      </c>
      <c r="D34" s="1"/>
      <c r="E34" s="1"/>
      <c r="F34" s="1"/>
      <c r="G34" s="1"/>
      <c r="H34" s="1"/>
      <c r="I34" s="1"/>
    </row>
    <row r="35" spans="2:9" x14ac:dyDescent="0.25">
      <c r="B35" s="6">
        <v>400</v>
      </c>
      <c r="C35" s="6">
        <v>750</v>
      </c>
      <c r="D35" s="1"/>
      <c r="E35" s="1"/>
      <c r="F35" s="1"/>
      <c r="G35" s="1"/>
      <c r="H35" s="1"/>
      <c r="I35" s="1"/>
    </row>
    <row r="36" spans="2:9" x14ac:dyDescent="0.25">
      <c r="B36" s="6">
        <v>500</v>
      </c>
      <c r="C36" s="6">
        <v>1000</v>
      </c>
      <c r="D36" s="1"/>
      <c r="E36" s="1"/>
      <c r="F36" s="1"/>
      <c r="G36" s="1"/>
      <c r="H36" s="1"/>
      <c r="I36" s="1"/>
    </row>
    <row r="37" spans="2:9" x14ac:dyDescent="0.25">
      <c r="B37" s="6">
        <v>600</v>
      </c>
      <c r="C37" s="6">
        <v>600</v>
      </c>
      <c r="D37" s="1"/>
      <c r="E37" s="1"/>
      <c r="F37" s="1"/>
      <c r="G37" s="1"/>
      <c r="H37" s="1"/>
      <c r="I37" s="1"/>
    </row>
    <row r="38" spans="2:9" x14ac:dyDescent="0.25">
      <c r="B38" s="6">
        <v>700</v>
      </c>
      <c r="C38" s="6">
        <v>800</v>
      </c>
      <c r="D38" s="1"/>
      <c r="E38" s="1"/>
      <c r="F38" s="1"/>
      <c r="G38" s="1"/>
      <c r="H38" s="1"/>
      <c r="I38" s="1"/>
    </row>
    <row r="39" spans="2:9" x14ac:dyDescent="0.25">
      <c r="B39" s="6">
        <v>800</v>
      </c>
      <c r="C39" s="6">
        <v>850</v>
      </c>
      <c r="D39" s="1"/>
      <c r="E39" s="1"/>
      <c r="F39" s="1"/>
      <c r="G39" s="1"/>
      <c r="H39" s="1"/>
      <c r="I39" s="1"/>
    </row>
    <row r="40" spans="2:9" ht="18" thickBot="1" x14ac:dyDescent="0.3">
      <c r="B40" s="7">
        <v>900</v>
      </c>
      <c r="C40" s="7">
        <v>950</v>
      </c>
      <c r="D40" s="1"/>
      <c r="E40" s="1"/>
      <c r="F40" s="1"/>
      <c r="G40" s="1"/>
      <c r="H40" s="1"/>
      <c r="I40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ファネル分析_期間比較</vt:lpstr>
      <vt:lpstr>ファネル分析_ABテスト</vt:lpstr>
      <vt:lpstr>バブルチャート</vt:lpstr>
      <vt:lpstr>ヒートマップ</vt:lpstr>
      <vt:lpstr>パレート分析</vt:lpstr>
      <vt:lpstr>コホート分析</vt:lpstr>
      <vt:lpstr>相関分析</vt:lpstr>
      <vt:lpstr>相関分析_売上予測</vt:lpstr>
      <vt:lpstr>相関分析_外れ値＆グループ分け</vt:lpstr>
      <vt:lpstr>営業分析_1</vt:lpstr>
      <vt:lpstr>営業分析_2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2015-06-05T18:19:34Z</dcterms:created>
  <dcterms:modified xsi:type="dcterms:W3CDTF">2024-01-26T05:56:41Z</dcterms:modified>
</cp:coreProperties>
</file>