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kiichiro/Downloads/エクセル参考資料/エクセルの使い方/"/>
    </mc:Choice>
  </mc:AlternateContent>
  <xr:revisionPtr revIDLastSave="0" documentId="13_ncr:1_{78D77A15-8828-BC45-9416-305D884DD089}" xr6:coauthVersionLast="47" xr6:coauthVersionMax="47" xr10:uidLastSave="{00000000-0000-0000-0000-000000000000}"/>
  <bookViews>
    <workbookView xWindow="4560" yWindow="500" windowWidth="24460" windowHeight="16400" activeTab="6" xr2:uid="{2E9F1E43-2479-A345-8CA2-4B7BFA5A1DD1}"/>
  </bookViews>
  <sheets>
    <sheet name="ショートカット集" sheetId="1" r:id="rId1"/>
    <sheet name="役立ち集" sheetId="2" r:id="rId2"/>
    <sheet name="グラフの作り方" sheetId="3" r:id="rId3"/>
    <sheet name="ピボットテーブル" sheetId="6" r:id="rId4"/>
    <sheet name="パレート分析" sheetId="4" r:id="rId5"/>
    <sheet name="相関分析" sheetId="5" r:id="rId6"/>
    <sheet name="コホート分析" sheetId="8" r:id="rId7"/>
  </sheets>
  <externalReferences>
    <externalReference r:id="rId8"/>
  </externalReferences>
  <definedNames>
    <definedName name="_xlchart.v1.0" hidden="1">パレート分析!$B$4:$B$10</definedName>
    <definedName name="_xlchart.v1.1" hidden="1">パレート分析!$C$3</definedName>
    <definedName name="_xlchart.v1.2" hidden="1">パレート分析!$C$4:$C$10</definedName>
    <definedName name="_xlchart.v1.3" hidden="1">パレート分析!$D$3</definedName>
    <definedName name="_xlchart.v1.4" hidden="1">パレート分析!$D$4:$D$10</definedName>
    <definedName name="_xlchart.v1.5" hidden="1">パレート分析!$E$6</definedName>
  </definedNames>
  <calcPr calcId="191029"/>
  <pivotCaches>
    <pivotCache cacheId="28"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4" i="8" l="1"/>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I44" i="8"/>
  <c r="J44" i="8" s="1"/>
  <c r="K44" i="8" s="1"/>
  <c r="L44" i="8" s="1"/>
  <c r="M44" i="8" s="1"/>
  <c r="N44" i="8" s="1"/>
  <c r="O44" i="8" s="1"/>
  <c r="P44" i="8" s="1"/>
  <c r="Q44" i="8" s="1"/>
  <c r="R44" i="8" s="1"/>
  <c r="S44" i="8" s="1"/>
  <c r="T44" i="8" s="1"/>
  <c r="D44" i="8"/>
  <c r="D43" i="8"/>
  <c r="D42" i="8"/>
  <c r="D41" i="8"/>
  <c r="D40" i="8"/>
  <c r="D39" i="8"/>
  <c r="D38" i="8"/>
  <c r="D37" i="8"/>
  <c r="D36" i="8"/>
  <c r="D35" i="8"/>
  <c r="D34" i="8"/>
  <c r="D33" i="8"/>
  <c r="D32" i="8"/>
  <c r="D31" i="8"/>
  <c r="D30" i="8"/>
  <c r="D29" i="8"/>
  <c r="H28" i="8"/>
  <c r="H29" i="8" s="1"/>
  <c r="H30" i="8" s="1"/>
  <c r="H31" i="8" s="1"/>
  <c r="H32" i="8" s="1"/>
  <c r="H33" i="8" s="1"/>
  <c r="H34" i="8" s="1"/>
  <c r="H35" i="8" s="1"/>
  <c r="H36" i="8" s="1"/>
  <c r="H37" i="8" s="1"/>
  <c r="H38" i="8" s="1"/>
  <c r="D28" i="8"/>
  <c r="D27" i="8"/>
  <c r="I26" i="8"/>
  <c r="J26" i="8" s="1"/>
  <c r="K26" i="8" s="1"/>
  <c r="L26" i="8" s="1"/>
  <c r="M26" i="8" s="1"/>
  <c r="N26" i="8" s="1"/>
  <c r="O26" i="8" s="1"/>
  <c r="P26" i="8" s="1"/>
  <c r="Q26" i="8" s="1"/>
  <c r="R26" i="8" s="1"/>
  <c r="S26" i="8" s="1"/>
  <c r="T26" i="8" s="1"/>
  <c r="D26" i="8"/>
  <c r="D25" i="8"/>
  <c r="D24" i="8"/>
  <c r="D23" i="8"/>
  <c r="D22" i="8"/>
  <c r="D21" i="8"/>
  <c r="D20" i="8"/>
  <c r="D19" i="8"/>
  <c r="D18" i="8"/>
  <c r="D17" i="8"/>
  <c r="D16" i="8"/>
  <c r="D15" i="8"/>
  <c r="D14" i="8"/>
  <c r="D13" i="8"/>
  <c r="D12" i="8"/>
  <c r="D11" i="8"/>
  <c r="H10" i="8"/>
  <c r="J10" i="8" s="1"/>
  <c r="D10" i="8"/>
  <c r="I9" i="8"/>
  <c r="I27" i="8" s="1"/>
  <c r="I45" i="8" s="1"/>
  <c r="D9" i="8"/>
  <c r="J8" i="8"/>
  <c r="J9" i="8" s="1"/>
  <c r="D8" i="8"/>
  <c r="D7" i="8"/>
  <c r="J27" i="8" l="1"/>
  <c r="J45" i="8" s="1"/>
  <c r="K8" i="8"/>
  <c r="K9" i="8" s="1"/>
  <c r="K27" i="8" s="1"/>
  <c r="K45" i="8" s="1"/>
  <c r="I10" i="8"/>
  <c r="I28" i="8" s="1"/>
  <c r="I46" i="8" s="1"/>
  <c r="H11" i="8"/>
  <c r="K10" i="8"/>
  <c r="K28" i="8" l="1"/>
  <c r="K46" i="8" s="1"/>
  <c r="L8" i="8"/>
  <c r="L10" i="8" s="1"/>
  <c r="L28" i="8" s="1"/>
  <c r="L46" i="8" s="1"/>
  <c r="I11" i="8"/>
  <c r="I29" i="8" s="1"/>
  <c r="I47" i="8" s="1"/>
  <c r="L11" i="8"/>
  <c r="H12" i="8"/>
  <c r="K11" i="8"/>
  <c r="J11" i="8"/>
  <c r="J28" i="8"/>
  <c r="J46" i="8" s="1"/>
  <c r="L9" i="8" l="1"/>
  <c r="L27" i="8" s="1"/>
  <c r="L45" i="8" s="1"/>
  <c r="M8" i="8"/>
  <c r="M11" i="8" s="1"/>
  <c r="M29" i="8" s="1"/>
  <c r="M47" i="8" s="1"/>
  <c r="J29" i="8"/>
  <c r="J47" i="8" s="1"/>
  <c r="K29" i="8"/>
  <c r="K47" i="8" s="1"/>
  <c r="L29" i="8"/>
  <c r="L47" i="8" s="1"/>
  <c r="N8" i="8"/>
  <c r="N12" i="8" s="1"/>
  <c r="M10" i="8"/>
  <c r="M28" i="8" s="1"/>
  <c r="M46" i="8" s="1"/>
  <c r="K12" i="8"/>
  <c r="H13" i="8"/>
  <c r="J12" i="8"/>
  <c r="I12" i="8"/>
  <c r="I30" i="8" s="1"/>
  <c r="I48" i="8" s="1"/>
  <c r="M12" i="8"/>
  <c r="L12" i="8"/>
  <c r="M9" i="8" l="1"/>
  <c r="M27" i="8" s="1"/>
  <c r="M45" i="8" s="1"/>
  <c r="N30" i="8"/>
  <c r="N48" i="8" s="1"/>
  <c r="K30" i="8"/>
  <c r="K48" i="8" s="1"/>
  <c r="J30" i="8"/>
  <c r="J48" i="8" s="1"/>
  <c r="O8" i="8"/>
  <c r="N9" i="8"/>
  <c r="N27" i="8" s="1"/>
  <c r="N45" i="8" s="1"/>
  <c r="N10" i="8"/>
  <c r="N28" i="8" s="1"/>
  <c r="N46" i="8" s="1"/>
  <c r="N11" i="8"/>
  <c r="N29" i="8" s="1"/>
  <c r="N47" i="8" s="1"/>
  <c r="L30" i="8"/>
  <c r="L48" i="8" s="1"/>
  <c r="M13" i="8"/>
  <c r="L13" i="8"/>
  <c r="K13" i="8"/>
  <c r="J13" i="8"/>
  <c r="I13" i="8"/>
  <c r="I31" i="8" s="1"/>
  <c r="I49" i="8" s="1"/>
  <c r="O13" i="8"/>
  <c r="N13" i="8"/>
  <c r="H14" i="8"/>
  <c r="M30" i="8"/>
  <c r="M48" i="8" s="1"/>
  <c r="O31" i="8" l="1"/>
  <c r="O49" i="8" s="1"/>
  <c r="N31" i="8"/>
  <c r="N49" i="8" s="1"/>
  <c r="M31" i="8"/>
  <c r="M49" i="8" s="1"/>
  <c r="O14" i="8"/>
  <c r="H15" i="8"/>
  <c r="N14" i="8"/>
  <c r="M14" i="8"/>
  <c r="L14" i="8"/>
  <c r="K14" i="8"/>
  <c r="J14" i="8"/>
  <c r="I14" i="8"/>
  <c r="I32" i="8" s="1"/>
  <c r="I50" i="8" s="1"/>
  <c r="J31" i="8"/>
  <c r="J49" i="8" s="1"/>
  <c r="K31" i="8"/>
  <c r="K49" i="8" s="1"/>
  <c r="L31" i="8"/>
  <c r="L49" i="8" s="1"/>
  <c r="P8" i="8"/>
  <c r="P14" i="8" s="1"/>
  <c r="O9" i="8"/>
  <c r="O27" i="8" s="1"/>
  <c r="O45" i="8" s="1"/>
  <c r="O10" i="8"/>
  <c r="O28" i="8" s="1"/>
  <c r="O46" i="8" s="1"/>
  <c r="O11" i="8"/>
  <c r="O29" i="8" s="1"/>
  <c r="O47" i="8" s="1"/>
  <c r="O12" i="8"/>
  <c r="O30" i="8" s="1"/>
  <c r="O48" i="8" s="1"/>
  <c r="P32" i="8" l="1"/>
  <c r="P50" i="8" s="1"/>
  <c r="M32" i="8"/>
  <c r="M50" i="8" s="1"/>
  <c r="N32" i="8"/>
  <c r="N50" i="8" s="1"/>
  <c r="K32" i="8"/>
  <c r="K50" i="8" s="1"/>
  <c r="O32" i="8"/>
  <c r="O50" i="8" s="1"/>
  <c r="Q8" i="8"/>
  <c r="Q15" i="8" s="1"/>
  <c r="P9" i="8"/>
  <c r="P27" i="8" s="1"/>
  <c r="P45" i="8" s="1"/>
  <c r="P10" i="8"/>
  <c r="P28" i="8" s="1"/>
  <c r="P46" i="8" s="1"/>
  <c r="P11" i="8"/>
  <c r="P29" i="8" s="1"/>
  <c r="P47" i="8" s="1"/>
  <c r="P12" i="8"/>
  <c r="P30" i="8" s="1"/>
  <c r="P48" i="8" s="1"/>
  <c r="P13" i="8"/>
  <c r="P31" i="8" s="1"/>
  <c r="P49" i="8" s="1"/>
  <c r="I15" i="8"/>
  <c r="I33" i="8" s="1"/>
  <c r="I51" i="8" s="1"/>
  <c r="P15" i="8"/>
  <c r="L15" i="8"/>
  <c r="O15" i="8"/>
  <c r="H16" i="8"/>
  <c r="N15" i="8"/>
  <c r="M15" i="8"/>
  <c r="K15" i="8"/>
  <c r="J15" i="8"/>
  <c r="J32" i="8"/>
  <c r="J50" i="8" s="1"/>
  <c r="L32" i="8"/>
  <c r="L50" i="8" s="1"/>
  <c r="Q33" i="8" l="1"/>
  <c r="Q51" i="8" s="1"/>
  <c r="O33" i="8"/>
  <c r="O51" i="8" s="1"/>
  <c r="N33" i="8"/>
  <c r="N51" i="8" s="1"/>
  <c r="L33" i="8"/>
  <c r="L51" i="8" s="1"/>
  <c r="P33" i="8"/>
  <c r="P51" i="8" s="1"/>
  <c r="J33" i="8"/>
  <c r="J51" i="8" s="1"/>
  <c r="K33" i="8"/>
  <c r="K51" i="8" s="1"/>
  <c r="M33" i="8"/>
  <c r="M51" i="8" s="1"/>
  <c r="K16" i="8"/>
  <c r="N16" i="8"/>
  <c r="J16" i="8"/>
  <c r="H17" i="8"/>
  <c r="Q16" i="8"/>
  <c r="I16" i="8"/>
  <c r="I34" i="8" s="1"/>
  <c r="I52" i="8" s="1"/>
  <c r="P16" i="8"/>
  <c r="O16" i="8"/>
  <c r="M16" i="8"/>
  <c r="L16" i="8"/>
  <c r="R8" i="8"/>
  <c r="Q9" i="8"/>
  <c r="Q27" i="8" s="1"/>
  <c r="Q45" i="8" s="1"/>
  <c r="Q10" i="8"/>
  <c r="Q28" i="8" s="1"/>
  <c r="Q46" i="8" s="1"/>
  <c r="Q11" i="8"/>
  <c r="Q29" i="8" s="1"/>
  <c r="Q47" i="8" s="1"/>
  <c r="Q12" i="8"/>
  <c r="Q30" i="8" s="1"/>
  <c r="Q48" i="8" s="1"/>
  <c r="Q13" i="8"/>
  <c r="Q31" i="8" s="1"/>
  <c r="Q49" i="8" s="1"/>
  <c r="Q14" i="8"/>
  <c r="Q32" i="8" s="1"/>
  <c r="Q50" i="8" s="1"/>
  <c r="J34" i="8" l="1"/>
  <c r="J52" i="8" s="1"/>
  <c r="K34" i="8"/>
  <c r="K52" i="8" s="1"/>
  <c r="R9" i="8"/>
  <c r="R27" i="8" s="1"/>
  <c r="R45" i="8" s="1"/>
  <c r="S8" i="8"/>
  <c r="R10" i="8"/>
  <c r="R28" i="8" s="1"/>
  <c r="R46" i="8" s="1"/>
  <c r="R11" i="8"/>
  <c r="R29" i="8" s="1"/>
  <c r="R47" i="8" s="1"/>
  <c r="R12" i="8"/>
  <c r="R30" i="8" s="1"/>
  <c r="R48" i="8" s="1"/>
  <c r="R13" i="8"/>
  <c r="R31" i="8" s="1"/>
  <c r="R49" i="8" s="1"/>
  <c r="R14" i="8"/>
  <c r="R32" i="8" s="1"/>
  <c r="R50" i="8" s="1"/>
  <c r="R15" i="8"/>
  <c r="R33" i="8" s="1"/>
  <c r="R51" i="8" s="1"/>
  <c r="M17" i="8"/>
  <c r="L17" i="8"/>
  <c r="I17" i="8"/>
  <c r="I35" i="8" s="1"/>
  <c r="I53" i="8" s="1"/>
  <c r="S17" i="8"/>
  <c r="K17" i="8"/>
  <c r="Q17" i="8"/>
  <c r="R17" i="8"/>
  <c r="J17" i="8"/>
  <c r="P17" i="8"/>
  <c r="O17" i="8"/>
  <c r="N17" i="8"/>
  <c r="H18" i="8"/>
  <c r="L34" i="8"/>
  <c r="L52" i="8" s="1"/>
  <c r="R16" i="8"/>
  <c r="R34" i="8" s="1"/>
  <c r="R52" i="8" s="1"/>
  <c r="M34" i="8"/>
  <c r="M52" i="8" s="1"/>
  <c r="N34" i="8"/>
  <c r="N52" i="8" s="1"/>
  <c r="O34" i="8"/>
  <c r="O52" i="8" s="1"/>
  <c r="P34" i="8"/>
  <c r="P52" i="8" s="1"/>
  <c r="Q34" i="8"/>
  <c r="Q52" i="8" s="1"/>
  <c r="R35" i="8" l="1"/>
  <c r="R53" i="8" s="1"/>
  <c r="O35" i="8"/>
  <c r="O53" i="8" s="1"/>
  <c r="N35" i="8"/>
  <c r="N53" i="8" s="1"/>
  <c r="Q35" i="8"/>
  <c r="Q53" i="8" s="1"/>
  <c r="K35" i="8"/>
  <c r="K53" i="8" s="1"/>
  <c r="O18" i="8"/>
  <c r="J18" i="8"/>
  <c r="H19" i="8"/>
  <c r="N18" i="8"/>
  <c r="M18" i="8"/>
  <c r="L18" i="8"/>
  <c r="S18" i="8"/>
  <c r="R18" i="8"/>
  <c r="K18" i="8"/>
  <c r="Q18" i="8"/>
  <c r="I18" i="8"/>
  <c r="I36" i="8" s="1"/>
  <c r="I54" i="8" s="1"/>
  <c r="P18" i="8"/>
  <c r="S35" i="8"/>
  <c r="S53" i="8" s="1"/>
  <c r="L35" i="8"/>
  <c r="L53" i="8" s="1"/>
  <c r="P35" i="8"/>
  <c r="P53" i="8" s="1"/>
  <c r="S9" i="8"/>
  <c r="S27" i="8" s="1"/>
  <c r="S45" i="8" s="1"/>
  <c r="T8" i="8"/>
  <c r="T18" i="8" s="1"/>
  <c r="S10" i="8"/>
  <c r="S28" i="8" s="1"/>
  <c r="S46" i="8" s="1"/>
  <c r="S11" i="8"/>
  <c r="S29" i="8" s="1"/>
  <c r="S47" i="8" s="1"/>
  <c r="S12" i="8"/>
  <c r="S30" i="8" s="1"/>
  <c r="S48" i="8" s="1"/>
  <c r="S13" i="8"/>
  <c r="S31" i="8" s="1"/>
  <c r="S49" i="8" s="1"/>
  <c r="S14" i="8"/>
  <c r="S32" i="8" s="1"/>
  <c r="S50" i="8" s="1"/>
  <c r="S15" i="8"/>
  <c r="S33" i="8" s="1"/>
  <c r="S51" i="8" s="1"/>
  <c r="S16" i="8"/>
  <c r="S34" i="8" s="1"/>
  <c r="S52" i="8" s="1"/>
  <c r="J35" i="8"/>
  <c r="J53" i="8" s="1"/>
  <c r="M35" i="8"/>
  <c r="M53" i="8" s="1"/>
  <c r="T36" i="8" l="1"/>
  <c r="T54" i="8" s="1"/>
  <c r="M36" i="8"/>
  <c r="M54" i="8" s="1"/>
  <c r="P36" i="8"/>
  <c r="P54" i="8" s="1"/>
  <c r="R36" i="8"/>
  <c r="R54" i="8" s="1"/>
  <c r="N36" i="8"/>
  <c r="N54" i="8" s="1"/>
  <c r="Q36" i="8"/>
  <c r="Q54" i="8" s="1"/>
  <c r="Q19" i="8"/>
  <c r="I19" i="8"/>
  <c r="I37" i="8" s="1"/>
  <c r="I55" i="8" s="1"/>
  <c r="M19" i="8"/>
  <c r="P19" i="8"/>
  <c r="L19" i="8"/>
  <c r="O19" i="8"/>
  <c r="H20" i="8"/>
  <c r="N19" i="8"/>
  <c r="T19" i="8"/>
  <c r="S19" i="8"/>
  <c r="K19" i="8"/>
  <c r="J19" i="8"/>
  <c r="R19" i="8"/>
  <c r="T9" i="8"/>
  <c r="T27" i="8" s="1"/>
  <c r="T45" i="8" s="1"/>
  <c r="T10" i="8"/>
  <c r="T28" i="8" s="1"/>
  <c r="T46" i="8" s="1"/>
  <c r="T11" i="8"/>
  <c r="T29" i="8" s="1"/>
  <c r="T47" i="8" s="1"/>
  <c r="T12" i="8"/>
  <c r="T30" i="8" s="1"/>
  <c r="T48" i="8" s="1"/>
  <c r="T13" i="8"/>
  <c r="T31" i="8" s="1"/>
  <c r="T49" i="8" s="1"/>
  <c r="T14" i="8"/>
  <c r="T32" i="8" s="1"/>
  <c r="T50" i="8" s="1"/>
  <c r="T15" i="8"/>
  <c r="T33" i="8" s="1"/>
  <c r="T51" i="8" s="1"/>
  <c r="T16" i="8"/>
  <c r="T34" i="8" s="1"/>
  <c r="T52" i="8" s="1"/>
  <c r="T17" i="8"/>
  <c r="T35" i="8" s="1"/>
  <c r="T53" i="8" s="1"/>
  <c r="K36" i="8"/>
  <c r="K54" i="8" s="1"/>
  <c r="J36" i="8"/>
  <c r="J54" i="8" s="1"/>
  <c r="O36" i="8"/>
  <c r="O54" i="8" s="1"/>
  <c r="S36" i="8"/>
  <c r="S54" i="8" s="1"/>
  <c r="L36" i="8"/>
  <c r="L54" i="8" s="1"/>
  <c r="K37" i="8" l="1"/>
  <c r="K55" i="8" s="1"/>
  <c r="S37" i="8"/>
  <c r="S55" i="8" s="1"/>
  <c r="J37" i="8"/>
  <c r="J55" i="8" s="1"/>
  <c r="M37" i="8"/>
  <c r="M55" i="8" s="1"/>
  <c r="T37" i="8"/>
  <c r="T55" i="8" s="1"/>
  <c r="R37" i="8"/>
  <c r="R55" i="8" s="1"/>
  <c r="Q37" i="8"/>
  <c r="Q55" i="8" s="1"/>
  <c r="N37" i="8"/>
  <c r="N55" i="8" s="1"/>
  <c r="O37" i="8"/>
  <c r="O55" i="8" s="1"/>
  <c r="L37" i="8"/>
  <c r="L55" i="8" s="1"/>
  <c r="S20" i="8"/>
  <c r="K20" i="8"/>
  <c r="N20" i="8"/>
  <c r="R20" i="8"/>
  <c r="J20" i="8"/>
  <c r="Q20" i="8"/>
  <c r="I20" i="8"/>
  <c r="I38" i="8" s="1"/>
  <c r="I56" i="8" s="1"/>
  <c r="I57" i="8" s="1"/>
  <c r="P20" i="8"/>
  <c r="O20" i="8"/>
  <c r="M20" i="8"/>
  <c r="T20" i="8"/>
  <c r="L20" i="8"/>
  <c r="P37" i="8"/>
  <c r="P55" i="8" s="1"/>
  <c r="O38" i="8" l="1"/>
  <c r="O56" i="8" s="1"/>
  <c r="O57" i="8" s="1"/>
  <c r="M38" i="8"/>
  <c r="M56" i="8" s="1"/>
  <c r="M57" i="8" s="1"/>
  <c r="J38" i="8"/>
  <c r="J56" i="8" s="1"/>
  <c r="J57" i="8" s="1"/>
  <c r="L38" i="8"/>
  <c r="L56" i="8" s="1"/>
  <c r="L57" i="8" s="1"/>
  <c r="T38" i="8"/>
  <c r="T56" i="8" s="1"/>
  <c r="T57" i="8" s="1"/>
  <c r="R38" i="8"/>
  <c r="R56" i="8" s="1"/>
  <c r="R57" i="8" s="1"/>
  <c r="K38" i="8"/>
  <c r="K56" i="8" s="1"/>
  <c r="K57" i="8" s="1"/>
  <c r="S38" i="8"/>
  <c r="S56" i="8" s="1"/>
  <c r="S57" i="8" s="1"/>
  <c r="N38" i="8"/>
  <c r="N56" i="8" s="1"/>
  <c r="N57" i="8" s="1"/>
  <c r="P38" i="8"/>
  <c r="P56" i="8" s="1"/>
  <c r="P57" i="8" s="1"/>
  <c r="Q38" i="8"/>
  <c r="Q56" i="8" s="1"/>
  <c r="Q57" i="8" s="1"/>
  <c r="B9" i="6" l="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C15" i="5" l="1"/>
  <c r="B10" i="5"/>
  <c r="B11" i="5" s="1"/>
  <c r="B12" i="5" s="1"/>
  <c r="B13" i="5" s="1"/>
  <c r="C16" i="5" l="1"/>
</calcChain>
</file>

<file path=xl/sharedStrings.xml><?xml version="1.0" encoding="utf-8"?>
<sst xmlns="http://schemas.openxmlformats.org/spreadsheetml/2006/main" count="555" uniqueCount="188">
  <si>
    <t>今日の日付</t>
    <rPh sb="0" eb="2">
      <t>キョウ</t>
    </rPh>
    <rPh sb="3" eb="5">
      <t>ヒヅケ</t>
    </rPh>
    <phoneticPr fontId="1"/>
  </si>
  <si>
    <t>内容</t>
    <rPh sb="0" eb="2">
      <t>ナイヨウ</t>
    </rPh>
    <phoneticPr fontId="1"/>
  </si>
  <si>
    <t>ショートカット</t>
    <phoneticPr fontId="1"/>
  </si>
  <si>
    <t>Ctrl + ;</t>
    <phoneticPr fontId="1"/>
  </si>
  <si>
    <t>Ctrl + :</t>
    <phoneticPr fontId="1"/>
  </si>
  <si>
    <t>今の時間</t>
    <rPh sb="0" eb="1">
      <t>イマ</t>
    </rPh>
    <rPh sb="2" eb="4">
      <t>ジカn</t>
    </rPh>
    <phoneticPr fontId="1"/>
  </si>
  <si>
    <t>やり方</t>
    <phoneticPr fontId="1"/>
  </si>
  <si>
    <t>0002 だと 2 と表示される。
４桁で表示されるようにしたい。</t>
    <rPh sb="11" eb="13">
      <t>ヒョウ</t>
    </rPh>
    <rPh sb="20" eb="22">
      <t>ヒョウ</t>
    </rPh>
    <phoneticPr fontId="1"/>
  </si>
  <si>
    <t>ユーザ定義で「0000」と入力すると対応することができる。</t>
    <rPh sb="3" eb="5">
      <t>テイギ</t>
    </rPh>
    <rPh sb="13" eb="15">
      <t>ニュウリョク</t>
    </rPh>
    <rPh sb="18" eb="20">
      <t>タイ</t>
    </rPh>
    <phoneticPr fontId="1"/>
  </si>
  <si>
    <t>before</t>
    <phoneticPr fontId="1"/>
  </si>
  <si>
    <t>after</t>
    <phoneticPr fontId="1"/>
  </si>
  <si>
    <t>井波 と入力した際に自動的に「様」も表示されるようにしたい。</t>
    <rPh sb="0" eb="2">
      <t>イナミ</t>
    </rPh>
    <rPh sb="4" eb="6">
      <t>ニュウリョク</t>
    </rPh>
    <rPh sb="10" eb="13">
      <t xml:space="preserve">ジドウテキニ </t>
    </rPh>
    <rPh sb="15" eb="16">
      <t>サマ</t>
    </rPh>
    <rPh sb="18" eb="20">
      <t>ヒョウ</t>
    </rPh>
    <phoneticPr fontId="1"/>
  </si>
  <si>
    <t>ユーザ定義で「@ 様」と入力すると対応することができる。</t>
    <rPh sb="3" eb="5">
      <t>テイギ</t>
    </rPh>
    <rPh sb="9" eb="10">
      <t>サマ</t>
    </rPh>
    <rPh sb="12" eb="14">
      <t>ニュウリョク</t>
    </rPh>
    <rPh sb="17" eb="19">
      <t>タイ</t>
    </rPh>
    <phoneticPr fontId="1"/>
  </si>
  <si>
    <t>井波</t>
    <rPh sb="0" eb="2">
      <t>イナミ</t>
    </rPh>
    <phoneticPr fontId="1"/>
  </si>
  <si>
    <t>セルの中で改行</t>
    <rPh sb="3" eb="4">
      <t>ナカ</t>
    </rPh>
    <rPh sb="5" eb="7">
      <t>カイギョウ</t>
    </rPh>
    <phoneticPr fontId="1"/>
  </si>
  <si>
    <t>ああああああ
ああああ</t>
    <phoneticPr fontId="1"/>
  </si>
  <si>
    <t>シートのコピー</t>
    <phoneticPr fontId="1"/>
  </si>
  <si>
    <t>Ctrl + マウスでシートをドラッグ</t>
    <phoneticPr fontId="1"/>
  </si>
  <si>
    <t>計算式のコピペ</t>
    <rPh sb="0" eb="3">
      <t>ケイサn</t>
    </rPh>
    <phoneticPr fontId="1"/>
  </si>
  <si>
    <t>セルの右下の部分をダブルクリック</t>
    <rPh sb="3" eb="5">
      <t>ミギシテ</t>
    </rPh>
    <rPh sb="6" eb="8">
      <t>ブブn</t>
    </rPh>
    <phoneticPr fontId="1"/>
  </si>
  <si>
    <t>絶対参照</t>
    <rPh sb="0" eb="2">
      <t>ゼッタイ</t>
    </rPh>
    <rPh sb="2" eb="4">
      <t>サンショウ</t>
    </rPh>
    <phoneticPr fontId="1"/>
  </si>
  <si>
    <t>該当セルを選択してF4を押すだけ
そうすれば勝手にC4→$C$4みたいな感じになる</t>
    <rPh sb="0" eb="2">
      <t>ガイトウ</t>
    </rPh>
    <rPh sb="5" eb="7">
      <t>センタク</t>
    </rPh>
    <rPh sb="12" eb="13">
      <t>オス</t>
    </rPh>
    <rPh sb="36" eb="37">
      <t>カンジ</t>
    </rPh>
    <phoneticPr fontId="1"/>
  </si>
  <si>
    <t>数式の参照もとのトレースを使用するとできる。
消したい時はトレース矢印の削除で可能</t>
    <rPh sb="0" eb="2">
      <t>スウス</t>
    </rPh>
    <rPh sb="3" eb="5">
      <t>サンショウモテ</t>
    </rPh>
    <rPh sb="13" eb="15">
      <t>シヨウ</t>
    </rPh>
    <rPh sb="23" eb="24">
      <t>ケシタ</t>
    </rPh>
    <rPh sb="33" eb="35">
      <t>ヤジルセィ</t>
    </rPh>
    <rPh sb="36" eb="38">
      <t>サクジョ</t>
    </rPh>
    <rPh sb="39" eb="41">
      <t>カノウ</t>
    </rPh>
    <phoneticPr fontId="1"/>
  </si>
  <si>
    <t>どのセルが参照されているのかを確認したい時。</t>
    <rPh sb="5" eb="7">
      <t>サンショウ</t>
    </rPh>
    <rPh sb="15" eb="17">
      <t>カクニn</t>
    </rPh>
    <phoneticPr fontId="1"/>
  </si>
  <si>
    <t>他のシートを参照しているセルの見つけ方</t>
    <rPh sb="0" eb="1">
      <t>ホカ</t>
    </rPh>
    <rPh sb="6" eb="8">
      <t>サンショウ</t>
    </rPh>
    <rPh sb="15" eb="16">
      <t>ミツケ</t>
    </rPh>
    <phoneticPr fontId="1"/>
  </si>
  <si>
    <t>Ctrl + F で「！」検索をすると見つけることができる。</t>
    <rPh sb="10" eb="13">
      <t>ケンサク</t>
    </rPh>
    <rPh sb="19" eb="20">
      <t>ミツケルコテ</t>
    </rPh>
    <phoneticPr fontId="1"/>
  </si>
  <si>
    <t>置換する方法</t>
    <rPh sb="0" eb="2">
      <t>チカn</t>
    </rPh>
    <rPh sb="4" eb="6">
      <t xml:space="preserve">ホウホウ </t>
    </rPh>
    <phoneticPr fontId="1"/>
  </si>
  <si>
    <t>Ctrl + H</t>
    <phoneticPr fontId="1"/>
  </si>
  <si>
    <t>全シートをから確認したい場合</t>
    <rPh sb="0" eb="1">
      <t>ゼンシート</t>
    </rPh>
    <rPh sb="7" eb="9">
      <t>カクニn</t>
    </rPh>
    <phoneticPr fontId="1"/>
  </si>
  <si>
    <t>Ctrl + F で検索をするときに検索場所を「ブック」にする</t>
    <rPh sb="18" eb="22">
      <t>ケンサク</t>
    </rPh>
    <phoneticPr fontId="1"/>
  </si>
  <si>
    <t>注意書きの付け方</t>
    <rPh sb="0" eb="3">
      <t>チュウ</t>
    </rPh>
    <rPh sb="5" eb="6">
      <t>ツケカタ</t>
    </rPh>
    <phoneticPr fontId="1"/>
  </si>
  <si>
    <t>（1）正社員</t>
    <rPh sb="3" eb="6">
      <t>セイシャイn</t>
    </rPh>
    <phoneticPr fontId="1"/>
  </si>
  <si>
    <t>社員数(1)</t>
    <rPh sb="0" eb="3">
      <t>シャイn</t>
    </rPh>
    <phoneticPr fontId="1"/>
  </si>
  <si>
    <t>セルの書式設定で[文字を上付き]にする。</t>
    <rPh sb="9" eb="11">
      <t>モジ</t>
    </rPh>
    <rPh sb="12" eb="14">
      <t>ウエツキ</t>
    </rPh>
    <phoneticPr fontId="1"/>
  </si>
  <si>
    <t>コメント</t>
    <phoneticPr fontId="1"/>
  </si>
  <si>
    <t>Shift + F2</t>
    <phoneticPr fontId="1"/>
  </si>
  <si>
    <t>印刷</t>
    <rPh sb="0" eb="2">
      <t>インサテゥ</t>
    </rPh>
    <phoneticPr fontId="1"/>
  </si>
  <si>
    <t>Ctrl + P</t>
    <phoneticPr fontId="1"/>
  </si>
  <si>
    <t>行の高さ</t>
    <rPh sb="0" eb="1">
      <t>ギョウ</t>
    </rPh>
    <rPh sb="2" eb="3">
      <t>タカサ</t>
    </rPh>
    <phoneticPr fontId="1"/>
  </si>
  <si>
    <r>
      <t xml:space="preserve">シート全体を選択して（must）
</t>
    </r>
    <r>
      <rPr>
        <sz val="12"/>
        <color rgb="FFFF0000"/>
        <rFont val="游ゴシック"/>
        <family val="3"/>
        <charset val="128"/>
      </rPr>
      <t>行の高さを「18」にする</t>
    </r>
    <r>
      <rPr>
        <sz val="12"/>
        <color theme="1"/>
        <rFont val="游ゴシック"/>
        <family val="2"/>
        <charset val="128"/>
        <scheme val="minor"/>
      </rPr>
      <t>！</t>
    </r>
    <rPh sb="3" eb="5">
      <t>ゼンタイ</t>
    </rPh>
    <rPh sb="6" eb="8">
      <t>センタク</t>
    </rPh>
    <rPh sb="17" eb="18">
      <t>ギョウ</t>
    </rPh>
    <phoneticPr fontId="1"/>
  </si>
  <si>
    <t>文字のフォント</t>
    <rPh sb="0" eb="2">
      <t>モジ</t>
    </rPh>
    <phoneticPr fontId="1"/>
  </si>
  <si>
    <t>英数字：Arial
日本語のみ：MSPゴシックで良い。</t>
    <rPh sb="0" eb="3">
      <t>エイスウ</t>
    </rPh>
    <rPh sb="10" eb="13">
      <t>ニホn</t>
    </rPh>
    <phoneticPr fontId="1"/>
  </si>
  <si>
    <t>数字</t>
    <rPh sb="0" eb="2">
      <t>スウ</t>
    </rPh>
    <phoneticPr fontId="1"/>
  </si>
  <si>
    <r>
      <t>必ず「</t>
    </r>
    <r>
      <rPr>
        <sz val="12"/>
        <color rgb="FFFF0000"/>
        <rFont val="游ゴシック"/>
        <family val="3"/>
        <charset val="128"/>
      </rPr>
      <t>桁区切り</t>
    </r>
    <r>
      <rPr>
        <sz val="12"/>
        <color theme="1"/>
        <rFont val="游ゴシック"/>
        <family val="2"/>
        <charset val="128"/>
        <scheme val="minor"/>
      </rPr>
      <t>」を行う。</t>
    </r>
    <rPh sb="0" eb="1">
      <t>カナラズ</t>
    </rPh>
    <rPh sb="3" eb="6">
      <t>ケタ</t>
    </rPh>
    <rPh sb="9" eb="10">
      <t>オコナウ</t>
    </rPh>
    <phoneticPr fontId="1"/>
  </si>
  <si>
    <t>個別シートの設定に関して</t>
    <rPh sb="0" eb="2">
      <t>コベテゥ</t>
    </rPh>
    <rPh sb="6" eb="8">
      <t>セッテイ</t>
    </rPh>
    <phoneticPr fontId="1"/>
  </si>
  <si>
    <t>同じ作業を繰り返す</t>
    <rPh sb="0" eb="1">
      <t>オナジ</t>
    </rPh>
    <rPh sb="2" eb="4">
      <t>サギョウ</t>
    </rPh>
    <rPh sb="5" eb="6">
      <t>クリカエス</t>
    </rPh>
    <phoneticPr fontId="1"/>
  </si>
  <si>
    <t>F4
→例えば、同じ色を別のセルにも適応するみたいな時</t>
    <phoneticPr fontId="1"/>
  </si>
  <si>
    <r>
      <t>・B2からシートを書き始める。
・「表示」で「枠線をオフ」にする
・表は基本的に横線だけで作成する。（縦線は基本的になくて良い！）
→「セルの書式設定」で選択することが可能。
→表の</t>
    </r>
    <r>
      <rPr>
        <sz val="12"/>
        <color theme="4"/>
        <rFont val="游ゴシック"/>
        <family val="3"/>
        <charset val="128"/>
      </rPr>
      <t>スタートと終了</t>
    </r>
    <r>
      <rPr>
        <sz val="12"/>
        <color theme="1"/>
        <rFont val="游ゴシック"/>
        <family val="2"/>
        <charset val="128"/>
        <scheme val="minor"/>
      </rPr>
      <t>は「</t>
    </r>
    <r>
      <rPr>
        <sz val="12"/>
        <color theme="4"/>
        <rFont val="游ゴシック"/>
        <family val="3"/>
        <charset val="128"/>
      </rPr>
      <t>太い線</t>
    </r>
    <r>
      <rPr>
        <sz val="12"/>
        <color theme="1"/>
        <rFont val="游ゴシック"/>
        <family val="3"/>
        <charset val="128"/>
      </rPr>
      <t>を引き</t>
    </r>
    <r>
      <rPr>
        <sz val="12"/>
        <color theme="1"/>
        <rFont val="游ゴシック"/>
        <family val="2"/>
        <charset val="128"/>
        <scheme val="minor"/>
      </rPr>
      <t>」、</t>
    </r>
    <r>
      <rPr>
        <sz val="12"/>
        <color theme="9" tint="-0.249977111117893"/>
        <rFont val="游ゴシック"/>
        <family val="3"/>
        <charset val="128"/>
      </rPr>
      <t>中間の線</t>
    </r>
    <r>
      <rPr>
        <sz val="12"/>
        <color theme="1"/>
        <rFont val="游ゴシック"/>
        <family val="2"/>
        <charset val="128"/>
        <scheme val="minor"/>
      </rPr>
      <t>は「</t>
    </r>
    <r>
      <rPr>
        <sz val="12"/>
        <color theme="9" tint="-0.249977111117893"/>
        <rFont val="游ゴシック"/>
        <family val="3"/>
        <charset val="128"/>
      </rPr>
      <t>細い線</t>
    </r>
    <r>
      <rPr>
        <sz val="12"/>
        <color theme="1"/>
        <rFont val="游ゴシック"/>
        <family val="2"/>
        <charset val="128"/>
        <scheme val="minor"/>
      </rPr>
      <t>を引く」
・1項目で1列（一つの列幅は</t>
    </r>
    <r>
      <rPr>
        <sz val="12"/>
        <color rgb="FFFF0000"/>
        <rFont val="游ゴシック"/>
        <family val="3"/>
        <charset val="128"/>
      </rPr>
      <t>1</t>
    </r>
    <r>
      <rPr>
        <sz val="12"/>
        <color theme="1"/>
        <rFont val="游ゴシック"/>
        <family val="2"/>
        <charset val="128"/>
        <scheme val="minor"/>
      </rPr>
      <t>ポイント）
・</t>
    </r>
    <r>
      <rPr>
        <sz val="12"/>
        <color theme="4"/>
        <rFont val="游ゴシック"/>
        <family val="3"/>
        <charset val="128"/>
      </rPr>
      <t>文字は左揃え</t>
    </r>
    <r>
      <rPr>
        <sz val="12"/>
        <color theme="1"/>
        <rFont val="游ゴシック"/>
        <family val="2"/>
        <charset val="128"/>
        <scheme val="minor"/>
      </rPr>
      <t>・</t>
    </r>
    <r>
      <rPr>
        <sz val="12"/>
        <color theme="9" tint="-0.249977111117893"/>
        <rFont val="游ゴシック"/>
        <family val="3"/>
        <charset val="128"/>
      </rPr>
      <t>数字は右揃え</t>
    </r>
    <r>
      <rPr>
        <sz val="12"/>
        <color theme="1"/>
        <rFont val="游ゴシック"/>
        <family val="2"/>
        <charset val="128"/>
        <scheme val="minor"/>
      </rPr>
      <t>。
→ただし数字がある列のタイトルは「</t>
    </r>
    <r>
      <rPr>
        <sz val="12"/>
        <color theme="9" tint="-0.249977111117893"/>
        <rFont val="游ゴシック"/>
        <family val="3"/>
        <charset val="128"/>
      </rPr>
      <t>右揃え</t>
    </r>
    <r>
      <rPr>
        <sz val="12"/>
        <color theme="1"/>
        <rFont val="游ゴシック"/>
        <family val="2"/>
        <charset val="128"/>
        <scheme val="minor"/>
      </rPr>
      <t>」（数字の揃えに揃える！！）
・数字の色（ベタ打ち（自分で入力した数値）：</t>
    </r>
    <r>
      <rPr>
        <sz val="12"/>
        <color theme="4"/>
        <rFont val="游ゴシック"/>
        <family val="3"/>
        <charset val="128"/>
      </rPr>
      <t>青</t>
    </r>
    <r>
      <rPr>
        <sz val="12"/>
        <color theme="1"/>
        <rFont val="游ゴシック"/>
        <family val="2"/>
        <charset val="128"/>
        <scheme val="minor"/>
      </rPr>
      <t>、計算式：黒、他のシートを参照：</t>
    </r>
    <r>
      <rPr>
        <sz val="12"/>
        <color theme="9"/>
        <rFont val="游ゴシック"/>
        <family val="3"/>
        <charset val="128"/>
      </rPr>
      <t>緑</t>
    </r>
    <r>
      <rPr>
        <sz val="12"/>
        <color theme="1"/>
        <rFont val="游ゴシック"/>
        <family val="2"/>
        <charset val="128"/>
        <scheme val="minor"/>
      </rPr>
      <t>）</t>
    </r>
    <rPh sb="9" eb="10">
      <t>カキハジム</t>
    </rPh>
    <rPh sb="18" eb="20">
      <t>ヒョウ</t>
    </rPh>
    <rPh sb="23" eb="25">
      <t>ワクセn</t>
    </rPh>
    <rPh sb="34" eb="35">
      <t>ヒョウ</t>
    </rPh>
    <rPh sb="36" eb="39">
      <t>キホn</t>
    </rPh>
    <rPh sb="40" eb="42">
      <t>ヨコセn</t>
    </rPh>
    <rPh sb="45" eb="47">
      <t>サクセイ</t>
    </rPh>
    <rPh sb="51" eb="53">
      <t>タテ</t>
    </rPh>
    <rPh sb="54" eb="57">
      <t>キホn</t>
    </rPh>
    <rPh sb="65" eb="66">
      <t>ヒョウ</t>
    </rPh>
    <rPh sb="71" eb="75">
      <t xml:space="preserve">ショシキセッテイ </t>
    </rPh>
    <rPh sb="77" eb="79">
      <t>センタク</t>
    </rPh>
    <rPh sb="94" eb="96">
      <t>シュウリョウ</t>
    </rPh>
    <rPh sb="98" eb="99">
      <t>フトイ</t>
    </rPh>
    <rPh sb="106" eb="108">
      <t>チュウ</t>
    </rPh>
    <rPh sb="109" eb="110">
      <t>センハ</t>
    </rPh>
    <rPh sb="112" eb="113">
      <t>ホソイ</t>
    </rPh>
    <rPh sb="116" eb="117">
      <t>ヒク</t>
    </rPh>
    <rPh sb="124" eb="126">
      <t>コウモク</t>
    </rPh>
    <rPh sb="128" eb="129">
      <t>レテゥ</t>
    </rPh>
    <rPh sb="130" eb="131">
      <t>ヒトテゥ</t>
    </rPh>
    <rPh sb="133" eb="134">
      <t>レテゥ</t>
    </rPh>
    <rPh sb="134" eb="135">
      <t xml:space="preserve">ハバ </t>
    </rPh>
    <rPh sb="143" eb="144">
      <t>スウジ</t>
    </rPh>
    <rPh sb="144" eb="146">
      <t>ガミ</t>
    </rPh>
    <rPh sb="147" eb="148">
      <t>ギスウ</t>
    </rPh>
    <rPh sb="148" eb="149">
      <t>ジ ソ</t>
    </rPh>
    <rPh sb="151" eb="153">
      <t>ロエ</t>
    </rPh>
    <rPh sb="154" eb="156">
      <t/>
    </rPh>
    <rPh sb="163" eb="165">
      <t>スウジガ</t>
    </rPh>
    <rPh sb="176" eb="178">
      <t>ミギ</t>
    </rPh>
    <rPh sb="181" eb="183">
      <t xml:space="preserve">スウジ </t>
    </rPh>
    <rPh sb="184" eb="185">
      <t>ソロエ</t>
    </rPh>
    <rPh sb="187" eb="188">
      <t>ソロエ</t>
    </rPh>
    <rPh sb="195" eb="197">
      <t>スウ</t>
    </rPh>
    <rPh sb="198" eb="199">
      <t>イロ</t>
    </rPh>
    <rPh sb="205" eb="207">
      <t>ジブn</t>
    </rPh>
    <rPh sb="208" eb="210">
      <t>ニュウリョク</t>
    </rPh>
    <rPh sb="212" eb="214">
      <t>スウ</t>
    </rPh>
    <rPh sb="216" eb="217">
      <t>アオ</t>
    </rPh>
    <rPh sb="218" eb="221">
      <t>ケイサn</t>
    </rPh>
    <rPh sb="222" eb="223">
      <t>クロ</t>
    </rPh>
    <rPh sb="224" eb="225">
      <t>ホカノシ-</t>
    </rPh>
    <rPh sb="230" eb="232">
      <t>サンショウ</t>
    </rPh>
    <rPh sb="233" eb="234">
      <t>ミドリ</t>
    </rPh>
    <phoneticPr fontId="1"/>
  </si>
  <si>
    <t>条件付き書式</t>
    <rPh sb="0" eb="3">
      <t>ジョウケn</t>
    </rPh>
    <phoneticPr fontId="1"/>
  </si>
  <si>
    <r>
      <t>・ある条件を満たした場合に色をつけることができる。
→「ホーム」→「条件付き書式」→「強調表示ルール」→「指定の値より大きい」
・基準の値は「</t>
    </r>
    <r>
      <rPr>
        <sz val="12"/>
        <color theme="9"/>
        <rFont val="游ゴシック"/>
        <family val="3"/>
        <charset val="128"/>
      </rPr>
      <t>ベタ打ち</t>
    </r>
    <r>
      <rPr>
        <sz val="12"/>
        <color theme="1"/>
        <rFont val="游ゴシック"/>
        <family val="2"/>
        <charset val="128"/>
        <scheme val="minor"/>
      </rPr>
      <t>」もしくは「</t>
    </r>
    <r>
      <rPr>
        <sz val="12"/>
        <color theme="9"/>
        <rFont val="游ゴシック"/>
        <family val="3"/>
        <charset val="128"/>
      </rPr>
      <t>セルの選択</t>
    </r>
    <r>
      <rPr>
        <sz val="12"/>
        <color theme="1"/>
        <rFont val="游ゴシック"/>
        <family val="2"/>
        <charset val="128"/>
        <scheme val="minor"/>
      </rPr>
      <t>」で行うことができる。
・セルの条件付き書式をクリアしたいときは、「ホーム」→「条件付き書式」→「ルールのクリア」
・優先順位が高い順に色付けされる。「ルールの管理」で設定することができる。</t>
    </r>
    <rPh sb="3" eb="5">
      <t>ジョウケn</t>
    </rPh>
    <rPh sb="6" eb="7">
      <t>ミタセィ</t>
    </rPh>
    <rPh sb="13" eb="14">
      <t>イロヲ</t>
    </rPh>
    <rPh sb="34" eb="37">
      <t>ジョウケn</t>
    </rPh>
    <rPh sb="38" eb="40">
      <t>ショシキ</t>
    </rPh>
    <rPh sb="43" eb="45">
      <t>キョウチョウ</t>
    </rPh>
    <rPh sb="45" eb="47">
      <t>ヒョウジ</t>
    </rPh>
    <rPh sb="53" eb="55">
      <t>シテイ</t>
    </rPh>
    <rPh sb="56" eb="57">
      <t>アタイ</t>
    </rPh>
    <rPh sb="65" eb="67">
      <t>キジュn</t>
    </rPh>
    <rPh sb="68" eb="69">
      <t>アタイ</t>
    </rPh>
    <rPh sb="84" eb="86">
      <t>センタク</t>
    </rPh>
    <rPh sb="88" eb="89">
      <t>オコナウ</t>
    </rPh>
    <rPh sb="102" eb="105">
      <t>ジョウケn</t>
    </rPh>
    <rPh sb="106" eb="108">
      <t>ショシキ</t>
    </rPh>
    <rPh sb="145" eb="149">
      <t>ユウセn</t>
    </rPh>
    <rPh sb="150" eb="151">
      <t>タカイ</t>
    </rPh>
    <rPh sb="152" eb="153">
      <t>ジュンニ</t>
    </rPh>
    <rPh sb="154" eb="156">
      <t>イロヅケ</t>
    </rPh>
    <rPh sb="166" eb="168">
      <t>カンリ</t>
    </rPh>
    <rPh sb="170" eb="172">
      <t>セッテイ</t>
    </rPh>
    <phoneticPr fontId="1"/>
  </si>
  <si>
    <r>
      <rPr>
        <sz val="12"/>
        <color theme="9"/>
        <rFont val="游ゴシック"/>
        <family val="3"/>
        <charset val="128"/>
      </rPr>
      <t>セル結合せずに中央に文字</t>
    </r>
    <r>
      <rPr>
        <sz val="12"/>
        <color theme="1"/>
        <rFont val="游ゴシック"/>
        <family val="2"/>
        <charset val="128"/>
        <scheme val="minor"/>
      </rPr>
      <t>を揃える</t>
    </r>
    <rPh sb="7" eb="9">
      <t>チュウオウ</t>
    </rPh>
    <rPh sb="10" eb="12">
      <t>モジ</t>
    </rPh>
    <rPh sb="13" eb="14">
      <t>ソロエ</t>
    </rPh>
    <phoneticPr fontId="1"/>
  </si>
  <si>
    <r>
      <t>「セルの書式設定」→「配置」→「水平方向の設定」→「選択範囲で中央揃え」
＜注意＞
これができるのは、</t>
    </r>
    <r>
      <rPr>
        <sz val="12"/>
        <color theme="9"/>
        <rFont val="游ゴシック"/>
        <family val="3"/>
        <charset val="128"/>
      </rPr>
      <t>横のみ</t>
    </r>
    <r>
      <rPr>
        <sz val="12"/>
        <color theme="1"/>
        <rFont val="游ゴシック"/>
        <family val="2"/>
        <charset val="128"/>
        <scheme val="minor"/>
      </rPr>
      <t>。縦方向はセル結合を行う必要がある。</t>
    </r>
    <rPh sb="4" eb="8">
      <t>sy</t>
    </rPh>
    <rPh sb="11" eb="13">
      <t>ハイティ</t>
    </rPh>
    <rPh sb="16" eb="20">
      <t>スイヘイホウク</t>
    </rPh>
    <rPh sb="21" eb="23">
      <t>セッテイ</t>
    </rPh>
    <rPh sb="26" eb="30">
      <t>センタク</t>
    </rPh>
    <rPh sb="31" eb="33">
      <t>チュウオウ</t>
    </rPh>
    <rPh sb="33" eb="34">
      <t>ゾロエ</t>
    </rPh>
    <rPh sb="38" eb="40">
      <t>チュウ</t>
    </rPh>
    <rPh sb="51" eb="52">
      <t>ヨコ</t>
    </rPh>
    <rPh sb="55" eb="58">
      <t>タテホウ</t>
    </rPh>
    <rPh sb="64" eb="65">
      <t>オコナウ</t>
    </rPh>
    <phoneticPr fontId="1"/>
  </si>
  <si>
    <t>文字を縦にしたり変更する場合</t>
    <rPh sb="0" eb="1">
      <t>モジ</t>
    </rPh>
    <rPh sb="3" eb="4">
      <t>タテ</t>
    </rPh>
    <rPh sb="8" eb="10">
      <t>ヘンコウ</t>
    </rPh>
    <phoneticPr fontId="1"/>
  </si>
  <si>
    <t>「セルの書式設定」→「方向」で可能</t>
    <rPh sb="4" eb="8">
      <t>sy</t>
    </rPh>
    <rPh sb="9" eb="11">
      <t>→「」</t>
    </rPh>
    <rPh sb="11" eb="13">
      <t>ホウコウ</t>
    </rPh>
    <phoneticPr fontId="1"/>
  </si>
  <si>
    <r>
      <t>Alt + Enter
＜重要＞
改行する場合は、</t>
    </r>
    <r>
      <rPr>
        <sz val="12"/>
        <color theme="9"/>
        <rFont val="游ゴシック"/>
        <family val="3"/>
        <charset val="128"/>
      </rPr>
      <t>他の列は上詰にする</t>
    </r>
    <r>
      <rPr>
        <sz val="12"/>
        <color theme="1"/>
        <rFont val="游ゴシック"/>
        <family val="2"/>
        <charset val="128"/>
        <scheme val="minor"/>
      </rPr>
      <t>と見やすくなる。</t>
    </r>
    <rPh sb="13" eb="15">
      <t>ジュウヨウ</t>
    </rPh>
    <rPh sb="17" eb="19">
      <t>カイギョウ</t>
    </rPh>
    <rPh sb="25" eb="26">
      <t>ホカノ</t>
    </rPh>
    <rPh sb="27" eb="28">
      <t>レテゥ</t>
    </rPh>
    <rPh sb="29" eb="31">
      <t>ウエ</t>
    </rPh>
    <rPh sb="35" eb="36">
      <t>ミヤス</t>
    </rPh>
    <phoneticPr fontId="1"/>
  </si>
  <si>
    <t>データを非表示にするとき</t>
    <rPh sb="4" eb="7">
      <t>ヒヒョウジ</t>
    </rPh>
    <phoneticPr fontId="1"/>
  </si>
  <si>
    <t>「データ」→「アウトライン」→「グループ化」を行うとよい。
＜注意＞
非表示は扱いづらいためあまり使用しないようにした方が良い。</t>
    <rPh sb="31" eb="33">
      <t>チュウ</t>
    </rPh>
    <rPh sb="35" eb="38">
      <t>ヒヒョウ</t>
    </rPh>
    <rPh sb="39" eb="40">
      <t>アツカイ</t>
    </rPh>
    <phoneticPr fontId="1"/>
  </si>
  <si>
    <t xml:space="preserve">基本的なグラフの作成方法
</t>
    <rPh sb="0" eb="3">
      <t>キホn</t>
    </rPh>
    <rPh sb="8" eb="12">
      <t>サクセイソウニュウ</t>
    </rPh>
    <phoneticPr fontId="1"/>
  </si>
  <si>
    <t>「挿入」</t>
    <phoneticPr fontId="1"/>
  </si>
  <si>
    <t>項目</t>
    <rPh sb="0" eb="2">
      <t>コウモク</t>
    </rPh>
    <phoneticPr fontId="1"/>
  </si>
  <si>
    <t>綺麗なグラフの作り方</t>
    <rPh sb="1" eb="3">
      <t>キョウチョウイロヲボウグラヘゥゼンブヒトテゥアオ キホnミギセンタクイロトウイテゥヨイボウノハバタカサハバボウグラセンタクシテショシキタカサジクヲセンタクジクタンイ サイセィオサイダイヘンコウホnメヤスタテジクノソウニュウイレモジイロアワセセンタクミギカ オコナッテイドウラクセンタクガイトウシテイ</t>
    </rPh>
    <phoneticPr fontId="1"/>
  </si>
  <si>
    <r>
      <t>・強調したいものだけ色をつけ、それ以外はグレー
→棒グラフを「１クリック」で全部をグレー、「ダブルクリック」で一つのみ青とかにできる。
・棒の幅・高
→幅：「</t>
    </r>
    <r>
      <rPr>
        <sz val="12"/>
        <color theme="9"/>
        <rFont val="游ゴシック"/>
        <family val="3"/>
        <charset val="128"/>
      </rPr>
      <t>棒グラフ</t>
    </r>
    <r>
      <rPr>
        <sz val="12"/>
        <color theme="1"/>
        <rFont val="游ゴシック"/>
        <family val="2"/>
        <charset val="128"/>
        <scheme val="minor"/>
      </rPr>
      <t>を選択して右クリック」→「データ系列の書式決定」
→高さ：「</t>
    </r>
    <r>
      <rPr>
        <sz val="12"/>
        <color theme="9"/>
        <rFont val="游ゴシック"/>
        <family val="3"/>
        <charset val="128"/>
      </rPr>
      <t>軸</t>
    </r>
    <r>
      <rPr>
        <sz val="12"/>
        <color theme="1"/>
        <rFont val="游ゴシック"/>
        <family val="2"/>
        <charset val="128"/>
        <scheme val="minor"/>
      </rPr>
      <t xml:space="preserve">を選択して右クリック」→「データラベルの書式決定」（単位・最小値・最大値を変更）（軸は3~4本ぐらいが目安）
・縦軸のメモリ
→「挿入」→「テキストボックス」
→テキストボックスで入れる。文字の色はグラフのメモリに合わせる。
→この時 Ctrl で「タイトル」と「グラフ」を選択して、「右クリック」で「グループ化」を行なっていくと移動させるのが楽
</t>
    </r>
    <rPh sb="1" eb="3">
      <t>キョウチョウ</t>
    </rPh>
    <rPh sb="10" eb="11">
      <t>イロヲ</t>
    </rPh>
    <rPh sb="25" eb="26">
      <t>ボウグラヘゥ</t>
    </rPh>
    <rPh sb="38" eb="40">
      <t>ゼンブ</t>
    </rPh>
    <rPh sb="55" eb="56">
      <t>ヒトテゥ</t>
    </rPh>
    <rPh sb="59" eb="60">
      <t xml:space="preserve">アオ </t>
    </rPh>
    <rPh sb="79" eb="81">
      <t>キホn</t>
    </rPh>
    <rPh sb="91" eb="92">
      <t>ミギ</t>
    </rPh>
    <rPh sb="98" eb="100">
      <t>センタク</t>
    </rPh>
    <rPh sb="106" eb="107">
      <t>イロ</t>
    </rPh>
    <rPh sb="108" eb="110">
      <t>トウイテゥ</t>
    </rPh>
    <rPh sb="113" eb="114">
      <t>ヨイ</t>
    </rPh>
    <rPh sb="118" eb="119">
      <t>ボウノ</t>
    </rPh>
    <rPh sb="120" eb="121">
      <t>ハバ</t>
    </rPh>
    <rPh sb="122" eb="123">
      <t>タカサ</t>
    </rPh>
    <rPh sb="125" eb="126">
      <t>ハバ</t>
    </rPh>
    <rPh sb="128" eb="129">
      <t>ボウグラ</t>
    </rPh>
    <rPh sb="133" eb="135">
      <t>センタクシテ</t>
    </rPh>
    <rPh sb="151" eb="155">
      <t>ショシキ</t>
    </rPh>
    <rPh sb="158" eb="159">
      <t>タカサ</t>
    </rPh>
    <rPh sb="162" eb="163">
      <t>ジクヲ</t>
    </rPh>
    <rPh sb="164" eb="166">
      <t>センタク</t>
    </rPh>
    <rPh sb="189" eb="190">
      <t>ジク</t>
    </rPh>
    <rPh sb="191" eb="193">
      <t xml:space="preserve">タンイ </t>
    </rPh>
    <rPh sb="194" eb="197">
      <t>サイセィオ</t>
    </rPh>
    <rPh sb="198" eb="201">
      <t>サイダイ</t>
    </rPh>
    <rPh sb="202" eb="204">
      <t>ヘンコウ</t>
    </rPh>
    <rPh sb="209" eb="210">
      <t>ホn</t>
    </rPh>
    <rPh sb="214" eb="216">
      <t>メヤス</t>
    </rPh>
    <rPh sb="222" eb="224">
      <t>タテジクノ</t>
    </rPh>
    <rPh sb="231" eb="233">
      <t>ソウニュウ</t>
    </rPh>
    <rPh sb="256" eb="257">
      <t>イレ</t>
    </rPh>
    <rPh sb="260" eb="262">
      <t>モジ</t>
    </rPh>
    <rPh sb="263" eb="264">
      <t>イロ</t>
    </rPh>
    <rPh sb="273" eb="274">
      <t>アワセセンタクミギカ オコナッテイドウラクセンタクガイトウシテイ</t>
    </rPh>
    <phoneticPr fontId="1"/>
  </si>
  <si>
    <r>
      <t>・データラベルをつける（基本あってもいい）
→「右クリック」で選択
→グラフの色と統一すると良い。
・タイトル
→タイトルを選択して「=該当セル」で指定したセルをタイトルにすることもできる。
・データの選択
→</t>
    </r>
    <r>
      <rPr>
        <sz val="12"/>
        <color theme="9"/>
        <rFont val="游ゴシック"/>
        <family val="3"/>
        <charset val="128"/>
      </rPr>
      <t>使用したいデータ</t>
    </r>
    <r>
      <rPr>
        <sz val="12"/>
        <color theme="1"/>
        <rFont val="游ゴシック"/>
        <family val="2"/>
        <charset val="128"/>
        <scheme val="minor"/>
      </rPr>
      <t>を選択
→Ctrl を押しながらデータを選択する。
→「右クリック」→「データの選択」でラベルとかの範囲を選択することができる。
・行と列を入れ替える。
→「右クリック」→「行と列の切り替え」</t>
    </r>
    <rPh sb="107" eb="109">
      <t>シヨウ</t>
    </rPh>
    <rPh sb="116" eb="118">
      <t>センタク</t>
    </rPh>
    <rPh sb="125" eb="127">
      <t>ハンイ</t>
    </rPh>
    <rPh sb="128" eb="130">
      <t>センタク</t>
    </rPh>
    <rPh sb="143" eb="144">
      <t>ミギクリ</t>
    </rPh>
    <rPh sb="155" eb="157">
      <t>センタク</t>
    </rPh>
    <rPh sb="182" eb="183">
      <t>ギョウ</t>
    </rPh>
    <rPh sb="184" eb="185">
      <t>レテゥ</t>
    </rPh>
    <rPh sb="186" eb="187">
      <t>イレ</t>
    </rPh>
    <rPh sb="195" eb="196">
      <t>ミギクリ</t>
    </rPh>
    <rPh sb="203" eb="204">
      <t>ギョウ</t>
    </rPh>
    <rPh sb="207" eb="208">
      <t>キリカエ</t>
    </rPh>
    <phoneticPr fontId="1"/>
  </si>
  <si>
    <r>
      <t>・軸の修正
→「軸を選択して右クリック」→「軸の書式設定」
→</t>
    </r>
    <r>
      <rPr>
        <sz val="12"/>
        <color theme="9"/>
        <rFont val="游ゴシック"/>
        <family val="3"/>
        <charset val="128"/>
      </rPr>
      <t>改行するとき</t>
    </r>
    <r>
      <rPr>
        <sz val="12"/>
        <color theme="1"/>
        <rFont val="游ゴシック"/>
        <family val="2"/>
        <charset val="128"/>
        <scheme val="minor"/>
      </rPr>
      <t xml:space="preserve">は「参照しているセルを改行させる。」
・折れ線グラフ
→横幅で印象が大きく変わるので注意する。
→凡例は軸に記載した方が見やすい。「デザイン」→「グラフ要素を追加」→「凡例」で右にずらすことができる。
・円グラフ
→データラベルを追加すると良い。
→データラベルだけでなく、「％」と「ラベル名」「ラベルの位置」は「ラベルの書式設定」で追加/編集するようにする。
</t>
    </r>
    <rPh sb="1" eb="2">
      <t>ジク</t>
    </rPh>
    <rPh sb="3" eb="5">
      <t>シュウセイ</t>
    </rPh>
    <rPh sb="8" eb="9">
      <t>ジク</t>
    </rPh>
    <rPh sb="14" eb="15">
      <t>ミギクリ</t>
    </rPh>
    <rPh sb="22" eb="23">
      <t>ジク</t>
    </rPh>
    <rPh sb="24" eb="28">
      <t>ショシキ</t>
    </rPh>
    <rPh sb="31" eb="33">
      <t>カイギョウ</t>
    </rPh>
    <rPh sb="39" eb="41">
      <t>サンショウ</t>
    </rPh>
    <rPh sb="48" eb="50">
      <t>カイギョウ</t>
    </rPh>
    <rPh sb="58" eb="59">
      <t>オレセングラ</t>
    </rPh>
    <rPh sb="66" eb="68">
      <t>ヨコ</t>
    </rPh>
    <rPh sb="69" eb="71">
      <t>インショウ</t>
    </rPh>
    <rPh sb="72" eb="73">
      <t>オオキク</t>
    </rPh>
    <rPh sb="80" eb="82">
      <t>チュウ</t>
    </rPh>
    <rPh sb="87" eb="89">
      <t>ハンレイ</t>
    </rPh>
    <rPh sb="90" eb="91">
      <t>ジク</t>
    </rPh>
    <rPh sb="92" eb="94">
      <t>キサイ</t>
    </rPh>
    <rPh sb="98" eb="99">
      <t>ミヤス</t>
    </rPh>
    <rPh sb="117" eb="119">
      <t>ツイカ</t>
    </rPh>
    <rPh sb="122" eb="124">
      <t>ハンレイ</t>
    </rPh>
    <rPh sb="126" eb="127">
      <t>ミギニ</t>
    </rPh>
    <rPh sb="141" eb="142">
      <t>エングラ</t>
    </rPh>
    <rPh sb="154" eb="156">
      <t>ツイカ</t>
    </rPh>
    <rPh sb="191" eb="193">
      <t xml:space="preserve">イチ </t>
    </rPh>
    <rPh sb="200" eb="204">
      <t>ショシキ</t>
    </rPh>
    <rPh sb="206" eb="208">
      <t>ツイカ</t>
    </rPh>
    <rPh sb="209" eb="211">
      <t>ヘンシュウイッタnボウグラサクセイアトミギsyクミアワセ</t>
    </rPh>
    <phoneticPr fontId="1"/>
  </si>
  <si>
    <t>・２軸グラフ
→一旦棒グラフを作成した後、「右クリック」→「グラフの種類」→「組み合わせ」
→左の軸と右の軸を合わせることが大切！
・積み上げ棒グラフ
→合計値を表に出すときは、合計値まで積み上げ棒グラフで作成して、合計値のところだけ背景色なしにする。</t>
    <rPh sb="47" eb="48">
      <t>ヒダリ</t>
    </rPh>
    <rPh sb="49" eb="50">
      <t>ジク</t>
    </rPh>
    <rPh sb="51" eb="52">
      <t>ミギ</t>
    </rPh>
    <rPh sb="53" eb="54">
      <t>ジク</t>
    </rPh>
    <rPh sb="55" eb="56">
      <t>アワセ</t>
    </rPh>
    <rPh sb="62" eb="64">
      <t>タイセテゥ</t>
    </rPh>
    <rPh sb="68" eb="69">
      <t>ツミアゲ</t>
    </rPh>
    <rPh sb="72" eb="73">
      <t>ボウグラヘゥ</t>
    </rPh>
    <rPh sb="78" eb="81">
      <t>ゴウケイ</t>
    </rPh>
    <rPh sb="82" eb="83">
      <t>ヒョウ</t>
    </rPh>
    <rPh sb="84" eb="85">
      <t>ダス</t>
    </rPh>
    <rPh sb="90" eb="93">
      <t>ゴウケイテ</t>
    </rPh>
    <rPh sb="95" eb="96">
      <t>ツミアゲ</t>
    </rPh>
    <rPh sb="99" eb="100">
      <t>ボウ</t>
    </rPh>
    <rPh sb="104" eb="106">
      <t>サクセイ</t>
    </rPh>
    <rPh sb="109" eb="112">
      <t>ゴウケイ</t>
    </rPh>
    <rPh sb="118" eb="121">
      <t>ハイケイ</t>
    </rPh>
    <phoneticPr fontId="1"/>
  </si>
  <si>
    <t>トレース</t>
    <phoneticPr fontId="1"/>
  </si>
  <si>
    <t>・参照元のトレース
Alt ＋ M ＋ P
・参照先のトレース
Alt ＋ M ＋ D
・トレースの削除
Alt ＋ M ＋ A + A</t>
    <rPh sb="1" eb="4">
      <t>サンショウ</t>
    </rPh>
    <rPh sb="22" eb="25">
      <t>サンショウ</t>
    </rPh>
    <rPh sb="37" eb="39">
      <t>サクジョ</t>
    </rPh>
    <phoneticPr fontId="1"/>
  </si>
  <si>
    <t>名前をつけて保存</t>
    <rPh sb="0" eb="2">
      <t>ナマエ</t>
    </rPh>
    <rPh sb="6" eb="8">
      <t>ホゾn</t>
    </rPh>
    <phoneticPr fontId="1"/>
  </si>
  <si>
    <t>F12</t>
    <phoneticPr fontId="1"/>
  </si>
  <si>
    <t>ファイルを閉じる
Ctrl + W
エクセルを閉じる
Alt + F4</t>
    <rPh sb="5" eb="6">
      <t>トジ</t>
    </rPh>
    <rPh sb="24" eb="25">
      <t>トジ</t>
    </rPh>
    <phoneticPr fontId="1"/>
  </si>
  <si>
    <t>Shift + Ctrl + 1</t>
    <phoneticPr fontId="1"/>
  </si>
  <si>
    <t>幅・フォント変更</t>
    <rPh sb="0" eb="1">
      <t>ハバ</t>
    </rPh>
    <rPh sb="6" eb="8">
      <t>ヘンコウ</t>
    </rPh>
    <phoneticPr fontId="1"/>
  </si>
  <si>
    <t>桁区切り</t>
    <rPh sb="0" eb="3">
      <t>ケタ</t>
    </rPh>
    <phoneticPr fontId="1"/>
  </si>
  <si>
    <t>％表示</t>
    <rPh sb="1" eb="3">
      <t>ヒョウ</t>
    </rPh>
    <phoneticPr fontId="1"/>
  </si>
  <si>
    <t>Shift + Ctrl + ５</t>
    <phoneticPr fontId="1"/>
  </si>
  <si>
    <t>セルの書式設定</t>
    <rPh sb="0" eb="1">
      <t>セルノ</t>
    </rPh>
    <rPh sb="2" eb="3">
      <t>ノ</t>
    </rPh>
    <rPh sb="3" eb="7">
      <t>ショシキ</t>
    </rPh>
    <phoneticPr fontId="1"/>
  </si>
  <si>
    <t>Ctrl + 1</t>
    <phoneticPr fontId="1"/>
  </si>
  <si>
    <t>閉じる</t>
    <phoneticPr fontId="1"/>
  </si>
  <si>
    <t>フォントの変更
Alt + H + L + L
タテ幅の変更
Alt + H + O + H 
・ヨコ幅を選択
列を選択
Ctrl + スペース
横幅自動調整
Alt + H + O + I</t>
    <rPh sb="5" eb="7">
      <t>ヘンコウ</t>
    </rPh>
    <rPh sb="27" eb="28">
      <t>ハバ</t>
    </rPh>
    <rPh sb="29" eb="31">
      <t>ヘンコウ</t>
    </rPh>
    <rPh sb="53" eb="54">
      <t>ハバ</t>
    </rPh>
    <rPh sb="55" eb="57">
      <t>センタク</t>
    </rPh>
    <rPh sb="58" eb="59">
      <t>レテゥ</t>
    </rPh>
    <rPh sb="60" eb="62">
      <t>センタク</t>
    </rPh>
    <rPh sb="75" eb="77">
      <t>ヨコハバ</t>
    </rPh>
    <rPh sb="77" eb="81">
      <t>ジドウ</t>
    </rPh>
    <phoneticPr fontId="1"/>
  </si>
  <si>
    <t>文字を右に揃える</t>
    <rPh sb="0" eb="2">
      <t>モジ</t>
    </rPh>
    <rPh sb="3" eb="4">
      <t>ミギ</t>
    </rPh>
    <phoneticPr fontId="1"/>
  </si>
  <si>
    <t>Alt + H + R</t>
    <phoneticPr fontId="1"/>
  </si>
  <si>
    <t>色の変更</t>
    <rPh sb="0" eb="1">
      <t>イロノ</t>
    </rPh>
    <rPh sb="2" eb="4">
      <t>ヘンコウ</t>
    </rPh>
    <phoneticPr fontId="1"/>
  </si>
  <si>
    <t>文字の色
Alt + H + F + 1
背景色を変える
Alt + H + H</t>
    <phoneticPr fontId="1"/>
  </si>
  <si>
    <t>挿入・削除</t>
    <rPh sb="0" eb="2">
      <t>ソウニュウ</t>
    </rPh>
    <rPh sb="3" eb="5">
      <t>サクジョ</t>
    </rPh>
    <phoneticPr fontId="1"/>
  </si>
  <si>
    <t>行の挿入
Shift + Ctrl + ＋
削除
Ctrl + -</t>
    <rPh sb="0" eb="1">
      <t>ギョウノ</t>
    </rPh>
    <rPh sb="2" eb="4">
      <t>ソウニュウ</t>
    </rPh>
    <rPh sb="23" eb="25">
      <t>サクジョ</t>
    </rPh>
    <phoneticPr fontId="1"/>
  </si>
  <si>
    <t>シートの選択</t>
    <rPh sb="4" eb="6">
      <t>センタク</t>
    </rPh>
    <phoneticPr fontId="1"/>
  </si>
  <si>
    <t>Ctrl + Pageup(Pagedown)</t>
    <phoneticPr fontId="1"/>
  </si>
  <si>
    <t>A1セルに戻る</t>
    <rPh sb="5" eb="6">
      <t>モドル</t>
    </rPh>
    <phoneticPr fontId="1"/>
  </si>
  <si>
    <t>Ctrl + Home</t>
    <phoneticPr fontId="1"/>
  </si>
  <si>
    <t>画面の縮小/拡大</t>
    <rPh sb="0" eb="2">
      <t>ガメn</t>
    </rPh>
    <rPh sb="3" eb="5">
      <t>シュクショウ</t>
    </rPh>
    <rPh sb="6" eb="8">
      <t>カクダイ</t>
    </rPh>
    <phoneticPr fontId="1"/>
  </si>
  <si>
    <t>Ctrl + マウスの上下</t>
    <rPh sb="11" eb="13">
      <t>ジョウゲ</t>
    </rPh>
    <phoneticPr fontId="1"/>
  </si>
  <si>
    <t>クイックアクセスツールバー</t>
    <phoneticPr fontId="1"/>
  </si>
  <si>
    <t>自分でコマンドを作成することができる。
「その他のコマンド」で作成</t>
    <rPh sb="0" eb="2">
      <t>ジブn</t>
    </rPh>
    <rPh sb="8" eb="10">
      <t>サクセイ</t>
    </rPh>
    <rPh sb="31" eb="33">
      <t>サクセイ</t>
    </rPh>
    <phoneticPr fontId="1"/>
  </si>
  <si>
    <t>オートsum</t>
    <phoneticPr fontId="1"/>
  </si>
  <si>
    <t>Shift + Alt + =</t>
    <phoneticPr fontId="1"/>
  </si>
  <si>
    <t>複数条件あるとき</t>
    <rPh sb="0" eb="4">
      <t>フクスウ</t>
    </rPh>
    <phoneticPr fontId="1"/>
  </si>
  <si>
    <t>IF文を入れ子構造にする。</t>
    <rPh sb="2" eb="3">
      <t xml:space="preserve">ブンヲ </t>
    </rPh>
    <rPh sb="4" eb="5">
      <t>🪆</t>
    </rPh>
    <rPh sb="7" eb="9">
      <t>コウゾウ</t>
    </rPh>
    <phoneticPr fontId="1"/>
  </si>
  <si>
    <t>入力規制</t>
    <rPh sb="0" eb="4">
      <t>ニュウリョク</t>
    </rPh>
    <phoneticPr fontId="1"/>
  </si>
  <si>
    <t>「データ」→「入力規制」
&lt;注意&gt;
自分で入力しなければならないリストを作成する必要がある。</t>
    <rPh sb="7" eb="11">
      <t>ニュウリョク</t>
    </rPh>
    <rPh sb="14" eb="16">
      <t>チュウ</t>
    </rPh>
    <rPh sb="18" eb="20">
      <t>ジブn</t>
    </rPh>
    <rPh sb="21" eb="23">
      <t>ニュウリョク</t>
    </rPh>
    <rPh sb="36" eb="38">
      <t>サクセイ</t>
    </rPh>
    <phoneticPr fontId="1"/>
  </si>
  <si>
    <t>重複削除</t>
    <phoneticPr fontId="1"/>
  </si>
  <si>
    <t>「データ」→ 「重複削除」</t>
    <rPh sb="8" eb="12">
      <t>ジュウフク</t>
    </rPh>
    <phoneticPr fontId="1"/>
  </si>
  <si>
    <t>フィルタ</t>
    <phoneticPr fontId="1"/>
  </si>
  <si>
    <t>フィルタの作成
Shift + Ctrl + L
リストの表示
Alt + ↓
リストの選択
スペース</t>
    <phoneticPr fontId="1"/>
  </si>
  <si>
    <t>世代別顧客数（千人）</t>
  </si>
  <si>
    <t>顧客数</t>
  </si>
  <si>
    <t>シェア</t>
  </si>
  <si>
    <t>累計シェア</t>
  </si>
  <si>
    <t>70代以上</t>
  </si>
  <si>
    <t>60代</t>
  </si>
  <si>
    <t>50代</t>
  </si>
  <si>
    <t>40代</t>
  </si>
  <si>
    <t>30代</t>
  </si>
  <si>
    <t>20代</t>
  </si>
  <si>
    <t>10代以下</t>
  </si>
  <si>
    <t>合計</t>
  </si>
  <si>
    <t>メモ</t>
    <phoneticPr fontId="1"/>
  </si>
  <si>
    <t>パレート分析は、どのカテゴリがシェアを占めているのかを分析するときに使用することができる。</t>
    <rPh sb="4" eb="6">
      <t>ブンセキ</t>
    </rPh>
    <rPh sb="19" eb="20">
      <t>シメ</t>
    </rPh>
    <rPh sb="27" eb="29">
      <t>ブンセキ</t>
    </rPh>
    <rPh sb="34" eb="36">
      <t>シヨウ</t>
    </rPh>
    <phoneticPr fontId="1"/>
  </si>
  <si>
    <t>70％ ~ 80% 以上を確認するようにする。</t>
    <rPh sb="10" eb="12">
      <t>イジョウ</t>
    </rPh>
    <rPh sb="13" eb="15">
      <t>カクニn</t>
    </rPh>
    <phoneticPr fontId="1"/>
  </si>
  <si>
    <t>80％の線は「挿入」の「図」から直線を選択して追加した。</t>
    <rPh sb="4" eb="5">
      <t>セn</t>
    </rPh>
    <rPh sb="7" eb="9">
      <t>ソウニュウ</t>
    </rPh>
    <rPh sb="12" eb="13">
      <t xml:space="preserve">ズ </t>
    </rPh>
    <rPh sb="16" eb="18">
      <t>チョク</t>
    </rPh>
    <rPh sb="19" eb="21">
      <t>センタク</t>
    </rPh>
    <rPh sb="23" eb="25">
      <t>ツイカ</t>
    </rPh>
    <phoneticPr fontId="1"/>
  </si>
  <si>
    <t>AとBに関係はあるのか？を分析する。</t>
    <rPh sb="4" eb="6">
      <t>カンケイ</t>
    </rPh>
    <rPh sb="13" eb="15">
      <t>ブンセキ</t>
    </rPh>
    <phoneticPr fontId="1"/>
  </si>
  <si>
    <t>広告宣伝費（横）×売上（縦）</t>
    <rPh sb="0" eb="2">
      <t>コウコク</t>
    </rPh>
    <rPh sb="2" eb="5">
      <t>センデンヒ</t>
    </rPh>
    <rPh sb="6" eb="7">
      <t>ヨコ</t>
    </rPh>
    <rPh sb="9" eb="11">
      <t>ウリアゲ</t>
    </rPh>
    <rPh sb="12" eb="13">
      <t>タテ</t>
    </rPh>
    <phoneticPr fontId="10"/>
  </si>
  <si>
    <t>広告宣伝費</t>
    <rPh sb="0" eb="2">
      <t>コウコク</t>
    </rPh>
    <rPh sb="2" eb="5">
      <t>センデンヒ</t>
    </rPh>
    <phoneticPr fontId="10"/>
  </si>
  <si>
    <t>売上</t>
    <rPh sb="0" eb="2">
      <t>ウリアゲ</t>
    </rPh>
    <phoneticPr fontId="10"/>
  </si>
  <si>
    <t>近侍曲線はプロットされている点を選択し「右クリック」→「近侍曲線の追加」</t>
    <rPh sb="0" eb="4">
      <t>キンジクイ</t>
    </rPh>
    <rPh sb="14" eb="15">
      <t>テn</t>
    </rPh>
    <rPh sb="16" eb="18">
      <t>センタク</t>
    </rPh>
    <rPh sb="20" eb="21">
      <t>ミギ</t>
    </rPh>
    <rPh sb="28" eb="32">
      <t>キンジク</t>
    </rPh>
    <rPh sb="33" eb="35">
      <t>ツイカ</t>
    </rPh>
    <phoneticPr fontId="1"/>
  </si>
  <si>
    <r>
      <t>R</t>
    </r>
    <r>
      <rPr>
        <vertAlign val="superscript"/>
        <sz val="12"/>
        <color theme="1"/>
        <rFont val="游ゴシック"/>
        <family val="3"/>
        <charset val="128"/>
      </rPr>
      <t>2</t>
    </r>
    <phoneticPr fontId="1"/>
  </si>
  <si>
    <t>R(相関係数)</t>
    <rPh sb="2" eb="6">
      <t>ソウカンケイスウ</t>
    </rPh>
    <phoneticPr fontId="1"/>
  </si>
  <si>
    <t>決定計数は当てはまりの良さを説明している。
説明変数でどれぐらい説明することができているのかを表してる。
決定計数R2は「相関係数の二乗」
参考資料
https://bellcurve.jp/statistics/course/9706.html
https://manabitimes.jp/math/1016</t>
    <rPh sb="53" eb="57">
      <t>ケッテイ</t>
    </rPh>
    <rPh sb="61" eb="65">
      <t>ソウカンケイスウ</t>
    </rPh>
    <rPh sb="66" eb="68">
      <t>ニジョウ</t>
    </rPh>
    <phoneticPr fontId="1"/>
  </si>
  <si>
    <t>相関分析</t>
    <phoneticPr fontId="1"/>
  </si>
  <si>
    <t>count, counta</t>
    <phoneticPr fontId="1"/>
  </si>
  <si>
    <t>数字の個数の数え方
count
文字列の数え方
counta</t>
    <rPh sb="0" eb="1">
      <t>スウ</t>
    </rPh>
    <rPh sb="3" eb="5">
      <t>コスウ</t>
    </rPh>
    <rPh sb="17" eb="20">
      <t>モジ</t>
    </rPh>
    <phoneticPr fontId="1"/>
  </si>
  <si>
    <t>　</t>
    <phoneticPr fontId="1"/>
  </si>
  <si>
    <t>列を全て選択</t>
    <rPh sb="0" eb="1">
      <t>レテゥ</t>
    </rPh>
    <rPh sb="2" eb="3">
      <t>スベテ</t>
    </rPh>
    <rPh sb="4" eb="6">
      <t>センタク</t>
    </rPh>
    <phoneticPr fontId="1"/>
  </si>
  <si>
    <t>Ctrl + スペース</t>
    <phoneticPr fontId="1"/>
  </si>
  <si>
    <t>無駄な文字を消したい時</t>
    <rPh sb="0" eb="2">
      <t>ムダ</t>
    </rPh>
    <rPh sb="6" eb="7">
      <t>ケセィ</t>
    </rPh>
    <phoneticPr fontId="1"/>
  </si>
  <si>
    <t>Ctrl + H の置換を行うやつで、置換前「　」置換後「」</t>
    <rPh sb="10" eb="12">
      <t>チカンヲ</t>
    </rPh>
    <rPh sb="13" eb="14">
      <t>オコナウ</t>
    </rPh>
    <rPh sb="19" eb="22">
      <t>チカn</t>
    </rPh>
    <rPh sb="25" eb="28">
      <t>チカn</t>
    </rPh>
    <phoneticPr fontId="1"/>
  </si>
  <si>
    <t>全角・半角</t>
    <rPh sb="0" eb="2">
      <t>ゼンカク</t>
    </rPh>
    <rPh sb="3" eb="5">
      <t>ハンカク</t>
    </rPh>
    <phoneticPr fontId="1"/>
  </si>
  <si>
    <t>全角
=JIS(セル)
半角
=ASC(セル)</t>
    <rPh sb="0" eb="2">
      <t>ゼンカク</t>
    </rPh>
    <rPh sb="12" eb="14">
      <t>ハンカク</t>
    </rPh>
    <phoneticPr fontId="1"/>
  </si>
  <si>
    <t>特定の文字が含まれているかどうかの判定</t>
    <rPh sb="0" eb="2">
      <t>トクテイ</t>
    </rPh>
    <rPh sb="3" eb="5">
      <t>モジグ</t>
    </rPh>
    <rPh sb="6" eb="7">
      <t>フクマレテ</t>
    </rPh>
    <rPh sb="17" eb="19">
      <t>ハンテイ</t>
    </rPh>
    <phoneticPr fontId="1"/>
  </si>
  <si>
    <t>COUNTIF を使用する。
＜注意＞
検索文字は*(アスタリスク)を使用するようにする。
COUNTIF(指定範囲, "*株式*")</t>
    <rPh sb="9" eb="11">
      <t>シヨウ</t>
    </rPh>
    <rPh sb="16" eb="18">
      <t>チュウ</t>
    </rPh>
    <rPh sb="20" eb="24">
      <t>ケンサク</t>
    </rPh>
    <rPh sb="35" eb="37">
      <t>シヨウ</t>
    </rPh>
    <rPh sb="54" eb="58">
      <t>シテイ</t>
    </rPh>
    <rPh sb="62" eb="64">
      <t>カブシキ</t>
    </rPh>
    <phoneticPr fontId="1"/>
  </si>
  <si>
    <t>ピボットテーブル</t>
    <phoneticPr fontId="1"/>
  </si>
  <si>
    <t>「挿入」→「ピボットテーブル」</t>
    <rPh sb="1" eb="3">
      <t>ソウニュウ</t>
    </rPh>
    <phoneticPr fontId="1"/>
  </si>
  <si>
    <t>購入日</t>
    <rPh sb="0" eb="2">
      <t>コウニュウ</t>
    </rPh>
    <rPh sb="2" eb="3">
      <t>ビ</t>
    </rPh>
    <phoneticPr fontId="10"/>
  </si>
  <si>
    <t>購入者の年代</t>
    <rPh sb="0" eb="3">
      <t>コウニュウシャ</t>
    </rPh>
    <rPh sb="4" eb="6">
      <t>ネンダイ</t>
    </rPh>
    <phoneticPr fontId="13"/>
  </si>
  <si>
    <t>商品</t>
    <rPh sb="0" eb="2">
      <t>ショウヒン</t>
    </rPh>
    <phoneticPr fontId="13"/>
  </si>
  <si>
    <t>購入エリア</t>
    <rPh sb="0" eb="2">
      <t>コウニュウ</t>
    </rPh>
    <phoneticPr fontId="13"/>
  </si>
  <si>
    <t>購入額</t>
    <rPh sb="0" eb="2">
      <t>コウニュウ</t>
    </rPh>
    <rPh sb="2" eb="3">
      <t>ガク</t>
    </rPh>
    <phoneticPr fontId="13"/>
  </si>
  <si>
    <t>20代</t>
    <rPh sb="2" eb="3">
      <t>ダイ</t>
    </rPh>
    <phoneticPr fontId="13"/>
  </si>
  <si>
    <t>コーヒー</t>
  </si>
  <si>
    <t>東京</t>
  </si>
  <si>
    <t>40代</t>
    <rPh sb="2" eb="3">
      <t>ダイ</t>
    </rPh>
    <phoneticPr fontId="13"/>
  </si>
  <si>
    <t>紅茶</t>
  </si>
  <si>
    <t>大阪</t>
  </si>
  <si>
    <t>30代</t>
    <rPh sb="2" eb="3">
      <t>ダイ</t>
    </rPh>
    <phoneticPr fontId="13"/>
  </si>
  <si>
    <t>日本茶</t>
  </si>
  <si>
    <t>名古屋</t>
  </si>
  <si>
    <t>50代</t>
    <rPh sb="2" eb="3">
      <t>ダイ</t>
    </rPh>
    <phoneticPr fontId="13"/>
  </si>
  <si>
    <t>福岡</t>
  </si>
  <si>
    <t>10代</t>
    <rPh sb="2" eb="3">
      <t>ダイ</t>
    </rPh>
    <phoneticPr fontId="13"/>
  </si>
  <si>
    <t>列ラベル</t>
  </si>
  <si>
    <t>総計</t>
  </si>
  <si>
    <t>合計 / 購入額</t>
  </si>
  <si>
    <t>行ラベル</t>
  </si>
  <si>
    <t>1月</t>
  </si>
  <si>
    <t>2月</t>
  </si>
  <si>
    <t>3月</t>
  </si>
  <si>
    <t>4月</t>
  </si>
  <si>
    <t xml:space="preserve"> =COUNTBLANK(範囲)</t>
    <rPh sb="13" eb="15">
      <t>ハンイ</t>
    </rPh>
    <phoneticPr fontId="1"/>
  </si>
  <si>
    <t>空欄のセルを確認するとき</t>
    <rPh sb="0" eb="2">
      <t>クウラn</t>
    </rPh>
    <phoneticPr fontId="1"/>
  </si>
  <si>
    <r>
      <t>・自分で行や列のグループを作成して集計したいときは、「ピボットテーブル分析」→「グループの選択」のところで作成する。
・「合計」ではなく「最大」を求めたいときは、
「右クリック」→「値のフィールド」で編集する。
・詳細を見るときは「値をダブルクリック」
・</t>
    </r>
    <r>
      <rPr>
        <sz val="12"/>
        <color theme="4"/>
        <rFont val="游ゴシック"/>
        <family val="3"/>
        <charset val="128"/>
      </rPr>
      <t>比率で算出</t>
    </r>
    <r>
      <rPr>
        <sz val="12"/>
        <color theme="1"/>
        <rFont val="游ゴシック"/>
        <family val="2"/>
        <charset val="128"/>
        <scheme val="minor"/>
      </rPr>
      <t>したいときは、「右クリック」→「値のフィールド」→「計算の種類」→「総計からの比率」
・ピボットグラフの作成は「ピボットテーブルの値を右クリック」→「挿入」</t>
    </r>
    <rPh sb="1" eb="3">
      <t>ジブn</t>
    </rPh>
    <rPh sb="4" eb="5">
      <t>ギョウ</t>
    </rPh>
    <rPh sb="6" eb="7">
      <t>レテゥ</t>
    </rPh>
    <rPh sb="13" eb="15">
      <t>サクセイ</t>
    </rPh>
    <rPh sb="17" eb="19">
      <t>シュウケイ</t>
    </rPh>
    <rPh sb="44" eb="46">
      <t>センタク</t>
    </rPh>
    <rPh sb="52" eb="54">
      <t>サクセイ</t>
    </rPh>
    <rPh sb="60" eb="62">
      <t>ゴウケイ</t>
    </rPh>
    <rPh sb="68" eb="70">
      <t>サイダイ</t>
    </rPh>
    <rPh sb="72" eb="73">
      <t>モトメ</t>
    </rPh>
    <rPh sb="81" eb="82">
      <t>ミギクリ</t>
    </rPh>
    <rPh sb="89" eb="90">
      <t>アタイ</t>
    </rPh>
    <rPh sb="98" eb="100">
      <t>ヘンシュウ</t>
    </rPh>
    <rPh sb="107" eb="109">
      <t>ショウサイウ</t>
    </rPh>
    <rPh sb="110" eb="111">
      <t>ミル</t>
    </rPh>
    <rPh sb="116" eb="117">
      <t>アタイ</t>
    </rPh>
    <rPh sb="128" eb="130">
      <t>ヒリテゥ</t>
    </rPh>
    <rPh sb="131" eb="133">
      <t>サンシュテゥ</t>
    </rPh>
    <rPh sb="141" eb="142">
      <t>ミギ</t>
    </rPh>
    <rPh sb="149" eb="150">
      <t>アタイ</t>
    </rPh>
    <rPh sb="159" eb="161">
      <t>ケイサn</t>
    </rPh>
    <rPh sb="162" eb="164">
      <t>シュルイ</t>
    </rPh>
    <rPh sb="167" eb="169">
      <t>ソウケ</t>
    </rPh>
    <rPh sb="172" eb="174">
      <t>ヒリテゥ</t>
    </rPh>
    <rPh sb="185" eb="187">
      <t>サクセイ</t>
    </rPh>
    <rPh sb="198" eb="199">
      <t>アタイ</t>
    </rPh>
    <rPh sb="200" eb="201">
      <t>ミギクリック</t>
    </rPh>
    <rPh sb="208" eb="210">
      <t>ソウニュウ</t>
    </rPh>
    <phoneticPr fontId="1"/>
  </si>
  <si>
    <t>入会月</t>
    <rPh sb="0" eb="2">
      <t>ニュウカイ</t>
    </rPh>
    <rPh sb="2" eb="3">
      <t>ツキ</t>
    </rPh>
    <phoneticPr fontId="10"/>
  </si>
  <si>
    <t>利用月</t>
    <rPh sb="0" eb="2">
      <t>リヨウ</t>
    </rPh>
    <rPh sb="2" eb="3">
      <t>ツキ</t>
    </rPh>
    <phoneticPr fontId="10"/>
  </si>
  <si>
    <t>利用月数</t>
    <rPh sb="0" eb="2">
      <t>リヨウ</t>
    </rPh>
    <rPh sb="2" eb="3">
      <t>ツキ</t>
    </rPh>
    <rPh sb="3" eb="4">
      <t>スウ</t>
    </rPh>
    <phoneticPr fontId="10"/>
  </si>
  <si>
    <t>利用者数</t>
    <rPh sb="0" eb="2">
      <t>リヨウ</t>
    </rPh>
    <rPh sb="2" eb="3">
      <t>シャ</t>
    </rPh>
    <rPh sb="3" eb="4">
      <t>スウ</t>
    </rPh>
    <phoneticPr fontId="10"/>
  </si>
  <si>
    <t>継続利用率（1か月目を100%とする）</t>
    <rPh sb="0" eb="2">
      <t>ケイゾク</t>
    </rPh>
    <rPh sb="2" eb="5">
      <t>リヨウリツ</t>
    </rPh>
    <rPh sb="8" eb="10">
      <t>ゲツメ</t>
    </rPh>
    <phoneticPr fontId="10"/>
  </si>
  <si>
    <t>入会月別の継続利用率（1か月目を100%とする）</t>
    <rPh sb="0" eb="2">
      <t>ニュウカイ</t>
    </rPh>
    <rPh sb="2" eb="4">
      <t>ツキベツ</t>
    </rPh>
    <rPh sb="5" eb="7">
      <t>ケイゾク</t>
    </rPh>
    <rPh sb="7" eb="10">
      <t>リヨウリツ</t>
    </rPh>
    <rPh sb="13" eb="15">
      <t>ゲツメ</t>
    </rPh>
    <phoneticPr fontId="10"/>
  </si>
  <si>
    <t>1月</t>
    <rPh sb="1" eb="2">
      <t>ガツ</t>
    </rPh>
    <phoneticPr fontId="10"/>
  </si>
  <si>
    <t>5月</t>
  </si>
  <si>
    <t>6月</t>
  </si>
  <si>
    <t>7月</t>
  </si>
  <si>
    <t>8月</t>
  </si>
  <si>
    <t>9月</t>
  </si>
  <si>
    <t>10月</t>
  </si>
  <si>
    <t>11月</t>
  </si>
  <si>
    <t>12月</t>
  </si>
  <si>
    <t>平均</t>
    <rPh sb="0" eb="2">
      <t>ヘイキン</t>
    </rPh>
    <phoneticPr fontId="10"/>
  </si>
  <si>
    <t>コホート分析</t>
    <phoneticPr fontId="1"/>
  </si>
  <si>
    <t>できること
・ユーザーのトレンドを知ることができる
・ユーザーニーズを把握できる
・過去のデータから今後の需要予測ができる</t>
    <phoneticPr fontId="1"/>
  </si>
  <si>
    <r>
      <t xml:space="preserve">世代別（月別）の消費動向を分析・調査することです。
</t>
    </r>
    <r>
      <rPr>
        <sz val="11"/>
        <color theme="4"/>
        <rFont val="游ゴシック"/>
        <family val="3"/>
        <charset val="128"/>
      </rPr>
      <t>折れ線グラフ</t>
    </r>
    <r>
      <rPr>
        <sz val="11"/>
        <color theme="1"/>
        <rFont val="游ゴシック"/>
        <family val="2"/>
        <scheme val="minor"/>
      </rPr>
      <t>とかで見るとわかりやすい！</t>
    </r>
    <rPh sb="26" eb="27">
      <t>オレセn</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</si>
</sst>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
    <numFmt numFmtId="177" formatCode="@\ &quot;様&quot;"/>
    <numFmt numFmtId="178" formatCode="#,##0.000000000000000_ "/>
    <numFmt numFmtId="182" formatCode="#,##0&quot;月&quot;"/>
    <numFmt numFmtId="183" formatCode="#,##0&quot;ヶ月目&quot;"/>
  </numFmts>
  <fonts count="21">
    <font>
      <sz val="12"/>
      <color theme="1"/>
      <name val="游ゴシック"/>
      <family val="2"/>
      <charset val="128"/>
      <scheme val="minor"/>
    </font>
    <font>
      <sz val="6"/>
      <name val="游ゴシック"/>
      <family val="2"/>
      <charset val="128"/>
      <scheme val="minor"/>
    </font>
    <font>
      <vertAlign val="superscript"/>
      <sz val="12"/>
      <color theme="1"/>
      <name val="游ゴシック"/>
      <family val="2"/>
      <charset val="128"/>
      <scheme val="minor"/>
    </font>
    <font>
      <sz val="12"/>
      <color rgb="FFFF0000"/>
      <name val="游ゴシック"/>
      <family val="3"/>
      <charset val="128"/>
    </font>
    <font>
      <sz val="12"/>
      <color theme="1"/>
      <name val="游ゴシック"/>
      <family val="3"/>
      <charset val="128"/>
    </font>
    <font>
      <sz val="12"/>
      <color theme="4"/>
      <name val="游ゴシック"/>
      <family val="3"/>
      <charset val="128"/>
    </font>
    <font>
      <sz val="12"/>
      <color theme="9" tint="-0.249977111117893"/>
      <name val="游ゴシック"/>
      <family val="3"/>
      <charset val="128"/>
    </font>
    <font>
      <sz val="12"/>
      <color theme="9"/>
      <name val="游ゴシック"/>
      <family val="3"/>
      <charset val="128"/>
    </font>
    <font>
      <sz val="12"/>
      <color theme="1"/>
      <name val="游ゴシック"/>
      <family val="3"/>
      <charset val="128"/>
      <scheme val="minor"/>
    </font>
    <font>
      <sz val="11"/>
      <color rgb="FF000000"/>
      <name val="Yu Gothic"/>
      <family val="3"/>
      <charset val="128"/>
    </font>
    <font>
      <sz val="6"/>
      <name val="游ゴシック"/>
      <family val="3"/>
      <charset val="128"/>
      <scheme val="minor"/>
    </font>
    <font>
      <vertAlign val="superscript"/>
      <sz val="12"/>
      <color theme="1"/>
      <name val="游ゴシック"/>
      <family val="3"/>
      <charset val="128"/>
    </font>
    <font>
      <sz val="22"/>
      <color theme="1"/>
      <name val="游ゴシック"/>
      <family val="2"/>
      <charset val="128"/>
      <scheme val="minor"/>
    </font>
    <font>
      <b/>
      <sz val="13"/>
      <color theme="3"/>
      <name val="游ゴシック"/>
      <family val="2"/>
      <charset val="128"/>
      <scheme val="minor"/>
    </font>
    <font>
      <sz val="11"/>
      <color theme="1"/>
      <name val="游ゴシック"/>
      <family val="2"/>
      <scheme val="minor"/>
    </font>
    <font>
      <sz val="11"/>
      <name val="游ゴシック"/>
      <family val="2"/>
      <scheme val="minor"/>
    </font>
    <font>
      <b/>
      <sz val="11"/>
      <color theme="1"/>
      <name val="游ゴシック"/>
      <family val="3"/>
      <charset val="128"/>
      <scheme val="minor"/>
    </font>
    <font>
      <sz val="11"/>
      <color rgb="FF0000FF"/>
      <name val="游ゴシック"/>
      <family val="2"/>
      <scheme val="minor"/>
    </font>
    <font>
      <sz val="11"/>
      <name val="游ゴシック"/>
      <family val="3"/>
      <charset val="128"/>
      <scheme val="minor"/>
    </font>
    <font>
      <b/>
      <sz val="11"/>
      <name val="游ゴシック"/>
      <family val="3"/>
      <charset val="128"/>
      <scheme val="minor"/>
    </font>
    <font>
      <sz val="11"/>
      <color theme="4"/>
      <name val="游ゴシック"/>
      <family val="3"/>
      <charset val="128"/>
    </font>
  </fonts>
  <fills count="3">
    <fill>
      <patternFill patternType="none"/>
    </fill>
    <fill>
      <patternFill patternType="gray125"/>
    </fill>
    <fill>
      <patternFill patternType="solid">
        <fgColor theme="0"/>
        <bgColor indexed="64"/>
      </patternFill>
    </fill>
  </fills>
  <borders count="10">
    <border>
      <left/>
      <right/>
      <top/>
      <bottom/>
      <diagonal/>
    </border>
    <border>
      <left/>
      <right/>
      <top style="medium">
        <color indexed="64"/>
      </top>
      <bottom/>
      <diagonal/>
    </border>
    <border>
      <left/>
      <right/>
      <top/>
      <bottom style="hair">
        <color indexed="64"/>
      </bottom>
      <diagonal/>
    </border>
    <border>
      <left/>
      <right/>
      <top/>
      <bottom style="medium">
        <color rgb="FF00B050"/>
      </bottom>
      <diagonal/>
    </border>
    <border>
      <left style="medium">
        <color rgb="FF00B050"/>
      </left>
      <right style="medium">
        <color rgb="FF00B050"/>
      </right>
      <top style="medium">
        <color rgb="FF00B050"/>
      </top>
      <bottom style="medium">
        <color rgb="FF00B050"/>
      </bottom>
      <diagonal/>
    </border>
    <border>
      <left/>
      <right/>
      <top/>
      <bottom style="medium">
        <color indexed="64"/>
      </bottom>
      <diagonal/>
    </border>
    <border>
      <left/>
      <right/>
      <top style="hair">
        <color auto="1"/>
      </top>
      <bottom style="hair">
        <color auto="1"/>
      </bottom>
      <diagonal/>
    </border>
    <border>
      <left/>
      <right/>
      <top style="hair">
        <color auto="1"/>
      </top>
      <bottom style="medium">
        <color auto="1"/>
      </bottom>
      <diagonal/>
    </border>
    <border>
      <left/>
      <right/>
      <top style="medium">
        <color auto="1"/>
      </top>
      <bottom style="hair">
        <color auto="1"/>
      </bottom>
      <diagonal/>
    </border>
    <border>
      <left/>
      <right/>
      <top style="hair">
        <color auto="1"/>
      </top>
      <bottom/>
      <diagonal/>
    </border>
  </borders>
  <cellStyleXfs count="2">
    <xf numFmtId="0" fontId="0" fillId="0" borderId="0">
      <alignment vertical="center"/>
    </xf>
    <xf numFmtId="0" fontId="14" fillId="0" borderId="0"/>
  </cellStyleXfs>
  <cellXfs count="84">
    <xf numFmtId="0" fontId="0" fillId="0" borderId="0" xfId="0">
      <alignment vertical="center"/>
    </xf>
    <xf numFmtId="14" fontId="0" fillId="0" borderId="0" xfId="0" applyNumberFormat="1">
      <alignment vertical="center"/>
    </xf>
    <xf numFmtId="20" fontId="0" fillId="0" borderId="0" xfId="0" applyNumberFormat="1">
      <alignment vertical="center"/>
    </xf>
    <xf numFmtId="0" fontId="0" fillId="0" borderId="0" xfId="0" applyAlignment="1">
      <alignment vertical="center" wrapText="1"/>
    </xf>
    <xf numFmtId="0" fontId="0" fillId="0" borderId="0" xfId="0" applyAlignment="1">
      <alignment vertical="top" wrapText="1"/>
    </xf>
    <xf numFmtId="0" fontId="0" fillId="0" borderId="0" xfId="0" applyAlignment="1">
      <alignment vertical="top"/>
    </xf>
    <xf numFmtId="176" fontId="0" fillId="0" borderId="0" xfId="0" applyNumberFormat="1">
      <alignment vertical="center"/>
    </xf>
    <xf numFmtId="177" fontId="0" fillId="0" borderId="0" xfId="0" applyNumberFormat="1">
      <alignment vertical="center"/>
    </xf>
    <xf numFmtId="0" fontId="2" fillId="0" borderId="0" xfId="0" applyFont="1">
      <alignment vertical="center"/>
    </xf>
    <xf numFmtId="0" fontId="8" fillId="0" borderId="0" xfId="0" applyFont="1" applyAlignment="1">
      <alignment vertical="top" wrapText="1"/>
    </xf>
    <xf numFmtId="0" fontId="0" fillId="0" borderId="0" xfId="0" applyAlignment="1">
      <alignment horizontal="left" vertical="top"/>
    </xf>
    <xf numFmtId="0" fontId="0" fillId="0" borderId="0" xfId="0" applyAlignment="1">
      <alignment horizontal="left" vertical="top" wrapText="1"/>
    </xf>
    <xf numFmtId="3" fontId="0" fillId="0" borderId="0" xfId="0" applyNumberFormat="1">
      <alignment vertical="center"/>
    </xf>
    <xf numFmtId="9" fontId="0" fillId="0" borderId="0" xfId="0" applyNumberFormat="1">
      <alignment vertical="center"/>
    </xf>
    <xf numFmtId="0" fontId="0" fillId="0" borderId="0" xfId="0" applyAlignment="1"/>
    <xf numFmtId="0" fontId="0" fillId="0" borderId="2" xfId="0" applyBorder="1" applyAlignment="1">
      <alignment horizontal="right"/>
    </xf>
    <xf numFmtId="0" fontId="0" fillId="2" borderId="0" xfId="0" applyFill="1">
      <alignment vertical="center"/>
    </xf>
    <xf numFmtId="0" fontId="9" fillId="2" borderId="1" xfId="0" applyFont="1" applyFill="1" applyBorder="1" applyAlignment="1"/>
    <xf numFmtId="0" fontId="9" fillId="2" borderId="2" xfId="0" applyFont="1" applyFill="1" applyBorder="1" applyAlignment="1"/>
    <xf numFmtId="0" fontId="9" fillId="2" borderId="2" xfId="0" applyFont="1" applyFill="1" applyBorder="1" applyAlignment="1">
      <alignment horizontal="right"/>
    </xf>
    <xf numFmtId="0" fontId="9" fillId="2" borderId="0" xfId="0" applyFont="1" applyFill="1" applyAlignment="1"/>
    <xf numFmtId="3" fontId="9" fillId="2" borderId="0" xfId="0" applyNumberFormat="1" applyFont="1" applyFill="1" applyAlignment="1"/>
    <xf numFmtId="9" fontId="9" fillId="2" borderId="0" xfId="0" applyNumberFormat="1" applyFont="1" applyFill="1" applyAlignment="1"/>
    <xf numFmtId="0" fontId="9" fillId="2" borderId="3" xfId="0" applyFont="1" applyFill="1" applyBorder="1" applyAlignment="1"/>
    <xf numFmtId="3" fontId="9" fillId="2" borderId="3" xfId="0" applyNumberFormat="1" applyFont="1" applyFill="1" applyBorder="1" applyAlignment="1"/>
    <xf numFmtId="9" fontId="9" fillId="2" borderId="3" xfId="0" applyNumberFormat="1" applyFont="1" applyFill="1" applyBorder="1" applyAlignment="1"/>
    <xf numFmtId="9" fontId="9" fillId="2" borderId="4" xfId="0" applyNumberFormat="1" applyFont="1" applyFill="1" applyBorder="1" applyAlignment="1"/>
    <xf numFmtId="3" fontId="9" fillId="2" borderId="2" xfId="0" applyNumberFormat="1" applyFont="1" applyFill="1" applyBorder="1" applyAlignment="1"/>
    <xf numFmtId="9" fontId="9" fillId="2" borderId="2" xfId="0" applyNumberFormat="1" applyFont="1" applyFill="1" applyBorder="1" applyAlignment="1"/>
    <xf numFmtId="0" fontId="9" fillId="2" borderId="5" xfId="0" applyFont="1" applyFill="1" applyBorder="1" applyAlignment="1"/>
    <xf numFmtId="3" fontId="9" fillId="2" borderId="5" xfId="0" applyNumberFormat="1" applyFont="1" applyFill="1" applyBorder="1" applyAlignment="1"/>
    <xf numFmtId="9" fontId="9" fillId="2" borderId="5" xfId="0" applyNumberFormat="1" applyFont="1" applyFill="1" applyBorder="1" applyAlignment="1"/>
    <xf numFmtId="9" fontId="0" fillId="2" borderId="0" xfId="0" applyNumberFormat="1" applyFill="1">
      <alignment vertical="center"/>
    </xf>
    <xf numFmtId="0" fontId="0" fillId="0" borderId="1" xfId="0" applyBorder="1" applyAlignment="1"/>
    <xf numFmtId="3" fontId="0" fillId="0" borderId="6" xfId="0" applyNumberFormat="1" applyBorder="1" applyAlignment="1"/>
    <xf numFmtId="3" fontId="0" fillId="0" borderId="7" xfId="0" applyNumberFormat="1" applyBorder="1" applyAlignment="1"/>
    <xf numFmtId="178" fontId="0" fillId="2" borderId="0" xfId="0" applyNumberFormat="1" applyFill="1">
      <alignment vertical="center"/>
    </xf>
    <xf numFmtId="0" fontId="0" fillId="2" borderId="0" xfId="0" applyFill="1" applyAlignment="1">
      <alignment horizontal="left" vertical="top" wrapText="1"/>
    </xf>
    <xf numFmtId="0" fontId="12" fillId="2" borderId="0" xfId="0" applyFont="1" applyFill="1">
      <alignment vertical="center"/>
    </xf>
    <xf numFmtId="0" fontId="0" fillId="0" borderId="0" xfId="0" applyAlignment="1">
      <alignment horizontal="left"/>
    </xf>
    <xf numFmtId="0" fontId="0" fillId="0" borderId="0" xfId="0" applyAlignment="1">
      <alignment horizontal="right"/>
    </xf>
    <xf numFmtId="56" fontId="0" fillId="0" borderId="0" xfId="0" applyNumberFormat="1" applyAlignment="1">
      <alignment horizontal="left"/>
    </xf>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xf numFmtId="3" fontId="14" fillId="0" borderId="0" xfId="1" applyNumberFormat="1"/>
    <xf numFmtId="3" fontId="15" fillId="0" borderId="0" xfId="1" applyNumberFormat="1" applyFont="1"/>
    <xf numFmtId="3" fontId="14" fillId="0" borderId="0" xfId="1" applyNumberFormat="1" applyAlignment="1">
      <alignment horizontal="left"/>
    </xf>
    <xf numFmtId="3" fontId="14" fillId="0" borderId="0" xfId="1" applyNumberFormat="1" applyAlignment="1">
      <alignment horizontal="right"/>
    </xf>
    <xf numFmtId="3" fontId="14" fillId="0" borderId="8" xfId="1" applyNumberFormat="1" applyBorder="1" applyAlignment="1">
      <alignment horizontal="right"/>
    </xf>
    <xf numFmtId="3" fontId="15" fillId="0" borderId="8" xfId="1" applyNumberFormat="1" applyFont="1" applyBorder="1" applyAlignment="1">
      <alignment horizontal="right"/>
    </xf>
    <xf numFmtId="3" fontId="16" fillId="0" borderId="1" xfId="1" applyNumberFormat="1" applyFont="1" applyBorder="1" applyAlignment="1">
      <alignment horizontal="left"/>
    </xf>
    <xf numFmtId="3" fontId="14" fillId="0" borderId="1" xfId="1" applyNumberFormat="1" applyBorder="1" applyAlignment="1">
      <alignment horizontal="right"/>
    </xf>
    <xf numFmtId="182" fontId="17" fillId="0" borderId="6" xfId="1" applyNumberFormat="1" applyFont="1" applyBorder="1"/>
    <xf numFmtId="3" fontId="18" fillId="0" borderId="6" xfId="1" applyNumberFormat="1" applyFont="1" applyBorder="1"/>
    <xf numFmtId="3" fontId="17" fillId="0" borderId="6" xfId="1" applyNumberFormat="1" applyFont="1" applyBorder="1"/>
    <xf numFmtId="3" fontId="14" fillId="0" borderId="2" xfId="1" applyNumberFormat="1" applyBorder="1" applyAlignment="1">
      <alignment horizontal="left"/>
    </xf>
    <xf numFmtId="3" fontId="14" fillId="0" borderId="2" xfId="1" applyNumberFormat="1" applyBorder="1" applyAlignment="1">
      <alignment horizontal="right"/>
    </xf>
    <xf numFmtId="183" fontId="15" fillId="0" borderId="2" xfId="1" applyNumberFormat="1" applyFont="1" applyBorder="1"/>
    <xf numFmtId="3" fontId="14" fillId="0" borderId="9" xfId="1" applyNumberFormat="1" applyBorder="1" applyAlignment="1">
      <alignment horizontal="left"/>
    </xf>
    <xf numFmtId="182" fontId="15" fillId="0" borderId="6" xfId="1" applyNumberFormat="1" applyFont="1" applyBorder="1" applyAlignment="1">
      <alignment horizontal="right"/>
    </xf>
    <xf numFmtId="3" fontId="14" fillId="0" borderId="6" xfId="1" applyNumberFormat="1" applyBorder="1"/>
    <xf numFmtId="3" fontId="14" fillId="0" borderId="5" xfId="1" applyNumberFormat="1" applyBorder="1" applyAlignment="1">
      <alignment horizontal="left"/>
    </xf>
    <xf numFmtId="3" fontId="14" fillId="0" borderId="7" xfId="1" applyNumberFormat="1" applyBorder="1" applyAlignment="1">
      <alignment horizontal="right"/>
    </xf>
    <xf numFmtId="3" fontId="14" fillId="0" borderId="7" xfId="1" applyNumberFormat="1" applyBorder="1"/>
    <xf numFmtId="3" fontId="15" fillId="0" borderId="0" xfId="1" applyNumberFormat="1" applyFont="1" applyAlignment="1">
      <alignment horizontal="left"/>
    </xf>
    <xf numFmtId="3" fontId="15" fillId="0" borderId="0" xfId="1" applyNumberFormat="1" applyFont="1" applyAlignment="1">
      <alignment horizontal="right"/>
    </xf>
    <xf numFmtId="3" fontId="19" fillId="0" borderId="1" xfId="1" applyNumberFormat="1" applyFont="1" applyBorder="1" applyAlignment="1">
      <alignment horizontal="left"/>
    </xf>
    <xf numFmtId="3" fontId="18" fillId="0" borderId="1" xfId="1" applyNumberFormat="1" applyFont="1" applyBorder="1" applyAlignment="1">
      <alignment horizontal="right"/>
    </xf>
    <xf numFmtId="3" fontId="18" fillId="0" borderId="0" xfId="1" applyNumberFormat="1" applyFont="1" applyAlignment="1">
      <alignment horizontal="left"/>
    </xf>
    <xf numFmtId="3" fontId="18" fillId="0" borderId="0" xfId="1" applyNumberFormat="1" applyFont="1" applyAlignment="1">
      <alignment horizontal="right"/>
    </xf>
    <xf numFmtId="3" fontId="18" fillId="0" borderId="0" xfId="1" applyNumberFormat="1" applyFont="1"/>
    <xf numFmtId="3" fontId="18" fillId="0" borderId="2" xfId="1" applyNumberFormat="1" applyFont="1" applyBorder="1" applyAlignment="1">
      <alignment horizontal="left"/>
    </xf>
    <xf numFmtId="3" fontId="18" fillId="0" borderId="2" xfId="1" applyNumberFormat="1" applyFont="1" applyBorder="1" applyAlignment="1">
      <alignment horizontal="right"/>
    </xf>
    <xf numFmtId="3" fontId="18" fillId="0" borderId="9" xfId="1" applyNumberFormat="1" applyFont="1" applyBorder="1" applyAlignment="1">
      <alignment horizontal="left"/>
    </xf>
    <xf numFmtId="182" fontId="18" fillId="0" borderId="6" xfId="1" applyNumberFormat="1" applyFont="1" applyBorder="1" applyAlignment="1">
      <alignment horizontal="right"/>
    </xf>
    <xf numFmtId="9" fontId="18" fillId="0" borderId="6" xfId="1" applyNumberFormat="1" applyFont="1" applyBorder="1"/>
    <xf numFmtId="3" fontId="18" fillId="0" borderId="5" xfId="1" applyNumberFormat="1" applyFont="1" applyBorder="1" applyAlignment="1">
      <alignment horizontal="left"/>
    </xf>
    <xf numFmtId="3" fontId="18" fillId="0" borderId="7" xfId="1" applyNumberFormat="1" applyFont="1" applyBorder="1" applyAlignment="1">
      <alignment horizontal="right"/>
    </xf>
    <xf numFmtId="3" fontId="18" fillId="0" borderId="7" xfId="1" applyNumberFormat="1" applyFont="1" applyBorder="1"/>
    <xf numFmtId="9" fontId="18" fillId="0" borderId="7" xfId="1" applyNumberFormat="1" applyFont="1" applyBorder="1"/>
    <xf numFmtId="182" fontId="17" fillId="0" borderId="7" xfId="1" applyNumberFormat="1" applyFont="1" applyBorder="1"/>
    <xf numFmtId="3" fontId="17" fillId="0" borderId="7" xfId="1" applyNumberFormat="1" applyFont="1" applyBorder="1"/>
    <xf numFmtId="3" fontId="14" fillId="0" borderId="0" xfId="1" applyNumberFormat="1" applyAlignment="1">
      <alignment wrapText="1"/>
    </xf>
  </cellXfs>
  <cellStyles count="2">
    <cellStyle name="標準" xfId="0" builtinId="0"/>
    <cellStyle name="標準 2" xfId="1" xr:uid="{F21EF161-DCED-324D-9C61-26E822EEB2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[ビジネスエクセル実務.xlsx]ピボットテーブル!ピボットテーブル5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19444444444445"/>
          <c:y val="7.407407407407407E-2"/>
          <c:w val="0.68841097987751532"/>
          <c:h val="0.82287073490813645"/>
        </c:manualLayout>
      </c:layout>
      <c:barChart>
        <c:barDir val="col"/>
        <c:grouping val="clustered"/>
        <c:varyColors val="0"/>
        <c:ser>
          <c:idx val="0"/>
          <c:order val="0"/>
          <c:tx>
            <c:strRef>
              <c:f>ピボットテーブル!$J$10:$J$11</c:f>
              <c:strCache>
                <c:ptCount val="1"/>
                <c:pt idx="0">
                  <c:v>コーヒー</c:v>
                </c:pt>
              </c:strCache>
            </c:strRef>
          </c:tx>
          <c:spPr>
            <a:solidFill>
              <a:schemeClr val="accent1"/>
            </a:solidFill>
            <a:ln>
              <a:noFill/>
            </a:ln>
            <a:effectLst/>
          </c:spPr>
          <c:invertIfNegative val="0"/>
          <c:cat>
            <c:strRef>
              <c:f>ピボットテーブル!$I$12:$I$16</c:f>
              <c:strCache>
                <c:ptCount val="4"/>
                <c:pt idx="0">
                  <c:v>1月</c:v>
                </c:pt>
                <c:pt idx="1">
                  <c:v>2月</c:v>
                </c:pt>
                <c:pt idx="2">
                  <c:v>3月</c:v>
                </c:pt>
                <c:pt idx="3">
                  <c:v>4月</c:v>
                </c:pt>
              </c:strCache>
            </c:strRef>
          </c:cat>
          <c:val>
            <c:numRef>
              <c:f>ピボットテーブル!$J$12:$J$16</c:f>
              <c:numCache>
                <c:formatCode>0.00%</c:formatCode>
                <c:ptCount val="4"/>
                <c:pt idx="0">
                  <c:v>4.7998679750675996E-2</c:v>
                </c:pt>
                <c:pt idx="1">
                  <c:v>3.5392837647417262E-2</c:v>
                </c:pt>
                <c:pt idx="2">
                  <c:v>7.3489647468041083E-2</c:v>
                </c:pt>
                <c:pt idx="3">
                  <c:v>3.8972744468282278E-2</c:v>
                </c:pt>
              </c:numCache>
            </c:numRef>
          </c:val>
          <c:extLst>
            <c:ext xmlns:c16="http://schemas.microsoft.com/office/drawing/2014/chart" uri="{C3380CC4-5D6E-409C-BE32-E72D297353CC}">
              <c16:uniqueId val="{00000000-8EE9-6E42-8E08-28517F4EA032}"/>
            </c:ext>
          </c:extLst>
        </c:ser>
        <c:ser>
          <c:idx val="1"/>
          <c:order val="1"/>
          <c:tx>
            <c:strRef>
              <c:f>ピボットテーブル!$K$10:$K$11</c:f>
              <c:strCache>
                <c:ptCount val="1"/>
                <c:pt idx="0">
                  <c:v>紅茶</c:v>
                </c:pt>
              </c:strCache>
            </c:strRef>
          </c:tx>
          <c:spPr>
            <a:solidFill>
              <a:schemeClr val="accent2"/>
            </a:solidFill>
            <a:ln>
              <a:noFill/>
            </a:ln>
            <a:effectLst/>
          </c:spPr>
          <c:invertIfNegative val="0"/>
          <c:cat>
            <c:strRef>
              <c:f>ピボットテーブル!$I$12:$I$16</c:f>
              <c:strCache>
                <c:ptCount val="4"/>
                <c:pt idx="0">
                  <c:v>1月</c:v>
                </c:pt>
                <c:pt idx="1">
                  <c:v>2月</c:v>
                </c:pt>
                <c:pt idx="2">
                  <c:v>3月</c:v>
                </c:pt>
                <c:pt idx="3">
                  <c:v>4月</c:v>
                </c:pt>
              </c:strCache>
            </c:strRef>
          </c:cat>
          <c:val>
            <c:numRef>
              <c:f>ピボットテーブル!$K$12:$K$16</c:f>
              <c:numCache>
                <c:formatCode>0.00%</c:formatCode>
                <c:ptCount val="4"/>
                <c:pt idx="0">
                  <c:v>6.9516204790981681E-2</c:v>
                </c:pt>
                <c:pt idx="1">
                  <c:v>7.4124382719967505E-2</c:v>
                </c:pt>
                <c:pt idx="2">
                  <c:v>7.6980691353636402E-2</c:v>
                </c:pt>
                <c:pt idx="3">
                  <c:v>7.7044164878829036E-2</c:v>
                </c:pt>
              </c:numCache>
            </c:numRef>
          </c:val>
          <c:extLst>
            <c:ext xmlns:c16="http://schemas.microsoft.com/office/drawing/2014/chart" uri="{C3380CC4-5D6E-409C-BE32-E72D297353CC}">
              <c16:uniqueId val="{00000001-8EE9-6E42-8E08-28517F4EA032}"/>
            </c:ext>
          </c:extLst>
        </c:ser>
        <c:ser>
          <c:idx val="2"/>
          <c:order val="2"/>
          <c:tx>
            <c:strRef>
              <c:f>ピボットテーブル!$L$10:$L$11</c:f>
              <c:strCache>
                <c:ptCount val="1"/>
                <c:pt idx="0">
                  <c:v>日本茶</c:v>
                </c:pt>
              </c:strCache>
            </c:strRef>
          </c:tx>
          <c:spPr>
            <a:solidFill>
              <a:schemeClr val="accent3"/>
            </a:solidFill>
            <a:ln>
              <a:noFill/>
            </a:ln>
            <a:effectLst/>
          </c:spPr>
          <c:invertIfNegative val="0"/>
          <c:cat>
            <c:strRef>
              <c:f>ピボットテーブル!$I$12:$I$16</c:f>
              <c:strCache>
                <c:ptCount val="4"/>
                <c:pt idx="0">
                  <c:v>1月</c:v>
                </c:pt>
                <c:pt idx="1">
                  <c:v>2月</c:v>
                </c:pt>
                <c:pt idx="2">
                  <c:v>3月</c:v>
                </c:pt>
                <c:pt idx="3">
                  <c:v>4月</c:v>
                </c:pt>
              </c:strCache>
            </c:strRef>
          </c:cat>
          <c:val>
            <c:numRef>
              <c:f>ピボットテーブル!$L$12:$L$16</c:f>
              <c:numCache>
                <c:formatCode>0.00%</c:formatCode>
                <c:ptCount val="4"/>
                <c:pt idx="0">
                  <c:v>0.1099361456336562</c:v>
                </c:pt>
                <c:pt idx="1">
                  <c:v>9.9336066926484959E-2</c:v>
                </c:pt>
                <c:pt idx="2">
                  <c:v>0.1568176913409417</c:v>
                </c:pt>
                <c:pt idx="3">
                  <c:v>0.1403907430210859</c:v>
                </c:pt>
              </c:numCache>
            </c:numRef>
          </c:val>
          <c:extLst>
            <c:ext xmlns:c16="http://schemas.microsoft.com/office/drawing/2014/chart" uri="{C3380CC4-5D6E-409C-BE32-E72D297353CC}">
              <c16:uniqueId val="{00000002-8EE9-6E42-8E08-28517F4EA032}"/>
            </c:ext>
          </c:extLst>
        </c:ser>
        <c:dLbls>
          <c:showLegendKey val="0"/>
          <c:showVal val="0"/>
          <c:showCatName val="0"/>
          <c:showSerName val="0"/>
          <c:showPercent val="0"/>
          <c:showBubbleSize val="0"/>
        </c:dLbls>
        <c:gapWidth val="219"/>
        <c:overlap val="-27"/>
        <c:axId val="1276289968"/>
        <c:axId val="1357031072"/>
      </c:barChart>
      <c:catAx>
        <c:axId val="127628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57031072"/>
        <c:crosses val="autoZero"/>
        <c:auto val="1"/>
        <c:lblAlgn val="ctr"/>
        <c:lblOffset val="100"/>
        <c:noMultiLvlLbl val="0"/>
      </c:catAx>
      <c:valAx>
        <c:axId val="13570310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7628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相関分析!$C$8</c:f>
              <c:strCache>
                <c:ptCount val="1"/>
                <c:pt idx="0">
                  <c:v>売上</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2358792650918635"/>
                  <c:y val="-2.704104695246427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trendlineLbl>
          </c:trendline>
          <c:xVal>
            <c:numRef>
              <c:f>相関分析!$B$9:$B$13</c:f>
              <c:numCache>
                <c:formatCode>#,##0</c:formatCode>
                <c:ptCount val="5"/>
                <c:pt idx="0">
                  <c:v>100</c:v>
                </c:pt>
                <c:pt idx="1">
                  <c:v>200</c:v>
                </c:pt>
                <c:pt idx="2">
                  <c:v>300</c:v>
                </c:pt>
                <c:pt idx="3">
                  <c:v>400</c:v>
                </c:pt>
                <c:pt idx="4">
                  <c:v>500</c:v>
                </c:pt>
              </c:numCache>
            </c:numRef>
          </c:xVal>
          <c:yVal>
            <c:numRef>
              <c:f>相関分析!$C$9:$C$13</c:f>
              <c:numCache>
                <c:formatCode>#,##0</c:formatCode>
                <c:ptCount val="5"/>
                <c:pt idx="0">
                  <c:v>550</c:v>
                </c:pt>
                <c:pt idx="1">
                  <c:v>275</c:v>
                </c:pt>
                <c:pt idx="2">
                  <c:v>950</c:v>
                </c:pt>
                <c:pt idx="3">
                  <c:v>600</c:v>
                </c:pt>
                <c:pt idx="4">
                  <c:v>1200</c:v>
                </c:pt>
              </c:numCache>
            </c:numRef>
          </c:yVal>
          <c:smooth val="0"/>
          <c:extLst>
            <c:ext xmlns:c16="http://schemas.microsoft.com/office/drawing/2014/chart" uri="{C3380CC4-5D6E-409C-BE32-E72D297353CC}">
              <c16:uniqueId val="{00000000-9C07-074D-BEE2-1893C14059C7}"/>
            </c:ext>
          </c:extLst>
        </c:ser>
        <c:dLbls>
          <c:showLegendKey val="0"/>
          <c:showVal val="0"/>
          <c:showCatName val="0"/>
          <c:showSerName val="0"/>
          <c:showPercent val="0"/>
          <c:showBubbleSize val="0"/>
        </c:dLbls>
        <c:axId val="2074209728"/>
        <c:axId val="2009814160"/>
      </c:scatterChart>
      <c:valAx>
        <c:axId val="20742097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09814160"/>
        <c:crosses val="autoZero"/>
        <c:crossBetween val="midCat"/>
      </c:valAx>
      <c:valAx>
        <c:axId val="2009814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74209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コホート分析!$G$42</c:f>
          <c:strCache>
            <c:ptCount val="1"/>
            <c:pt idx="0">
              <c:v>入会月別の継続利用率（1か月目を100%とする）</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コホート分析!$H$45</c:f>
              <c:strCache>
                <c:ptCount val="1"/>
                <c:pt idx="0">
                  <c:v>1月</c:v>
                </c:pt>
              </c:strCache>
            </c:strRef>
          </c:tx>
          <c:spPr>
            <a:ln w="28575" cap="rnd">
              <a:solidFill>
                <a:schemeClr val="accent5"/>
              </a:solidFill>
              <a:round/>
            </a:ln>
            <a:effectLst/>
          </c:spPr>
          <c:marker>
            <c:symbol val="none"/>
          </c:marker>
          <c:cat>
            <c:numRef>
              <c:f>コホート分析!$I$44:$T$44</c:f>
              <c:numCache>
                <c:formatCode>#,##0"ヶ月目"</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コホート分析!$I$45:$T$45</c:f>
              <c:numCache>
                <c:formatCode>0%</c:formatCode>
                <c:ptCount val="12"/>
                <c:pt idx="0">
                  <c:v>1</c:v>
                </c:pt>
                <c:pt idx="1">
                  <c:v>0.7</c:v>
                </c:pt>
                <c:pt idx="2">
                  <c:v>0.63</c:v>
                </c:pt>
                <c:pt idx="3">
                  <c:v>0.56699999999999995</c:v>
                </c:pt>
                <c:pt idx="4">
                  <c:v>0.51029999999999998</c:v>
                </c:pt>
                <c:pt idx="5">
                  <c:v>0.45926999999999996</c:v>
                </c:pt>
                <c:pt idx="6">
                  <c:v>0.41334300000000002</c:v>
                </c:pt>
                <c:pt idx="7">
                  <c:v>0.37200870000000003</c:v>
                </c:pt>
                <c:pt idx="8">
                  <c:v>0.33480783000000008</c:v>
                </c:pt>
                <c:pt idx="9">
                  <c:v>0.30132704700000001</c:v>
                </c:pt>
                <c:pt idx="10">
                  <c:v>0.27119434230000006</c:v>
                </c:pt>
                <c:pt idx="11">
                  <c:v>0.2440749080700001</c:v>
                </c:pt>
              </c:numCache>
            </c:numRef>
          </c:val>
          <c:smooth val="0"/>
          <c:extLst>
            <c:ext xmlns:c16="http://schemas.microsoft.com/office/drawing/2014/chart" uri="{C3380CC4-5D6E-409C-BE32-E72D297353CC}">
              <c16:uniqueId val="{00000000-1D20-6F49-9A8C-9E20D58E939F}"/>
            </c:ext>
          </c:extLst>
        </c:ser>
        <c:ser>
          <c:idx val="1"/>
          <c:order val="1"/>
          <c:tx>
            <c:strRef>
              <c:f>コホート分析!$H$48</c:f>
              <c:strCache>
                <c:ptCount val="1"/>
                <c:pt idx="0">
                  <c:v>4月</c:v>
                </c:pt>
              </c:strCache>
            </c:strRef>
          </c:tx>
          <c:spPr>
            <a:ln w="28575" cap="rnd">
              <a:solidFill>
                <a:srgbClr val="00B050"/>
              </a:solidFill>
              <a:round/>
            </a:ln>
            <a:effectLst/>
          </c:spPr>
          <c:marker>
            <c:symbol val="none"/>
          </c:marker>
          <c:cat>
            <c:numRef>
              <c:f>コホート分析!$I$44:$T$44</c:f>
              <c:numCache>
                <c:formatCode>#,##0"ヶ月目"</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コホート分析!$I$48:$Q$48</c:f>
              <c:numCache>
                <c:formatCode>0%</c:formatCode>
                <c:ptCount val="9"/>
                <c:pt idx="0">
                  <c:v>1</c:v>
                </c:pt>
                <c:pt idx="1">
                  <c:v>0.55478322337417529</c:v>
                </c:pt>
                <c:pt idx="2">
                  <c:v>0.61987511781338356</c:v>
                </c:pt>
                <c:pt idx="3">
                  <c:v>0.55354618284637136</c:v>
                </c:pt>
                <c:pt idx="4">
                  <c:v>0.42819274269557023</c:v>
                </c:pt>
                <c:pt idx="5">
                  <c:v>0.30908341187558908</c:v>
                </c:pt>
                <c:pt idx="6">
                  <c:v>0.39214184731385487</c:v>
                </c:pt>
                <c:pt idx="7">
                  <c:v>0.35844721960414705</c:v>
                </c:pt>
                <c:pt idx="8">
                  <c:v>0.28516729500471255</c:v>
                </c:pt>
              </c:numCache>
            </c:numRef>
          </c:val>
          <c:smooth val="0"/>
          <c:extLst>
            <c:ext xmlns:c16="http://schemas.microsoft.com/office/drawing/2014/chart" uri="{C3380CC4-5D6E-409C-BE32-E72D297353CC}">
              <c16:uniqueId val="{00000001-1D20-6F49-9A8C-9E20D58E939F}"/>
            </c:ext>
          </c:extLst>
        </c:ser>
        <c:ser>
          <c:idx val="2"/>
          <c:order val="2"/>
          <c:tx>
            <c:strRef>
              <c:f>コホート分析!$H$51</c:f>
              <c:strCache>
                <c:ptCount val="1"/>
                <c:pt idx="0">
                  <c:v>7月</c:v>
                </c:pt>
              </c:strCache>
            </c:strRef>
          </c:tx>
          <c:spPr>
            <a:ln w="28575" cap="rnd">
              <a:solidFill>
                <a:schemeClr val="accent4"/>
              </a:solidFill>
              <a:round/>
            </a:ln>
            <a:effectLst/>
          </c:spPr>
          <c:marker>
            <c:symbol val="none"/>
          </c:marker>
          <c:cat>
            <c:numRef>
              <c:f>コホート分析!$I$44:$T$44</c:f>
              <c:numCache>
                <c:formatCode>#,##0"ヶ月目"</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コホート分析!$I$51:$N$51</c:f>
              <c:numCache>
                <c:formatCode>0%</c:formatCode>
                <c:ptCount val="6"/>
                <c:pt idx="0">
                  <c:v>1</c:v>
                </c:pt>
                <c:pt idx="1">
                  <c:v>0.51692524682651619</c:v>
                </c:pt>
                <c:pt idx="2">
                  <c:v>0.51812411847672779</c:v>
                </c:pt>
                <c:pt idx="3">
                  <c:v>0.40133991537376584</c:v>
                </c:pt>
                <c:pt idx="4">
                  <c:v>0.44499294781382226</c:v>
                </c:pt>
                <c:pt idx="5">
                  <c:v>0.43631875881523274</c:v>
                </c:pt>
              </c:numCache>
            </c:numRef>
          </c:val>
          <c:smooth val="0"/>
          <c:extLst>
            <c:ext xmlns:c16="http://schemas.microsoft.com/office/drawing/2014/chart" uri="{C3380CC4-5D6E-409C-BE32-E72D297353CC}">
              <c16:uniqueId val="{00000002-1D20-6F49-9A8C-9E20D58E939F}"/>
            </c:ext>
          </c:extLst>
        </c:ser>
        <c:ser>
          <c:idx val="3"/>
          <c:order val="3"/>
          <c:tx>
            <c:strRef>
              <c:f>コホート分析!$H$54</c:f>
              <c:strCache>
                <c:ptCount val="1"/>
                <c:pt idx="0">
                  <c:v>10月</c:v>
                </c:pt>
              </c:strCache>
            </c:strRef>
          </c:tx>
          <c:spPr>
            <a:ln w="28575" cap="rnd">
              <a:solidFill>
                <a:srgbClr val="FF0000"/>
              </a:solidFill>
              <a:round/>
            </a:ln>
            <a:effectLst/>
          </c:spPr>
          <c:marker>
            <c:symbol val="none"/>
          </c:marker>
          <c:cat>
            <c:numRef>
              <c:f>コホート分析!$I$44:$T$44</c:f>
              <c:numCache>
                <c:formatCode>#,##0"ヶ月目"</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コホート分析!$I$54:$K$54</c:f>
              <c:numCache>
                <c:formatCode>0%</c:formatCode>
                <c:ptCount val="3"/>
                <c:pt idx="0">
                  <c:v>1</c:v>
                </c:pt>
                <c:pt idx="1">
                  <c:v>0.5917733798991075</c:v>
                </c:pt>
                <c:pt idx="2">
                  <c:v>0.49965075669383002</c:v>
                </c:pt>
              </c:numCache>
            </c:numRef>
          </c:val>
          <c:smooth val="0"/>
          <c:extLst>
            <c:ext xmlns:c16="http://schemas.microsoft.com/office/drawing/2014/chart" uri="{C3380CC4-5D6E-409C-BE32-E72D297353CC}">
              <c16:uniqueId val="{00000003-1D20-6F49-9A8C-9E20D58E939F}"/>
            </c:ext>
          </c:extLst>
        </c:ser>
        <c:dLbls>
          <c:showLegendKey val="0"/>
          <c:showVal val="0"/>
          <c:showCatName val="0"/>
          <c:showSerName val="0"/>
          <c:showPercent val="0"/>
          <c:showBubbleSize val="0"/>
        </c:dLbls>
        <c:smooth val="0"/>
        <c:axId val="2002059264"/>
        <c:axId val="1753622736"/>
      </c:lineChart>
      <c:catAx>
        <c:axId val="2002059264"/>
        <c:scaling>
          <c:orientation val="minMax"/>
        </c:scaling>
        <c:delete val="0"/>
        <c:axPos val="b"/>
        <c:numFmt formatCode="#,##0&quot;ヶ月目&quot;"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53622736"/>
        <c:crosses val="autoZero"/>
        <c:auto val="1"/>
        <c:lblAlgn val="ctr"/>
        <c:lblOffset val="100"/>
        <c:tickLblSkip val="1"/>
        <c:noMultiLvlLbl val="0"/>
      </c:catAx>
      <c:valAx>
        <c:axId val="17536227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02059264"/>
        <c:crosses val="autoZero"/>
        <c:crossBetween val="between"/>
        <c:majorUnit val="0.2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継続利用率</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コホート分析!$I$44:$T$44</c:f>
              <c:numCache>
                <c:formatCode>#,##0"ヶ月目"</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コホート分析!$I$57:$T$57</c:f>
              <c:numCache>
                <c:formatCode>0%</c:formatCode>
                <c:ptCount val="12"/>
                <c:pt idx="0">
                  <c:v>1</c:v>
                </c:pt>
                <c:pt idx="1">
                  <c:v>0.6460461384141154</c:v>
                </c:pt>
                <c:pt idx="2">
                  <c:v>0.58185756450790649</c:v>
                </c:pt>
                <c:pt idx="3">
                  <c:v>0.57157051789523095</c:v>
                </c:pt>
                <c:pt idx="4">
                  <c:v>0.53137493539539116</c:v>
                </c:pt>
                <c:pt idx="5">
                  <c:v>0.44723606725094706</c:v>
                </c:pt>
                <c:pt idx="6">
                  <c:v>0.42889630115962718</c:v>
                </c:pt>
                <c:pt idx="7">
                  <c:v>0.42488436284972975</c:v>
                </c:pt>
                <c:pt idx="8">
                  <c:v>0.36464627122602189</c:v>
                </c:pt>
                <c:pt idx="9">
                  <c:v>0.36253487802384199</c:v>
                </c:pt>
                <c:pt idx="10">
                  <c:v>0.36059216012574669</c:v>
                </c:pt>
                <c:pt idx="11">
                  <c:v>0.2440749080700001</c:v>
                </c:pt>
              </c:numCache>
            </c:numRef>
          </c:val>
          <c:smooth val="0"/>
          <c:extLst>
            <c:ext xmlns:c16="http://schemas.microsoft.com/office/drawing/2014/chart" uri="{C3380CC4-5D6E-409C-BE32-E72D297353CC}">
              <c16:uniqueId val="{00000000-89A1-0742-BE79-DEA11F7DD61A}"/>
            </c:ext>
          </c:extLst>
        </c:ser>
        <c:dLbls>
          <c:showLegendKey val="0"/>
          <c:showVal val="0"/>
          <c:showCatName val="0"/>
          <c:showSerName val="0"/>
          <c:showPercent val="0"/>
          <c:showBubbleSize val="0"/>
        </c:dLbls>
        <c:smooth val="0"/>
        <c:axId val="2048208032"/>
        <c:axId val="1655834608"/>
      </c:lineChart>
      <c:catAx>
        <c:axId val="2048208032"/>
        <c:scaling>
          <c:orientation val="minMax"/>
        </c:scaling>
        <c:delete val="0"/>
        <c:axPos val="b"/>
        <c:numFmt formatCode="#,##0&quot;ヶ月目&quot;"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55834608"/>
        <c:crosses val="autoZero"/>
        <c:auto val="1"/>
        <c:lblAlgn val="ctr"/>
        <c:lblOffset val="100"/>
        <c:noMultiLvlLbl val="0"/>
      </c:catAx>
      <c:valAx>
        <c:axId val="165583460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8208032"/>
        <c:crosses val="autoZero"/>
        <c:crossBetween val="between"/>
        <c:majorUnit val="0.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chartData>
  <cx:chart>
    <cx:title pos="t" align="ctr" overlay="0"/>
    <cx:plotArea>
      <cx:plotAreaRegion>
        <cx:series layoutId="clusteredColumn" uniqueId="{A5B26B78-CE7A-A54A-B969-92D4AC0C10D7}" formatIdx="0">
          <cx:tx>
            <cx:txData>
              <cx:f>_xlchart.v1.1</cx:f>
              <cx:v>顧客数</cx:v>
            </cx:txData>
          </cx:tx>
          <cx:dataId val="0"/>
          <cx:layoutPr>
            <cx:aggregation/>
          </cx:layoutPr>
          <cx:axisId val="1"/>
        </cx:series>
        <cx:series layoutId="paretoLine" ownerIdx="0" uniqueId="{C8F08B62-57C7-464B-A41C-60134D686B24}" formatIdx="1">
          <cx:axisId val="2"/>
        </cx:series>
        <cx:series layoutId="clusteredColumn" hidden="1" uniqueId="{ACC05D25-2F45-C649-B652-62EDAECC9074}" formatIdx="2">
          <cx:tx>
            <cx:txData>
              <cx:f>_xlchart.v1.3</cx:f>
              <cx:v>シェア</cx:v>
            </cx:txData>
          </cx:tx>
          <cx:dataId val="1"/>
          <cx:layoutPr>
            <cx:aggregation/>
          </cx:layoutPr>
          <cx:axisId val="1"/>
        </cx:series>
        <cx:series layoutId="paretoLine" ownerIdx="2" uniqueId="{0FCF1552-8F78-2D4A-B40B-728086085B86}" formatIdx="3">
          <cx:axisId val="2"/>
        </cx:series>
        <cx:series layoutId="clusteredColumn" hidden="1" uniqueId="{00000002-5E90-0B4C-AA23-A54259F316FD}" formatIdx="0">
          <cx:tx>
            <cx:txData>
              <cx:f>_xlchart.v1.5</cx:f>
              <cx:v>80%</cx:v>
            </cx:txData>
          </cx:tx>
          <cx:dataId val="2"/>
          <cx:layoutPr>
            <cx:binning intervalClosed="r"/>
          </cx:layoutPr>
          <cx:axisId val="1"/>
        </cx:series>
        <cx:series layoutId="paretoLine" ownerIdx="4" uniqueId="{1372504F-6691-9F4E-ADDB-A38F8328873D}" formatIdx="4">
          <cx:axisId val="2"/>
        </cx:series>
      </cx:plotAreaRegion>
      <cx:axis id="0">
        <cx:catScaling gapWidth="0"/>
        <cx:tickLabels/>
      </cx:axis>
      <cx:axis id="1">
        <cx:valScaling/>
        <cx:majorGridlines>
          <cx:spPr>
            <a:ln>
              <a:solidFill>
                <a:schemeClr val="bg2"/>
              </a:solidFill>
            </a:ln>
          </cx:spPr>
        </cx:majorGridlines>
        <cx:tickLabels/>
      </cx:axis>
      <cx:axis id="2">
        <cx:valScaling max="1" min="0"/>
        <cx:units unit="percentage"/>
        <cx:tickLabels/>
      </cx:axis>
    </cx:plotArea>
  </cx:chart>
  <cx:spPr>
    <a:ln>
      <a:solidFill>
        <a:schemeClr val="accent2">
          <a:lumMod val="75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552450</xdr:colOff>
      <xdr:row>2</xdr:row>
      <xdr:rowOff>641350</xdr:rowOff>
    </xdr:from>
    <xdr:to>
      <xdr:col>13</xdr:col>
      <xdr:colOff>31750</xdr:colOff>
      <xdr:row>7</xdr:row>
      <xdr:rowOff>171450</xdr:rowOff>
    </xdr:to>
    <xdr:graphicFrame macro="">
      <xdr:nvGraphicFramePr>
        <xdr:cNvPr id="2" name="グラフ 1">
          <a:extLst>
            <a:ext uri="{FF2B5EF4-FFF2-40B4-BE49-F238E27FC236}">
              <a16:creationId xmlns:a16="http://schemas.microsoft.com/office/drawing/2014/main" id="{566A13B0-84E2-868A-A8B2-B586F8E81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876300</xdr:colOff>
      <xdr:row>7</xdr:row>
      <xdr:rowOff>6350</xdr:rowOff>
    </xdr:from>
    <xdr:to>
      <xdr:col>12</xdr:col>
      <xdr:colOff>158750</xdr:colOff>
      <xdr:row>22</xdr:row>
      <xdr:rowOff>88900</xdr:rowOff>
    </xdr:to>
    <mc:AlternateContent xmlns:mc="http://schemas.openxmlformats.org/markup-compatibility/2006">
      <mc:Choice xmlns:cx1="http://schemas.microsoft.com/office/drawing/2015/9/8/chartex" Requires="cx1">
        <xdr:graphicFrame macro="">
          <xdr:nvGraphicFramePr>
            <xdr:cNvPr id="2" name="グラフ 1">
              <a:extLst>
                <a:ext uri="{FF2B5EF4-FFF2-40B4-BE49-F238E27FC236}">
                  <a16:creationId xmlns:a16="http://schemas.microsoft.com/office/drawing/2014/main" id="{7DBE2377-B39D-5194-7557-1FEA8F6AE5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38800" y="1606550"/>
              <a:ext cx="5949950" cy="3511550"/>
            </a:xfrm>
            <a:prstGeom prst="rect">
              <a:avLst/>
            </a:prstGeom>
            <a:solidFill>
              <a:prstClr val="white"/>
            </a:solidFill>
            <a:ln w="1">
              <a:solidFill>
                <a:prstClr val="green"/>
              </a:solidFill>
            </a:ln>
          </xdr:spPr>
          <xdr:txBody>
            <a:bodyPr vertOverflow="clip" horzOverflow="clip"/>
            <a:lstStyle/>
            <a:p>
              <a:r>
                <a:rPr lang="ja-JP" altLang="en-US" sz="1100"/>
                <a:t>この図は、お使いのバージョンの Excel では利用できません。
この図形を編集するか、このブックを異なるファイル形式に保存すると、グラフが恒久的に壊れます。</a:t>
              </a:r>
            </a:p>
          </xdr:txBody>
        </xdr:sp>
      </mc:Fallback>
    </mc:AlternateContent>
    <xdr:clientData/>
  </xdr:twoCellAnchor>
  <xdr:twoCellAnchor>
    <xdr:from>
      <xdr:col>6</xdr:col>
      <xdr:colOff>482600</xdr:colOff>
      <xdr:row>11</xdr:row>
      <xdr:rowOff>114300</xdr:rowOff>
    </xdr:from>
    <xdr:to>
      <xdr:col>11</xdr:col>
      <xdr:colOff>635000</xdr:colOff>
      <xdr:row>11</xdr:row>
      <xdr:rowOff>114300</xdr:rowOff>
    </xdr:to>
    <xdr:cxnSp macro="">
      <xdr:nvCxnSpPr>
        <xdr:cNvPr id="4" name="直線コネクタ 3">
          <a:extLst>
            <a:ext uri="{FF2B5EF4-FFF2-40B4-BE49-F238E27FC236}">
              <a16:creationId xmlns:a16="http://schemas.microsoft.com/office/drawing/2014/main" id="{32532680-3763-8D85-D460-76746D428480}"/>
            </a:ext>
          </a:extLst>
        </xdr:cNvPr>
        <xdr:cNvCxnSpPr/>
      </xdr:nvCxnSpPr>
      <xdr:spPr>
        <a:xfrm>
          <a:off x="6197600" y="2628900"/>
          <a:ext cx="4914900" cy="0"/>
        </a:xfrm>
        <a:prstGeom prst="line">
          <a:avLst/>
        </a:prstGeom>
        <a:ln w="25400">
          <a:solidFill>
            <a:schemeClr val="accent6">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209550</xdr:colOff>
      <xdr:row>4</xdr:row>
      <xdr:rowOff>146050</xdr:rowOff>
    </xdr:from>
    <xdr:to>
      <xdr:col>4</xdr:col>
      <xdr:colOff>4781550</xdr:colOff>
      <xdr:row>17</xdr:row>
      <xdr:rowOff>228600</xdr:rowOff>
    </xdr:to>
    <xdr:graphicFrame macro="">
      <xdr:nvGraphicFramePr>
        <xdr:cNvPr id="2" name="グラフ 1">
          <a:extLst>
            <a:ext uri="{FF2B5EF4-FFF2-40B4-BE49-F238E27FC236}">
              <a16:creationId xmlns:a16="http://schemas.microsoft.com/office/drawing/2014/main" id="{A795A40D-A0CB-2B02-A260-178607931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59</xdr:row>
      <xdr:rowOff>0</xdr:rowOff>
    </xdr:from>
    <xdr:to>
      <xdr:col>14</xdr:col>
      <xdr:colOff>0</xdr:colOff>
      <xdr:row>72</xdr:row>
      <xdr:rowOff>0</xdr:rowOff>
    </xdr:to>
    <xdr:graphicFrame macro="">
      <xdr:nvGraphicFramePr>
        <xdr:cNvPr id="2" name="グラフ 1">
          <a:extLst>
            <a:ext uri="{FF2B5EF4-FFF2-40B4-BE49-F238E27FC236}">
              <a16:creationId xmlns:a16="http://schemas.microsoft.com/office/drawing/2014/main" id="{D6A8D03E-A871-6245-9986-2E83CF6B4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542924</xdr:colOff>
      <xdr:row>73</xdr:row>
      <xdr:rowOff>0</xdr:rowOff>
    </xdr:from>
    <xdr:to>
      <xdr:col>13</xdr:col>
      <xdr:colOff>809624</xdr:colOff>
      <xdr:row>86</xdr:row>
      <xdr:rowOff>19050</xdr:rowOff>
    </xdr:to>
    <xdr:graphicFrame macro="">
      <xdr:nvGraphicFramePr>
        <xdr:cNvPr id="3" name="グラフ 2">
          <a:extLst>
            <a:ext uri="{FF2B5EF4-FFF2-40B4-BE49-F238E27FC236}">
              <a16:creationId xmlns:a16="http://schemas.microsoft.com/office/drawing/2014/main" id="{A8B95D24-A1D2-2449-9602-F3154C995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kiichiro/Downloads/&#12456;&#12463;&#12475;&#12523;&#21442;&#32771;&#36039;&#26009;/&#12456;&#12463;&#12475;&#12523;&#12398;&#20351;&#12356;&#26041;/&#12486;&#12441;&#12540;&#12479;&#20998;&#26512;/Marketing_4_&#23455;&#36341;&#12510;&#12540;&#12465;&#12486;&#12451;&#12531;&#12463;&#12441;_201021.xlsx" TargetMode="External"/><Relationship Id="rId1" Type="http://schemas.openxmlformats.org/officeDocument/2006/relationships/externalLinkPath" Target="&#12486;&#12441;&#12540;&#12479;&#20998;&#26512;/Marketing_4_&#23455;&#36341;&#12510;&#12540;&#12465;&#12486;&#12451;&#12531;&#12463;&#12441;_20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ファネル分析_期間比較"/>
      <sheetName val="ファネル分析_ABテスト"/>
      <sheetName val="バブルチャート"/>
      <sheetName val="ヒートマップ"/>
      <sheetName val="パレート分析"/>
      <sheetName val="コホート分析"/>
      <sheetName val="相関分析"/>
      <sheetName val="相関分析_売上予測"/>
      <sheetName val="相関分析_外れ値＆グループ分け"/>
      <sheetName val="営業分析_1"/>
      <sheetName val="営業分析_2"/>
    </sheetNames>
    <sheetDataSet>
      <sheetData sheetId="0" refreshError="1"/>
      <sheetData sheetId="1" refreshError="1"/>
      <sheetData sheetId="2" refreshError="1"/>
      <sheetData sheetId="3" refreshError="1"/>
      <sheetData sheetId="4" refreshError="1"/>
      <sheetData sheetId="5">
        <row r="38">
          <cell r="G38" t="str">
            <v>入会月別の継続利用率（1か月目を100%とする）</v>
          </cell>
        </row>
        <row r="40">
          <cell r="I40">
            <v>1</v>
          </cell>
          <cell r="J40">
            <v>2</v>
          </cell>
          <cell r="K40">
            <v>3</v>
          </cell>
          <cell r="L40">
            <v>4</v>
          </cell>
          <cell r="M40">
            <v>5</v>
          </cell>
          <cell r="N40">
            <v>6</v>
          </cell>
          <cell r="O40">
            <v>7</v>
          </cell>
          <cell r="P40">
            <v>8</v>
          </cell>
          <cell r="Q40">
            <v>9</v>
          </cell>
          <cell r="R40">
            <v>10</v>
          </cell>
          <cell r="S40">
            <v>11</v>
          </cell>
          <cell r="T40">
            <v>12</v>
          </cell>
        </row>
        <row r="41">
          <cell r="H41" t="str">
            <v>1月</v>
          </cell>
          <cell r="I41">
            <v>1</v>
          </cell>
          <cell r="J41">
            <v>0.7</v>
          </cell>
          <cell r="K41">
            <v>0.63</v>
          </cell>
          <cell r="L41">
            <v>0.56699999999999995</v>
          </cell>
          <cell r="M41">
            <v>0.51029999999999998</v>
          </cell>
          <cell r="N41">
            <v>0.45926999999999996</v>
          </cell>
          <cell r="O41">
            <v>0.41334300000000002</v>
          </cell>
          <cell r="P41">
            <v>0.37200870000000003</v>
          </cell>
          <cell r="Q41">
            <v>0.33480783000000008</v>
          </cell>
          <cell r="R41">
            <v>0.30132704700000001</v>
          </cell>
          <cell r="S41">
            <v>0.27119434230000006</v>
          </cell>
          <cell r="T41">
            <v>0.2440749080700001</v>
          </cell>
        </row>
        <row r="44">
          <cell r="H44" t="str">
            <v>4月</v>
          </cell>
          <cell r="I44">
            <v>1</v>
          </cell>
          <cell r="J44">
            <v>0.55478322337417529</v>
          </cell>
          <cell r="K44">
            <v>0.61987511781338356</v>
          </cell>
          <cell r="L44">
            <v>0.55354618284637136</v>
          </cell>
          <cell r="M44">
            <v>0.42819274269557023</v>
          </cell>
          <cell r="N44">
            <v>0.30908341187558908</v>
          </cell>
          <cell r="O44">
            <v>0.39214184731385487</v>
          </cell>
          <cell r="P44">
            <v>0.35844721960414705</v>
          </cell>
          <cell r="Q44">
            <v>0.28516729500471255</v>
          </cell>
        </row>
        <row r="47">
          <cell r="H47" t="str">
            <v>7月</v>
          </cell>
          <cell r="I47">
            <v>1</v>
          </cell>
          <cell r="J47">
            <v>0.51692524682651619</v>
          </cell>
          <cell r="K47">
            <v>0.51812411847672779</v>
          </cell>
          <cell r="L47">
            <v>0.40133991537376584</v>
          </cell>
          <cell r="M47">
            <v>0.44499294781382226</v>
          </cell>
          <cell r="N47">
            <v>0.43631875881523274</v>
          </cell>
        </row>
        <row r="50">
          <cell r="H50" t="str">
            <v>10月</v>
          </cell>
          <cell r="I50">
            <v>1</v>
          </cell>
          <cell r="J50">
            <v>0.5917733798991075</v>
          </cell>
          <cell r="K50">
            <v>0.49965075669383002</v>
          </cell>
        </row>
        <row r="53">
          <cell r="I53">
            <v>1</v>
          </cell>
          <cell r="J53">
            <v>0.6460461384141154</v>
          </cell>
          <cell r="K53">
            <v>0.58185756450790649</v>
          </cell>
          <cell r="L53">
            <v>0.57157051789523095</v>
          </cell>
          <cell r="M53">
            <v>0.53137493539539116</v>
          </cell>
          <cell r="N53">
            <v>0.44723606725094706</v>
          </cell>
          <cell r="O53">
            <v>0.42889630115962718</v>
          </cell>
          <cell r="P53">
            <v>0.42488436284972975</v>
          </cell>
          <cell r="Q53">
            <v>0.36464627122602189</v>
          </cell>
          <cell r="R53">
            <v>0.36253487802384199</v>
          </cell>
          <cell r="S53">
            <v>0.36059216012574669</v>
          </cell>
          <cell r="T53">
            <v>0.2440749080700001</v>
          </cell>
        </row>
      </sheetData>
      <sheetData sheetId="6" refreshError="1"/>
      <sheetData sheetId="7" refreshError="1"/>
      <sheetData sheetId="8" refreshError="1"/>
      <sheetData sheetId="9" refreshError="1"/>
      <sheetData sheetId="1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ichiro inami" refreshedDate="45317.533639467591" createdVersion="8" refreshedVersion="8" minRefreshableVersion="3" recordCount="120" xr:uid="{E3F9056F-AB69-1A4F-A35E-CD0B1D3BB8BB}">
  <cacheSource type="worksheet">
    <worksheetSource ref="B7:F127" sheet="ピボットテーブル"/>
  </cacheSource>
  <cacheFields count="6">
    <cacheField name="購入日" numFmtId="56">
      <sharedItems containsSemiMixedTypes="0" containsNonDate="0" containsDate="1" containsString="0" minDate="2020-01-01T00:00:00" maxDate="2020-04-30T00:00:00" count="12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sharedItems>
      <fieldGroup par="5" base="0">
        <rangePr groupBy="days" startDate="2020-01-01T00:00:00" endDate="2020-04-30T00:00:00"/>
        <groupItems count="368">
          <s v="&lt;2020/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4/30"/>
        </groupItems>
      </fieldGroup>
    </cacheField>
    <cacheField name="購入者の年代" numFmtId="0">
      <sharedItems/>
    </cacheField>
    <cacheField name="商品" numFmtId="0">
      <sharedItems count="3">
        <s v="コーヒー"/>
        <s v="紅茶"/>
        <s v="日本茶"/>
      </sharedItems>
    </cacheField>
    <cacheField name="購入エリア" numFmtId="0">
      <sharedItems/>
    </cacheField>
    <cacheField name="購入額" numFmtId="0">
      <sharedItems containsSemiMixedTypes="0" containsString="0" containsNumber="1" containsInteger="1" minValue="123" maxValue="1109"/>
    </cacheField>
    <cacheField name="月" numFmtId="0" databaseField="0">
      <fieldGroup base="0">
        <rangePr groupBy="months" startDate="2020-01-01T00:00:00" endDate="2020-04-30T00:00:00"/>
        <groupItems count="14">
          <s v="&lt;2020/1/1"/>
          <s v="1月"/>
          <s v="2月"/>
          <s v="3月"/>
          <s v="4月"/>
          <s v="5月"/>
          <s v="6月"/>
          <s v="7月"/>
          <s v="8月"/>
          <s v="9月"/>
          <s v="10月"/>
          <s v="11月"/>
          <s v="12月"/>
          <s v="&gt;2020/4/3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s v="20代"/>
    <x v="0"/>
    <s v="東京"/>
    <n v="446"/>
  </r>
  <r>
    <x v="1"/>
    <s v="40代"/>
    <x v="1"/>
    <s v="大阪"/>
    <n v="391"/>
  </r>
  <r>
    <x v="2"/>
    <s v="30代"/>
    <x v="2"/>
    <s v="名古屋"/>
    <n v="678"/>
  </r>
  <r>
    <x v="3"/>
    <s v="50代"/>
    <x v="1"/>
    <s v="福岡"/>
    <n v="530"/>
  </r>
  <r>
    <x v="4"/>
    <s v="10代"/>
    <x v="2"/>
    <s v="東京"/>
    <n v="672"/>
  </r>
  <r>
    <x v="5"/>
    <s v="50代"/>
    <x v="2"/>
    <s v="大阪"/>
    <n v="572"/>
  </r>
  <r>
    <x v="6"/>
    <s v="30代"/>
    <x v="2"/>
    <s v="名古屋"/>
    <n v="229"/>
  </r>
  <r>
    <x v="7"/>
    <s v="40代"/>
    <x v="1"/>
    <s v="福岡"/>
    <n v="399"/>
  </r>
  <r>
    <x v="8"/>
    <s v="40代"/>
    <x v="0"/>
    <s v="東京"/>
    <n v="123"/>
  </r>
  <r>
    <x v="9"/>
    <s v="50代"/>
    <x v="2"/>
    <s v="大阪"/>
    <n v="466"/>
  </r>
  <r>
    <x v="10"/>
    <s v="20代"/>
    <x v="0"/>
    <s v="名古屋"/>
    <n v="275"/>
  </r>
  <r>
    <x v="11"/>
    <s v="40代"/>
    <x v="1"/>
    <s v="福岡"/>
    <n v="129"/>
  </r>
  <r>
    <x v="12"/>
    <s v="30代"/>
    <x v="2"/>
    <s v="東京"/>
    <n v="889"/>
  </r>
  <r>
    <x v="13"/>
    <s v="50代"/>
    <x v="1"/>
    <s v="大阪"/>
    <n v="738"/>
  </r>
  <r>
    <x v="14"/>
    <s v="10代"/>
    <x v="2"/>
    <s v="名古屋"/>
    <n v="1007"/>
  </r>
  <r>
    <x v="15"/>
    <s v="50代"/>
    <x v="2"/>
    <s v="福岡"/>
    <n v="178"/>
  </r>
  <r>
    <x v="16"/>
    <s v="30代"/>
    <x v="2"/>
    <s v="東京"/>
    <n v="219"/>
  </r>
  <r>
    <x v="17"/>
    <s v="40代"/>
    <x v="1"/>
    <s v="大阪"/>
    <n v="831"/>
  </r>
  <r>
    <x v="18"/>
    <s v="40代"/>
    <x v="0"/>
    <s v="名古屋"/>
    <n v="652"/>
  </r>
  <r>
    <x v="19"/>
    <s v="50代"/>
    <x v="2"/>
    <s v="福岡"/>
    <n v="645"/>
  </r>
  <r>
    <x v="20"/>
    <s v="20代"/>
    <x v="0"/>
    <s v="東京"/>
    <n v="595"/>
  </r>
  <r>
    <x v="21"/>
    <s v="40代"/>
    <x v="1"/>
    <s v="大阪"/>
    <n v="1101"/>
  </r>
  <r>
    <x v="22"/>
    <s v="30代"/>
    <x v="2"/>
    <s v="名古屋"/>
    <n v="372"/>
  </r>
  <r>
    <x v="23"/>
    <s v="50代"/>
    <x v="1"/>
    <s v="福岡"/>
    <n v="382"/>
  </r>
  <r>
    <x v="24"/>
    <s v="10代"/>
    <x v="2"/>
    <s v="東京"/>
    <n v="1025"/>
  </r>
  <r>
    <x v="25"/>
    <s v="50代"/>
    <x v="2"/>
    <s v="大阪"/>
    <n v="889"/>
  </r>
  <r>
    <x v="26"/>
    <s v="30代"/>
    <x v="2"/>
    <s v="名古屋"/>
    <n v="663"/>
  </r>
  <r>
    <x v="27"/>
    <s v="40代"/>
    <x v="1"/>
    <s v="福岡"/>
    <n v="975"/>
  </r>
  <r>
    <x v="28"/>
    <s v="40代"/>
    <x v="0"/>
    <s v="東京"/>
    <n v="867"/>
  </r>
  <r>
    <x v="29"/>
    <s v="50代"/>
    <x v="2"/>
    <s v="大阪"/>
    <n v="156"/>
  </r>
  <r>
    <x v="30"/>
    <s v="20代"/>
    <x v="0"/>
    <s v="名古屋"/>
    <n v="823"/>
  </r>
  <r>
    <x v="31"/>
    <s v="40代"/>
    <x v="1"/>
    <s v="福岡"/>
    <n v="556"/>
  </r>
  <r>
    <x v="32"/>
    <s v="30代"/>
    <x v="2"/>
    <s v="東京"/>
    <n v="978"/>
  </r>
  <r>
    <x v="33"/>
    <s v="50代"/>
    <x v="1"/>
    <s v="大阪"/>
    <n v="681"/>
  </r>
  <r>
    <x v="34"/>
    <s v="10代"/>
    <x v="2"/>
    <s v="名古屋"/>
    <n v="207"/>
  </r>
  <r>
    <x v="35"/>
    <s v="50代"/>
    <x v="2"/>
    <s v="福岡"/>
    <n v="899"/>
  </r>
  <r>
    <x v="36"/>
    <s v="30代"/>
    <x v="2"/>
    <s v="東京"/>
    <n v="326"/>
  </r>
  <r>
    <x v="37"/>
    <s v="40代"/>
    <x v="1"/>
    <s v="大阪"/>
    <n v="810"/>
  </r>
  <r>
    <x v="38"/>
    <s v="40代"/>
    <x v="0"/>
    <s v="名古屋"/>
    <n v="846"/>
  </r>
  <r>
    <x v="39"/>
    <s v="50代"/>
    <x v="2"/>
    <s v="福岡"/>
    <n v="322"/>
  </r>
  <r>
    <x v="40"/>
    <s v="20代"/>
    <x v="0"/>
    <s v="東京"/>
    <n v="342"/>
  </r>
  <r>
    <x v="41"/>
    <s v="40代"/>
    <x v="1"/>
    <s v="大阪"/>
    <n v="917"/>
  </r>
  <r>
    <x v="42"/>
    <s v="30代"/>
    <x v="2"/>
    <s v="名古屋"/>
    <n v="214"/>
  </r>
  <r>
    <x v="43"/>
    <s v="50代"/>
    <x v="1"/>
    <s v="福岡"/>
    <n v="312"/>
  </r>
  <r>
    <x v="44"/>
    <s v="10代"/>
    <x v="2"/>
    <s v="東京"/>
    <n v="859"/>
  </r>
  <r>
    <x v="45"/>
    <s v="50代"/>
    <x v="2"/>
    <s v="大阪"/>
    <n v="400"/>
  </r>
  <r>
    <x v="46"/>
    <s v="30代"/>
    <x v="2"/>
    <s v="名古屋"/>
    <n v="1041"/>
  </r>
  <r>
    <x v="47"/>
    <s v="40代"/>
    <x v="1"/>
    <s v="福岡"/>
    <n v="1026"/>
  </r>
  <r>
    <x v="48"/>
    <s v="40代"/>
    <x v="0"/>
    <s v="東京"/>
    <n v="634"/>
  </r>
  <r>
    <x v="49"/>
    <s v="50代"/>
    <x v="2"/>
    <s v="大阪"/>
    <n v="215"/>
  </r>
  <r>
    <x v="50"/>
    <s v="20代"/>
    <x v="0"/>
    <s v="名古屋"/>
    <n v="406"/>
  </r>
  <r>
    <x v="51"/>
    <s v="40代"/>
    <x v="1"/>
    <s v="福岡"/>
    <n v="214"/>
  </r>
  <r>
    <x v="52"/>
    <s v="30代"/>
    <x v="2"/>
    <s v="東京"/>
    <n v="197"/>
  </r>
  <r>
    <x v="53"/>
    <s v="50代"/>
    <x v="1"/>
    <s v="大阪"/>
    <n v="729"/>
  </r>
  <r>
    <x v="54"/>
    <s v="10代"/>
    <x v="2"/>
    <s v="名古屋"/>
    <n v="751"/>
  </r>
  <r>
    <x v="55"/>
    <s v="50代"/>
    <x v="2"/>
    <s v="福岡"/>
    <n v="177"/>
  </r>
  <r>
    <x v="56"/>
    <s v="30代"/>
    <x v="2"/>
    <s v="東京"/>
    <n v="560"/>
  </r>
  <r>
    <x v="57"/>
    <s v="40代"/>
    <x v="1"/>
    <s v="大阪"/>
    <n v="594"/>
  </r>
  <r>
    <x v="58"/>
    <s v="40代"/>
    <x v="0"/>
    <s v="名古屋"/>
    <n v="560"/>
  </r>
  <r>
    <x v="59"/>
    <s v="50代"/>
    <x v="2"/>
    <s v="福岡"/>
    <n v="679"/>
  </r>
  <r>
    <x v="60"/>
    <s v="20代"/>
    <x v="0"/>
    <s v="東京"/>
    <n v="882"/>
  </r>
  <r>
    <x v="61"/>
    <s v="40代"/>
    <x v="1"/>
    <s v="大阪"/>
    <n v="857"/>
  </r>
  <r>
    <x v="62"/>
    <s v="30代"/>
    <x v="2"/>
    <s v="名古屋"/>
    <n v="839"/>
  </r>
  <r>
    <x v="63"/>
    <s v="50代"/>
    <x v="1"/>
    <s v="福岡"/>
    <n v="343"/>
  </r>
  <r>
    <x v="64"/>
    <s v="10代"/>
    <x v="2"/>
    <s v="東京"/>
    <n v="733"/>
  </r>
  <r>
    <x v="65"/>
    <s v="50代"/>
    <x v="2"/>
    <s v="大阪"/>
    <n v="1014"/>
  </r>
  <r>
    <x v="66"/>
    <s v="30代"/>
    <x v="2"/>
    <s v="名古屋"/>
    <n v="556"/>
  </r>
  <r>
    <x v="67"/>
    <s v="40代"/>
    <x v="1"/>
    <s v="福岡"/>
    <n v="900"/>
  </r>
  <r>
    <x v="68"/>
    <s v="40代"/>
    <x v="0"/>
    <s v="東京"/>
    <n v="917"/>
  </r>
  <r>
    <x v="69"/>
    <s v="50代"/>
    <x v="2"/>
    <s v="大阪"/>
    <n v="796"/>
  </r>
  <r>
    <x v="70"/>
    <s v="20代"/>
    <x v="0"/>
    <s v="名古屋"/>
    <n v="1102"/>
  </r>
  <r>
    <x v="71"/>
    <s v="40代"/>
    <x v="1"/>
    <s v="福岡"/>
    <n v="394"/>
  </r>
  <r>
    <x v="72"/>
    <s v="30代"/>
    <x v="2"/>
    <s v="東京"/>
    <n v="1049"/>
  </r>
  <r>
    <x v="73"/>
    <s v="50代"/>
    <x v="1"/>
    <s v="大阪"/>
    <n v="796"/>
  </r>
  <r>
    <x v="74"/>
    <s v="10代"/>
    <x v="2"/>
    <s v="名古屋"/>
    <n v="1104"/>
  </r>
  <r>
    <x v="75"/>
    <s v="50代"/>
    <x v="2"/>
    <s v="福岡"/>
    <n v="593"/>
  </r>
  <r>
    <x v="76"/>
    <s v="30代"/>
    <x v="2"/>
    <s v="東京"/>
    <n v="874"/>
  </r>
  <r>
    <x v="77"/>
    <s v="40代"/>
    <x v="1"/>
    <s v="大阪"/>
    <n v="842"/>
  </r>
  <r>
    <x v="78"/>
    <s v="40代"/>
    <x v="0"/>
    <s v="名古屋"/>
    <n v="308"/>
  </r>
  <r>
    <x v="79"/>
    <s v="50代"/>
    <x v="2"/>
    <s v="福岡"/>
    <n v="924"/>
  </r>
  <r>
    <x v="80"/>
    <s v="20代"/>
    <x v="0"/>
    <s v="東京"/>
    <n v="1092"/>
  </r>
  <r>
    <x v="81"/>
    <s v="40代"/>
    <x v="1"/>
    <s v="大阪"/>
    <n v="859"/>
  </r>
  <r>
    <x v="82"/>
    <s v="30代"/>
    <x v="2"/>
    <s v="名古屋"/>
    <n v="916"/>
  </r>
  <r>
    <x v="83"/>
    <s v="50代"/>
    <x v="1"/>
    <s v="福岡"/>
    <n v="932"/>
  </r>
  <r>
    <x v="84"/>
    <s v="10代"/>
    <x v="2"/>
    <s v="東京"/>
    <n v="670"/>
  </r>
  <r>
    <x v="85"/>
    <s v="50代"/>
    <x v="2"/>
    <s v="大阪"/>
    <n v="696"/>
  </r>
  <r>
    <x v="86"/>
    <s v="30代"/>
    <x v="2"/>
    <s v="名古屋"/>
    <n v="918"/>
  </r>
  <r>
    <x v="87"/>
    <s v="40代"/>
    <x v="1"/>
    <s v="福岡"/>
    <n v="141"/>
  </r>
  <r>
    <x v="88"/>
    <s v="40代"/>
    <x v="0"/>
    <s v="東京"/>
    <n v="995"/>
  </r>
  <r>
    <x v="89"/>
    <s v="50代"/>
    <x v="2"/>
    <s v="大阪"/>
    <n v="671"/>
  </r>
  <r>
    <x v="90"/>
    <s v="20代"/>
    <x v="0"/>
    <s v="名古屋"/>
    <n v="493"/>
  </r>
  <r>
    <x v="91"/>
    <s v="40代"/>
    <x v="1"/>
    <s v="福岡"/>
    <n v="1088"/>
  </r>
  <r>
    <x v="92"/>
    <s v="30代"/>
    <x v="2"/>
    <s v="東京"/>
    <n v="235"/>
  </r>
  <r>
    <x v="93"/>
    <s v="50代"/>
    <x v="1"/>
    <s v="大阪"/>
    <n v="904"/>
  </r>
  <r>
    <x v="94"/>
    <s v="10代"/>
    <x v="2"/>
    <s v="名古屋"/>
    <n v="635"/>
  </r>
  <r>
    <x v="95"/>
    <s v="50代"/>
    <x v="2"/>
    <s v="福岡"/>
    <n v="912"/>
  </r>
  <r>
    <x v="96"/>
    <s v="30代"/>
    <x v="2"/>
    <s v="東京"/>
    <n v="1080"/>
  </r>
  <r>
    <x v="97"/>
    <s v="40代"/>
    <x v="1"/>
    <s v="大阪"/>
    <n v="656"/>
  </r>
  <r>
    <x v="98"/>
    <s v="40代"/>
    <x v="0"/>
    <s v="名古屋"/>
    <n v="290"/>
  </r>
  <r>
    <x v="99"/>
    <s v="50代"/>
    <x v="2"/>
    <s v="福岡"/>
    <n v="940"/>
  </r>
  <r>
    <x v="100"/>
    <s v="20代"/>
    <x v="0"/>
    <s v="東京"/>
    <n v="515"/>
  </r>
  <r>
    <x v="101"/>
    <s v="40代"/>
    <x v="1"/>
    <s v="大阪"/>
    <n v="775"/>
  </r>
  <r>
    <x v="102"/>
    <s v="30代"/>
    <x v="2"/>
    <s v="名古屋"/>
    <n v="734"/>
  </r>
  <r>
    <x v="103"/>
    <s v="50代"/>
    <x v="1"/>
    <s v="福岡"/>
    <n v="393"/>
  </r>
  <r>
    <x v="104"/>
    <s v="10代"/>
    <x v="2"/>
    <s v="東京"/>
    <n v="435"/>
  </r>
  <r>
    <x v="105"/>
    <s v="50代"/>
    <x v="2"/>
    <s v="大阪"/>
    <n v="913"/>
  </r>
  <r>
    <x v="106"/>
    <s v="30代"/>
    <x v="2"/>
    <s v="名古屋"/>
    <n v="199"/>
  </r>
  <r>
    <x v="107"/>
    <s v="40代"/>
    <x v="1"/>
    <s v="福岡"/>
    <n v="353"/>
  </r>
  <r>
    <x v="108"/>
    <s v="40代"/>
    <x v="0"/>
    <s v="東京"/>
    <n v="416"/>
  </r>
  <r>
    <x v="109"/>
    <s v="50代"/>
    <x v="2"/>
    <s v="大阪"/>
    <n v="1109"/>
  </r>
  <r>
    <x v="110"/>
    <s v="20代"/>
    <x v="0"/>
    <s v="名古屋"/>
    <n v="862"/>
  </r>
  <r>
    <x v="111"/>
    <s v="40代"/>
    <x v="1"/>
    <s v="福岡"/>
    <n v="558"/>
  </r>
  <r>
    <x v="112"/>
    <s v="30代"/>
    <x v="2"/>
    <s v="東京"/>
    <n v="187"/>
  </r>
  <r>
    <x v="113"/>
    <s v="50代"/>
    <x v="1"/>
    <s v="大阪"/>
    <n v="1084"/>
  </r>
  <r>
    <x v="114"/>
    <s v="10代"/>
    <x v="2"/>
    <s v="名古屋"/>
    <n v="943"/>
  </r>
  <r>
    <x v="115"/>
    <s v="50代"/>
    <x v="2"/>
    <s v="福岡"/>
    <n v="949"/>
  </r>
  <r>
    <x v="116"/>
    <s v="30代"/>
    <x v="2"/>
    <s v="東京"/>
    <n v="773"/>
  </r>
  <r>
    <x v="117"/>
    <s v="40代"/>
    <x v="1"/>
    <s v="大阪"/>
    <n v="258"/>
  </r>
  <r>
    <x v="118"/>
    <s v="40代"/>
    <x v="0"/>
    <s v="名古屋"/>
    <n v="987"/>
  </r>
  <r>
    <x v="119"/>
    <s v="50代"/>
    <x v="2"/>
    <s v="福岡"/>
    <n v="1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577D96-11FF-DE4F-AFC5-CA7729C6E5D3}" name="ピボットテーブル5" cacheId="28"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1">
  <location ref="I10:M16" firstHeaderRow="1" firstDataRow="2" firstDataCol="1"/>
  <pivotFields count="6">
    <pivotField numFmtId="5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1"/>
        <item x="2"/>
        <item t="default"/>
      </items>
    </pivotField>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5">
    <i>
      <x v="1"/>
    </i>
    <i>
      <x v="2"/>
    </i>
    <i>
      <x v="3"/>
    </i>
    <i>
      <x v="4"/>
    </i>
    <i t="grand">
      <x/>
    </i>
  </rowItems>
  <colFields count="1">
    <field x="2"/>
  </colFields>
  <colItems count="4">
    <i>
      <x/>
    </i>
    <i>
      <x v="1"/>
    </i>
    <i>
      <x v="2"/>
    </i>
    <i t="grand">
      <x/>
    </i>
  </colItems>
  <dataFields count="1">
    <dataField name="合計 / 購入額" fld="4" showDataAs="percentOfTotal" baseField="0" baseItem="0" numFmtId="1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017EB-F0B1-794D-AE32-3F47D882BDDB}">
  <dimension ref="B1:E29"/>
  <sheetViews>
    <sheetView topLeftCell="A21" workbookViewId="0">
      <selection activeCell="C30" sqref="C30"/>
    </sheetView>
  </sheetViews>
  <sheetFormatPr baseColWidth="10" defaultRowHeight="20"/>
  <cols>
    <col min="2" max="2" width="25.140625" style="5" bestFit="1" customWidth="1"/>
    <col min="3" max="3" width="30.85546875" bestFit="1" customWidth="1"/>
  </cols>
  <sheetData>
    <row r="1" spans="2:5">
      <c r="B1" s="5" t="s">
        <v>1</v>
      </c>
      <c r="C1" t="s">
        <v>2</v>
      </c>
    </row>
    <row r="2" spans="2:5">
      <c r="B2" s="5" t="s">
        <v>0</v>
      </c>
      <c r="C2" t="s">
        <v>3</v>
      </c>
      <c r="D2" s="1">
        <v>45313</v>
      </c>
    </row>
    <row r="3" spans="2:5">
      <c r="B3" s="5" t="s">
        <v>5</v>
      </c>
      <c r="C3" t="s">
        <v>4</v>
      </c>
      <c r="D3" s="2">
        <v>0.3743055555555555</v>
      </c>
    </row>
    <row r="4" spans="2:5" ht="84">
      <c r="B4" s="5" t="s">
        <v>14</v>
      </c>
      <c r="C4" s="3" t="s">
        <v>54</v>
      </c>
      <c r="D4" s="3" t="s">
        <v>15</v>
      </c>
    </row>
    <row r="5" spans="2:5">
      <c r="B5" s="5" t="s">
        <v>16</v>
      </c>
      <c r="C5" t="s">
        <v>17</v>
      </c>
    </row>
    <row r="6" spans="2:5">
      <c r="B6" s="5" t="s">
        <v>18</v>
      </c>
      <c r="C6" t="s">
        <v>19</v>
      </c>
    </row>
    <row r="7" spans="2:5" ht="63">
      <c r="B7" s="5" t="s">
        <v>20</v>
      </c>
      <c r="C7" s="3" t="s">
        <v>21</v>
      </c>
    </row>
    <row r="8" spans="2:5">
      <c r="B8" s="5" t="s">
        <v>26</v>
      </c>
      <c r="C8" t="s">
        <v>27</v>
      </c>
    </row>
    <row r="9" spans="2:5">
      <c r="B9" s="5" t="s">
        <v>34</v>
      </c>
      <c r="C9" t="s">
        <v>35</v>
      </c>
    </row>
    <row r="10" spans="2:5">
      <c r="B10" s="5" t="s">
        <v>36</v>
      </c>
      <c r="C10" t="s">
        <v>37</v>
      </c>
    </row>
    <row r="11" spans="2:5" ht="63">
      <c r="B11" s="5" t="s">
        <v>45</v>
      </c>
      <c r="C11" s="3" t="s">
        <v>46</v>
      </c>
    </row>
    <row r="12" spans="2:5" ht="126">
      <c r="B12" s="5" t="s">
        <v>65</v>
      </c>
      <c r="C12" s="3" t="s">
        <v>66</v>
      </c>
    </row>
    <row r="13" spans="2:5">
      <c r="B13" s="5" t="s">
        <v>67</v>
      </c>
      <c r="C13" t="s">
        <v>68</v>
      </c>
    </row>
    <row r="14" spans="2:5" ht="105">
      <c r="B14" s="5" t="s">
        <v>77</v>
      </c>
      <c r="C14" s="3" t="s">
        <v>69</v>
      </c>
    </row>
    <row r="15" spans="2:5" ht="21">
      <c r="B15" s="5" t="s">
        <v>72</v>
      </c>
      <c r="C15" s="3" t="s">
        <v>70</v>
      </c>
      <c r="D15">
        <v>1000</v>
      </c>
      <c r="E15" s="12">
        <v>1000</v>
      </c>
    </row>
    <row r="16" spans="2:5" ht="21">
      <c r="B16" s="5" t="s">
        <v>73</v>
      </c>
      <c r="C16" s="3" t="s">
        <v>74</v>
      </c>
      <c r="D16">
        <v>0.2</v>
      </c>
      <c r="E16" s="13">
        <v>0.2</v>
      </c>
    </row>
    <row r="17" spans="2:3" ht="231">
      <c r="B17" s="5" t="s">
        <v>71</v>
      </c>
      <c r="C17" s="3" t="s">
        <v>78</v>
      </c>
    </row>
    <row r="18" spans="2:3" ht="21">
      <c r="B18" s="5" t="s">
        <v>75</v>
      </c>
      <c r="C18" s="3" t="s">
        <v>76</v>
      </c>
    </row>
    <row r="19" spans="2:3" ht="21">
      <c r="B19" s="5" t="s">
        <v>79</v>
      </c>
      <c r="C19" s="3" t="s">
        <v>80</v>
      </c>
    </row>
    <row r="20" spans="2:3" ht="105">
      <c r="B20" s="5" t="s">
        <v>81</v>
      </c>
      <c r="C20" s="3" t="s">
        <v>82</v>
      </c>
    </row>
    <row r="21" spans="2:3" ht="105">
      <c r="B21" s="5" t="s">
        <v>83</v>
      </c>
      <c r="C21" s="3" t="s">
        <v>84</v>
      </c>
    </row>
    <row r="22" spans="2:3" ht="21">
      <c r="B22" s="5" t="s">
        <v>85</v>
      </c>
      <c r="C22" s="3" t="s">
        <v>86</v>
      </c>
    </row>
    <row r="23" spans="2:3" ht="21">
      <c r="B23" s="5" t="s">
        <v>87</v>
      </c>
      <c r="C23" s="3" t="s">
        <v>88</v>
      </c>
    </row>
    <row r="24" spans="2:3" ht="21">
      <c r="B24" s="5" t="s">
        <v>89</v>
      </c>
      <c r="C24" s="3" t="s">
        <v>90</v>
      </c>
    </row>
    <row r="25" spans="2:3" ht="63">
      <c r="B25" s="5" t="s">
        <v>91</v>
      </c>
      <c r="C25" s="3" t="s">
        <v>92</v>
      </c>
    </row>
    <row r="26" spans="2:3" ht="21">
      <c r="B26" s="5" t="s">
        <v>93</v>
      </c>
      <c r="C26" s="3" t="s">
        <v>94</v>
      </c>
    </row>
    <row r="27" spans="2:3" ht="168">
      <c r="B27" s="5" t="s">
        <v>101</v>
      </c>
      <c r="C27" s="3" t="s">
        <v>102</v>
      </c>
    </row>
    <row r="28" spans="2:3" ht="21">
      <c r="B28" s="5" t="s">
        <v>131</v>
      </c>
      <c r="C28" s="3" t="s">
        <v>132</v>
      </c>
    </row>
    <row r="29" spans="2:3" ht="105">
      <c r="B29" s="5" t="s">
        <v>135</v>
      </c>
      <c r="C29" s="3" t="s">
        <v>136</v>
      </c>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77535-7932-4F43-AF78-58286EC38394}">
  <dimension ref="B2:E23"/>
  <sheetViews>
    <sheetView topLeftCell="A15" workbookViewId="0">
      <selection activeCell="B24" sqref="B24"/>
    </sheetView>
  </sheetViews>
  <sheetFormatPr baseColWidth="10" defaultRowHeight="20"/>
  <cols>
    <col min="2" max="2" width="17.7109375" style="4" customWidth="1"/>
    <col min="3" max="3" width="52" bestFit="1" customWidth="1"/>
  </cols>
  <sheetData>
    <row r="2" spans="2:5" ht="21">
      <c r="B2" s="4" t="s">
        <v>1</v>
      </c>
      <c r="C2" t="s">
        <v>6</v>
      </c>
      <c r="D2" t="s">
        <v>9</v>
      </c>
      <c r="E2" t="s">
        <v>10</v>
      </c>
    </row>
    <row r="3" spans="2:5" ht="84">
      <c r="B3" s="4" t="s">
        <v>7</v>
      </c>
      <c r="C3" s="5" t="s">
        <v>8</v>
      </c>
      <c r="D3">
        <v>2</v>
      </c>
      <c r="E3" s="6">
        <v>2</v>
      </c>
    </row>
    <row r="4" spans="2:5" ht="84">
      <c r="B4" s="4" t="s">
        <v>11</v>
      </c>
      <c r="C4" s="5" t="s">
        <v>12</v>
      </c>
      <c r="D4" t="s">
        <v>13</v>
      </c>
      <c r="E4" s="7" t="s">
        <v>13</v>
      </c>
    </row>
    <row r="5" spans="2:5" ht="63">
      <c r="B5" s="4" t="s">
        <v>23</v>
      </c>
      <c r="C5" s="3" t="s">
        <v>22</v>
      </c>
    </row>
    <row r="6" spans="2:5" ht="63">
      <c r="B6" s="4" t="s">
        <v>24</v>
      </c>
      <c r="C6" t="s">
        <v>25</v>
      </c>
    </row>
    <row r="7" spans="2:5" ht="42">
      <c r="B7" s="4" t="s">
        <v>28</v>
      </c>
      <c r="C7" t="s">
        <v>29</v>
      </c>
    </row>
    <row r="8" spans="2:5" ht="22">
      <c r="B8" s="4" t="s">
        <v>30</v>
      </c>
      <c r="C8" t="s">
        <v>33</v>
      </c>
      <c r="D8" t="s">
        <v>32</v>
      </c>
      <c r="E8" s="8" t="s">
        <v>31</v>
      </c>
    </row>
    <row r="9" spans="2:5" ht="42">
      <c r="B9" s="4" t="s">
        <v>38</v>
      </c>
      <c r="C9" s="3" t="s">
        <v>39</v>
      </c>
    </row>
    <row r="10" spans="2:5" ht="42">
      <c r="B10" s="4" t="s">
        <v>40</v>
      </c>
      <c r="C10" s="3" t="s">
        <v>41</v>
      </c>
    </row>
    <row r="11" spans="2:5" ht="21">
      <c r="B11" s="4" t="s">
        <v>42</v>
      </c>
      <c r="C11" t="s">
        <v>43</v>
      </c>
    </row>
    <row r="12" spans="2:5" ht="273">
      <c r="B12" s="4" t="s">
        <v>44</v>
      </c>
      <c r="C12" s="3" t="s">
        <v>47</v>
      </c>
    </row>
    <row r="13" spans="2:5" ht="189">
      <c r="B13" s="4" t="s">
        <v>48</v>
      </c>
      <c r="C13" s="3" t="s">
        <v>49</v>
      </c>
    </row>
    <row r="14" spans="2:5" ht="105">
      <c r="B14" s="9" t="s">
        <v>50</v>
      </c>
      <c r="C14" s="3" t="s">
        <v>51</v>
      </c>
    </row>
    <row r="15" spans="2:5" ht="42">
      <c r="B15" s="4" t="s">
        <v>52</v>
      </c>
      <c r="C15" s="3" t="s">
        <v>53</v>
      </c>
    </row>
    <row r="16" spans="2:5" ht="63">
      <c r="B16" s="4" t="s">
        <v>55</v>
      </c>
      <c r="C16" s="3" t="s">
        <v>56</v>
      </c>
    </row>
    <row r="17" spans="2:5" ht="21">
      <c r="B17" s="4" t="s">
        <v>95</v>
      </c>
      <c r="C17" s="3" t="s">
        <v>96</v>
      </c>
    </row>
    <row r="18" spans="2:5" ht="63">
      <c r="B18" s="4" t="s">
        <v>97</v>
      </c>
      <c r="C18" s="3" t="s">
        <v>98</v>
      </c>
    </row>
    <row r="19" spans="2:5" ht="21">
      <c r="B19" s="4" t="s">
        <v>99</v>
      </c>
      <c r="C19" s="3" t="s">
        <v>100</v>
      </c>
    </row>
    <row r="20" spans="2:5" ht="105">
      <c r="B20" s="4" t="s">
        <v>128</v>
      </c>
      <c r="C20" s="3" t="s">
        <v>129</v>
      </c>
      <c r="E20" t="s">
        <v>130</v>
      </c>
    </row>
    <row r="21" spans="2:5" ht="42">
      <c r="B21" s="4" t="s">
        <v>133</v>
      </c>
      <c r="C21" s="3" t="s">
        <v>134</v>
      </c>
    </row>
    <row r="22" spans="2:5" ht="84">
      <c r="B22" s="4" t="s">
        <v>137</v>
      </c>
      <c r="C22" s="3" t="s">
        <v>138</v>
      </c>
    </row>
    <row r="23" spans="2:5" ht="42">
      <c r="B23" s="4" t="s">
        <v>167</v>
      </c>
      <c r="C23" t="s">
        <v>166</v>
      </c>
    </row>
  </sheetData>
  <phoneticPr fontId="1"/>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7FC9E-4CA3-3342-AA72-79DA1632FABB}">
  <dimension ref="B1:F3"/>
  <sheetViews>
    <sheetView workbookViewId="0">
      <selection activeCell="D3" sqref="D3"/>
    </sheetView>
  </sheetViews>
  <sheetFormatPr baseColWidth="10" defaultRowHeight="20"/>
  <cols>
    <col min="2" max="2" width="19.5703125" style="5" bestFit="1" customWidth="1"/>
    <col min="3" max="3" width="39.140625" style="10" customWidth="1"/>
    <col min="4" max="4" width="31.85546875" customWidth="1"/>
    <col min="5" max="5" width="36.42578125" bestFit="1" customWidth="1"/>
    <col min="6" max="6" width="25.5703125" style="10" customWidth="1"/>
  </cols>
  <sheetData>
    <row r="1" spans="2:6">
      <c r="B1" s="5" t="s">
        <v>59</v>
      </c>
      <c r="C1" s="10" t="s">
        <v>1</v>
      </c>
    </row>
    <row r="2" spans="2:6" ht="63">
      <c r="B2" s="4" t="s">
        <v>57</v>
      </c>
      <c r="C2" s="10" t="s">
        <v>58</v>
      </c>
    </row>
    <row r="3" spans="2:6" ht="409" customHeight="1">
      <c r="B3" s="5" t="s">
        <v>60</v>
      </c>
      <c r="C3" s="11" t="s">
        <v>61</v>
      </c>
      <c r="D3" s="4" t="s">
        <v>62</v>
      </c>
      <c r="E3" s="4" t="s">
        <v>63</v>
      </c>
      <c r="F3" s="11" t="s">
        <v>64</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A454A-8A9B-0642-97F6-069357717C77}">
  <dimension ref="B2:M136"/>
  <sheetViews>
    <sheetView workbookViewId="0">
      <selection activeCell="F3" sqref="F3"/>
    </sheetView>
  </sheetViews>
  <sheetFormatPr baseColWidth="10" defaultRowHeight="20"/>
  <cols>
    <col min="1" max="5" width="10.7109375" style="16"/>
    <col min="6" max="6" width="44" style="16" bestFit="1" customWidth="1"/>
    <col min="7" max="8" width="10.7109375" style="16"/>
    <col min="9" max="9" width="12.140625" style="16" bestFit="1" customWidth="1"/>
    <col min="10" max="10" width="10.7109375" style="16"/>
    <col min="11" max="12" width="7.5703125" style="16" bestFit="1" customWidth="1"/>
    <col min="13" max="13" width="8.5703125" style="16" bestFit="1" customWidth="1"/>
    <col min="14" max="16384" width="10.7109375" style="16"/>
  </cols>
  <sheetData>
    <row r="2" spans="2:13">
      <c r="B2" s="16" t="s">
        <v>139</v>
      </c>
      <c r="F2" s="16" t="s">
        <v>115</v>
      </c>
    </row>
    <row r="3" spans="2:13" ht="173" customHeight="1">
      <c r="B3" s="16" t="s">
        <v>140</v>
      </c>
      <c r="F3" s="37" t="s">
        <v>168</v>
      </c>
    </row>
    <row r="7" spans="2:13">
      <c r="B7" s="39" t="s">
        <v>141</v>
      </c>
      <c r="C7" s="14" t="s">
        <v>142</v>
      </c>
      <c r="D7" s="14" t="s">
        <v>143</v>
      </c>
      <c r="E7" s="14" t="s">
        <v>144</v>
      </c>
      <c r="F7" s="40" t="s">
        <v>145</v>
      </c>
    </row>
    <row r="8" spans="2:13">
      <c r="B8" s="41">
        <v>43831</v>
      </c>
      <c r="C8" s="14" t="s">
        <v>146</v>
      </c>
      <c r="D8" s="14" t="s">
        <v>147</v>
      </c>
      <c r="E8" s="14" t="s">
        <v>148</v>
      </c>
      <c r="F8" s="14">
        <v>446</v>
      </c>
    </row>
    <row r="9" spans="2:13">
      <c r="B9" s="41">
        <f>+B8+1</f>
        <v>43832</v>
      </c>
      <c r="C9" s="14" t="s">
        <v>149</v>
      </c>
      <c r="D9" s="14" t="s">
        <v>150</v>
      </c>
      <c r="E9" s="14" t="s">
        <v>151</v>
      </c>
      <c r="F9" s="14">
        <v>391</v>
      </c>
    </row>
    <row r="10" spans="2:13">
      <c r="B10" s="41">
        <f t="shared" ref="B10:B73" si="0">+B9+1</f>
        <v>43833</v>
      </c>
      <c r="C10" s="14" t="s">
        <v>152</v>
      </c>
      <c r="D10" s="14" t="s">
        <v>153</v>
      </c>
      <c r="E10" s="14" t="s">
        <v>154</v>
      </c>
      <c r="F10" s="14">
        <v>678</v>
      </c>
      <c r="I10" s="42" t="s">
        <v>160</v>
      </c>
      <c r="J10" s="42" t="s">
        <v>158</v>
      </c>
      <c r="K10"/>
      <c r="L10"/>
      <c r="M10"/>
    </row>
    <row r="11" spans="2:13">
      <c r="B11" s="41">
        <f t="shared" si="0"/>
        <v>43834</v>
      </c>
      <c r="C11" s="14" t="s">
        <v>155</v>
      </c>
      <c r="D11" s="14" t="s">
        <v>150</v>
      </c>
      <c r="E11" s="14" t="s">
        <v>156</v>
      </c>
      <c r="F11" s="14">
        <v>530</v>
      </c>
      <c r="I11" s="42" t="s">
        <v>161</v>
      </c>
      <c r="J11" t="s">
        <v>147</v>
      </c>
      <c r="K11" t="s">
        <v>150</v>
      </c>
      <c r="L11" t="s">
        <v>153</v>
      </c>
      <c r="M11" t="s">
        <v>159</v>
      </c>
    </row>
    <row r="12" spans="2:13">
      <c r="B12" s="41">
        <f t="shared" si="0"/>
        <v>43835</v>
      </c>
      <c r="C12" s="14" t="s">
        <v>157</v>
      </c>
      <c r="D12" s="14" t="s">
        <v>153</v>
      </c>
      <c r="E12" s="14" t="s">
        <v>148</v>
      </c>
      <c r="F12" s="14">
        <v>672</v>
      </c>
      <c r="I12" s="43" t="s">
        <v>162</v>
      </c>
      <c r="J12" s="44">
        <v>4.7998679750675996E-2</v>
      </c>
      <c r="K12" s="44">
        <v>6.9516204790981681E-2</v>
      </c>
      <c r="L12" s="44">
        <v>0.1099361456336562</v>
      </c>
      <c r="M12" s="44">
        <v>0.22745103017531387</v>
      </c>
    </row>
    <row r="13" spans="2:13">
      <c r="B13" s="41">
        <f t="shared" si="0"/>
        <v>43836</v>
      </c>
      <c r="C13" s="14" t="s">
        <v>155</v>
      </c>
      <c r="D13" s="14" t="s">
        <v>153</v>
      </c>
      <c r="E13" s="14" t="s">
        <v>151</v>
      </c>
      <c r="F13" s="14">
        <v>572</v>
      </c>
      <c r="I13" s="43" t="s">
        <v>163</v>
      </c>
      <c r="J13" s="44">
        <v>3.5392837647417262E-2</v>
      </c>
      <c r="K13" s="44">
        <v>7.4124382719967505E-2</v>
      </c>
      <c r="L13" s="44">
        <v>9.9336066926484959E-2</v>
      </c>
      <c r="M13" s="44">
        <v>0.20885328729386973</v>
      </c>
    </row>
    <row r="14" spans="2:13">
      <c r="B14" s="41">
        <f t="shared" si="0"/>
        <v>43837</v>
      </c>
      <c r="C14" s="14" t="s">
        <v>152</v>
      </c>
      <c r="D14" s="14" t="s">
        <v>153</v>
      </c>
      <c r="E14" s="14" t="s">
        <v>154</v>
      </c>
      <c r="F14" s="14">
        <v>229</v>
      </c>
      <c r="I14" s="43" t="s">
        <v>164</v>
      </c>
      <c r="J14" s="44">
        <v>7.3489647468041083E-2</v>
      </c>
      <c r="K14" s="44">
        <v>7.6980691353636402E-2</v>
      </c>
      <c r="L14" s="44">
        <v>0.1568176913409417</v>
      </c>
      <c r="M14" s="44">
        <v>0.30728803016261919</v>
      </c>
    </row>
    <row r="15" spans="2:13">
      <c r="B15" s="41">
        <f t="shared" si="0"/>
        <v>43838</v>
      </c>
      <c r="C15" s="14" t="s">
        <v>149</v>
      </c>
      <c r="D15" s="14" t="s">
        <v>150</v>
      </c>
      <c r="E15" s="14" t="s">
        <v>156</v>
      </c>
      <c r="F15" s="14">
        <v>399</v>
      </c>
      <c r="I15" s="43" t="s">
        <v>165</v>
      </c>
      <c r="J15" s="44">
        <v>3.8972744468282278E-2</v>
      </c>
      <c r="K15" s="44">
        <v>7.7044164878829036E-2</v>
      </c>
      <c r="L15" s="44">
        <v>0.1403907430210859</v>
      </c>
      <c r="M15" s="44">
        <v>0.25640765236819724</v>
      </c>
    </row>
    <row r="16" spans="2:13">
      <c r="B16" s="41">
        <f t="shared" si="0"/>
        <v>43839</v>
      </c>
      <c r="C16" s="14" t="s">
        <v>149</v>
      </c>
      <c r="D16" s="14" t="s">
        <v>147</v>
      </c>
      <c r="E16" s="14" t="s">
        <v>148</v>
      </c>
      <c r="F16" s="14">
        <v>123</v>
      </c>
      <c r="I16" s="43" t="s">
        <v>159</v>
      </c>
      <c r="J16" s="44">
        <v>0.19585390933441663</v>
      </c>
      <c r="K16" s="44">
        <v>0.29766544374341464</v>
      </c>
      <c r="L16" s="44">
        <v>0.50648064692216876</v>
      </c>
      <c r="M16" s="44">
        <v>1</v>
      </c>
    </row>
    <row r="17" spans="2:13">
      <c r="B17" s="41">
        <f t="shared" si="0"/>
        <v>43840</v>
      </c>
      <c r="C17" s="14" t="s">
        <v>155</v>
      </c>
      <c r="D17" s="14" t="s">
        <v>153</v>
      </c>
      <c r="E17" s="14" t="s">
        <v>151</v>
      </c>
      <c r="F17" s="14">
        <v>466</v>
      </c>
      <c r="G17" s="14"/>
      <c r="I17"/>
      <c r="J17"/>
      <c r="K17"/>
      <c r="L17"/>
      <c r="M17"/>
    </row>
    <row r="18" spans="2:13">
      <c r="B18" s="41">
        <f t="shared" si="0"/>
        <v>43841</v>
      </c>
      <c r="C18" s="14" t="s">
        <v>146</v>
      </c>
      <c r="D18" s="14" t="s">
        <v>147</v>
      </c>
      <c r="E18" s="14" t="s">
        <v>154</v>
      </c>
      <c r="F18" s="14">
        <v>275</v>
      </c>
      <c r="I18"/>
      <c r="J18"/>
      <c r="K18"/>
      <c r="L18"/>
      <c r="M18"/>
    </row>
    <row r="19" spans="2:13">
      <c r="B19" s="41">
        <f t="shared" si="0"/>
        <v>43842</v>
      </c>
      <c r="C19" s="14" t="s">
        <v>149</v>
      </c>
      <c r="D19" s="14" t="s">
        <v>150</v>
      </c>
      <c r="E19" s="14" t="s">
        <v>156</v>
      </c>
      <c r="F19" s="14">
        <v>129</v>
      </c>
      <c r="G19" s="14"/>
      <c r="I19"/>
      <c r="J19"/>
      <c r="K19"/>
      <c r="L19"/>
      <c r="M19"/>
    </row>
    <row r="20" spans="2:13">
      <c r="B20" s="41">
        <f t="shared" si="0"/>
        <v>43843</v>
      </c>
      <c r="C20" s="14" t="s">
        <v>152</v>
      </c>
      <c r="D20" s="14" t="s">
        <v>153</v>
      </c>
      <c r="E20" s="14" t="s">
        <v>148</v>
      </c>
      <c r="F20" s="14">
        <v>889</v>
      </c>
      <c r="I20"/>
      <c r="J20"/>
      <c r="K20"/>
      <c r="L20"/>
      <c r="M20"/>
    </row>
    <row r="21" spans="2:13">
      <c r="B21" s="41">
        <f t="shared" si="0"/>
        <v>43844</v>
      </c>
      <c r="C21" s="14" t="s">
        <v>155</v>
      </c>
      <c r="D21" s="14" t="s">
        <v>150</v>
      </c>
      <c r="E21" s="14" t="s">
        <v>151</v>
      </c>
      <c r="F21" s="14">
        <v>738</v>
      </c>
      <c r="I21"/>
      <c r="J21"/>
      <c r="K21"/>
      <c r="L21"/>
      <c r="M21"/>
    </row>
    <row r="22" spans="2:13">
      <c r="B22" s="41">
        <f t="shared" si="0"/>
        <v>43845</v>
      </c>
      <c r="C22" s="14" t="s">
        <v>157</v>
      </c>
      <c r="D22" s="14" t="s">
        <v>153</v>
      </c>
      <c r="E22" s="14" t="s">
        <v>154</v>
      </c>
      <c r="F22" s="14">
        <v>1007</v>
      </c>
      <c r="I22"/>
      <c r="J22"/>
      <c r="K22"/>
      <c r="L22"/>
      <c r="M22"/>
    </row>
    <row r="23" spans="2:13">
      <c r="B23" s="41">
        <f t="shared" si="0"/>
        <v>43846</v>
      </c>
      <c r="C23" s="14" t="s">
        <v>155</v>
      </c>
      <c r="D23" s="14" t="s">
        <v>153</v>
      </c>
      <c r="E23" s="14" t="s">
        <v>156</v>
      </c>
      <c r="F23" s="14">
        <v>178</v>
      </c>
      <c r="I23"/>
      <c r="J23"/>
      <c r="K23"/>
      <c r="L23"/>
      <c r="M23"/>
    </row>
    <row r="24" spans="2:13">
      <c r="B24" s="41">
        <f t="shared" si="0"/>
        <v>43847</v>
      </c>
      <c r="C24" s="14" t="s">
        <v>152</v>
      </c>
      <c r="D24" s="14" t="s">
        <v>153</v>
      </c>
      <c r="E24" s="14" t="s">
        <v>148</v>
      </c>
      <c r="F24" s="14">
        <v>219</v>
      </c>
      <c r="I24"/>
      <c r="J24"/>
      <c r="K24"/>
      <c r="L24"/>
      <c r="M24"/>
    </row>
    <row r="25" spans="2:13">
      <c r="B25" s="41">
        <f t="shared" si="0"/>
        <v>43848</v>
      </c>
      <c r="C25" s="14" t="s">
        <v>149</v>
      </c>
      <c r="D25" s="14" t="s">
        <v>150</v>
      </c>
      <c r="E25" s="14" t="s">
        <v>151</v>
      </c>
      <c r="F25" s="14">
        <v>831</v>
      </c>
      <c r="I25"/>
      <c r="J25"/>
      <c r="K25"/>
      <c r="L25"/>
      <c r="M25"/>
    </row>
    <row r="26" spans="2:13">
      <c r="B26" s="41">
        <f t="shared" si="0"/>
        <v>43849</v>
      </c>
      <c r="C26" s="14" t="s">
        <v>149</v>
      </c>
      <c r="D26" s="14" t="s">
        <v>147</v>
      </c>
      <c r="E26" s="14" t="s">
        <v>154</v>
      </c>
      <c r="F26" s="14">
        <v>652</v>
      </c>
      <c r="I26"/>
      <c r="J26"/>
      <c r="K26"/>
      <c r="L26"/>
      <c r="M26"/>
    </row>
    <row r="27" spans="2:13">
      <c r="B27" s="41">
        <f t="shared" si="0"/>
        <v>43850</v>
      </c>
      <c r="C27" s="14" t="s">
        <v>155</v>
      </c>
      <c r="D27" s="14" t="s">
        <v>153</v>
      </c>
      <c r="E27" s="14" t="s">
        <v>156</v>
      </c>
      <c r="F27" s="14">
        <v>645</v>
      </c>
      <c r="I27"/>
      <c r="J27"/>
      <c r="K27"/>
      <c r="L27"/>
      <c r="M27"/>
    </row>
    <row r="28" spans="2:13">
      <c r="B28" s="41">
        <f t="shared" si="0"/>
        <v>43851</v>
      </c>
      <c r="C28" s="14" t="s">
        <v>146</v>
      </c>
      <c r="D28" s="14" t="s">
        <v>147</v>
      </c>
      <c r="E28" s="14" t="s">
        <v>148</v>
      </c>
      <c r="F28" s="14">
        <v>595</v>
      </c>
      <c r="I28"/>
      <c r="J28"/>
      <c r="K28"/>
      <c r="L28"/>
      <c r="M28"/>
    </row>
    <row r="29" spans="2:13">
      <c r="B29" s="41">
        <f t="shared" si="0"/>
        <v>43852</v>
      </c>
      <c r="C29" s="14" t="s">
        <v>149</v>
      </c>
      <c r="D29" s="14" t="s">
        <v>150</v>
      </c>
      <c r="E29" s="14" t="s">
        <v>151</v>
      </c>
      <c r="F29" s="14">
        <v>1101</v>
      </c>
      <c r="I29"/>
      <c r="J29"/>
      <c r="K29"/>
      <c r="L29"/>
      <c r="M29"/>
    </row>
    <row r="30" spans="2:13">
      <c r="B30" s="41">
        <f t="shared" si="0"/>
        <v>43853</v>
      </c>
      <c r="C30" s="14" t="s">
        <v>152</v>
      </c>
      <c r="D30" s="14" t="s">
        <v>153</v>
      </c>
      <c r="E30" s="14" t="s">
        <v>154</v>
      </c>
      <c r="F30" s="14">
        <v>372</v>
      </c>
      <c r="I30"/>
      <c r="J30"/>
      <c r="K30"/>
      <c r="L30"/>
      <c r="M30"/>
    </row>
    <row r="31" spans="2:13">
      <c r="B31" s="41">
        <f t="shared" si="0"/>
        <v>43854</v>
      </c>
      <c r="C31" s="14" t="s">
        <v>155</v>
      </c>
      <c r="D31" s="14" t="s">
        <v>150</v>
      </c>
      <c r="E31" s="14" t="s">
        <v>156</v>
      </c>
      <c r="F31" s="14">
        <v>382</v>
      </c>
      <c r="I31"/>
      <c r="J31"/>
      <c r="K31"/>
      <c r="L31"/>
      <c r="M31"/>
    </row>
    <row r="32" spans="2:13">
      <c r="B32" s="41">
        <f t="shared" si="0"/>
        <v>43855</v>
      </c>
      <c r="C32" s="14" t="s">
        <v>157</v>
      </c>
      <c r="D32" s="14" t="s">
        <v>153</v>
      </c>
      <c r="E32" s="14" t="s">
        <v>148</v>
      </c>
      <c r="F32" s="14">
        <v>1025</v>
      </c>
      <c r="I32"/>
      <c r="J32"/>
      <c r="K32"/>
      <c r="L32"/>
      <c r="M32"/>
    </row>
    <row r="33" spans="2:13">
      <c r="B33" s="41">
        <f t="shared" si="0"/>
        <v>43856</v>
      </c>
      <c r="C33" s="14" t="s">
        <v>155</v>
      </c>
      <c r="D33" s="14" t="s">
        <v>153</v>
      </c>
      <c r="E33" s="14" t="s">
        <v>151</v>
      </c>
      <c r="F33" s="14">
        <v>889</v>
      </c>
      <c r="I33"/>
      <c r="J33"/>
      <c r="K33"/>
      <c r="L33"/>
      <c r="M33"/>
    </row>
    <row r="34" spans="2:13">
      <c r="B34" s="41">
        <f t="shared" si="0"/>
        <v>43857</v>
      </c>
      <c r="C34" s="14" t="s">
        <v>152</v>
      </c>
      <c r="D34" s="14" t="s">
        <v>153</v>
      </c>
      <c r="E34" s="14" t="s">
        <v>154</v>
      </c>
      <c r="F34" s="14">
        <v>663</v>
      </c>
      <c r="I34"/>
      <c r="J34"/>
      <c r="K34"/>
      <c r="L34"/>
      <c r="M34"/>
    </row>
    <row r="35" spans="2:13">
      <c r="B35" s="41">
        <f t="shared" si="0"/>
        <v>43858</v>
      </c>
      <c r="C35" s="14" t="s">
        <v>149</v>
      </c>
      <c r="D35" s="14" t="s">
        <v>150</v>
      </c>
      <c r="E35" s="14" t="s">
        <v>156</v>
      </c>
      <c r="F35" s="14">
        <v>975</v>
      </c>
      <c r="I35"/>
      <c r="J35"/>
      <c r="K35"/>
      <c r="L35"/>
      <c r="M35"/>
    </row>
    <row r="36" spans="2:13">
      <c r="B36" s="41">
        <f t="shared" si="0"/>
        <v>43859</v>
      </c>
      <c r="C36" s="14" t="s">
        <v>149</v>
      </c>
      <c r="D36" s="14" t="s">
        <v>147</v>
      </c>
      <c r="E36" s="14" t="s">
        <v>148</v>
      </c>
      <c r="F36" s="14">
        <v>867</v>
      </c>
      <c r="I36"/>
      <c r="J36"/>
      <c r="K36"/>
      <c r="L36"/>
      <c r="M36"/>
    </row>
    <row r="37" spans="2:13">
      <c r="B37" s="41">
        <f t="shared" si="0"/>
        <v>43860</v>
      </c>
      <c r="C37" s="14" t="s">
        <v>155</v>
      </c>
      <c r="D37" s="14" t="s">
        <v>153</v>
      </c>
      <c r="E37" s="14" t="s">
        <v>151</v>
      </c>
      <c r="F37" s="14">
        <v>156</v>
      </c>
      <c r="I37"/>
      <c r="J37"/>
      <c r="K37"/>
      <c r="L37"/>
      <c r="M37"/>
    </row>
    <row r="38" spans="2:13">
      <c r="B38" s="41">
        <f t="shared" si="0"/>
        <v>43861</v>
      </c>
      <c r="C38" s="14" t="s">
        <v>146</v>
      </c>
      <c r="D38" s="14" t="s">
        <v>147</v>
      </c>
      <c r="E38" s="14" t="s">
        <v>154</v>
      </c>
      <c r="F38" s="14">
        <v>823</v>
      </c>
      <c r="I38"/>
      <c r="J38"/>
      <c r="K38"/>
      <c r="L38"/>
      <c r="M38"/>
    </row>
    <row r="39" spans="2:13">
      <c r="B39" s="41">
        <f t="shared" si="0"/>
        <v>43862</v>
      </c>
      <c r="C39" s="14" t="s">
        <v>149</v>
      </c>
      <c r="D39" s="14" t="s">
        <v>150</v>
      </c>
      <c r="E39" s="14" t="s">
        <v>156</v>
      </c>
      <c r="F39" s="14">
        <v>556</v>
      </c>
      <c r="I39"/>
      <c r="J39"/>
      <c r="K39"/>
      <c r="L39"/>
      <c r="M39"/>
    </row>
    <row r="40" spans="2:13">
      <c r="B40" s="41">
        <f t="shared" si="0"/>
        <v>43863</v>
      </c>
      <c r="C40" s="14" t="s">
        <v>152</v>
      </c>
      <c r="D40" s="14" t="s">
        <v>153</v>
      </c>
      <c r="E40" s="14" t="s">
        <v>148</v>
      </c>
      <c r="F40" s="14">
        <v>978</v>
      </c>
      <c r="I40"/>
      <c r="J40"/>
      <c r="K40"/>
      <c r="L40"/>
      <c r="M40"/>
    </row>
    <row r="41" spans="2:13">
      <c r="B41" s="41">
        <f t="shared" si="0"/>
        <v>43864</v>
      </c>
      <c r="C41" s="14" t="s">
        <v>155</v>
      </c>
      <c r="D41" s="14" t="s">
        <v>150</v>
      </c>
      <c r="E41" s="14" t="s">
        <v>151</v>
      </c>
      <c r="F41" s="14">
        <v>681</v>
      </c>
      <c r="I41"/>
      <c r="J41"/>
      <c r="K41"/>
      <c r="L41"/>
      <c r="M41"/>
    </row>
    <row r="42" spans="2:13">
      <c r="B42" s="41">
        <f t="shared" si="0"/>
        <v>43865</v>
      </c>
      <c r="C42" s="14" t="s">
        <v>157</v>
      </c>
      <c r="D42" s="14" t="s">
        <v>153</v>
      </c>
      <c r="E42" s="14" t="s">
        <v>154</v>
      </c>
      <c r="F42" s="14">
        <v>207</v>
      </c>
      <c r="I42"/>
      <c r="J42"/>
      <c r="K42"/>
      <c r="L42"/>
      <c r="M42"/>
    </row>
    <row r="43" spans="2:13">
      <c r="B43" s="41">
        <f t="shared" si="0"/>
        <v>43866</v>
      </c>
      <c r="C43" s="14" t="s">
        <v>155</v>
      </c>
      <c r="D43" s="14" t="s">
        <v>153</v>
      </c>
      <c r="E43" s="14" t="s">
        <v>156</v>
      </c>
      <c r="F43" s="14">
        <v>899</v>
      </c>
      <c r="I43"/>
      <c r="J43"/>
      <c r="K43"/>
      <c r="L43"/>
      <c r="M43"/>
    </row>
    <row r="44" spans="2:13">
      <c r="B44" s="41">
        <f t="shared" si="0"/>
        <v>43867</v>
      </c>
      <c r="C44" s="14" t="s">
        <v>152</v>
      </c>
      <c r="D44" s="14" t="s">
        <v>153</v>
      </c>
      <c r="E44" s="14" t="s">
        <v>148</v>
      </c>
      <c r="F44" s="14">
        <v>326</v>
      </c>
      <c r="I44"/>
      <c r="J44"/>
      <c r="K44"/>
      <c r="L44"/>
      <c r="M44"/>
    </row>
    <row r="45" spans="2:13">
      <c r="B45" s="41">
        <f t="shared" si="0"/>
        <v>43868</v>
      </c>
      <c r="C45" s="14" t="s">
        <v>149</v>
      </c>
      <c r="D45" s="14" t="s">
        <v>150</v>
      </c>
      <c r="E45" s="14" t="s">
        <v>151</v>
      </c>
      <c r="F45" s="14">
        <v>810</v>
      </c>
      <c r="I45"/>
      <c r="J45"/>
      <c r="K45"/>
      <c r="L45"/>
      <c r="M45"/>
    </row>
    <row r="46" spans="2:13">
      <c r="B46" s="41">
        <f t="shared" si="0"/>
        <v>43869</v>
      </c>
      <c r="C46" s="14" t="s">
        <v>149</v>
      </c>
      <c r="D46" s="14" t="s">
        <v>147</v>
      </c>
      <c r="E46" s="14" t="s">
        <v>154</v>
      </c>
      <c r="F46" s="14">
        <v>846</v>
      </c>
      <c r="I46"/>
      <c r="J46"/>
      <c r="K46"/>
      <c r="L46"/>
      <c r="M46"/>
    </row>
    <row r="47" spans="2:13">
      <c r="B47" s="41">
        <f t="shared" si="0"/>
        <v>43870</v>
      </c>
      <c r="C47" s="14" t="s">
        <v>155</v>
      </c>
      <c r="D47" s="14" t="s">
        <v>153</v>
      </c>
      <c r="E47" s="14" t="s">
        <v>156</v>
      </c>
      <c r="F47" s="14">
        <v>322</v>
      </c>
      <c r="I47"/>
      <c r="J47"/>
      <c r="K47"/>
      <c r="L47"/>
      <c r="M47"/>
    </row>
    <row r="48" spans="2:13">
      <c r="B48" s="41">
        <f t="shared" si="0"/>
        <v>43871</v>
      </c>
      <c r="C48" s="14" t="s">
        <v>146</v>
      </c>
      <c r="D48" s="14" t="s">
        <v>147</v>
      </c>
      <c r="E48" s="14" t="s">
        <v>148</v>
      </c>
      <c r="F48" s="14">
        <v>342</v>
      </c>
      <c r="I48"/>
      <c r="J48"/>
      <c r="K48"/>
      <c r="L48"/>
      <c r="M48"/>
    </row>
    <row r="49" spans="2:13">
      <c r="B49" s="41">
        <f t="shared" si="0"/>
        <v>43872</v>
      </c>
      <c r="C49" s="14" t="s">
        <v>149</v>
      </c>
      <c r="D49" s="14" t="s">
        <v>150</v>
      </c>
      <c r="E49" s="14" t="s">
        <v>151</v>
      </c>
      <c r="F49" s="14">
        <v>917</v>
      </c>
      <c r="I49"/>
      <c r="J49"/>
      <c r="K49"/>
      <c r="L49"/>
      <c r="M49"/>
    </row>
    <row r="50" spans="2:13">
      <c r="B50" s="41">
        <f t="shared" si="0"/>
        <v>43873</v>
      </c>
      <c r="C50" s="14" t="s">
        <v>152</v>
      </c>
      <c r="D50" s="14" t="s">
        <v>153</v>
      </c>
      <c r="E50" s="14" t="s">
        <v>154</v>
      </c>
      <c r="F50" s="14">
        <v>214</v>
      </c>
      <c r="I50"/>
      <c r="J50"/>
      <c r="K50"/>
      <c r="L50"/>
      <c r="M50"/>
    </row>
    <row r="51" spans="2:13">
      <c r="B51" s="41">
        <f t="shared" si="0"/>
        <v>43874</v>
      </c>
      <c r="C51" s="14" t="s">
        <v>155</v>
      </c>
      <c r="D51" s="14" t="s">
        <v>150</v>
      </c>
      <c r="E51" s="14" t="s">
        <v>156</v>
      </c>
      <c r="F51" s="14">
        <v>312</v>
      </c>
      <c r="I51"/>
      <c r="J51"/>
      <c r="K51"/>
      <c r="L51"/>
      <c r="M51"/>
    </row>
    <row r="52" spans="2:13">
      <c r="B52" s="41">
        <f t="shared" si="0"/>
        <v>43875</v>
      </c>
      <c r="C52" s="14" t="s">
        <v>157</v>
      </c>
      <c r="D52" s="14" t="s">
        <v>153</v>
      </c>
      <c r="E52" s="14" t="s">
        <v>148</v>
      </c>
      <c r="F52" s="14">
        <v>859</v>
      </c>
      <c r="I52"/>
      <c r="J52"/>
      <c r="K52"/>
      <c r="L52"/>
      <c r="M52"/>
    </row>
    <row r="53" spans="2:13">
      <c r="B53" s="41">
        <f t="shared" si="0"/>
        <v>43876</v>
      </c>
      <c r="C53" s="14" t="s">
        <v>155</v>
      </c>
      <c r="D53" s="14" t="s">
        <v>153</v>
      </c>
      <c r="E53" s="14" t="s">
        <v>151</v>
      </c>
      <c r="F53" s="14">
        <v>400</v>
      </c>
      <c r="I53"/>
      <c r="J53"/>
      <c r="K53"/>
      <c r="L53"/>
      <c r="M53"/>
    </row>
    <row r="54" spans="2:13">
      <c r="B54" s="41">
        <f t="shared" si="0"/>
        <v>43877</v>
      </c>
      <c r="C54" s="14" t="s">
        <v>152</v>
      </c>
      <c r="D54" s="14" t="s">
        <v>153</v>
      </c>
      <c r="E54" s="14" t="s">
        <v>154</v>
      </c>
      <c r="F54" s="14">
        <v>1041</v>
      </c>
      <c r="I54"/>
      <c r="J54"/>
      <c r="K54"/>
      <c r="L54"/>
      <c r="M54"/>
    </row>
    <row r="55" spans="2:13">
      <c r="B55" s="41">
        <f t="shared" si="0"/>
        <v>43878</v>
      </c>
      <c r="C55" s="14" t="s">
        <v>149</v>
      </c>
      <c r="D55" s="14" t="s">
        <v>150</v>
      </c>
      <c r="E55" s="14" t="s">
        <v>156</v>
      </c>
      <c r="F55" s="14">
        <v>1026</v>
      </c>
      <c r="I55"/>
      <c r="J55"/>
      <c r="K55"/>
      <c r="L55"/>
      <c r="M55"/>
    </row>
    <row r="56" spans="2:13">
      <c r="B56" s="41">
        <f t="shared" si="0"/>
        <v>43879</v>
      </c>
      <c r="C56" s="14" t="s">
        <v>149</v>
      </c>
      <c r="D56" s="14" t="s">
        <v>147</v>
      </c>
      <c r="E56" s="14" t="s">
        <v>148</v>
      </c>
      <c r="F56" s="14">
        <v>634</v>
      </c>
      <c r="I56"/>
      <c r="J56"/>
      <c r="K56"/>
      <c r="L56"/>
      <c r="M56"/>
    </row>
    <row r="57" spans="2:13">
      <c r="B57" s="41">
        <f t="shared" si="0"/>
        <v>43880</v>
      </c>
      <c r="C57" s="14" t="s">
        <v>155</v>
      </c>
      <c r="D57" s="14" t="s">
        <v>153</v>
      </c>
      <c r="E57" s="14" t="s">
        <v>151</v>
      </c>
      <c r="F57" s="14">
        <v>215</v>
      </c>
      <c r="I57"/>
      <c r="J57"/>
      <c r="K57"/>
      <c r="L57"/>
      <c r="M57"/>
    </row>
    <row r="58" spans="2:13">
      <c r="B58" s="41">
        <f t="shared" si="0"/>
        <v>43881</v>
      </c>
      <c r="C58" s="14" t="s">
        <v>146</v>
      </c>
      <c r="D58" s="14" t="s">
        <v>147</v>
      </c>
      <c r="E58" s="14" t="s">
        <v>154</v>
      </c>
      <c r="F58" s="14">
        <v>406</v>
      </c>
      <c r="I58"/>
      <c r="J58"/>
      <c r="K58"/>
      <c r="L58"/>
      <c r="M58"/>
    </row>
    <row r="59" spans="2:13">
      <c r="B59" s="41">
        <f t="shared" si="0"/>
        <v>43882</v>
      </c>
      <c r="C59" s="14" t="s">
        <v>149</v>
      </c>
      <c r="D59" s="14" t="s">
        <v>150</v>
      </c>
      <c r="E59" s="14" t="s">
        <v>156</v>
      </c>
      <c r="F59" s="14">
        <v>214</v>
      </c>
      <c r="I59"/>
      <c r="J59"/>
      <c r="K59"/>
      <c r="L59"/>
      <c r="M59"/>
    </row>
    <row r="60" spans="2:13">
      <c r="B60" s="41">
        <f t="shared" si="0"/>
        <v>43883</v>
      </c>
      <c r="C60" s="14" t="s">
        <v>152</v>
      </c>
      <c r="D60" s="14" t="s">
        <v>153</v>
      </c>
      <c r="E60" s="14" t="s">
        <v>148</v>
      </c>
      <c r="F60" s="14">
        <v>197</v>
      </c>
      <c r="I60"/>
      <c r="J60"/>
      <c r="K60"/>
      <c r="L60"/>
      <c r="M60"/>
    </row>
    <row r="61" spans="2:13">
      <c r="B61" s="41">
        <f t="shared" si="0"/>
        <v>43884</v>
      </c>
      <c r="C61" s="14" t="s">
        <v>155</v>
      </c>
      <c r="D61" s="14" t="s">
        <v>150</v>
      </c>
      <c r="E61" s="14" t="s">
        <v>151</v>
      </c>
      <c r="F61" s="14">
        <v>729</v>
      </c>
      <c r="I61"/>
      <c r="J61"/>
      <c r="K61"/>
      <c r="L61"/>
      <c r="M61"/>
    </row>
    <row r="62" spans="2:13">
      <c r="B62" s="41">
        <f t="shared" si="0"/>
        <v>43885</v>
      </c>
      <c r="C62" s="14" t="s">
        <v>157</v>
      </c>
      <c r="D62" s="14" t="s">
        <v>153</v>
      </c>
      <c r="E62" s="14" t="s">
        <v>154</v>
      </c>
      <c r="F62" s="14">
        <v>751</v>
      </c>
      <c r="I62"/>
      <c r="J62"/>
      <c r="K62"/>
      <c r="L62"/>
      <c r="M62"/>
    </row>
    <row r="63" spans="2:13">
      <c r="B63" s="41">
        <f t="shared" si="0"/>
        <v>43886</v>
      </c>
      <c r="C63" s="14" t="s">
        <v>155</v>
      </c>
      <c r="D63" s="14" t="s">
        <v>153</v>
      </c>
      <c r="E63" s="14" t="s">
        <v>156</v>
      </c>
      <c r="F63" s="14">
        <v>177</v>
      </c>
      <c r="I63"/>
      <c r="J63"/>
      <c r="K63"/>
      <c r="L63"/>
      <c r="M63"/>
    </row>
    <row r="64" spans="2:13">
      <c r="B64" s="41">
        <f t="shared" si="0"/>
        <v>43887</v>
      </c>
      <c r="C64" s="14" t="s">
        <v>152</v>
      </c>
      <c r="D64" s="14" t="s">
        <v>153</v>
      </c>
      <c r="E64" s="14" t="s">
        <v>148</v>
      </c>
      <c r="F64" s="14">
        <v>560</v>
      </c>
      <c r="I64"/>
      <c r="J64"/>
      <c r="K64"/>
      <c r="L64"/>
      <c r="M64"/>
    </row>
    <row r="65" spans="2:13">
      <c r="B65" s="41">
        <f t="shared" si="0"/>
        <v>43888</v>
      </c>
      <c r="C65" s="14" t="s">
        <v>149</v>
      </c>
      <c r="D65" s="14" t="s">
        <v>150</v>
      </c>
      <c r="E65" s="14" t="s">
        <v>151</v>
      </c>
      <c r="F65" s="14">
        <v>594</v>
      </c>
      <c r="I65"/>
      <c r="J65"/>
      <c r="K65"/>
      <c r="L65"/>
      <c r="M65"/>
    </row>
    <row r="66" spans="2:13">
      <c r="B66" s="41">
        <f t="shared" si="0"/>
        <v>43889</v>
      </c>
      <c r="C66" s="14" t="s">
        <v>149</v>
      </c>
      <c r="D66" s="14" t="s">
        <v>147</v>
      </c>
      <c r="E66" s="14" t="s">
        <v>154</v>
      </c>
      <c r="F66" s="14">
        <v>560</v>
      </c>
      <c r="I66"/>
      <c r="J66"/>
      <c r="K66"/>
      <c r="L66"/>
      <c r="M66"/>
    </row>
    <row r="67" spans="2:13">
      <c r="B67" s="41">
        <f t="shared" si="0"/>
        <v>43890</v>
      </c>
      <c r="C67" s="14" t="s">
        <v>155</v>
      </c>
      <c r="D67" s="14" t="s">
        <v>153</v>
      </c>
      <c r="E67" s="14" t="s">
        <v>156</v>
      </c>
      <c r="F67" s="14">
        <v>679</v>
      </c>
      <c r="I67"/>
      <c r="J67"/>
      <c r="K67"/>
      <c r="L67"/>
      <c r="M67"/>
    </row>
    <row r="68" spans="2:13">
      <c r="B68" s="41">
        <f t="shared" si="0"/>
        <v>43891</v>
      </c>
      <c r="C68" s="14" t="s">
        <v>146</v>
      </c>
      <c r="D68" s="14" t="s">
        <v>147</v>
      </c>
      <c r="E68" s="14" t="s">
        <v>148</v>
      </c>
      <c r="F68" s="14">
        <v>882</v>
      </c>
      <c r="I68"/>
      <c r="J68"/>
      <c r="K68"/>
      <c r="L68"/>
      <c r="M68"/>
    </row>
    <row r="69" spans="2:13">
      <c r="B69" s="41">
        <f t="shared" si="0"/>
        <v>43892</v>
      </c>
      <c r="C69" s="14" t="s">
        <v>149</v>
      </c>
      <c r="D69" s="14" t="s">
        <v>150</v>
      </c>
      <c r="E69" s="14" t="s">
        <v>151</v>
      </c>
      <c r="F69" s="14">
        <v>857</v>
      </c>
      <c r="I69"/>
      <c r="J69"/>
      <c r="K69"/>
      <c r="L69"/>
      <c r="M69"/>
    </row>
    <row r="70" spans="2:13">
      <c r="B70" s="41">
        <f t="shared" si="0"/>
        <v>43893</v>
      </c>
      <c r="C70" s="14" t="s">
        <v>152</v>
      </c>
      <c r="D70" s="14" t="s">
        <v>153</v>
      </c>
      <c r="E70" s="14" t="s">
        <v>154</v>
      </c>
      <c r="F70" s="14">
        <v>839</v>
      </c>
      <c r="I70"/>
      <c r="J70"/>
      <c r="K70"/>
      <c r="L70"/>
      <c r="M70"/>
    </row>
    <row r="71" spans="2:13">
      <c r="B71" s="41">
        <f t="shared" si="0"/>
        <v>43894</v>
      </c>
      <c r="C71" s="14" t="s">
        <v>155</v>
      </c>
      <c r="D71" s="14" t="s">
        <v>150</v>
      </c>
      <c r="E71" s="14" t="s">
        <v>156</v>
      </c>
      <c r="F71" s="14">
        <v>343</v>
      </c>
      <c r="I71"/>
      <c r="J71"/>
      <c r="K71"/>
      <c r="L71"/>
      <c r="M71"/>
    </row>
    <row r="72" spans="2:13">
      <c r="B72" s="41">
        <f t="shared" si="0"/>
        <v>43895</v>
      </c>
      <c r="C72" s="14" t="s">
        <v>157</v>
      </c>
      <c r="D72" s="14" t="s">
        <v>153</v>
      </c>
      <c r="E72" s="14" t="s">
        <v>148</v>
      </c>
      <c r="F72" s="14">
        <v>733</v>
      </c>
      <c r="I72"/>
      <c r="J72"/>
      <c r="K72"/>
      <c r="L72"/>
      <c r="M72"/>
    </row>
    <row r="73" spans="2:13">
      <c r="B73" s="41">
        <f t="shared" si="0"/>
        <v>43896</v>
      </c>
      <c r="C73" s="14" t="s">
        <v>155</v>
      </c>
      <c r="D73" s="14" t="s">
        <v>153</v>
      </c>
      <c r="E73" s="14" t="s">
        <v>151</v>
      </c>
      <c r="F73" s="14">
        <v>1014</v>
      </c>
      <c r="I73"/>
      <c r="J73"/>
      <c r="K73"/>
      <c r="L73"/>
      <c r="M73"/>
    </row>
    <row r="74" spans="2:13">
      <c r="B74" s="41">
        <f t="shared" ref="B74:B127" si="1">+B73+1</f>
        <v>43897</v>
      </c>
      <c r="C74" s="14" t="s">
        <v>152</v>
      </c>
      <c r="D74" s="14" t="s">
        <v>153</v>
      </c>
      <c r="E74" s="14" t="s">
        <v>154</v>
      </c>
      <c r="F74" s="14">
        <v>556</v>
      </c>
      <c r="I74"/>
      <c r="J74"/>
      <c r="K74"/>
      <c r="L74"/>
      <c r="M74"/>
    </row>
    <row r="75" spans="2:13">
      <c r="B75" s="41">
        <f t="shared" si="1"/>
        <v>43898</v>
      </c>
      <c r="C75" s="14" t="s">
        <v>149</v>
      </c>
      <c r="D75" s="14" t="s">
        <v>150</v>
      </c>
      <c r="E75" s="14" t="s">
        <v>156</v>
      </c>
      <c r="F75" s="14">
        <v>900</v>
      </c>
      <c r="I75"/>
      <c r="J75"/>
      <c r="K75"/>
      <c r="L75"/>
      <c r="M75"/>
    </row>
    <row r="76" spans="2:13">
      <c r="B76" s="41">
        <f t="shared" si="1"/>
        <v>43899</v>
      </c>
      <c r="C76" s="14" t="s">
        <v>149</v>
      </c>
      <c r="D76" s="14" t="s">
        <v>147</v>
      </c>
      <c r="E76" s="14" t="s">
        <v>148</v>
      </c>
      <c r="F76" s="14">
        <v>917</v>
      </c>
      <c r="I76"/>
      <c r="J76"/>
      <c r="K76"/>
      <c r="L76"/>
      <c r="M76"/>
    </row>
    <row r="77" spans="2:13">
      <c r="B77" s="41">
        <f t="shared" si="1"/>
        <v>43900</v>
      </c>
      <c r="C77" s="14" t="s">
        <v>155</v>
      </c>
      <c r="D77" s="14" t="s">
        <v>153</v>
      </c>
      <c r="E77" s="14" t="s">
        <v>151</v>
      </c>
      <c r="F77" s="14">
        <v>796</v>
      </c>
      <c r="I77"/>
      <c r="J77"/>
      <c r="K77"/>
      <c r="L77"/>
      <c r="M77"/>
    </row>
    <row r="78" spans="2:13">
      <c r="B78" s="41">
        <f t="shared" si="1"/>
        <v>43901</v>
      </c>
      <c r="C78" s="14" t="s">
        <v>146</v>
      </c>
      <c r="D78" s="14" t="s">
        <v>147</v>
      </c>
      <c r="E78" s="14" t="s">
        <v>154</v>
      </c>
      <c r="F78" s="14">
        <v>1102</v>
      </c>
      <c r="I78"/>
      <c r="J78"/>
      <c r="K78"/>
      <c r="L78"/>
      <c r="M78"/>
    </row>
    <row r="79" spans="2:13">
      <c r="B79" s="41">
        <f t="shared" si="1"/>
        <v>43902</v>
      </c>
      <c r="C79" s="14" t="s">
        <v>149</v>
      </c>
      <c r="D79" s="14" t="s">
        <v>150</v>
      </c>
      <c r="E79" s="14" t="s">
        <v>156</v>
      </c>
      <c r="F79" s="14">
        <v>394</v>
      </c>
      <c r="I79"/>
      <c r="J79"/>
      <c r="K79"/>
      <c r="L79"/>
      <c r="M79"/>
    </row>
    <row r="80" spans="2:13">
      <c r="B80" s="41">
        <f t="shared" si="1"/>
        <v>43903</v>
      </c>
      <c r="C80" s="14" t="s">
        <v>152</v>
      </c>
      <c r="D80" s="14" t="s">
        <v>153</v>
      </c>
      <c r="E80" s="14" t="s">
        <v>148</v>
      </c>
      <c r="F80" s="14">
        <v>1049</v>
      </c>
      <c r="I80"/>
      <c r="J80"/>
      <c r="K80"/>
      <c r="L80"/>
      <c r="M80"/>
    </row>
    <row r="81" spans="2:13">
      <c r="B81" s="41">
        <f t="shared" si="1"/>
        <v>43904</v>
      </c>
      <c r="C81" s="14" t="s">
        <v>155</v>
      </c>
      <c r="D81" s="14" t="s">
        <v>150</v>
      </c>
      <c r="E81" s="14" t="s">
        <v>151</v>
      </c>
      <c r="F81" s="14">
        <v>796</v>
      </c>
      <c r="I81"/>
      <c r="J81"/>
      <c r="K81"/>
      <c r="L81"/>
      <c r="M81"/>
    </row>
    <row r="82" spans="2:13">
      <c r="B82" s="41">
        <f t="shared" si="1"/>
        <v>43905</v>
      </c>
      <c r="C82" s="14" t="s">
        <v>157</v>
      </c>
      <c r="D82" s="14" t="s">
        <v>153</v>
      </c>
      <c r="E82" s="14" t="s">
        <v>154</v>
      </c>
      <c r="F82" s="14">
        <v>1104</v>
      </c>
      <c r="I82"/>
      <c r="J82"/>
      <c r="K82"/>
      <c r="L82"/>
      <c r="M82"/>
    </row>
    <row r="83" spans="2:13">
      <c r="B83" s="41">
        <f t="shared" si="1"/>
        <v>43906</v>
      </c>
      <c r="C83" s="14" t="s">
        <v>155</v>
      </c>
      <c r="D83" s="14" t="s">
        <v>153</v>
      </c>
      <c r="E83" s="14" t="s">
        <v>156</v>
      </c>
      <c r="F83" s="14">
        <v>593</v>
      </c>
      <c r="I83"/>
      <c r="J83"/>
      <c r="K83"/>
      <c r="L83"/>
      <c r="M83"/>
    </row>
    <row r="84" spans="2:13">
      <c r="B84" s="41">
        <f t="shared" si="1"/>
        <v>43907</v>
      </c>
      <c r="C84" s="14" t="s">
        <v>152</v>
      </c>
      <c r="D84" s="14" t="s">
        <v>153</v>
      </c>
      <c r="E84" s="14" t="s">
        <v>148</v>
      </c>
      <c r="F84" s="14">
        <v>874</v>
      </c>
      <c r="I84"/>
      <c r="J84"/>
      <c r="K84"/>
      <c r="L84"/>
      <c r="M84"/>
    </row>
    <row r="85" spans="2:13">
      <c r="B85" s="41">
        <f t="shared" si="1"/>
        <v>43908</v>
      </c>
      <c r="C85" s="14" t="s">
        <v>149</v>
      </c>
      <c r="D85" s="14" t="s">
        <v>150</v>
      </c>
      <c r="E85" s="14" t="s">
        <v>151</v>
      </c>
      <c r="F85" s="14">
        <v>842</v>
      </c>
      <c r="I85"/>
      <c r="J85"/>
      <c r="K85"/>
      <c r="L85"/>
      <c r="M85"/>
    </row>
    <row r="86" spans="2:13">
      <c r="B86" s="41">
        <f t="shared" si="1"/>
        <v>43909</v>
      </c>
      <c r="C86" s="14" t="s">
        <v>149</v>
      </c>
      <c r="D86" s="14" t="s">
        <v>147</v>
      </c>
      <c r="E86" s="14" t="s">
        <v>154</v>
      </c>
      <c r="F86" s="14">
        <v>308</v>
      </c>
      <c r="I86"/>
      <c r="J86"/>
      <c r="K86"/>
      <c r="L86"/>
      <c r="M86"/>
    </row>
    <row r="87" spans="2:13">
      <c r="B87" s="41">
        <f t="shared" si="1"/>
        <v>43910</v>
      </c>
      <c r="C87" s="14" t="s">
        <v>155</v>
      </c>
      <c r="D87" s="14" t="s">
        <v>153</v>
      </c>
      <c r="E87" s="14" t="s">
        <v>156</v>
      </c>
      <c r="F87" s="14">
        <v>924</v>
      </c>
      <c r="I87"/>
      <c r="J87"/>
      <c r="K87"/>
      <c r="L87"/>
      <c r="M87"/>
    </row>
    <row r="88" spans="2:13">
      <c r="B88" s="41">
        <f t="shared" si="1"/>
        <v>43911</v>
      </c>
      <c r="C88" s="14" t="s">
        <v>146</v>
      </c>
      <c r="D88" s="14" t="s">
        <v>147</v>
      </c>
      <c r="E88" s="14" t="s">
        <v>148</v>
      </c>
      <c r="F88" s="14">
        <v>1092</v>
      </c>
      <c r="I88"/>
      <c r="J88"/>
      <c r="K88"/>
      <c r="L88"/>
      <c r="M88"/>
    </row>
    <row r="89" spans="2:13">
      <c r="B89" s="41">
        <f t="shared" si="1"/>
        <v>43912</v>
      </c>
      <c r="C89" s="14" t="s">
        <v>149</v>
      </c>
      <c r="D89" s="14" t="s">
        <v>150</v>
      </c>
      <c r="E89" s="14" t="s">
        <v>151</v>
      </c>
      <c r="F89" s="14">
        <v>859</v>
      </c>
      <c r="I89"/>
      <c r="J89"/>
      <c r="K89"/>
      <c r="L89"/>
      <c r="M89"/>
    </row>
    <row r="90" spans="2:13">
      <c r="B90" s="41">
        <f t="shared" si="1"/>
        <v>43913</v>
      </c>
      <c r="C90" s="14" t="s">
        <v>152</v>
      </c>
      <c r="D90" s="14" t="s">
        <v>153</v>
      </c>
      <c r="E90" s="14" t="s">
        <v>154</v>
      </c>
      <c r="F90" s="14">
        <v>916</v>
      </c>
      <c r="I90"/>
      <c r="J90"/>
      <c r="K90"/>
      <c r="L90"/>
      <c r="M90"/>
    </row>
    <row r="91" spans="2:13">
      <c r="B91" s="41">
        <f t="shared" si="1"/>
        <v>43914</v>
      </c>
      <c r="C91" s="14" t="s">
        <v>155</v>
      </c>
      <c r="D91" s="14" t="s">
        <v>150</v>
      </c>
      <c r="E91" s="14" t="s">
        <v>156</v>
      </c>
      <c r="F91" s="14">
        <v>932</v>
      </c>
      <c r="I91"/>
      <c r="J91"/>
      <c r="K91"/>
      <c r="L91"/>
      <c r="M91"/>
    </row>
    <row r="92" spans="2:13">
      <c r="B92" s="41">
        <f t="shared" si="1"/>
        <v>43915</v>
      </c>
      <c r="C92" s="14" t="s">
        <v>157</v>
      </c>
      <c r="D92" s="14" t="s">
        <v>153</v>
      </c>
      <c r="E92" s="14" t="s">
        <v>148</v>
      </c>
      <c r="F92" s="14">
        <v>670</v>
      </c>
      <c r="I92"/>
      <c r="J92"/>
      <c r="K92"/>
      <c r="L92"/>
      <c r="M92"/>
    </row>
    <row r="93" spans="2:13">
      <c r="B93" s="41">
        <f t="shared" si="1"/>
        <v>43916</v>
      </c>
      <c r="C93" s="14" t="s">
        <v>155</v>
      </c>
      <c r="D93" s="14" t="s">
        <v>153</v>
      </c>
      <c r="E93" s="14" t="s">
        <v>151</v>
      </c>
      <c r="F93" s="14">
        <v>696</v>
      </c>
      <c r="I93"/>
      <c r="J93"/>
      <c r="K93"/>
      <c r="L93"/>
      <c r="M93"/>
    </row>
    <row r="94" spans="2:13">
      <c r="B94" s="41">
        <f t="shared" si="1"/>
        <v>43917</v>
      </c>
      <c r="C94" s="14" t="s">
        <v>152</v>
      </c>
      <c r="D94" s="14" t="s">
        <v>153</v>
      </c>
      <c r="E94" s="14" t="s">
        <v>154</v>
      </c>
      <c r="F94" s="14">
        <v>918</v>
      </c>
      <c r="I94"/>
      <c r="J94"/>
      <c r="K94"/>
      <c r="L94"/>
      <c r="M94"/>
    </row>
    <row r="95" spans="2:13">
      <c r="B95" s="41">
        <f t="shared" si="1"/>
        <v>43918</v>
      </c>
      <c r="C95" s="14" t="s">
        <v>149</v>
      </c>
      <c r="D95" s="14" t="s">
        <v>150</v>
      </c>
      <c r="E95" s="14" t="s">
        <v>156</v>
      </c>
      <c r="F95" s="14">
        <v>141</v>
      </c>
      <c r="I95"/>
      <c r="J95"/>
      <c r="K95"/>
      <c r="L95"/>
      <c r="M95"/>
    </row>
    <row r="96" spans="2:13">
      <c r="B96" s="41">
        <f t="shared" si="1"/>
        <v>43919</v>
      </c>
      <c r="C96" s="14" t="s">
        <v>149</v>
      </c>
      <c r="D96" s="14" t="s">
        <v>147</v>
      </c>
      <c r="E96" s="14" t="s">
        <v>148</v>
      </c>
      <c r="F96" s="14">
        <v>995</v>
      </c>
      <c r="I96"/>
      <c r="J96"/>
      <c r="K96"/>
      <c r="L96"/>
      <c r="M96"/>
    </row>
    <row r="97" spans="2:13">
      <c r="B97" s="41">
        <f t="shared" si="1"/>
        <v>43920</v>
      </c>
      <c r="C97" s="14" t="s">
        <v>155</v>
      </c>
      <c r="D97" s="14" t="s">
        <v>153</v>
      </c>
      <c r="E97" s="14" t="s">
        <v>151</v>
      </c>
      <c r="F97" s="14">
        <v>671</v>
      </c>
      <c r="I97"/>
      <c r="J97"/>
      <c r="K97"/>
      <c r="L97"/>
      <c r="M97"/>
    </row>
    <row r="98" spans="2:13">
      <c r="B98" s="41">
        <f t="shared" si="1"/>
        <v>43921</v>
      </c>
      <c r="C98" s="14" t="s">
        <v>146</v>
      </c>
      <c r="D98" s="14" t="s">
        <v>147</v>
      </c>
      <c r="E98" s="14" t="s">
        <v>154</v>
      </c>
      <c r="F98" s="14">
        <v>493</v>
      </c>
      <c r="I98"/>
      <c r="J98"/>
      <c r="K98"/>
      <c r="L98"/>
      <c r="M98"/>
    </row>
    <row r="99" spans="2:13">
      <c r="B99" s="41">
        <f t="shared" si="1"/>
        <v>43922</v>
      </c>
      <c r="C99" s="14" t="s">
        <v>149</v>
      </c>
      <c r="D99" s="14" t="s">
        <v>150</v>
      </c>
      <c r="E99" s="14" t="s">
        <v>156</v>
      </c>
      <c r="F99" s="14">
        <v>1088</v>
      </c>
      <c r="I99"/>
      <c r="J99"/>
      <c r="K99"/>
      <c r="L99"/>
      <c r="M99"/>
    </row>
    <row r="100" spans="2:13">
      <c r="B100" s="41">
        <f t="shared" si="1"/>
        <v>43923</v>
      </c>
      <c r="C100" s="14" t="s">
        <v>152</v>
      </c>
      <c r="D100" s="14" t="s">
        <v>153</v>
      </c>
      <c r="E100" s="14" t="s">
        <v>148</v>
      </c>
      <c r="F100" s="14">
        <v>235</v>
      </c>
      <c r="I100"/>
      <c r="J100"/>
      <c r="K100"/>
      <c r="L100"/>
      <c r="M100"/>
    </row>
    <row r="101" spans="2:13">
      <c r="B101" s="41">
        <f t="shared" si="1"/>
        <v>43924</v>
      </c>
      <c r="C101" s="14" t="s">
        <v>155</v>
      </c>
      <c r="D101" s="14" t="s">
        <v>150</v>
      </c>
      <c r="E101" s="14" t="s">
        <v>151</v>
      </c>
      <c r="F101" s="14">
        <v>904</v>
      </c>
      <c r="I101"/>
      <c r="J101"/>
      <c r="K101"/>
      <c r="L101"/>
      <c r="M101"/>
    </row>
    <row r="102" spans="2:13">
      <c r="B102" s="41">
        <f t="shared" si="1"/>
        <v>43925</v>
      </c>
      <c r="C102" s="14" t="s">
        <v>157</v>
      </c>
      <c r="D102" s="14" t="s">
        <v>153</v>
      </c>
      <c r="E102" s="14" t="s">
        <v>154</v>
      </c>
      <c r="F102" s="14">
        <v>635</v>
      </c>
      <c r="I102"/>
      <c r="J102"/>
      <c r="K102"/>
      <c r="L102"/>
      <c r="M102"/>
    </row>
    <row r="103" spans="2:13">
      <c r="B103" s="41">
        <f t="shared" si="1"/>
        <v>43926</v>
      </c>
      <c r="C103" s="14" t="s">
        <v>155</v>
      </c>
      <c r="D103" s="14" t="s">
        <v>153</v>
      </c>
      <c r="E103" s="14" t="s">
        <v>156</v>
      </c>
      <c r="F103" s="14">
        <v>912</v>
      </c>
      <c r="I103"/>
      <c r="J103"/>
      <c r="K103"/>
      <c r="L103"/>
      <c r="M103"/>
    </row>
    <row r="104" spans="2:13">
      <c r="B104" s="41">
        <f t="shared" si="1"/>
        <v>43927</v>
      </c>
      <c r="C104" s="14" t="s">
        <v>152</v>
      </c>
      <c r="D104" s="14" t="s">
        <v>153</v>
      </c>
      <c r="E104" s="14" t="s">
        <v>148</v>
      </c>
      <c r="F104" s="14">
        <v>1080</v>
      </c>
      <c r="I104"/>
      <c r="J104"/>
      <c r="K104"/>
      <c r="L104"/>
      <c r="M104"/>
    </row>
    <row r="105" spans="2:13">
      <c r="B105" s="41">
        <f t="shared" si="1"/>
        <v>43928</v>
      </c>
      <c r="C105" s="14" t="s">
        <v>149</v>
      </c>
      <c r="D105" s="14" t="s">
        <v>150</v>
      </c>
      <c r="E105" s="14" t="s">
        <v>151</v>
      </c>
      <c r="F105" s="14">
        <v>656</v>
      </c>
      <c r="I105"/>
      <c r="J105"/>
      <c r="K105"/>
      <c r="L105"/>
      <c r="M105"/>
    </row>
    <row r="106" spans="2:13">
      <c r="B106" s="41">
        <f t="shared" si="1"/>
        <v>43929</v>
      </c>
      <c r="C106" s="14" t="s">
        <v>149</v>
      </c>
      <c r="D106" s="14" t="s">
        <v>147</v>
      </c>
      <c r="E106" s="14" t="s">
        <v>154</v>
      </c>
      <c r="F106" s="14">
        <v>290</v>
      </c>
      <c r="I106"/>
      <c r="J106"/>
      <c r="K106"/>
      <c r="L106"/>
      <c r="M106"/>
    </row>
    <row r="107" spans="2:13">
      <c r="B107" s="41">
        <f t="shared" si="1"/>
        <v>43930</v>
      </c>
      <c r="C107" s="14" t="s">
        <v>155</v>
      </c>
      <c r="D107" s="14" t="s">
        <v>153</v>
      </c>
      <c r="E107" s="14" t="s">
        <v>156</v>
      </c>
      <c r="F107" s="14">
        <v>940</v>
      </c>
      <c r="I107"/>
      <c r="J107"/>
      <c r="K107"/>
      <c r="L107"/>
      <c r="M107"/>
    </row>
    <row r="108" spans="2:13">
      <c r="B108" s="41">
        <f t="shared" si="1"/>
        <v>43931</v>
      </c>
      <c r="C108" s="14" t="s">
        <v>146</v>
      </c>
      <c r="D108" s="14" t="s">
        <v>147</v>
      </c>
      <c r="E108" s="14" t="s">
        <v>148</v>
      </c>
      <c r="F108" s="14">
        <v>515</v>
      </c>
      <c r="I108"/>
      <c r="J108"/>
      <c r="K108"/>
      <c r="L108"/>
      <c r="M108"/>
    </row>
    <row r="109" spans="2:13">
      <c r="B109" s="41">
        <f t="shared" si="1"/>
        <v>43932</v>
      </c>
      <c r="C109" s="14" t="s">
        <v>149</v>
      </c>
      <c r="D109" s="14" t="s">
        <v>150</v>
      </c>
      <c r="E109" s="14" t="s">
        <v>151</v>
      </c>
      <c r="F109" s="14">
        <v>775</v>
      </c>
      <c r="I109"/>
      <c r="J109"/>
      <c r="K109"/>
      <c r="L109"/>
      <c r="M109"/>
    </row>
    <row r="110" spans="2:13">
      <c r="B110" s="41">
        <f t="shared" si="1"/>
        <v>43933</v>
      </c>
      <c r="C110" s="14" t="s">
        <v>152</v>
      </c>
      <c r="D110" s="14" t="s">
        <v>153</v>
      </c>
      <c r="E110" s="14" t="s">
        <v>154</v>
      </c>
      <c r="F110" s="14">
        <v>734</v>
      </c>
      <c r="I110"/>
      <c r="J110"/>
      <c r="K110"/>
      <c r="L110"/>
      <c r="M110"/>
    </row>
    <row r="111" spans="2:13">
      <c r="B111" s="41">
        <f t="shared" si="1"/>
        <v>43934</v>
      </c>
      <c r="C111" s="14" t="s">
        <v>155</v>
      </c>
      <c r="D111" s="14" t="s">
        <v>150</v>
      </c>
      <c r="E111" s="14" t="s">
        <v>156</v>
      </c>
      <c r="F111" s="14">
        <v>393</v>
      </c>
      <c r="I111"/>
      <c r="J111"/>
      <c r="K111"/>
      <c r="L111"/>
      <c r="M111"/>
    </row>
    <row r="112" spans="2:13">
      <c r="B112" s="41">
        <f t="shared" si="1"/>
        <v>43935</v>
      </c>
      <c r="C112" s="14" t="s">
        <v>157</v>
      </c>
      <c r="D112" s="14" t="s">
        <v>153</v>
      </c>
      <c r="E112" s="14" t="s">
        <v>148</v>
      </c>
      <c r="F112" s="14">
        <v>435</v>
      </c>
      <c r="I112"/>
      <c r="J112"/>
      <c r="K112"/>
      <c r="L112"/>
      <c r="M112"/>
    </row>
    <row r="113" spans="2:13">
      <c r="B113" s="41">
        <f t="shared" si="1"/>
        <v>43936</v>
      </c>
      <c r="C113" s="14" t="s">
        <v>155</v>
      </c>
      <c r="D113" s="14" t="s">
        <v>153</v>
      </c>
      <c r="E113" s="14" t="s">
        <v>151</v>
      </c>
      <c r="F113" s="14">
        <v>913</v>
      </c>
      <c r="I113"/>
      <c r="J113"/>
      <c r="K113"/>
      <c r="L113"/>
      <c r="M113"/>
    </row>
    <row r="114" spans="2:13">
      <c r="B114" s="41">
        <f t="shared" si="1"/>
        <v>43937</v>
      </c>
      <c r="C114" s="14" t="s">
        <v>152</v>
      </c>
      <c r="D114" s="14" t="s">
        <v>153</v>
      </c>
      <c r="E114" s="14" t="s">
        <v>154</v>
      </c>
      <c r="F114" s="14">
        <v>199</v>
      </c>
      <c r="I114"/>
      <c r="J114"/>
      <c r="K114"/>
      <c r="L114"/>
      <c r="M114"/>
    </row>
    <row r="115" spans="2:13">
      <c r="B115" s="41">
        <f t="shared" si="1"/>
        <v>43938</v>
      </c>
      <c r="C115" s="14" t="s">
        <v>149</v>
      </c>
      <c r="D115" s="14" t="s">
        <v>150</v>
      </c>
      <c r="E115" s="14" t="s">
        <v>156</v>
      </c>
      <c r="F115" s="14">
        <v>353</v>
      </c>
      <c r="I115"/>
      <c r="J115"/>
      <c r="K115"/>
      <c r="L115"/>
      <c r="M115"/>
    </row>
    <row r="116" spans="2:13">
      <c r="B116" s="41">
        <f t="shared" si="1"/>
        <v>43939</v>
      </c>
      <c r="C116" s="14" t="s">
        <v>149</v>
      </c>
      <c r="D116" s="14" t="s">
        <v>147</v>
      </c>
      <c r="E116" s="14" t="s">
        <v>148</v>
      </c>
      <c r="F116" s="14">
        <v>416</v>
      </c>
      <c r="I116"/>
      <c r="J116"/>
      <c r="K116"/>
      <c r="L116"/>
      <c r="M116"/>
    </row>
    <row r="117" spans="2:13">
      <c r="B117" s="41">
        <f t="shared" si="1"/>
        <v>43940</v>
      </c>
      <c r="C117" s="14" t="s">
        <v>155</v>
      </c>
      <c r="D117" s="14" t="s">
        <v>153</v>
      </c>
      <c r="E117" s="14" t="s">
        <v>151</v>
      </c>
      <c r="F117" s="14">
        <v>1109</v>
      </c>
      <c r="I117"/>
      <c r="J117"/>
      <c r="K117"/>
      <c r="L117"/>
      <c r="M117"/>
    </row>
    <row r="118" spans="2:13">
      <c r="B118" s="41">
        <f t="shared" si="1"/>
        <v>43941</v>
      </c>
      <c r="C118" s="14" t="s">
        <v>146</v>
      </c>
      <c r="D118" s="14" t="s">
        <v>147</v>
      </c>
      <c r="E118" s="14" t="s">
        <v>154</v>
      </c>
      <c r="F118" s="14">
        <v>862</v>
      </c>
      <c r="I118"/>
      <c r="J118"/>
      <c r="K118"/>
      <c r="L118"/>
      <c r="M118"/>
    </row>
    <row r="119" spans="2:13">
      <c r="B119" s="41">
        <f t="shared" si="1"/>
        <v>43942</v>
      </c>
      <c r="C119" s="14" t="s">
        <v>149</v>
      </c>
      <c r="D119" s="14" t="s">
        <v>150</v>
      </c>
      <c r="E119" s="14" t="s">
        <v>156</v>
      </c>
      <c r="F119" s="14">
        <v>558</v>
      </c>
      <c r="I119"/>
      <c r="J119"/>
      <c r="K119"/>
      <c r="L119"/>
      <c r="M119"/>
    </row>
    <row r="120" spans="2:13">
      <c r="B120" s="41">
        <f t="shared" si="1"/>
        <v>43943</v>
      </c>
      <c r="C120" s="14" t="s">
        <v>152</v>
      </c>
      <c r="D120" s="14" t="s">
        <v>153</v>
      </c>
      <c r="E120" s="14" t="s">
        <v>148</v>
      </c>
      <c r="F120" s="14">
        <v>187</v>
      </c>
      <c r="I120"/>
      <c r="J120"/>
      <c r="K120"/>
      <c r="L120"/>
      <c r="M120"/>
    </row>
    <row r="121" spans="2:13">
      <c r="B121" s="41">
        <f t="shared" si="1"/>
        <v>43944</v>
      </c>
      <c r="C121" s="14" t="s">
        <v>155</v>
      </c>
      <c r="D121" s="14" t="s">
        <v>150</v>
      </c>
      <c r="E121" s="14" t="s">
        <v>151</v>
      </c>
      <c r="F121" s="14">
        <v>1084</v>
      </c>
      <c r="I121"/>
      <c r="J121"/>
      <c r="K121"/>
      <c r="L121"/>
      <c r="M121"/>
    </row>
    <row r="122" spans="2:13">
      <c r="B122" s="41">
        <f t="shared" si="1"/>
        <v>43945</v>
      </c>
      <c r="C122" s="14" t="s">
        <v>157</v>
      </c>
      <c r="D122" s="14" t="s">
        <v>153</v>
      </c>
      <c r="E122" s="14" t="s">
        <v>154</v>
      </c>
      <c r="F122" s="14">
        <v>943</v>
      </c>
      <c r="I122"/>
      <c r="J122"/>
      <c r="K122"/>
      <c r="L122"/>
      <c r="M122"/>
    </row>
    <row r="123" spans="2:13">
      <c r="B123" s="41">
        <f t="shared" si="1"/>
        <v>43946</v>
      </c>
      <c r="C123" s="14" t="s">
        <v>155</v>
      </c>
      <c r="D123" s="14" t="s">
        <v>153</v>
      </c>
      <c r="E123" s="14" t="s">
        <v>156</v>
      </c>
      <c r="F123" s="14">
        <v>949</v>
      </c>
      <c r="I123"/>
      <c r="J123"/>
      <c r="K123"/>
      <c r="L123"/>
      <c r="M123"/>
    </row>
    <row r="124" spans="2:13">
      <c r="B124" s="41">
        <f t="shared" si="1"/>
        <v>43947</v>
      </c>
      <c r="C124" s="14" t="s">
        <v>152</v>
      </c>
      <c r="D124" s="14" t="s">
        <v>153</v>
      </c>
      <c r="E124" s="14" t="s">
        <v>148</v>
      </c>
      <c r="F124" s="14">
        <v>773</v>
      </c>
      <c r="I124"/>
      <c r="J124"/>
      <c r="K124"/>
      <c r="L124"/>
      <c r="M124"/>
    </row>
    <row r="125" spans="2:13">
      <c r="B125" s="41">
        <f t="shared" si="1"/>
        <v>43948</v>
      </c>
      <c r="C125" s="14" t="s">
        <v>149</v>
      </c>
      <c r="D125" s="14" t="s">
        <v>150</v>
      </c>
      <c r="E125" s="14" t="s">
        <v>151</v>
      </c>
      <c r="F125" s="14">
        <v>258</v>
      </c>
      <c r="I125"/>
      <c r="J125"/>
      <c r="K125"/>
      <c r="L125"/>
      <c r="M125"/>
    </row>
    <row r="126" spans="2:13">
      <c r="B126" s="41">
        <f t="shared" si="1"/>
        <v>43949</v>
      </c>
      <c r="C126" s="14" t="s">
        <v>149</v>
      </c>
      <c r="D126" s="14" t="s">
        <v>147</v>
      </c>
      <c r="E126" s="14" t="s">
        <v>154</v>
      </c>
      <c r="F126" s="14">
        <v>987</v>
      </c>
      <c r="I126"/>
      <c r="J126"/>
      <c r="K126"/>
      <c r="L126"/>
      <c r="M126"/>
    </row>
    <row r="127" spans="2:13">
      <c r="B127" s="41">
        <f t="shared" si="1"/>
        <v>43950</v>
      </c>
      <c r="C127" s="14" t="s">
        <v>155</v>
      </c>
      <c r="D127" s="14" t="s">
        <v>153</v>
      </c>
      <c r="E127" s="14" t="s">
        <v>156</v>
      </c>
      <c r="F127" s="14">
        <v>1015</v>
      </c>
      <c r="I127"/>
      <c r="J127"/>
      <c r="K127"/>
      <c r="L127"/>
      <c r="M127"/>
    </row>
    <row r="128" spans="2:13">
      <c r="I128"/>
      <c r="J128"/>
      <c r="K128"/>
      <c r="L128"/>
      <c r="M128"/>
    </row>
    <row r="129" spans="9:13">
      <c r="I129"/>
      <c r="J129"/>
      <c r="K129"/>
      <c r="L129"/>
      <c r="M129"/>
    </row>
    <row r="130" spans="9:13">
      <c r="I130"/>
      <c r="J130"/>
      <c r="K130"/>
      <c r="L130"/>
      <c r="M130"/>
    </row>
    <row r="131" spans="9:13">
      <c r="I131"/>
      <c r="J131"/>
      <c r="K131"/>
      <c r="L131"/>
      <c r="M131"/>
    </row>
    <row r="132" spans="9:13">
      <c r="I132"/>
      <c r="J132"/>
      <c r="K132"/>
      <c r="L132"/>
      <c r="M132"/>
    </row>
    <row r="133" spans="9:13">
      <c r="I133"/>
      <c r="J133"/>
      <c r="K133"/>
      <c r="L133"/>
      <c r="M133"/>
    </row>
    <row r="134" spans="9:13">
      <c r="I134"/>
      <c r="J134"/>
      <c r="K134"/>
      <c r="L134"/>
      <c r="M134"/>
    </row>
    <row r="135" spans="9:13">
      <c r="I135"/>
      <c r="J135"/>
      <c r="K135"/>
      <c r="L135"/>
      <c r="M135"/>
    </row>
    <row r="136" spans="9:13">
      <c r="I136"/>
      <c r="J136"/>
      <c r="K136"/>
      <c r="L136"/>
      <c r="M136"/>
    </row>
  </sheetData>
  <phoneticPr fontId="1"/>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C2F43-FB31-6649-9857-50C97164326E}">
  <dimension ref="B1:H11"/>
  <sheetViews>
    <sheetView workbookViewId="0">
      <selection activeCell="H7" sqref="H7"/>
    </sheetView>
  </sheetViews>
  <sheetFormatPr baseColWidth="10" defaultRowHeight="18" customHeight="1"/>
  <cols>
    <col min="1" max="16384" width="10.7109375" style="16"/>
  </cols>
  <sheetData>
    <row r="1" spans="2:8" ht="18" customHeight="1" thickBot="1"/>
    <row r="2" spans="2:8" ht="18" customHeight="1">
      <c r="B2" s="17" t="s">
        <v>103</v>
      </c>
      <c r="C2" s="17"/>
      <c r="D2" s="17"/>
      <c r="E2" s="17"/>
      <c r="H2" s="16" t="s">
        <v>115</v>
      </c>
    </row>
    <row r="3" spans="2:8" ht="18" customHeight="1">
      <c r="B3" s="18"/>
      <c r="C3" s="19" t="s">
        <v>104</v>
      </c>
      <c r="D3" s="19" t="s">
        <v>105</v>
      </c>
      <c r="E3" s="19" t="s">
        <v>106</v>
      </c>
      <c r="H3" s="16" t="s">
        <v>116</v>
      </c>
    </row>
    <row r="4" spans="2:8" ht="18" customHeight="1">
      <c r="B4" s="20" t="s">
        <v>107</v>
      </c>
      <c r="C4" s="21">
        <v>9000</v>
      </c>
      <c r="D4" s="22">
        <v>0.38</v>
      </c>
      <c r="E4" s="22">
        <v>0.38</v>
      </c>
      <c r="F4" s="32"/>
      <c r="H4" s="16" t="s">
        <v>117</v>
      </c>
    </row>
    <row r="5" spans="2:8" ht="18" customHeight="1" thickBot="1">
      <c r="B5" s="20" t="s">
        <v>108</v>
      </c>
      <c r="C5" s="21">
        <v>6000</v>
      </c>
      <c r="D5" s="22">
        <v>0.25</v>
      </c>
      <c r="E5" s="22">
        <v>0.63</v>
      </c>
    </row>
    <row r="6" spans="2:8" ht="18" customHeight="1" thickBot="1">
      <c r="B6" s="23" t="s">
        <v>109</v>
      </c>
      <c r="C6" s="24">
        <v>4000</v>
      </c>
      <c r="D6" s="25">
        <v>0.17</v>
      </c>
      <c r="E6" s="26">
        <v>0.8</v>
      </c>
      <c r="H6" s="16" t="s">
        <v>118</v>
      </c>
    </row>
    <row r="7" spans="2:8" ht="18" customHeight="1">
      <c r="B7" s="20" t="s">
        <v>110</v>
      </c>
      <c r="C7" s="21">
        <v>2500</v>
      </c>
      <c r="D7" s="22">
        <v>0.11</v>
      </c>
      <c r="E7" s="22">
        <v>0.91</v>
      </c>
    </row>
    <row r="8" spans="2:8" ht="18" customHeight="1">
      <c r="B8" s="20" t="s">
        <v>111</v>
      </c>
      <c r="C8" s="21">
        <v>1000</v>
      </c>
      <c r="D8" s="22">
        <v>0.04</v>
      </c>
      <c r="E8" s="22">
        <v>0.95</v>
      </c>
    </row>
    <row r="9" spans="2:8" ht="18" customHeight="1">
      <c r="B9" s="20" t="s">
        <v>112</v>
      </c>
      <c r="C9" s="21">
        <v>700</v>
      </c>
      <c r="D9" s="22">
        <v>0.03</v>
      </c>
      <c r="E9" s="22">
        <v>0.98</v>
      </c>
    </row>
    <row r="10" spans="2:8" ht="18" customHeight="1">
      <c r="B10" s="18" t="s">
        <v>113</v>
      </c>
      <c r="C10" s="27">
        <v>500</v>
      </c>
      <c r="D10" s="28">
        <v>0.02</v>
      </c>
      <c r="E10" s="28">
        <v>1</v>
      </c>
    </row>
    <row r="11" spans="2:8" ht="18" customHeight="1" thickBot="1">
      <c r="B11" s="29" t="s">
        <v>114</v>
      </c>
      <c r="C11" s="30">
        <v>23700</v>
      </c>
      <c r="D11" s="31">
        <v>1</v>
      </c>
      <c r="E11" s="31"/>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EEA1B-B4AE-BB45-8220-A8277BE21157}">
  <dimension ref="B1:E18"/>
  <sheetViews>
    <sheetView workbookViewId="0">
      <selection activeCell="E6" sqref="E6"/>
    </sheetView>
  </sheetViews>
  <sheetFormatPr baseColWidth="10" defaultRowHeight="20"/>
  <cols>
    <col min="1" max="2" width="10.7109375" style="16"/>
    <col min="3" max="3" width="19.140625" style="16" bestFit="1" customWidth="1"/>
    <col min="4" max="4" width="10.7109375" style="16"/>
    <col min="5" max="5" width="68.5703125" style="16" bestFit="1" customWidth="1"/>
    <col min="6" max="16384" width="10.7109375" style="16"/>
  </cols>
  <sheetData>
    <row r="1" spans="2:5" ht="38">
      <c r="B1" s="38" t="s">
        <v>127</v>
      </c>
    </row>
    <row r="2" spans="2:5">
      <c r="E2" s="16" t="s">
        <v>115</v>
      </c>
    </row>
    <row r="3" spans="2:5">
      <c r="B3" s="16" t="s">
        <v>119</v>
      </c>
      <c r="E3" s="16" t="s">
        <v>123</v>
      </c>
    </row>
    <row r="4" spans="2:5" ht="147">
      <c r="E4" s="37" t="s">
        <v>126</v>
      </c>
    </row>
    <row r="5" spans="2:5" ht="21" thickBot="1"/>
    <row r="6" spans="2:5">
      <c r="B6" s="33" t="s">
        <v>120</v>
      </c>
      <c r="C6" s="33"/>
    </row>
    <row r="7" spans="2:5">
      <c r="B7" s="14"/>
      <c r="C7" s="14"/>
    </row>
    <row r="8" spans="2:5">
      <c r="B8" s="15" t="s">
        <v>121</v>
      </c>
      <c r="C8" s="15" t="s">
        <v>122</v>
      </c>
    </row>
    <row r="9" spans="2:5">
      <c r="B9" s="34">
        <v>100</v>
      </c>
      <c r="C9" s="34">
        <v>550</v>
      </c>
    </row>
    <row r="10" spans="2:5">
      <c r="B10" s="34">
        <f>+B9+100</f>
        <v>200</v>
      </c>
      <c r="C10" s="34">
        <v>275</v>
      </c>
    </row>
    <row r="11" spans="2:5">
      <c r="B11" s="34">
        <f>+B10+100</f>
        <v>300</v>
      </c>
      <c r="C11" s="34">
        <v>950</v>
      </c>
    </row>
    <row r="12" spans="2:5">
      <c r="B12" s="34">
        <f>+B11+100</f>
        <v>400</v>
      </c>
      <c r="C12" s="34">
        <v>600</v>
      </c>
    </row>
    <row r="13" spans="2:5" ht="21" thickBot="1">
      <c r="B13" s="35">
        <f>+B12+100</f>
        <v>500</v>
      </c>
      <c r="C13" s="35">
        <v>1200</v>
      </c>
    </row>
    <row r="15" spans="2:5">
      <c r="B15" s="16" t="s">
        <v>125</v>
      </c>
      <c r="C15" s="16">
        <f>CORREL(B9:B13,C9:C13)</f>
        <v>0.70954610284930519</v>
      </c>
    </row>
    <row r="16" spans="2:5" ht="22">
      <c r="B16" s="16" t="s">
        <v>124</v>
      </c>
      <c r="C16" s="36">
        <f>CORREL(B10:B14,C10:C14)^2</f>
        <v>0.59949028352978651</v>
      </c>
    </row>
    <row r="18" spans="2:2">
      <c r="B18" s="37"/>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D2766-F48D-3E40-82CC-0EF2C2C2A3CB}">
  <dimension ref="B1:T84"/>
  <sheetViews>
    <sheetView showGridLines="0" tabSelected="1" zoomScaleNormal="100" workbookViewId="0">
      <selection activeCell="I3" sqref="I3"/>
    </sheetView>
  </sheetViews>
  <sheetFormatPr baseColWidth="10" defaultColWidth="10.85546875" defaultRowHeight="20" customHeight="1"/>
  <cols>
    <col min="1" max="1" width="3.140625" style="45" customWidth="1"/>
    <col min="2" max="2" width="43.85546875" style="45" bestFit="1" customWidth="1"/>
    <col min="3" max="3" width="9.140625" style="45" customWidth="1"/>
    <col min="4" max="4" width="9.140625" style="46" customWidth="1"/>
    <col min="5" max="5" width="9.140625" style="45" customWidth="1"/>
    <col min="6" max="6" width="9.28515625" style="45" customWidth="1"/>
    <col min="7" max="7" width="6.140625" style="47" bestFit="1" customWidth="1"/>
    <col min="8" max="8" width="4.5703125" style="48" bestFit="1" customWidth="1"/>
    <col min="9" max="20" width="9.140625" style="45" customWidth="1"/>
    <col min="21" max="16384" width="10.85546875" style="45"/>
  </cols>
  <sheetData>
    <row r="1" spans="2:20" ht="20" customHeight="1">
      <c r="B1" s="45" t="s">
        <v>185</v>
      </c>
    </row>
    <row r="2" spans="2:20" ht="38">
      <c r="B2" s="83" t="s">
        <v>187</v>
      </c>
    </row>
    <row r="3" spans="2:20" ht="76">
      <c r="B3" s="83" t="s">
        <v>186</v>
      </c>
    </row>
    <row r="5" spans="2:20" ht="20" customHeight="1" thickBot="1"/>
    <row r="6" spans="2:20" s="48" customFormat="1" ht="20" customHeight="1">
      <c r="B6" s="49" t="s">
        <v>169</v>
      </c>
      <c r="C6" s="49" t="s">
        <v>170</v>
      </c>
      <c r="D6" s="50" t="s">
        <v>171</v>
      </c>
      <c r="E6" s="49" t="s">
        <v>172</v>
      </c>
      <c r="G6" s="51" t="s">
        <v>172</v>
      </c>
      <c r="H6" s="52"/>
      <c r="I6" s="52"/>
      <c r="J6" s="52"/>
      <c r="K6" s="52"/>
      <c r="L6" s="52"/>
      <c r="M6" s="52"/>
      <c r="N6" s="52"/>
      <c r="O6" s="52"/>
      <c r="P6" s="52"/>
      <c r="Q6" s="52"/>
      <c r="R6" s="52"/>
      <c r="S6" s="52"/>
      <c r="T6" s="52"/>
    </row>
    <row r="7" spans="2:20" ht="20" customHeight="1">
      <c r="B7" s="53">
        <v>1</v>
      </c>
      <c r="C7" s="53">
        <v>1</v>
      </c>
      <c r="D7" s="54">
        <f>+C7-B7+1</f>
        <v>1</v>
      </c>
      <c r="E7" s="55">
        <v>10000</v>
      </c>
      <c r="I7" s="48" t="s">
        <v>171</v>
      </c>
    </row>
    <row r="8" spans="2:20" ht="20" customHeight="1">
      <c r="B8" s="53">
        <v>1</v>
      </c>
      <c r="C8" s="53">
        <v>2</v>
      </c>
      <c r="D8" s="54">
        <f t="shared" ref="D8:D71" si="0">+C8-B8+1</f>
        <v>2</v>
      </c>
      <c r="E8" s="55">
        <v>7000</v>
      </c>
      <c r="G8" s="56"/>
      <c r="H8" s="57"/>
      <c r="I8" s="58">
        <v>1</v>
      </c>
      <c r="J8" s="58">
        <f t="shared" ref="J8:T8" si="1">+I8+1</f>
        <v>2</v>
      </c>
      <c r="K8" s="58">
        <f t="shared" si="1"/>
        <v>3</v>
      </c>
      <c r="L8" s="58">
        <f t="shared" si="1"/>
        <v>4</v>
      </c>
      <c r="M8" s="58">
        <f t="shared" si="1"/>
        <v>5</v>
      </c>
      <c r="N8" s="58">
        <f t="shared" si="1"/>
        <v>6</v>
      </c>
      <c r="O8" s="58">
        <f t="shared" si="1"/>
        <v>7</v>
      </c>
      <c r="P8" s="58">
        <f t="shared" si="1"/>
        <v>8</v>
      </c>
      <c r="Q8" s="58">
        <f t="shared" si="1"/>
        <v>9</v>
      </c>
      <c r="R8" s="58">
        <f t="shared" si="1"/>
        <v>10</v>
      </c>
      <c r="S8" s="58">
        <f t="shared" si="1"/>
        <v>11</v>
      </c>
      <c r="T8" s="58">
        <f t="shared" si="1"/>
        <v>12</v>
      </c>
    </row>
    <row r="9" spans="2:20" ht="20" customHeight="1">
      <c r="B9" s="53">
        <v>1</v>
      </c>
      <c r="C9" s="53">
        <v>3</v>
      </c>
      <c r="D9" s="54">
        <f t="shared" si="0"/>
        <v>3</v>
      </c>
      <c r="E9" s="55">
        <v>6300</v>
      </c>
      <c r="G9" s="59" t="s">
        <v>169</v>
      </c>
      <c r="H9" s="60">
        <v>1</v>
      </c>
      <c r="I9" s="61">
        <f>+SUMIFS($E:$E,$B:$B,$H9,$D:$D,I$8)</f>
        <v>10000</v>
      </c>
      <c r="J9" s="61">
        <f>+SUMIFS($E:$E,$B:$B,$H9,$D:$D,J$8)</f>
        <v>7000</v>
      </c>
      <c r="K9" s="61">
        <f>+SUMIFS($E:$E,$B:$B,$H9,$D:$D,K$8)</f>
        <v>6300</v>
      </c>
      <c r="L9" s="61">
        <f>+SUMIFS($E:$E,$B:$B,$H9,$D:$D,L$8)</f>
        <v>5670</v>
      </c>
      <c r="M9" s="61">
        <f>+SUMIFS($E:$E,$B:$B,$H9,$D:$D,M$8)</f>
        <v>5103</v>
      </c>
      <c r="N9" s="61">
        <f>+SUMIFS($E:$E,$B:$B,$H9,$D:$D,N$8)</f>
        <v>4592.7</v>
      </c>
      <c r="O9" s="61">
        <f>+SUMIFS($E:$E,$B:$B,$H9,$D:$D,O$8)</f>
        <v>4133.43</v>
      </c>
      <c r="P9" s="61">
        <f>+SUMIFS($E:$E,$B:$B,$H9,$D:$D,P$8)</f>
        <v>3720.0870000000004</v>
      </c>
      <c r="Q9" s="61">
        <f>+SUMIFS($E:$E,$B:$B,$H9,$D:$D,Q$8)</f>
        <v>3348.0783000000006</v>
      </c>
      <c r="R9" s="61">
        <f>+SUMIFS($E:$E,$B:$B,$H9,$D:$D,R$8)</f>
        <v>3013.2704700000004</v>
      </c>
      <c r="S9" s="61">
        <f>+SUMIFS($E:$E,$B:$B,$H9,$D:$D,S$8)</f>
        <v>2711.9434230000006</v>
      </c>
      <c r="T9" s="61">
        <f>+SUMIFS($E:$E,$B:$B,$H9,$D:$D,T$8)</f>
        <v>2440.7490807000008</v>
      </c>
    </row>
    <row r="10" spans="2:20" ht="20" customHeight="1">
      <c r="B10" s="53">
        <v>1</v>
      </c>
      <c r="C10" s="53">
        <v>4</v>
      </c>
      <c r="D10" s="54">
        <f t="shared" si="0"/>
        <v>4</v>
      </c>
      <c r="E10" s="55">
        <v>5670</v>
      </c>
      <c r="H10" s="60">
        <f>+H9+1</f>
        <v>2</v>
      </c>
      <c r="I10" s="61">
        <f>+SUMIFS($E:$E,$B:$B,$H10,$D:$D,I$8)</f>
        <v>14967</v>
      </c>
      <c r="J10" s="61">
        <f>+SUMIFS($E:$E,$B:$B,$H10,$D:$D,J$8)</f>
        <v>7068</v>
      </c>
      <c r="K10" s="61">
        <f>+SUMIFS($E:$E,$B:$B,$H10,$D:$D,K$8)</f>
        <v>6555</v>
      </c>
      <c r="L10" s="61">
        <f>+SUMIFS($E:$E,$B:$B,$H10,$D:$D,L$8)</f>
        <v>12917</v>
      </c>
      <c r="M10" s="61">
        <f>+SUMIFS($E:$E,$B:$B,$H10,$D:$D,M$8)</f>
        <v>8410</v>
      </c>
      <c r="N10" s="61">
        <f>+SUMIFS($E:$E,$B:$B,$H10,$D:$D,N$8)</f>
        <v>6767</v>
      </c>
      <c r="O10" s="61">
        <f>+SUMIFS($E:$E,$B:$B,$H10,$D:$D,O$8)</f>
        <v>9514</v>
      </c>
      <c r="P10" s="61">
        <f>+SUMIFS($E:$E,$B:$B,$H10,$D:$D,P$8)</f>
        <v>8414</v>
      </c>
      <c r="Q10" s="61">
        <f>+SUMIFS($E:$E,$B:$B,$H10,$D:$D,Q$8)</f>
        <v>6661</v>
      </c>
      <c r="R10" s="61">
        <f>+SUMIFS($E:$E,$B:$B,$H10,$D:$D,R$8)</f>
        <v>7390</v>
      </c>
      <c r="S10" s="61">
        <f>+SUMIFS($E:$E,$B:$B,$H10,$D:$D,S$8)</f>
        <v>6735</v>
      </c>
      <c r="T10" s="61">
        <f>+SUMIFS($E:$E,$B:$B,$H10,$D:$D,T$8)</f>
        <v>0</v>
      </c>
    </row>
    <row r="11" spans="2:20" ht="20" customHeight="1">
      <c r="B11" s="53">
        <v>1</v>
      </c>
      <c r="C11" s="53">
        <v>5</v>
      </c>
      <c r="D11" s="54">
        <f t="shared" si="0"/>
        <v>5</v>
      </c>
      <c r="E11" s="55">
        <v>5103</v>
      </c>
      <c r="H11" s="60">
        <f t="shared" ref="H11:H20" si="2">+H10+1</f>
        <v>3</v>
      </c>
      <c r="I11" s="61">
        <f>+SUMIFS($E:$E,$B:$B,$H11,$D:$D,I$8)</f>
        <v>15103</v>
      </c>
      <c r="J11" s="61">
        <f>+SUMIFS($E:$E,$B:$B,$H11,$D:$D,J$8)</f>
        <v>11297</v>
      </c>
      <c r="K11" s="61">
        <f>+SUMIFS($E:$E,$B:$B,$H11,$D:$D,K$8)</f>
        <v>10837</v>
      </c>
      <c r="L11" s="61">
        <f>+SUMIFS($E:$E,$B:$B,$H11,$D:$D,L$8)</f>
        <v>6081</v>
      </c>
      <c r="M11" s="61">
        <f>+SUMIFS($E:$E,$B:$B,$H11,$D:$D,M$8)</f>
        <v>9471</v>
      </c>
      <c r="N11" s="61">
        <f>+SUMIFS($E:$E,$B:$B,$H11,$D:$D,N$8)</f>
        <v>6922</v>
      </c>
      <c r="O11" s="61">
        <f>+SUMIFS($E:$E,$B:$B,$H11,$D:$D,O$8)</f>
        <v>6496</v>
      </c>
      <c r="P11" s="61">
        <f>+SUMIFS($E:$E,$B:$B,$H11,$D:$D,P$8)</f>
        <v>6241</v>
      </c>
      <c r="Q11" s="61">
        <f>+SUMIFS($E:$E,$B:$B,$H11,$D:$D,Q$8)</f>
        <v>5944</v>
      </c>
      <c r="R11" s="61">
        <f>+SUMIFS($E:$E,$B:$B,$H11,$D:$D,R$8)</f>
        <v>4418</v>
      </c>
      <c r="S11" s="61">
        <f>+SUMIFS($E:$E,$B:$B,$H11,$D:$D,S$8)</f>
        <v>0</v>
      </c>
      <c r="T11" s="61">
        <f>+SUMIFS($E:$E,$B:$B,$H11,$D:$D,T$8)</f>
        <v>0</v>
      </c>
    </row>
    <row r="12" spans="2:20" ht="20" customHeight="1">
      <c r="B12" s="53">
        <v>1</v>
      </c>
      <c r="C12" s="53">
        <v>6</v>
      </c>
      <c r="D12" s="54">
        <f t="shared" si="0"/>
        <v>6</v>
      </c>
      <c r="E12" s="55">
        <v>4592.7</v>
      </c>
      <c r="H12" s="60">
        <f t="shared" si="2"/>
        <v>4</v>
      </c>
      <c r="I12" s="61">
        <f>+SUMIFS($E:$E,$B:$B,$H12,$D:$D,I$8)</f>
        <v>16976</v>
      </c>
      <c r="J12" s="61">
        <f>+SUMIFS($E:$E,$B:$B,$H12,$D:$D,J$8)</f>
        <v>9418</v>
      </c>
      <c r="K12" s="61">
        <f>+SUMIFS($E:$E,$B:$B,$H12,$D:$D,K$8)</f>
        <v>10523</v>
      </c>
      <c r="L12" s="61">
        <f>+SUMIFS($E:$E,$B:$B,$H12,$D:$D,L$8)</f>
        <v>9397</v>
      </c>
      <c r="M12" s="61">
        <f>+SUMIFS($E:$E,$B:$B,$H12,$D:$D,M$8)</f>
        <v>7269</v>
      </c>
      <c r="N12" s="61">
        <f>+SUMIFS($E:$E,$B:$B,$H12,$D:$D,N$8)</f>
        <v>5247</v>
      </c>
      <c r="O12" s="61">
        <f>+SUMIFS($E:$E,$B:$B,$H12,$D:$D,O$8)</f>
        <v>6657</v>
      </c>
      <c r="P12" s="61">
        <f>+SUMIFS($E:$E,$B:$B,$H12,$D:$D,P$8)</f>
        <v>6085</v>
      </c>
      <c r="Q12" s="61">
        <f>+SUMIFS($E:$E,$B:$B,$H12,$D:$D,Q$8)</f>
        <v>4841</v>
      </c>
      <c r="R12" s="61">
        <f>+SUMIFS($E:$E,$B:$B,$H12,$D:$D,R$8)</f>
        <v>0</v>
      </c>
      <c r="S12" s="61">
        <f>+SUMIFS($E:$E,$B:$B,$H12,$D:$D,S$8)</f>
        <v>0</v>
      </c>
      <c r="T12" s="61">
        <f>+SUMIFS($E:$E,$B:$B,$H12,$D:$D,T$8)</f>
        <v>0</v>
      </c>
    </row>
    <row r="13" spans="2:20" ht="20" customHeight="1">
      <c r="B13" s="53">
        <v>1</v>
      </c>
      <c r="C13" s="53">
        <v>7</v>
      </c>
      <c r="D13" s="54">
        <f t="shared" si="0"/>
        <v>7</v>
      </c>
      <c r="E13" s="55">
        <v>4133.43</v>
      </c>
      <c r="H13" s="60">
        <f t="shared" si="2"/>
        <v>5</v>
      </c>
      <c r="I13" s="61">
        <f>+SUMIFS($E:$E,$B:$B,$H13,$D:$D,I$8)</f>
        <v>11009</v>
      </c>
      <c r="J13" s="61">
        <f>+SUMIFS($E:$E,$B:$B,$H13,$D:$D,J$8)</f>
        <v>7126</v>
      </c>
      <c r="K13" s="61">
        <f>+SUMIFS($E:$E,$B:$B,$H13,$D:$D,K$8)</f>
        <v>6835</v>
      </c>
      <c r="L13" s="61">
        <f>+SUMIFS($E:$E,$B:$B,$H13,$D:$D,L$8)</f>
        <v>8386</v>
      </c>
      <c r="M13" s="61">
        <f>+SUMIFS($E:$E,$B:$B,$H13,$D:$D,M$8)</f>
        <v>5535</v>
      </c>
      <c r="N13" s="61">
        <f>+SUMIFS($E:$E,$B:$B,$H13,$D:$D,N$8)</f>
        <v>6820</v>
      </c>
      <c r="O13" s="61">
        <f>+SUMIFS($E:$E,$B:$B,$H13,$D:$D,O$8)</f>
        <v>4458</v>
      </c>
      <c r="P13" s="61">
        <f>+SUMIFS($E:$E,$B:$B,$H13,$D:$D,P$8)</f>
        <v>4608</v>
      </c>
      <c r="Q13" s="61">
        <f>+SUMIFS($E:$E,$B:$B,$H13,$D:$D,Q$8)</f>
        <v>0</v>
      </c>
      <c r="R13" s="61">
        <f>+SUMIFS($E:$E,$B:$B,$H13,$D:$D,R$8)</f>
        <v>0</v>
      </c>
      <c r="S13" s="61">
        <f>+SUMIFS($E:$E,$B:$B,$H13,$D:$D,S$8)</f>
        <v>0</v>
      </c>
      <c r="T13" s="61">
        <f>+SUMIFS($E:$E,$B:$B,$H13,$D:$D,T$8)</f>
        <v>0</v>
      </c>
    </row>
    <row r="14" spans="2:20" ht="20" customHeight="1">
      <c r="B14" s="53">
        <v>1</v>
      </c>
      <c r="C14" s="53">
        <v>8</v>
      </c>
      <c r="D14" s="54">
        <f t="shared" si="0"/>
        <v>8</v>
      </c>
      <c r="E14" s="55">
        <v>3720.0870000000004</v>
      </c>
      <c r="H14" s="60">
        <f t="shared" si="2"/>
        <v>6</v>
      </c>
      <c r="I14" s="61">
        <f>+SUMIFS($E:$E,$B:$B,$H14,$D:$D,I$8)</f>
        <v>13938</v>
      </c>
      <c r="J14" s="61">
        <f>+SUMIFS($E:$E,$B:$B,$H14,$D:$D,J$8)</f>
        <v>10475</v>
      </c>
      <c r="K14" s="61">
        <f>+SUMIFS($E:$E,$B:$B,$H14,$D:$D,K$8)</f>
        <v>7374</v>
      </c>
      <c r="L14" s="61">
        <f>+SUMIFS($E:$E,$B:$B,$H14,$D:$D,L$8)</f>
        <v>6455</v>
      </c>
      <c r="M14" s="61">
        <f>+SUMIFS($E:$E,$B:$B,$H14,$D:$D,M$8)</f>
        <v>6968</v>
      </c>
      <c r="N14" s="61">
        <f>+SUMIFS($E:$E,$B:$B,$H14,$D:$D,N$8)</f>
        <v>5520</v>
      </c>
      <c r="O14" s="61">
        <f>+SUMIFS($E:$E,$B:$B,$H14,$D:$D,O$8)</f>
        <v>4142</v>
      </c>
      <c r="P14" s="61">
        <f>+SUMIFS($E:$E,$B:$B,$H14,$D:$D,P$8)</f>
        <v>0</v>
      </c>
      <c r="Q14" s="61">
        <f>+SUMIFS($E:$E,$B:$B,$H14,$D:$D,Q$8)</f>
        <v>0</v>
      </c>
      <c r="R14" s="61">
        <f>+SUMIFS($E:$E,$B:$B,$H14,$D:$D,R$8)</f>
        <v>0</v>
      </c>
      <c r="S14" s="61">
        <f>+SUMIFS($E:$E,$B:$B,$H14,$D:$D,S$8)</f>
        <v>0</v>
      </c>
      <c r="T14" s="61">
        <f>+SUMIFS($E:$E,$B:$B,$H14,$D:$D,T$8)</f>
        <v>0</v>
      </c>
    </row>
    <row r="15" spans="2:20" ht="20" customHeight="1">
      <c r="B15" s="53">
        <v>1</v>
      </c>
      <c r="C15" s="53">
        <v>9</v>
      </c>
      <c r="D15" s="54">
        <f t="shared" si="0"/>
        <v>9</v>
      </c>
      <c r="E15" s="55">
        <v>3348.0783000000006</v>
      </c>
      <c r="H15" s="60">
        <f t="shared" si="2"/>
        <v>7</v>
      </c>
      <c r="I15" s="61">
        <f>+SUMIFS($E:$E,$B:$B,$H15,$D:$D,I$8)</f>
        <v>14180</v>
      </c>
      <c r="J15" s="61">
        <f>+SUMIFS($E:$E,$B:$B,$H15,$D:$D,J$8)</f>
        <v>7330</v>
      </c>
      <c r="K15" s="61">
        <f>+SUMIFS($E:$E,$B:$B,$H15,$D:$D,K$8)</f>
        <v>7347</v>
      </c>
      <c r="L15" s="61">
        <f>+SUMIFS($E:$E,$B:$B,$H15,$D:$D,L$8)</f>
        <v>5691</v>
      </c>
      <c r="M15" s="61">
        <f>+SUMIFS($E:$E,$B:$B,$H15,$D:$D,M$8)</f>
        <v>6310</v>
      </c>
      <c r="N15" s="61">
        <f>+SUMIFS($E:$E,$B:$B,$H15,$D:$D,N$8)</f>
        <v>6187</v>
      </c>
      <c r="O15" s="61">
        <f>+SUMIFS($E:$E,$B:$B,$H15,$D:$D,O$8)</f>
        <v>0</v>
      </c>
      <c r="P15" s="61">
        <f>+SUMIFS($E:$E,$B:$B,$H15,$D:$D,P$8)</f>
        <v>0</v>
      </c>
      <c r="Q15" s="61">
        <f>+SUMIFS($E:$E,$B:$B,$H15,$D:$D,Q$8)</f>
        <v>0</v>
      </c>
      <c r="R15" s="61">
        <f>+SUMIFS($E:$E,$B:$B,$H15,$D:$D,R$8)</f>
        <v>0</v>
      </c>
      <c r="S15" s="61">
        <f>+SUMIFS($E:$E,$B:$B,$H15,$D:$D,S$8)</f>
        <v>0</v>
      </c>
      <c r="T15" s="61">
        <f>+SUMIFS($E:$E,$B:$B,$H15,$D:$D,T$8)</f>
        <v>0</v>
      </c>
    </row>
    <row r="16" spans="2:20" ht="20" customHeight="1">
      <c r="B16" s="53">
        <v>1</v>
      </c>
      <c r="C16" s="53">
        <v>10</v>
      </c>
      <c r="D16" s="54">
        <f t="shared" si="0"/>
        <v>10</v>
      </c>
      <c r="E16" s="55">
        <v>3013.2704700000004</v>
      </c>
      <c r="H16" s="60">
        <f t="shared" si="2"/>
        <v>8</v>
      </c>
      <c r="I16" s="61">
        <f>+SUMIFS($E:$E,$B:$B,$H16,$D:$D,I$8)</f>
        <v>10235</v>
      </c>
      <c r="J16" s="61">
        <f>+SUMIFS($E:$E,$B:$B,$H16,$D:$D,J$8)</f>
        <v>7970</v>
      </c>
      <c r="K16" s="61">
        <f>+SUMIFS($E:$E,$B:$B,$H16,$D:$D,K$8)</f>
        <v>7722</v>
      </c>
      <c r="L16" s="61">
        <f>+SUMIFS($E:$E,$B:$B,$H16,$D:$D,L$8)</f>
        <v>6182</v>
      </c>
      <c r="M16" s="61">
        <f>+SUMIFS($E:$E,$B:$B,$H16,$D:$D,M$8)</f>
        <v>6917</v>
      </c>
      <c r="N16" s="61">
        <f>+SUMIFS($E:$E,$B:$B,$H16,$D:$D,N$8)</f>
        <v>0</v>
      </c>
      <c r="O16" s="61">
        <f>+SUMIFS($E:$E,$B:$B,$H16,$D:$D,O$8)</f>
        <v>0</v>
      </c>
      <c r="P16" s="61">
        <f>+SUMIFS($E:$E,$B:$B,$H16,$D:$D,P$8)</f>
        <v>0</v>
      </c>
      <c r="Q16" s="61">
        <f>+SUMIFS($E:$E,$B:$B,$H16,$D:$D,Q$8)</f>
        <v>0</v>
      </c>
      <c r="R16" s="61">
        <f>+SUMIFS($E:$E,$B:$B,$H16,$D:$D,R$8)</f>
        <v>0</v>
      </c>
      <c r="S16" s="61">
        <f>+SUMIFS($E:$E,$B:$B,$H16,$D:$D,S$8)</f>
        <v>0</v>
      </c>
      <c r="T16" s="61">
        <f>+SUMIFS($E:$E,$B:$B,$H16,$D:$D,T$8)</f>
        <v>0</v>
      </c>
    </row>
    <row r="17" spans="2:20" ht="20" customHeight="1">
      <c r="B17" s="53">
        <v>1</v>
      </c>
      <c r="C17" s="53">
        <v>11</v>
      </c>
      <c r="D17" s="54">
        <f t="shared" si="0"/>
        <v>11</v>
      </c>
      <c r="E17" s="55">
        <v>2711.9434230000006</v>
      </c>
      <c r="H17" s="60">
        <f t="shared" si="2"/>
        <v>9</v>
      </c>
      <c r="I17" s="61">
        <f>+SUMIFS($E:$E,$B:$B,$H17,$D:$D,I$8)</f>
        <v>13225</v>
      </c>
      <c r="J17" s="61">
        <f>+SUMIFS($E:$E,$B:$B,$H17,$D:$D,J$8)</f>
        <v>7990</v>
      </c>
      <c r="K17" s="61">
        <f>+SUMIFS($E:$E,$B:$B,$H17,$D:$D,K$8)</f>
        <v>6494</v>
      </c>
      <c r="L17" s="61">
        <f>+SUMIFS($E:$E,$B:$B,$H17,$D:$D,L$8)</f>
        <v>6979</v>
      </c>
      <c r="M17" s="61">
        <f>+SUMIFS($E:$E,$B:$B,$H17,$D:$D,M$8)</f>
        <v>0</v>
      </c>
      <c r="N17" s="61">
        <f>+SUMIFS($E:$E,$B:$B,$H17,$D:$D,N$8)</f>
        <v>0</v>
      </c>
      <c r="O17" s="61">
        <f>+SUMIFS($E:$E,$B:$B,$H17,$D:$D,O$8)</f>
        <v>0</v>
      </c>
      <c r="P17" s="61">
        <f>+SUMIFS($E:$E,$B:$B,$H17,$D:$D,P$8)</f>
        <v>0</v>
      </c>
      <c r="Q17" s="61">
        <f>+SUMIFS($E:$E,$B:$B,$H17,$D:$D,Q$8)</f>
        <v>0</v>
      </c>
      <c r="R17" s="61">
        <f>+SUMIFS($E:$E,$B:$B,$H17,$D:$D,R$8)</f>
        <v>0</v>
      </c>
      <c r="S17" s="61">
        <f>+SUMIFS($E:$E,$B:$B,$H17,$D:$D,S$8)</f>
        <v>0</v>
      </c>
      <c r="T17" s="61">
        <f>+SUMIFS($E:$E,$B:$B,$H17,$D:$D,T$8)</f>
        <v>0</v>
      </c>
    </row>
    <row r="18" spans="2:20" ht="20" customHeight="1">
      <c r="B18" s="53">
        <v>1</v>
      </c>
      <c r="C18" s="53">
        <v>12</v>
      </c>
      <c r="D18" s="54">
        <f t="shared" si="0"/>
        <v>12</v>
      </c>
      <c r="E18" s="55">
        <v>2440.7490807000008</v>
      </c>
      <c r="H18" s="60">
        <f t="shared" si="2"/>
        <v>10</v>
      </c>
      <c r="I18" s="61">
        <f>+SUMIFS($E:$E,$B:$B,$H18,$D:$D,I$8)</f>
        <v>12885</v>
      </c>
      <c r="J18" s="61">
        <f>+SUMIFS($E:$E,$B:$B,$H18,$D:$D,J$8)</f>
        <v>7625</v>
      </c>
      <c r="K18" s="61">
        <f>+SUMIFS($E:$E,$B:$B,$H18,$D:$D,K$8)</f>
        <v>6438</v>
      </c>
      <c r="L18" s="61">
        <f>+SUMIFS($E:$E,$B:$B,$H18,$D:$D,L$8)</f>
        <v>0</v>
      </c>
      <c r="M18" s="61">
        <f>+SUMIFS($E:$E,$B:$B,$H18,$D:$D,M$8)</f>
        <v>0</v>
      </c>
      <c r="N18" s="61">
        <f>+SUMIFS($E:$E,$B:$B,$H18,$D:$D,N$8)</f>
        <v>0</v>
      </c>
      <c r="O18" s="61">
        <f>+SUMIFS($E:$E,$B:$B,$H18,$D:$D,O$8)</f>
        <v>0</v>
      </c>
      <c r="P18" s="61">
        <f>+SUMIFS($E:$E,$B:$B,$H18,$D:$D,P$8)</f>
        <v>0</v>
      </c>
      <c r="Q18" s="61">
        <f>+SUMIFS($E:$E,$B:$B,$H18,$D:$D,Q$8)</f>
        <v>0</v>
      </c>
      <c r="R18" s="61">
        <f>+SUMIFS($E:$E,$B:$B,$H18,$D:$D,R$8)</f>
        <v>0</v>
      </c>
      <c r="S18" s="61">
        <f>+SUMIFS($E:$E,$B:$B,$H18,$D:$D,S$8)</f>
        <v>0</v>
      </c>
      <c r="T18" s="61">
        <f>+SUMIFS($E:$E,$B:$B,$H18,$D:$D,T$8)</f>
        <v>0</v>
      </c>
    </row>
    <row r="19" spans="2:20" ht="20" customHeight="1">
      <c r="B19" s="53">
        <v>2</v>
      </c>
      <c r="C19" s="53">
        <v>2</v>
      </c>
      <c r="D19" s="54">
        <f t="shared" si="0"/>
        <v>1</v>
      </c>
      <c r="E19" s="55">
        <v>14967</v>
      </c>
      <c r="H19" s="60">
        <f t="shared" si="2"/>
        <v>11</v>
      </c>
      <c r="I19" s="61">
        <f>+SUMIFS($E:$E,$B:$B,$H19,$D:$D,I$8)</f>
        <v>11572</v>
      </c>
      <c r="J19" s="61">
        <f>+SUMIFS($E:$E,$B:$B,$H19,$D:$D,J$8)</f>
        <v>8576</v>
      </c>
      <c r="K19" s="61">
        <f>+SUMIFS($E:$E,$B:$B,$H19,$D:$D,K$8)</f>
        <v>0</v>
      </c>
      <c r="L19" s="61">
        <f>+SUMIFS($E:$E,$B:$B,$H19,$D:$D,L$8)</f>
        <v>0</v>
      </c>
      <c r="M19" s="61">
        <f>+SUMIFS($E:$E,$B:$B,$H19,$D:$D,M$8)</f>
        <v>0</v>
      </c>
      <c r="N19" s="61">
        <f>+SUMIFS($E:$E,$B:$B,$H19,$D:$D,N$8)</f>
        <v>0</v>
      </c>
      <c r="O19" s="61">
        <f>+SUMIFS($E:$E,$B:$B,$H19,$D:$D,O$8)</f>
        <v>0</v>
      </c>
      <c r="P19" s="61">
        <f>+SUMIFS($E:$E,$B:$B,$H19,$D:$D,P$8)</f>
        <v>0</v>
      </c>
      <c r="Q19" s="61">
        <f>+SUMIFS($E:$E,$B:$B,$H19,$D:$D,Q$8)</f>
        <v>0</v>
      </c>
      <c r="R19" s="61">
        <f>+SUMIFS($E:$E,$B:$B,$H19,$D:$D,R$8)</f>
        <v>0</v>
      </c>
      <c r="S19" s="61">
        <f>+SUMIFS($E:$E,$B:$B,$H19,$D:$D,S$8)</f>
        <v>0</v>
      </c>
      <c r="T19" s="61">
        <f>+SUMIFS($E:$E,$B:$B,$H19,$D:$D,T$8)</f>
        <v>0</v>
      </c>
    </row>
    <row r="20" spans="2:20" ht="20" customHeight="1">
      <c r="B20" s="53">
        <v>2</v>
      </c>
      <c r="C20" s="53">
        <v>3</v>
      </c>
      <c r="D20" s="54">
        <f t="shared" si="0"/>
        <v>2</v>
      </c>
      <c r="E20" s="55">
        <v>7068</v>
      </c>
      <c r="H20" s="60">
        <f t="shared" si="2"/>
        <v>12</v>
      </c>
      <c r="I20" s="61">
        <f>+SUMIFS($E:$E,$B:$B,$H20,$D:$D,I$8)</f>
        <v>12020</v>
      </c>
      <c r="J20" s="61">
        <f>+SUMIFS($E:$E,$B:$B,$H20,$D:$D,J$8)</f>
        <v>0</v>
      </c>
      <c r="K20" s="61">
        <f>+SUMIFS($E:$E,$B:$B,$H20,$D:$D,K$8)</f>
        <v>0</v>
      </c>
      <c r="L20" s="61">
        <f>+SUMIFS($E:$E,$B:$B,$H20,$D:$D,L$8)</f>
        <v>0</v>
      </c>
      <c r="M20" s="61">
        <f>+SUMIFS($E:$E,$B:$B,$H20,$D:$D,M$8)</f>
        <v>0</v>
      </c>
      <c r="N20" s="61">
        <f>+SUMIFS($E:$E,$B:$B,$H20,$D:$D,N$8)</f>
        <v>0</v>
      </c>
      <c r="O20" s="61">
        <f>+SUMIFS($E:$E,$B:$B,$H20,$D:$D,O$8)</f>
        <v>0</v>
      </c>
      <c r="P20" s="61">
        <f>+SUMIFS($E:$E,$B:$B,$H20,$D:$D,P$8)</f>
        <v>0</v>
      </c>
      <c r="Q20" s="61">
        <f>+SUMIFS($E:$E,$B:$B,$H20,$D:$D,Q$8)</f>
        <v>0</v>
      </c>
      <c r="R20" s="61">
        <f>+SUMIFS($E:$E,$B:$B,$H20,$D:$D,R$8)</f>
        <v>0</v>
      </c>
      <c r="S20" s="61">
        <f>+SUMIFS($E:$E,$B:$B,$H20,$D:$D,S$8)</f>
        <v>0</v>
      </c>
      <c r="T20" s="61">
        <f>+SUMIFS($E:$E,$B:$B,$H20,$D:$D,T$8)</f>
        <v>0</v>
      </c>
    </row>
    <row r="21" spans="2:20" ht="20" customHeight="1" thickBot="1">
      <c r="B21" s="53">
        <v>2</v>
      </c>
      <c r="C21" s="53">
        <v>4</v>
      </c>
      <c r="D21" s="54">
        <f t="shared" si="0"/>
        <v>3</v>
      </c>
      <c r="E21" s="55">
        <v>6555</v>
      </c>
      <c r="G21" s="62"/>
      <c r="H21" s="63"/>
      <c r="I21" s="64"/>
      <c r="J21" s="64"/>
      <c r="K21" s="64"/>
      <c r="L21" s="64"/>
      <c r="M21" s="64"/>
      <c r="N21" s="64"/>
      <c r="O21" s="64"/>
      <c r="P21" s="64"/>
      <c r="Q21" s="64"/>
      <c r="R21" s="64"/>
      <c r="S21" s="64"/>
      <c r="T21" s="64"/>
    </row>
    <row r="22" spans="2:20" ht="20" customHeight="1">
      <c r="B22" s="53">
        <v>2</v>
      </c>
      <c r="C22" s="53">
        <v>5</v>
      </c>
      <c r="D22" s="54">
        <f t="shared" si="0"/>
        <v>4</v>
      </c>
      <c r="E22" s="55">
        <v>12917</v>
      </c>
    </row>
    <row r="23" spans="2:20" ht="20" customHeight="1" thickBot="1">
      <c r="B23" s="53">
        <v>2</v>
      </c>
      <c r="C23" s="53">
        <v>6</v>
      </c>
      <c r="D23" s="54">
        <f t="shared" si="0"/>
        <v>5</v>
      </c>
      <c r="E23" s="55">
        <v>8410</v>
      </c>
      <c r="G23" s="65"/>
      <c r="H23" s="66"/>
      <c r="I23" s="46"/>
      <c r="J23" s="46"/>
      <c r="K23" s="46"/>
      <c r="L23" s="46"/>
      <c r="M23" s="46"/>
      <c r="N23" s="46"/>
      <c r="O23" s="46"/>
      <c r="P23" s="46"/>
      <c r="Q23" s="46"/>
      <c r="R23" s="46"/>
      <c r="S23" s="46"/>
      <c r="T23" s="46"/>
    </row>
    <row r="24" spans="2:20" ht="20" customHeight="1">
      <c r="B24" s="53">
        <v>2</v>
      </c>
      <c r="C24" s="53">
        <v>7</v>
      </c>
      <c r="D24" s="54">
        <f t="shared" si="0"/>
        <v>6</v>
      </c>
      <c r="E24" s="55">
        <v>6767</v>
      </c>
      <c r="G24" s="67" t="s">
        <v>173</v>
      </c>
      <c r="H24" s="68"/>
      <c r="I24" s="68"/>
      <c r="J24" s="68"/>
      <c r="K24" s="68"/>
      <c r="L24" s="68"/>
      <c r="M24" s="68"/>
      <c r="N24" s="68"/>
      <c r="O24" s="68"/>
      <c r="P24" s="68"/>
      <c r="Q24" s="68"/>
      <c r="R24" s="68"/>
      <c r="S24" s="68"/>
      <c r="T24" s="68"/>
    </row>
    <row r="25" spans="2:20" ht="20" customHeight="1">
      <c r="B25" s="53">
        <v>2</v>
      </c>
      <c r="C25" s="53">
        <v>8</v>
      </c>
      <c r="D25" s="54">
        <f t="shared" si="0"/>
        <v>7</v>
      </c>
      <c r="E25" s="55">
        <v>9514</v>
      </c>
      <c r="G25" s="69"/>
      <c r="H25" s="70"/>
      <c r="I25" s="48" t="s">
        <v>171</v>
      </c>
      <c r="J25" s="71"/>
      <c r="K25" s="71"/>
      <c r="L25" s="71"/>
      <c r="M25" s="71"/>
      <c r="N25" s="71"/>
      <c r="O25" s="71"/>
      <c r="P25" s="71"/>
      <c r="Q25" s="71"/>
      <c r="R25" s="71"/>
      <c r="S25" s="71"/>
      <c r="T25" s="71"/>
    </row>
    <row r="26" spans="2:20" ht="20" customHeight="1">
      <c r="B26" s="53">
        <v>2</v>
      </c>
      <c r="C26" s="53">
        <v>9</v>
      </c>
      <c r="D26" s="54">
        <f t="shared" si="0"/>
        <v>8</v>
      </c>
      <c r="E26" s="55">
        <v>8414</v>
      </c>
      <c r="G26" s="72"/>
      <c r="H26" s="73"/>
      <c r="I26" s="58">
        <f>+H26+1</f>
        <v>1</v>
      </c>
      <c r="J26" s="58">
        <f t="shared" ref="J26:T26" si="3">+I26+1</f>
        <v>2</v>
      </c>
      <c r="K26" s="58">
        <f t="shared" si="3"/>
        <v>3</v>
      </c>
      <c r="L26" s="58">
        <f t="shared" si="3"/>
        <v>4</v>
      </c>
      <c r="M26" s="58">
        <f t="shared" si="3"/>
        <v>5</v>
      </c>
      <c r="N26" s="58">
        <f t="shared" si="3"/>
        <v>6</v>
      </c>
      <c r="O26" s="58">
        <f t="shared" si="3"/>
        <v>7</v>
      </c>
      <c r="P26" s="58">
        <f t="shared" si="3"/>
        <v>8</v>
      </c>
      <c r="Q26" s="58">
        <f t="shared" si="3"/>
        <v>9</v>
      </c>
      <c r="R26" s="58">
        <f t="shared" si="3"/>
        <v>10</v>
      </c>
      <c r="S26" s="58">
        <f t="shared" si="3"/>
        <v>11</v>
      </c>
      <c r="T26" s="58">
        <f t="shared" si="3"/>
        <v>12</v>
      </c>
    </row>
    <row r="27" spans="2:20" ht="20" customHeight="1">
      <c r="B27" s="53">
        <v>2</v>
      </c>
      <c r="C27" s="53">
        <v>10</v>
      </c>
      <c r="D27" s="54">
        <f t="shared" si="0"/>
        <v>9</v>
      </c>
      <c r="E27" s="55">
        <v>6661</v>
      </c>
      <c r="G27" s="74" t="s">
        <v>169</v>
      </c>
      <c r="H27" s="75">
        <v>1</v>
      </c>
      <c r="I27" s="76">
        <f t="shared" ref="I27:T38" si="4">+I9/$I9</f>
        <v>1</v>
      </c>
      <c r="J27" s="76">
        <f t="shared" si="4"/>
        <v>0.7</v>
      </c>
      <c r="K27" s="76">
        <f t="shared" si="4"/>
        <v>0.63</v>
      </c>
      <c r="L27" s="76">
        <f t="shared" si="4"/>
        <v>0.56699999999999995</v>
      </c>
      <c r="M27" s="76">
        <f t="shared" si="4"/>
        <v>0.51029999999999998</v>
      </c>
      <c r="N27" s="76">
        <f t="shared" si="4"/>
        <v>0.45926999999999996</v>
      </c>
      <c r="O27" s="76">
        <f t="shared" si="4"/>
        <v>0.41334300000000002</v>
      </c>
      <c r="P27" s="76">
        <f t="shared" si="4"/>
        <v>0.37200870000000003</v>
      </c>
      <c r="Q27" s="76">
        <f t="shared" si="4"/>
        <v>0.33480783000000008</v>
      </c>
      <c r="R27" s="76">
        <f t="shared" si="4"/>
        <v>0.30132704700000001</v>
      </c>
      <c r="S27" s="76">
        <f t="shared" si="4"/>
        <v>0.27119434230000006</v>
      </c>
      <c r="T27" s="76">
        <f t="shared" si="4"/>
        <v>0.2440749080700001</v>
      </c>
    </row>
    <row r="28" spans="2:20" ht="20" customHeight="1">
      <c r="B28" s="53">
        <v>2</v>
      </c>
      <c r="C28" s="53">
        <v>11</v>
      </c>
      <c r="D28" s="54">
        <f t="shared" si="0"/>
        <v>10</v>
      </c>
      <c r="E28" s="55">
        <v>7390</v>
      </c>
      <c r="G28" s="69"/>
      <c r="H28" s="75">
        <f t="shared" ref="H28:H38" si="5">+H27+1</f>
        <v>2</v>
      </c>
      <c r="I28" s="76">
        <f t="shared" si="4"/>
        <v>1</v>
      </c>
      <c r="J28" s="76">
        <f t="shared" si="4"/>
        <v>0.47223892563640008</v>
      </c>
      <c r="K28" s="76">
        <f t="shared" si="4"/>
        <v>0.43796351974343556</v>
      </c>
      <c r="L28" s="76">
        <f t="shared" si="4"/>
        <v>0.86303200374156475</v>
      </c>
      <c r="M28" s="76">
        <f t="shared" si="4"/>
        <v>0.56190285294314157</v>
      </c>
      <c r="N28" s="76">
        <f t="shared" si="4"/>
        <v>0.4521280149662591</v>
      </c>
      <c r="O28" s="76">
        <f t="shared" si="4"/>
        <v>0.6356651299525623</v>
      </c>
      <c r="P28" s="76">
        <f t="shared" si="4"/>
        <v>0.56217010756998731</v>
      </c>
      <c r="Q28" s="76">
        <f t="shared" si="4"/>
        <v>0.44504576735484735</v>
      </c>
      <c r="R28" s="76">
        <f t="shared" si="4"/>
        <v>0.49375292309748114</v>
      </c>
      <c r="S28" s="76">
        <f t="shared" si="4"/>
        <v>0.44998997795149326</v>
      </c>
      <c r="T28" s="76">
        <f t="shared" si="4"/>
        <v>0</v>
      </c>
    </row>
    <row r="29" spans="2:20" ht="20" customHeight="1">
      <c r="B29" s="53">
        <v>2</v>
      </c>
      <c r="C29" s="53">
        <v>12</v>
      </c>
      <c r="D29" s="54">
        <f t="shared" si="0"/>
        <v>11</v>
      </c>
      <c r="E29" s="55">
        <v>6735</v>
      </c>
      <c r="G29" s="69"/>
      <c r="H29" s="75">
        <f t="shared" si="5"/>
        <v>3</v>
      </c>
      <c r="I29" s="76">
        <f t="shared" si="4"/>
        <v>1</v>
      </c>
      <c r="J29" s="76">
        <f t="shared" si="4"/>
        <v>0.7479970866715222</v>
      </c>
      <c r="K29" s="76">
        <f t="shared" si="4"/>
        <v>0.71753956167648814</v>
      </c>
      <c r="L29" s="76">
        <f t="shared" si="4"/>
        <v>0.40263523803217904</v>
      </c>
      <c r="M29" s="76">
        <f t="shared" si="4"/>
        <v>0.62709395484340857</v>
      </c>
      <c r="N29" s="76">
        <f t="shared" si="4"/>
        <v>0.45831953916440443</v>
      </c>
      <c r="O29" s="76">
        <f t="shared" si="4"/>
        <v>0.43011322253856848</v>
      </c>
      <c r="P29" s="76">
        <f t="shared" si="4"/>
        <v>0.41322915976958219</v>
      </c>
      <c r="Q29" s="76">
        <f t="shared" si="4"/>
        <v>0.39356419254452757</v>
      </c>
      <c r="R29" s="76">
        <f t="shared" si="4"/>
        <v>0.29252466397404492</v>
      </c>
      <c r="S29" s="76">
        <f t="shared" si="4"/>
        <v>0</v>
      </c>
      <c r="T29" s="76">
        <f t="shared" si="4"/>
        <v>0</v>
      </c>
    </row>
    <row r="30" spans="2:20" ht="20" customHeight="1">
      <c r="B30" s="53">
        <v>3</v>
      </c>
      <c r="C30" s="53">
        <v>3</v>
      </c>
      <c r="D30" s="54">
        <f t="shared" si="0"/>
        <v>1</v>
      </c>
      <c r="E30" s="55">
        <v>15103</v>
      </c>
      <c r="G30" s="69"/>
      <c r="H30" s="75">
        <f t="shared" si="5"/>
        <v>4</v>
      </c>
      <c r="I30" s="76">
        <f t="shared" si="4"/>
        <v>1</v>
      </c>
      <c r="J30" s="76">
        <f t="shared" si="4"/>
        <v>0.55478322337417529</v>
      </c>
      <c r="K30" s="76">
        <f t="shared" si="4"/>
        <v>0.61987511781338356</v>
      </c>
      <c r="L30" s="76">
        <f t="shared" si="4"/>
        <v>0.55354618284637136</v>
      </c>
      <c r="M30" s="76">
        <f t="shared" si="4"/>
        <v>0.42819274269557023</v>
      </c>
      <c r="N30" s="76">
        <f t="shared" si="4"/>
        <v>0.30908341187558908</v>
      </c>
      <c r="O30" s="76">
        <f t="shared" si="4"/>
        <v>0.39214184731385487</v>
      </c>
      <c r="P30" s="76">
        <f t="shared" si="4"/>
        <v>0.35844721960414705</v>
      </c>
      <c r="Q30" s="76">
        <f t="shared" si="4"/>
        <v>0.28516729500471255</v>
      </c>
      <c r="R30" s="76">
        <f t="shared" si="4"/>
        <v>0</v>
      </c>
      <c r="S30" s="76">
        <f t="shared" si="4"/>
        <v>0</v>
      </c>
      <c r="T30" s="76">
        <f t="shared" si="4"/>
        <v>0</v>
      </c>
    </row>
    <row r="31" spans="2:20" ht="20" customHeight="1">
      <c r="B31" s="53">
        <v>3</v>
      </c>
      <c r="C31" s="53">
        <v>4</v>
      </c>
      <c r="D31" s="54">
        <f t="shared" si="0"/>
        <v>2</v>
      </c>
      <c r="E31" s="55">
        <v>11297</v>
      </c>
      <c r="G31" s="69"/>
      <c r="H31" s="75">
        <f t="shared" si="5"/>
        <v>5</v>
      </c>
      <c r="I31" s="76">
        <f t="shared" si="4"/>
        <v>1</v>
      </c>
      <c r="J31" s="76">
        <f t="shared" si="4"/>
        <v>0.64728858206921613</v>
      </c>
      <c r="K31" s="76">
        <f t="shared" si="4"/>
        <v>0.62085566354800614</v>
      </c>
      <c r="L31" s="76">
        <f t="shared" si="4"/>
        <v>0.76174039422290851</v>
      </c>
      <c r="M31" s="76">
        <f t="shared" si="4"/>
        <v>0.5027704605322918</v>
      </c>
      <c r="N31" s="76">
        <f t="shared" si="4"/>
        <v>0.61949314197474792</v>
      </c>
      <c r="O31" s="76">
        <f t="shared" si="4"/>
        <v>0.40494141157234992</v>
      </c>
      <c r="P31" s="76">
        <f t="shared" si="4"/>
        <v>0.41856662730493233</v>
      </c>
      <c r="Q31" s="76">
        <f t="shared" si="4"/>
        <v>0</v>
      </c>
      <c r="R31" s="76">
        <f t="shared" si="4"/>
        <v>0</v>
      </c>
      <c r="S31" s="76">
        <f t="shared" si="4"/>
        <v>0</v>
      </c>
      <c r="T31" s="76">
        <f t="shared" si="4"/>
        <v>0</v>
      </c>
    </row>
    <row r="32" spans="2:20" ht="20" customHeight="1">
      <c r="B32" s="53">
        <v>3</v>
      </c>
      <c r="C32" s="53">
        <v>5</v>
      </c>
      <c r="D32" s="54">
        <f t="shared" si="0"/>
        <v>3</v>
      </c>
      <c r="E32" s="55">
        <v>10837</v>
      </c>
      <c r="G32" s="69"/>
      <c r="H32" s="75">
        <f t="shared" si="5"/>
        <v>6</v>
      </c>
      <c r="I32" s="76">
        <f t="shared" si="4"/>
        <v>1</v>
      </c>
      <c r="J32" s="76">
        <f t="shared" si="4"/>
        <v>0.75154254555890376</v>
      </c>
      <c r="K32" s="76">
        <f t="shared" si="4"/>
        <v>0.52905725355144206</v>
      </c>
      <c r="L32" s="76">
        <f t="shared" si="4"/>
        <v>0.46312239919644138</v>
      </c>
      <c r="M32" s="76">
        <f t="shared" si="4"/>
        <v>0.49992825369493471</v>
      </c>
      <c r="N32" s="76">
        <f t="shared" si="4"/>
        <v>0.39603960396039606</v>
      </c>
      <c r="O32" s="76">
        <f t="shared" si="4"/>
        <v>0.2971731955804276</v>
      </c>
      <c r="P32" s="76">
        <f t="shared" si="4"/>
        <v>0</v>
      </c>
      <c r="Q32" s="76">
        <f t="shared" si="4"/>
        <v>0</v>
      </c>
      <c r="R32" s="76">
        <f t="shared" si="4"/>
        <v>0</v>
      </c>
      <c r="S32" s="76">
        <f t="shared" si="4"/>
        <v>0</v>
      </c>
      <c r="T32" s="76">
        <f t="shared" si="4"/>
        <v>0</v>
      </c>
    </row>
    <row r="33" spans="2:20" ht="20" customHeight="1">
      <c r="B33" s="53">
        <v>3</v>
      </c>
      <c r="C33" s="53">
        <v>6</v>
      </c>
      <c r="D33" s="54">
        <f t="shared" si="0"/>
        <v>4</v>
      </c>
      <c r="E33" s="55">
        <v>6081</v>
      </c>
      <c r="G33" s="69"/>
      <c r="H33" s="75">
        <f t="shared" si="5"/>
        <v>7</v>
      </c>
      <c r="I33" s="76">
        <f t="shared" si="4"/>
        <v>1</v>
      </c>
      <c r="J33" s="76">
        <f t="shared" si="4"/>
        <v>0.51692524682651619</v>
      </c>
      <c r="K33" s="76">
        <f t="shared" si="4"/>
        <v>0.51812411847672779</v>
      </c>
      <c r="L33" s="76">
        <f t="shared" si="4"/>
        <v>0.40133991537376584</v>
      </c>
      <c r="M33" s="76">
        <f t="shared" si="4"/>
        <v>0.44499294781382226</v>
      </c>
      <c r="N33" s="76">
        <f t="shared" si="4"/>
        <v>0.43631875881523274</v>
      </c>
      <c r="O33" s="76">
        <f t="shared" si="4"/>
        <v>0</v>
      </c>
      <c r="P33" s="76">
        <f t="shared" si="4"/>
        <v>0</v>
      </c>
      <c r="Q33" s="76">
        <f t="shared" si="4"/>
        <v>0</v>
      </c>
      <c r="R33" s="76">
        <f t="shared" si="4"/>
        <v>0</v>
      </c>
      <c r="S33" s="76">
        <f t="shared" si="4"/>
        <v>0</v>
      </c>
      <c r="T33" s="76">
        <f t="shared" si="4"/>
        <v>0</v>
      </c>
    </row>
    <row r="34" spans="2:20" ht="20" customHeight="1">
      <c r="B34" s="53">
        <v>3</v>
      </c>
      <c r="C34" s="53">
        <v>7</v>
      </c>
      <c r="D34" s="54">
        <f t="shared" si="0"/>
        <v>5</v>
      </c>
      <c r="E34" s="55">
        <v>9471</v>
      </c>
      <c r="G34" s="69"/>
      <c r="H34" s="75">
        <f t="shared" si="5"/>
        <v>8</v>
      </c>
      <c r="I34" s="76">
        <f t="shared" si="4"/>
        <v>1</v>
      </c>
      <c r="J34" s="76">
        <f t="shared" si="4"/>
        <v>0.77870053737176359</v>
      </c>
      <c r="K34" s="76">
        <f t="shared" si="4"/>
        <v>0.75446995603321931</v>
      </c>
      <c r="L34" s="76">
        <f t="shared" si="4"/>
        <v>0.60400586223742059</v>
      </c>
      <c r="M34" s="76">
        <f t="shared" si="4"/>
        <v>0.67581827063996092</v>
      </c>
      <c r="N34" s="76">
        <f t="shared" si="4"/>
        <v>0</v>
      </c>
      <c r="O34" s="76">
        <f t="shared" si="4"/>
        <v>0</v>
      </c>
      <c r="P34" s="76">
        <f t="shared" si="4"/>
        <v>0</v>
      </c>
      <c r="Q34" s="76">
        <f t="shared" si="4"/>
        <v>0</v>
      </c>
      <c r="R34" s="76">
        <f t="shared" si="4"/>
        <v>0</v>
      </c>
      <c r="S34" s="76">
        <f t="shared" si="4"/>
        <v>0</v>
      </c>
      <c r="T34" s="76">
        <f t="shared" si="4"/>
        <v>0</v>
      </c>
    </row>
    <row r="35" spans="2:20" ht="20" customHeight="1">
      <c r="B35" s="53">
        <v>3</v>
      </c>
      <c r="C35" s="53">
        <v>8</v>
      </c>
      <c r="D35" s="54">
        <f t="shared" si="0"/>
        <v>6</v>
      </c>
      <c r="E35" s="55">
        <v>6922</v>
      </c>
      <c r="G35" s="69"/>
      <c r="H35" s="75">
        <f t="shared" si="5"/>
        <v>9</v>
      </c>
      <c r="I35" s="76">
        <f t="shared" si="4"/>
        <v>1</v>
      </c>
      <c r="J35" s="76">
        <f t="shared" si="4"/>
        <v>0.6041587901701323</v>
      </c>
      <c r="K35" s="76">
        <f t="shared" si="4"/>
        <v>0.49103969754253307</v>
      </c>
      <c r="L35" s="76">
        <f t="shared" si="4"/>
        <v>0.52771266540642725</v>
      </c>
      <c r="M35" s="76">
        <f t="shared" si="4"/>
        <v>0</v>
      </c>
      <c r="N35" s="76">
        <f t="shared" si="4"/>
        <v>0</v>
      </c>
      <c r="O35" s="76">
        <f t="shared" si="4"/>
        <v>0</v>
      </c>
      <c r="P35" s="76">
        <f t="shared" si="4"/>
        <v>0</v>
      </c>
      <c r="Q35" s="76">
        <f t="shared" si="4"/>
        <v>0</v>
      </c>
      <c r="R35" s="76">
        <f t="shared" si="4"/>
        <v>0</v>
      </c>
      <c r="S35" s="76">
        <f t="shared" si="4"/>
        <v>0</v>
      </c>
      <c r="T35" s="76">
        <f t="shared" si="4"/>
        <v>0</v>
      </c>
    </row>
    <row r="36" spans="2:20" ht="20" customHeight="1">
      <c r="B36" s="53">
        <v>3</v>
      </c>
      <c r="C36" s="53">
        <v>9</v>
      </c>
      <c r="D36" s="54">
        <f t="shared" si="0"/>
        <v>7</v>
      </c>
      <c r="E36" s="55">
        <v>6496</v>
      </c>
      <c r="G36" s="69"/>
      <c r="H36" s="75">
        <f t="shared" si="5"/>
        <v>10</v>
      </c>
      <c r="I36" s="76">
        <f t="shared" si="4"/>
        <v>1</v>
      </c>
      <c r="J36" s="76">
        <f t="shared" si="4"/>
        <v>0.5917733798991075</v>
      </c>
      <c r="K36" s="76">
        <f t="shared" si="4"/>
        <v>0.49965075669383002</v>
      </c>
      <c r="L36" s="76">
        <f t="shared" si="4"/>
        <v>0</v>
      </c>
      <c r="M36" s="76">
        <f t="shared" si="4"/>
        <v>0</v>
      </c>
      <c r="N36" s="76">
        <f t="shared" si="4"/>
        <v>0</v>
      </c>
      <c r="O36" s="76">
        <f t="shared" si="4"/>
        <v>0</v>
      </c>
      <c r="P36" s="76">
        <f t="shared" si="4"/>
        <v>0</v>
      </c>
      <c r="Q36" s="76">
        <f t="shared" si="4"/>
        <v>0</v>
      </c>
      <c r="R36" s="76">
        <f t="shared" si="4"/>
        <v>0</v>
      </c>
      <c r="S36" s="76">
        <f t="shared" si="4"/>
        <v>0</v>
      </c>
      <c r="T36" s="76">
        <f t="shared" si="4"/>
        <v>0</v>
      </c>
    </row>
    <row r="37" spans="2:20" ht="20" customHeight="1">
      <c r="B37" s="53">
        <v>3</v>
      </c>
      <c r="C37" s="53">
        <v>10</v>
      </c>
      <c r="D37" s="54">
        <f t="shared" si="0"/>
        <v>8</v>
      </c>
      <c r="E37" s="55">
        <v>6241</v>
      </c>
      <c r="G37" s="69"/>
      <c r="H37" s="75">
        <f t="shared" si="5"/>
        <v>11</v>
      </c>
      <c r="I37" s="76">
        <f t="shared" si="4"/>
        <v>1</v>
      </c>
      <c r="J37" s="76">
        <f t="shared" si="4"/>
        <v>0.74109920497753201</v>
      </c>
      <c r="K37" s="76">
        <f t="shared" si="4"/>
        <v>0</v>
      </c>
      <c r="L37" s="76">
        <f t="shared" si="4"/>
        <v>0</v>
      </c>
      <c r="M37" s="76">
        <f t="shared" si="4"/>
        <v>0</v>
      </c>
      <c r="N37" s="76">
        <f t="shared" si="4"/>
        <v>0</v>
      </c>
      <c r="O37" s="76">
        <f t="shared" si="4"/>
        <v>0</v>
      </c>
      <c r="P37" s="76">
        <f t="shared" si="4"/>
        <v>0</v>
      </c>
      <c r="Q37" s="76">
        <f t="shared" si="4"/>
        <v>0</v>
      </c>
      <c r="R37" s="76">
        <f t="shared" si="4"/>
        <v>0</v>
      </c>
      <c r="S37" s="76">
        <f t="shared" si="4"/>
        <v>0</v>
      </c>
      <c r="T37" s="76">
        <f t="shared" si="4"/>
        <v>0</v>
      </c>
    </row>
    <row r="38" spans="2:20" ht="20" customHeight="1">
      <c r="B38" s="53">
        <v>3</v>
      </c>
      <c r="C38" s="53">
        <v>11</v>
      </c>
      <c r="D38" s="54">
        <f t="shared" si="0"/>
        <v>9</v>
      </c>
      <c r="E38" s="55">
        <v>5944</v>
      </c>
      <c r="G38" s="69"/>
      <c r="H38" s="75">
        <f t="shared" si="5"/>
        <v>12</v>
      </c>
      <c r="I38" s="76">
        <f t="shared" si="4"/>
        <v>1</v>
      </c>
      <c r="J38" s="76">
        <f t="shared" si="4"/>
        <v>0</v>
      </c>
      <c r="K38" s="76">
        <f t="shared" si="4"/>
        <v>0</v>
      </c>
      <c r="L38" s="76">
        <f t="shared" si="4"/>
        <v>0</v>
      </c>
      <c r="M38" s="76">
        <f t="shared" si="4"/>
        <v>0</v>
      </c>
      <c r="N38" s="76">
        <f t="shared" si="4"/>
        <v>0</v>
      </c>
      <c r="O38" s="76">
        <f t="shared" si="4"/>
        <v>0</v>
      </c>
      <c r="P38" s="76">
        <f t="shared" si="4"/>
        <v>0</v>
      </c>
      <c r="Q38" s="76">
        <f t="shared" si="4"/>
        <v>0</v>
      </c>
      <c r="R38" s="76">
        <f t="shared" si="4"/>
        <v>0</v>
      </c>
      <c r="S38" s="76">
        <f t="shared" si="4"/>
        <v>0</v>
      </c>
      <c r="T38" s="76">
        <f t="shared" si="4"/>
        <v>0</v>
      </c>
    </row>
    <row r="39" spans="2:20" ht="20" customHeight="1" thickBot="1">
      <c r="B39" s="53">
        <v>3</v>
      </c>
      <c r="C39" s="53">
        <v>12</v>
      </c>
      <c r="D39" s="54">
        <f t="shared" si="0"/>
        <v>10</v>
      </c>
      <c r="E39" s="55">
        <v>4418</v>
      </c>
      <c r="G39" s="77"/>
      <c r="H39" s="78"/>
      <c r="I39" s="79"/>
      <c r="J39" s="79"/>
      <c r="K39" s="79"/>
      <c r="L39" s="79"/>
      <c r="M39" s="79"/>
      <c r="N39" s="79"/>
      <c r="O39" s="79"/>
      <c r="P39" s="79"/>
      <c r="Q39" s="79"/>
      <c r="R39" s="79"/>
      <c r="S39" s="79"/>
      <c r="T39" s="79"/>
    </row>
    <row r="40" spans="2:20" ht="20" customHeight="1">
      <c r="B40" s="53">
        <v>4</v>
      </c>
      <c r="C40" s="53">
        <v>4</v>
      </c>
      <c r="D40" s="54">
        <f t="shared" si="0"/>
        <v>1</v>
      </c>
      <c r="E40" s="55">
        <v>16976</v>
      </c>
      <c r="G40" s="65"/>
      <c r="H40" s="66"/>
      <c r="I40" s="46"/>
      <c r="J40" s="46"/>
      <c r="K40" s="46"/>
      <c r="L40" s="46"/>
      <c r="M40" s="46"/>
      <c r="N40" s="46"/>
      <c r="O40" s="46"/>
      <c r="P40" s="46"/>
      <c r="Q40" s="46"/>
      <c r="R40" s="46"/>
      <c r="S40" s="46"/>
      <c r="T40" s="46"/>
    </row>
    <row r="41" spans="2:20" ht="20" customHeight="1" thickBot="1">
      <c r="B41" s="53">
        <v>4</v>
      </c>
      <c r="C41" s="53">
        <v>5</v>
      </c>
      <c r="D41" s="54">
        <f t="shared" si="0"/>
        <v>2</v>
      </c>
      <c r="E41" s="55">
        <v>9418</v>
      </c>
      <c r="G41" s="65"/>
      <c r="H41" s="66"/>
      <c r="I41" s="46"/>
      <c r="J41" s="46"/>
      <c r="K41" s="46"/>
      <c r="L41" s="46"/>
      <c r="M41" s="46"/>
      <c r="N41" s="46"/>
      <c r="O41" s="46"/>
      <c r="P41" s="46"/>
      <c r="Q41" s="46"/>
      <c r="R41" s="46"/>
      <c r="S41" s="46"/>
      <c r="T41" s="46"/>
    </row>
    <row r="42" spans="2:20" ht="20" customHeight="1">
      <c r="B42" s="53">
        <v>4</v>
      </c>
      <c r="C42" s="53">
        <v>6</v>
      </c>
      <c r="D42" s="54">
        <f t="shared" si="0"/>
        <v>3</v>
      </c>
      <c r="E42" s="55">
        <v>10523</v>
      </c>
      <c r="G42" s="67" t="s">
        <v>174</v>
      </c>
      <c r="H42" s="68"/>
      <c r="I42" s="68"/>
      <c r="J42" s="68"/>
      <c r="K42" s="68"/>
      <c r="L42" s="68"/>
      <c r="M42" s="68"/>
      <c r="N42" s="68"/>
      <c r="O42" s="68"/>
      <c r="P42" s="68"/>
      <c r="Q42" s="68"/>
      <c r="R42" s="68"/>
      <c r="S42" s="68"/>
      <c r="T42" s="68"/>
    </row>
    <row r="43" spans="2:20" ht="20" customHeight="1">
      <c r="B43" s="53">
        <v>4</v>
      </c>
      <c r="C43" s="53">
        <v>7</v>
      </c>
      <c r="D43" s="54">
        <f t="shared" si="0"/>
        <v>4</v>
      </c>
      <c r="E43" s="55">
        <v>9397</v>
      </c>
      <c r="G43" s="69"/>
      <c r="H43" s="70"/>
      <c r="I43" s="48" t="s">
        <v>171</v>
      </c>
      <c r="J43" s="71"/>
      <c r="K43" s="71"/>
      <c r="L43" s="71"/>
      <c r="M43" s="71"/>
      <c r="N43" s="71"/>
      <c r="O43" s="71"/>
      <c r="P43" s="71"/>
      <c r="Q43" s="71"/>
      <c r="R43" s="71"/>
      <c r="S43" s="71"/>
      <c r="T43" s="71"/>
    </row>
    <row r="44" spans="2:20" ht="20" customHeight="1">
      <c r="B44" s="53">
        <v>4</v>
      </c>
      <c r="C44" s="53">
        <v>8</v>
      </c>
      <c r="D44" s="54">
        <f t="shared" si="0"/>
        <v>5</v>
      </c>
      <c r="E44" s="55">
        <v>7269</v>
      </c>
      <c r="G44" s="72"/>
      <c r="H44" s="73"/>
      <c r="I44" s="58">
        <f>+H44+1</f>
        <v>1</v>
      </c>
      <c r="J44" s="58">
        <f t="shared" ref="J44:T44" si="6">+I44+1</f>
        <v>2</v>
      </c>
      <c r="K44" s="58">
        <f t="shared" si="6"/>
        <v>3</v>
      </c>
      <c r="L44" s="58">
        <f t="shared" si="6"/>
        <v>4</v>
      </c>
      <c r="M44" s="58">
        <f t="shared" si="6"/>
        <v>5</v>
      </c>
      <c r="N44" s="58">
        <f t="shared" si="6"/>
        <v>6</v>
      </c>
      <c r="O44" s="58">
        <f t="shared" si="6"/>
        <v>7</v>
      </c>
      <c r="P44" s="58">
        <f t="shared" si="6"/>
        <v>8</v>
      </c>
      <c r="Q44" s="58">
        <f t="shared" si="6"/>
        <v>9</v>
      </c>
      <c r="R44" s="58">
        <f t="shared" si="6"/>
        <v>10</v>
      </c>
      <c r="S44" s="58">
        <f t="shared" si="6"/>
        <v>11</v>
      </c>
      <c r="T44" s="58">
        <f t="shared" si="6"/>
        <v>12</v>
      </c>
    </row>
    <row r="45" spans="2:20" ht="20" customHeight="1">
      <c r="B45" s="53">
        <v>4</v>
      </c>
      <c r="C45" s="53">
        <v>9</v>
      </c>
      <c r="D45" s="54">
        <f t="shared" si="0"/>
        <v>6</v>
      </c>
      <c r="E45" s="55">
        <v>5247</v>
      </c>
      <c r="G45" s="74" t="s">
        <v>169</v>
      </c>
      <c r="H45" s="75" t="s">
        <v>175</v>
      </c>
      <c r="I45" s="76">
        <f t="shared" ref="I45:T56" si="7">+IF(I27=0, "", I27)</f>
        <v>1</v>
      </c>
      <c r="J45" s="76">
        <f t="shared" si="7"/>
        <v>0.7</v>
      </c>
      <c r="K45" s="76">
        <f t="shared" si="7"/>
        <v>0.63</v>
      </c>
      <c r="L45" s="76">
        <f t="shared" si="7"/>
        <v>0.56699999999999995</v>
      </c>
      <c r="M45" s="76">
        <f t="shared" si="7"/>
        <v>0.51029999999999998</v>
      </c>
      <c r="N45" s="76">
        <f t="shared" si="7"/>
        <v>0.45926999999999996</v>
      </c>
      <c r="O45" s="76">
        <f t="shared" si="7"/>
        <v>0.41334300000000002</v>
      </c>
      <c r="P45" s="76">
        <f t="shared" si="7"/>
        <v>0.37200870000000003</v>
      </c>
      <c r="Q45" s="76">
        <f t="shared" si="7"/>
        <v>0.33480783000000008</v>
      </c>
      <c r="R45" s="76">
        <f t="shared" si="7"/>
        <v>0.30132704700000001</v>
      </c>
      <c r="S45" s="76">
        <f t="shared" si="7"/>
        <v>0.27119434230000006</v>
      </c>
      <c r="T45" s="76">
        <f t="shared" si="7"/>
        <v>0.2440749080700001</v>
      </c>
    </row>
    <row r="46" spans="2:20" ht="20" customHeight="1">
      <c r="B46" s="53">
        <v>4</v>
      </c>
      <c r="C46" s="53">
        <v>10</v>
      </c>
      <c r="D46" s="54">
        <f t="shared" si="0"/>
        <v>7</v>
      </c>
      <c r="E46" s="55">
        <v>6657</v>
      </c>
      <c r="G46" s="69"/>
      <c r="H46" s="75" t="s">
        <v>163</v>
      </c>
      <c r="I46" s="76">
        <f t="shared" si="7"/>
        <v>1</v>
      </c>
      <c r="J46" s="76">
        <f t="shared" si="7"/>
        <v>0.47223892563640008</v>
      </c>
      <c r="K46" s="76">
        <f t="shared" si="7"/>
        <v>0.43796351974343556</v>
      </c>
      <c r="L46" s="76">
        <f t="shared" si="7"/>
        <v>0.86303200374156475</v>
      </c>
      <c r="M46" s="76">
        <f t="shared" si="7"/>
        <v>0.56190285294314157</v>
      </c>
      <c r="N46" s="76">
        <f t="shared" si="7"/>
        <v>0.4521280149662591</v>
      </c>
      <c r="O46" s="76">
        <f t="shared" si="7"/>
        <v>0.6356651299525623</v>
      </c>
      <c r="P46" s="76">
        <f t="shared" si="7"/>
        <v>0.56217010756998731</v>
      </c>
      <c r="Q46" s="76">
        <f t="shared" si="7"/>
        <v>0.44504576735484735</v>
      </c>
      <c r="R46" s="76">
        <f t="shared" si="7"/>
        <v>0.49375292309748114</v>
      </c>
      <c r="S46" s="76">
        <f t="shared" si="7"/>
        <v>0.44998997795149326</v>
      </c>
      <c r="T46" s="76" t="str">
        <f t="shared" si="7"/>
        <v/>
      </c>
    </row>
    <row r="47" spans="2:20" ht="20" customHeight="1">
      <c r="B47" s="53">
        <v>4</v>
      </c>
      <c r="C47" s="53">
        <v>11</v>
      </c>
      <c r="D47" s="54">
        <f t="shared" si="0"/>
        <v>8</v>
      </c>
      <c r="E47" s="55">
        <v>6085</v>
      </c>
      <c r="G47" s="69"/>
      <c r="H47" s="75" t="s">
        <v>164</v>
      </c>
      <c r="I47" s="76">
        <f t="shared" si="7"/>
        <v>1</v>
      </c>
      <c r="J47" s="76">
        <f t="shared" si="7"/>
        <v>0.7479970866715222</v>
      </c>
      <c r="K47" s="76">
        <f t="shared" si="7"/>
        <v>0.71753956167648814</v>
      </c>
      <c r="L47" s="76">
        <f t="shared" si="7"/>
        <v>0.40263523803217904</v>
      </c>
      <c r="M47" s="76">
        <f t="shared" si="7"/>
        <v>0.62709395484340857</v>
      </c>
      <c r="N47" s="76">
        <f t="shared" si="7"/>
        <v>0.45831953916440443</v>
      </c>
      <c r="O47" s="76">
        <f t="shared" si="7"/>
        <v>0.43011322253856848</v>
      </c>
      <c r="P47" s="76">
        <f t="shared" si="7"/>
        <v>0.41322915976958219</v>
      </c>
      <c r="Q47" s="76">
        <f t="shared" si="7"/>
        <v>0.39356419254452757</v>
      </c>
      <c r="R47" s="76">
        <f t="shared" si="7"/>
        <v>0.29252466397404492</v>
      </c>
      <c r="S47" s="76" t="str">
        <f t="shared" si="7"/>
        <v/>
      </c>
      <c r="T47" s="76" t="str">
        <f t="shared" si="7"/>
        <v/>
      </c>
    </row>
    <row r="48" spans="2:20" ht="20" customHeight="1">
      <c r="B48" s="53">
        <v>4</v>
      </c>
      <c r="C48" s="53">
        <v>12</v>
      </c>
      <c r="D48" s="54">
        <f t="shared" si="0"/>
        <v>9</v>
      </c>
      <c r="E48" s="55">
        <v>4841</v>
      </c>
      <c r="G48" s="69"/>
      <c r="H48" s="75" t="s">
        <v>165</v>
      </c>
      <c r="I48" s="76">
        <f t="shared" si="7"/>
        <v>1</v>
      </c>
      <c r="J48" s="76">
        <f t="shared" si="7"/>
        <v>0.55478322337417529</v>
      </c>
      <c r="K48" s="76">
        <f t="shared" si="7"/>
        <v>0.61987511781338356</v>
      </c>
      <c r="L48" s="76">
        <f t="shared" si="7"/>
        <v>0.55354618284637136</v>
      </c>
      <c r="M48" s="76">
        <f t="shared" si="7"/>
        <v>0.42819274269557023</v>
      </c>
      <c r="N48" s="76">
        <f t="shared" si="7"/>
        <v>0.30908341187558908</v>
      </c>
      <c r="O48" s="76">
        <f t="shared" si="7"/>
        <v>0.39214184731385487</v>
      </c>
      <c r="P48" s="76">
        <f t="shared" si="7"/>
        <v>0.35844721960414705</v>
      </c>
      <c r="Q48" s="76">
        <f t="shared" si="7"/>
        <v>0.28516729500471255</v>
      </c>
      <c r="R48" s="76" t="str">
        <f t="shared" si="7"/>
        <v/>
      </c>
      <c r="S48" s="76" t="str">
        <f t="shared" si="7"/>
        <v/>
      </c>
      <c r="T48" s="76" t="str">
        <f t="shared" si="7"/>
        <v/>
      </c>
    </row>
    <row r="49" spans="2:20" ht="20" customHeight="1">
      <c r="B49" s="53">
        <v>5</v>
      </c>
      <c r="C49" s="53">
        <v>5</v>
      </c>
      <c r="D49" s="54">
        <f t="shared" si="0"/>
        <v>1</v>
      </c>
      <c r="E49" s="55">
        <v>11009</v>
      </c>
      <c r="G49" s="69"/>
      <c r="H49" s="75" t="s">
        <v>176</v>
      </c>
      <c r="I49" s="76">
        <f t="shared" si="7"/>
        <v>1</v>
      </c>
      <c r="J49" s="76">
        <f t="shared" si="7"/>
        <v>0.64728858206921613</v>
      </c>
      <c r="K49" s="76">
        <f t="shared" si="7"/>
        <v>0.62085566354800614</v>
      </c>
      <c r="L49" s="76">
        <f t="shared" si="7"/>
        <v>0.76174039422290851</v>
      </c>
      <c r="M49" s="76">
        <f t="shared" si="7"/>
        <v>0.5027704605322918</v>
      </c>
      <c r="N49" s="76">
        <f t="shared" si="7"/>
        <v>0.61949314197474792</v>
      </c>
      <c r="O49" s="76">
        <f t="shared" si="7"/>
        <v>0.40494141157234992</v>
      </c>
      <c r="P49" s="76">
        <f t="shared" si="7"/>
        <v>0.41856662730493233</v>
      </c>
      <c r="Q49" s="76" t="str">
        <f t="shared" si="7"/>
        <v/>
      </c>
      <c r="R49" s="76" t="str">
        <f t="shared" si="7"/>
        <v/>
      </c>
      <c r="S49" s="76" t="str">
        <f t="shared" si="7"/>
        <v/>
      </c>
      <c r="T49" s="76" t="str">
        <f t="shared" si="7"/>
        <v/>
      </c>
    </row>
    <row r="50" spans="2:20" ht="20" customHeight="1">
      <c r="B50" s="53">
        <v>5</v>
      </c>
      <c r="C50" s="53">
        <v>6</v>
      </c>
      <c r="D50" s="54">
        <f t="shared" si="0"/>
        <v>2</v>
      </c>
      <c r="E50" s="55">
        <v>7126</v>
      </c>
      <c r="G50" s="69"/>
      <c r="H50" s="75" t="s">
        <v>177</v>
      </c>
      <c r="I50" s="76">
        <f t="shared" si="7"/>
        <v>1</v>
      </c>
      <c r="J50" s="76">
        <f t="shared" si="7"/>
        <v>0.75154254555890376</v>
      </c>
      <c r="K50" s="76">
        <f t="shared" si="7"/>
        <v>0.52905725355144206</v>
      </c>
      <c r="L50" s="76">
        <f t="shared" si="7"/>
        <v>0.46312239919644138</v>
      </c>
      <c r="M50" s="76">
        <f t="shared" si="7"/>
        <v>0.49992825369493471</v>
      </c>
      <c r="N50" s="76">
        <f t="shared" si="7"/>
        <v>0.39603960396039606</v>
      </c>
      <c r="O50" s="76">
        <f t="shared" si="7"/>
        <v>0.2971731955804276</v>
      </c>
      <c r="P50" s="76" t="str">
        <f t="shared" si="7"/>
        <v/>
      </c>
      <c r="Q50" s="76" t="str">
        <f t="shared" si="7"/>
        <v/>
      </c>
      <c r="R50" s="76" t="str">
        <f t="shared" si="7"/>
        <v/>
      </c>
      <c r="S50" s="76" t="str">
        <f t="shared" si="7"/>
        <v/>
      </c>
      <c r="T50" s="76" t="str">
        <f t="shared" si="7"/>
        <v/>
      </c>
    </row>
    <row r="51" spans="2:20" ht="20" customHeight="1">
      <c r="B51" s="53">
        <v>5</v>
      </c>
      <c r="C51" s="53">
        <v>7</v>
      </c>
      <c r="D51" s="54">
        <f t="shared" si="0"/>
        <v>3</v>
      </c>
      <c r="E51" s="55">
        <v>6835</v>
      </c>
      <c r="G51" s="69"/>
      <c r="H51" s="75" t="s">
        <v>178</v>
      </c>
      <c r="I51" s="76">
        <f t="shared" si="7"/>
        <v>1</v>
      </c>
      <c r="J51" s="76">
        <f t="shared" si="7"/>
        <v>0.51692524682651619</v>
      </c>
      <c r="K51" s="76">
        <f t="shared" si="7"/>
        <v>0.51812411847672779</v>
      </c>
      <c r="L51" s="76">
        <f t="shared" si="7"/>
        <v>0.40133991537376584</v>
      </c>
      <c r="M51" s="76">
        <f t="shared" si="7"/>
        <v>0.44499294781382226</v>
      </c>
      <c r="N51" s="76">
        <f t="shared" si="7"/>
        <v>0.43631875881523274</v>
      </c>
      <c r="O51" s="76" t="str">
        <f t="shared" si="7"/>
        <v/>
      </c>
      <c r="P51" s="76" t="str">
        <f t="shared" si="7"/>
        <v/>
      </c>
      <c r="Q51" s="76" t="str">
        <f t="shared" si="7"/>
        <v/>
      </c>
      <c r="R51" s="76" t="str">
        <f t="shared" si="7"/>
        <v/>
      </c>
      <c r="S51" s="76" t="str">
        <f t="shared" si="7"/>
        <v/>
      </c>
      <c r="T51" s="76" t="str">
        <f t="shared" si="7"/>
        <v/>
      </c>
    </row>
    <row r="52" spans="2:20" ht="20" customHeight="1">
      <c r="B52" s="53">
        <v>5</v>
      </c>
      <c r="C52" s="53">
        <v>8</v>
      </c>
      <c r="D52" s="54">
        <f t="shared" si="0"/>
        <v>4</v>
      </c>
      <c r="E52" s="55">
        <v>8386</v>
      </c>
      <c r="G52" s="69"/>
      <c r="H52" s="75" t="s">
        <v>179</v>
      </c>
      <c r="I52" s="76">
        <f t="shared" si="7"/>
        <v>1</v>
      </c>
      <c r="J52" s="76">
        <f t="shared" si="7"/>
        <v>0.77870053737176359</v>
      </c>
      <c r="K52" s="76">
        <f t="shared" si="7"/>
        <v>0.75446995603321931</v>
      </c>
      <c r="L52" s="76">
        <f t="shared" si="7"/>
        <v>0.60400586223742059</v>
      </c>
      <c r="M52" s="76">
        <f t="shared" si="7"/>
        <v>0.67581827063996092</v>
      </c>
      <c r="N52" s="76" t="str">
        <f t="shared" si="7"/>
        <v/>
      </c>
      <c r="O52" s="76" t="str">
        <f t="shared" si="7"/>
        <v/>
      </c>
      <c r="P52" s="76" t="str">
        <f t="shared" si="7"/>
        <v/>
      </c>
      <c r="Q52" s="76" t="str">
        <f t="shared" si="7"/>
        <v/>
      </c>
      <c r="R52" s="76" t="str">
        <f t="shared" si="7"/>
        <v/>
      </c>
      <c r="S52" s="76" t="str">
        <f t="shared" si="7"/>
        <v/>
      </c>
      <c r="T52" s="76" t="str">
        <f t="shared" si="7"/>
        <v/>
      </c>
    </row>
    <row r="53" spans="2:20" ht="20" customHeight="1">
      <c r="B53" s="53">
        <v>5</v>
      </c>
      <c r="C53" s="53">
        <v>9</v>
      </c>
      <c r="D53" s="54">
        <f t="shared" si="0"/>
        <v>5</v>
      </c>
      <c r="E53" s="55">
        <v>5535</v>
      </c>
      <c r="G53" s="69"/>
      <c r="H53" s="75" t="s">
        <v>180</v>
      </c>
      <c r="I53" s="76">
        <f t="shared" si="7"/>
        <v>1</v>
      </c>
      <c r="J53" s="76">
        <f t="shared" si="7"/>
        <v>0.6041587901701323</v>
      </c>
      <c r="K53" s="76">
        <f t="shared" si="7"/>
        <v>0.49103969754253307</v>
      </c>
      <c r="L53" s="76">
        <f t="shared" si="7"/>
        <v>0.52771266540642725</v>
      </c>
      <c r="M53" s="76" t="str">
        <f t="shared" si="7"/>
        <v/>
      </c>
      <c r="N53" s="76" t="str">
        <f t="shared" si="7"/>
        <v/>
      </c>
      <c r="O53" s="76" t="str">
        <f t="shared" si="7"/>
        <v/>
      </c>
      <c r="P53" s="76" t="str">
        <f t="shared" si="7"/>
        <v/>
      </c>
      <c r="Q53" s="76" t="str">
        <f t="shared" si="7"/>
        <v/>
      </c>
      <c r="R53" s="76" t="str">
        <f t="shared" si="7"/>
        <v/>
      </c>
      <c r="S53" s="76" t="str">
        <f t="shared" si="7"/>
        <v/>
      </c>
      <c r="T53" s="76" t="str">
        <f t="shared" si="7"/>
        <v/>
      </c>
    </row>
    <row r="54" spans="2:20" ht="20" customHeight="1">
      <c r="B54" s="53">
        <v>5</v>
      </c>
      <c r="C54" s="53">
        <v>10</v>
      </c>
      <c r="D54" s="54">
        <f t="shared" si="0"/>
        <v>6</v>
      </c>
      <c r="E54" s="55">
        <v>6820</v>
      </c>
      <c r="G54" s="69"/>
      <c r="H54" s="75" t="s">
        <v>181</v>
      </c>
      <c r="I54" s="76">
        <f t="shared" si="7"/>
        <v>1</v>
      </c>
      <c r="J54" s="76">
        <f t="shared" si="7"/>
        <v>0.5917733798991075</v>
      </c>
      <c r="K54" s="76">
        <f t="shared" si="7"/>
        <v>0.49965075669383002</v>
      </c>
      <c r="L54" s="76" t="str">
        <f t="shared" si="7"/>
        <v/>
      </c>
      <c r="M54" s="76" t="str">
        <f t="shared" si="7"/>
        <v/>
      </c>
      <c r="N54" s="76" t="str">
        <f t="shared" si="7"/>
        <v/>
      </c>
      <c r="O54" s="76" t="str">
        <f t="shared" si="7"/>
        <v/>
      </c>
      <c r="P54" s="76" t="str">
        <f t="shared" si="7"/>
        <v/>
      </c>
      <c r="Q54" s="76" t="str">
        <f t="shared" si="7"/>
        <v/>
      </c>
      <c r="R54" s="76" t="str">
        <f t="shared" si="7"/>
        <v/>
      </c>
      <c r="S54" s="76" t="str">
        <f t="shared" si="7"/>
        <v/>
      </c>
      <c r="T54" s="76" t="str">
        <f t="shared" si="7"/>
        <v/>
      </c>
    </row>
    <row r="55" spans="2:20" ht="20" customHeight="1">
      <c r="B55" s="53">
        <v>5</v>
      </c>
      <c r="C55" s="53">
        <v>11</v>
      </c>
      <c r="D55" s="54">
        <f t="shared" si="0"/>
        <v>7</v>
      </c>
      <c r="E55" s="55">
        <v>4458</v>
      </c>
      <c r="G55" s="69"/>
      <c r="H55" s="75" t="s">
        <v>182</v>
      </c>
      <c r="I55" s="76">
        <f t="shared" si="7"/>
        <v>1</v>
      </c>
      <c r="J55" s="76">
        <f t="shared" si="7"/>
        <v>0.74109920497753201</v>
      </c>
      <c r="K55" s="76" t="str">
        <f t="shared" si="7"/>
        <v/>
      </c>
      <c r="L55" s="76" t="str">
        <f t="shared" si="7"/>
        <v/>
      </c>
      <c r="M55" s="76" t="str">
        <f t="shared" si="7"/>
        <v/>
      </c>
      <c r="N55" s="76" t="str">
        <f t="shared" si="7"/>
        <v/>
      </c>
      <c r="O55" s="76" t="str">
        <f t="shared" si="7"/>
        <v/>
      </c>
      <c r="P55" s="76" t="str">
        <f t="shared" si="7"/>
        <v/>
      </c>
      <c r="Q55" s="76" t="str">
        <f t="shared" si="7"/>
        <v/>
      </c>
      <c r="R55" s="76" t="str">
        <f t="shared" si="7"/>
        <v/>
      </c>
      <c r="S55" s="76" t="str">
        <f t="shared" si="7"/>
        <v/>
      </c>
      <c r="T55" s="76" t="str">
        <f t="shared" si="7"/>
        <v/>
      </c>
    </row>
    <row r="56" spans="2:20" ht="20" customHeight="1">
      <c r="B56" s="53">
        <v>5</v>
      </c>
      <c r="C56" s="53">
        <v>12</v>
      </c>
      <c r="D56" s="54">
        <f t="shared" si="0"/>
        <v>8</v>
      </c>
      <c r="E56" s="55">
        <v>4608</v>
      </c>
      <c r="G56" s="69"/>
      <c r="H56" s="75" t="s">
        <v>183</v>
      </c>
      <c r="I56" s="76">
        <f t="shared" si="7"/>
        <v>1</v>
      </c>
      <c r="J56" s="76" t="str">
        <f t="shared" si="7"/>
        <v/>
      </c>
      <c r="K56" s="76" t="str">
        <f t="shared" si="7"/>
        <v/>
      </c>
      <c r="L56" s="76" t="str">
        <f t="shared" si="7"/>
        <v/>
      </c>
      <c r="M56" s="76" t="str">
        <f t="shared" si="7"/>
        <v/>
      </c>
      <c r="N56" s="76" t="str">
        <f t="shared" si="7"/>
        <v/>
      </c>
      <c r="O56" s="76" t="str">
        <f t="shared" si="7"/>
        <v/>
      </c>
      <c r="P56" s="76" t="str">
        <f t="shared" si="7"/>
        <v/>
      </c>
      <c r="Q56" s="76" t="str">
        <f t="shared" si="7"/>
        <v/>
      </c>
      <c r="R56" s="76" t="str">
        <f t="shared" si="7"/>
        <v/>
      </c>
      <c r="S56" s="76" t="str">
        <f t="shared" si="7"/>
        <v/>
      </c>
      <c r="T56" s="76" t="str">
        <f t="shared" si="7"/>
        <v/>
      </c>
    </row>
    <row r="57" spans="2:20" ht="20" customHeight="1" thickBot="1">
      <c r="B57" s="53">
        <v>6</v>
      </c>
      <c r="C57" s="53">
        <v>6</v>
      </c>
      <c r="D57" s="54">
        <f t="shared" si="0"/>
        <v>1</v>
      </c>
      <c r="E57" s="55">
        <v>13938</v>
      </c>
      <c r="G57" s="77"/>
      <c r="H57" s="78" t="s">
        <v>184</v>
      </c>
      <c r="I57" s="80">
        <f>+AVERAGE(I45:I56)</f>
        <v>1</v>
      </c>
      <c r="J57" s="80">
        <f t="shared" ref="J57:T57" si="8">+AVERAGE(J45:J56)</f>
        <v>0.6460461384141154</v>
      </c>
      <c r="K57" s="80">
        <f t="shared" si="8"/>
        <v>0.58185756450790649</v>
      </c>
      <c r="L57" s="80">
        <f t="shared" si="8"/>
        <v>0.57157051789523095</v>
      </c>
      <c r="M57" s="80">
        <f t="shared" si="8"/>
        <v>0.53137493539539116</v>
      </c>
      <c r="N57" s="80">
        <f t="shared" si="8"/>
        <v>0.44723606725094706</v>
      </c>
      <c r="O57" s="80">
        <f t="shared" si="8"/>
        <v>0.42889630115962718</v>
      </c>
      <c r="P57" s="80">
        <f t="shared" si="8"/>
        <v>0.42488436284972975</v>
      </c>
      <c r="Q57" s="80">
        <f t="shared" si="8"/>
        <v>0.36464627122602189</v>
      </c>
      <c r="R57" s="80">
        <f t="shared" si="8"/>
        <v>0.36253487802384199</v>
      </c>
      <c r="S57" s="80">
        <f t="shared" si="8"/>
        <v>0.36059216012574669</v>
      </c>
      <c r="T57" s="80">
        <f t="shared" si="8"/>
        <v>0.2440749080700001</v>
      </c>
    </row>
    <row r="58" spans="2:20" ht="20" customHeight="1">
      <c r="B58" s="53">
        <v>6</v>
      </c>
      <c r="C58" s="53">
        <v>7</v>
      </c>
      <c r="D58" s="54">
        <f t="shared" si="0"/>
        <v>2</v>
      </c>
      <c r="E58" s="55">
        <v>10475</v>
      </c>
      <c r="G58" s="65"/>
      <c r="H58" s="66"/>
      <c r="I58" s="46"/>
      <c r="J58" s="46"/>
      <c r="K58" s="46"/>
      <c r="L58" s="46"/>
      <c r="M58" s="46"/>
      <c r="N58" s="46"/>
      <c r="O58" s="46"/>
      <c r="P58" s="46"/>
      <c r="Q58" s="46"/>
      <c r="R58" s="46"/>
      <c r="S58" s="46"/>
      <c r="T58" s="46"/>
    </row>
    <row r="59" spans="2:20" ht="20" customHeight="1">
      <c r="B59" s="53">
        <v>6</v>
      </c>
      <c r="C59" s="53">
        <v>8</v>
      </c>
      <c r="D59" s="54">
        <f t="shared" si="0"/>
        <v>3</v>
      </c>
      <c r="E59" s="55">
        <v>7374</v>
      </c>
    </row>
    <row r="60" spans="2:20" ht="20" customHeight="1">
      <c r="B60" s="53">
        <v>6</v>
      </c>
      <c r="C60" s="53">
        <v>9</v>
      </c>
      <c r="D60" s="54">
        <f t="shared" si="0"/>
        <v>4</v>
      </c>
      <c r="E60" s="55">
        <v>6455</v>
      </c>
    </row>
    <row r="61" spans="2:20" ht="20" customHeight="1">
      <c r="B61" s="53">
        <v>6</v>
      </c>
      <c r="C61" s="53">
        <v>10</v>
      </c>
      <c r="D61" s="54">
        <f t="shared" si="0"/>
        <v>5</v>
      </c>
      <c r="E61" s="55">
        <v>6968</v>
      </c>
    </row>
    <row r="62" spans="2:20" ht="20" customHeight="1">
      <c r="B62" s="53">
        <v>6</v>
      </c>
      <c r="C62" s="53">
        <v>11</v>
      </c>
      <c r="D62" s="54">
        <f t="shared" si="0"/>
        <v>6</v>
      </c>
      <c r="E62" s="55">
        <v>5520</v>
      </c>
    </row>
    <row r="63" spans="2:20" ht="20" customHeight="1">
      <c r="B63" s="53">
        <v>6</v>
      </c>
      <c r="C63" s="53">
        <v>12</v>
      </c>
      <c r="D63" s="54">
        <f t="shared" si="0"/>
        <v>7</v>
      </c>
      <c r="E63" s="55">
        <v>4142</v>
      </c>
    </row>
    <row r="64" spans="2:20" ht="20" customHeight="1">
      <c r="B64" s="53">
        <v>7</v>
      </c>
      <c r="C64" s="53">
        <v>7</v>
      </c>
      <c r="D64" s="54">
        <f t="shared" si="0"/>
        <v>1</v>
      </c>
      <c r="E64" s="55">
        <v>14180</v>
      </c>
    </row>
    <row r="65" spans="2:5" ht="20" customHeight="1">
      <c r="B65" s="53">
        <v>7</v>
      </c>
      <c r="C65" s="53">
        <v>8</v>
      </c>
      <c r="D65" s="54">
        <f t="shared" si="0"/>
        <v>2</v>
      </c>
      <c r="E65" s="55">
        <v>7330</v>
      </c>
    </row>
    <row r="66" spans="2:5" ht="20" customHeight="1">
      <c r="B66" s="53">
        <v>7</v>
      </c>
      <c r="C66" s="53">
        <v>9</v>
      </c>
      <c r="D66" s="54">
        <f t="shared" si="0"/>
        <v>3</v>
      </c>
      <c r="E66" s="55">
        <v>7347</v>
      </c>
    </row>
    <row r="67" spans="2:5" ht="20" customHeight="1">
      <c r="B67" s="53">
        <v>7</v>
      </c>
      <c r="C67" s="53">
        <v>10</v>
      </c>
      <c r="D67" s="54">
        <f t="shared" si="0"/>
        <v>4</v>
      </c>
      <c r="E67" s="55">
        <v>5691</v>
      </c>
    </row>
    <row r="68" spans="2:5" ht="20" customHeight="1">
      <c r="B68" s="53">
        <v>7</v>
      </c>
      <c r="C68" s="53">
        <v>11</v>
      </c>
      <c r="D68" s="54">
        <f t="shared" si="0"/>
        <v>5</v>
      </c>
      <c r="E68" s="55">
        <v>6310</v>
      </c>
    </row>
    <row r="69" spans="2:5" ht="20" customHeight="1">
      <c r="B69" s="53">
        <v>7</v>
      </c>
      <c r="C69" s="53">
        <v>12</v>
      </c>
      <c r="D69" s="54">
        <f t="shared" si="0"/>
        <v>6</v>
      </c>
      <c r="E69" s="55">
        <v>6187</v>
      </c>
    </row>
    <row r="70" spans="2:5" ht="20" customHeight="1">
      <c r="B70" s="53">
        <v>8</v>
      </c>
      <c r="C70" s="53">
        <v>8</v>
      </c>
      <c r="D70" s="54">
        <f t="shared" si="0"/>
        <v>1</v>
      </c>
      <c r="E70" s="55">
        <v>10235</v>
      </c>
    </row>
    <row r="71" spans="2:5" ht="20" customHeight="1">
      <c r="B71" s="53">
        <v>8</v>
      </c>
      <c r="C71" s="53">
        <v>9</v>
      </c>
      <c r="D71" s="54">
        <f t="shared" si="0"/>
        <v>2</v>
      </c>
      <c r="E71" s="55">
        <v>7970</v>
      </c>
    </row>
    <row r="72" spans="2:5" ht="20" customHeight="1">
      <c r="B72" s="53">
        <v>8</v>
      </c>
      <c r="C72" s="53">
        <v>10</v>
      </c>
      <c r="D72" s="54">
        <f t="shared" ref="D72:D84" si="9">+C72-B72+1</f>
        <v>3</v>
      </c>
      <c r="E72" s="55">
        <v>7722</v>
      </c>
    </row>
    <row r="73" spans="2:5" ht="20" customHeight="1">
      <c r="B73" s="53">
        <v>8</v>
      </c>
      <c r="C73" s="53">
        <v>11</v>
      </c>
      <c r="D73" s="54">
        <f t="shared" si="9"/>
        <v>4</v>
      </c>
      <c r="E73" s="55">
        <v>6182</v>
      </c>
    </row>
    <row r="74" spans="2:5" ht="20" customHeight="1">
      <c r="B74" s="53">
        <v>8</v>
      </c>
      <c r="C74" s="53">
        <v>12</v>
      </c>
      <c r="D74" s="54">
        <f t="shared" si="9"/>
        <v>5</v>
      </c>
      <c r="E74" s="55">
        <v>6917</v>
      </c>
    </row>
    <row r="75" spans="2:5" ht="20" customHeight="1">
      <c r="B75" s="53">
        <v>9</v>
      </c>
      <c r="C75" s="53">
        <v>9</v>
      </c>
      <c r="D75" s="54">
        <f t="shared" si="9"/>
        <v>1</v>
      </c>
      <c r="E75" s="55">
        <v>13225</v>
      </c>
    </row>
    <row r="76" spans="2:5" ht="20" customHeight="1">
      <c r="B76" s="53">
        <v>9</v>
      </c>
      <c r="C76" s="53">
        <v>10</v>
      </c>
      <c r="D76" s="54">
        <f t="shared" si="9"/>
        <v>2</v>
      </c>
      <c r="E76" s="55">
        <v>7990</v>
      </c>
    </row>
    <row r="77" spans="2:5" ht="20" customHeight="1">
      <c r="B77" s="53">
        <v>9</v>
      </c>
      <c r="C77" s="53">
        <v>11</v>
      </c>
      <c r="D77" s="54">
        <f t="shared" si="9"/>
        <v>3</v>
      </c>
      <c r="E77" s="55">
        <v>6494</v>
      </c>
    </row>
    <row r="78" spans="2:5" ht="20" customHeight="1">
      <c r="B78" s="53">
        <v>9</v>
      </c>
      <c r="C78" s="53">
        <v>12</v>
      </c>
      <c r="D78" s="54">
        <f t="shared" si="9"/>
        <v>4</v>
      </c>
      <c r="E78" s="55">
        <v>6979</v>
      </c>
    </row>
    <row r="79" spans="2:5" ht="20" customHeight="1">
      <c r="B79" s="53">
        <v>10</v>
      </c>
      <c r="C79" s="53">
        <v>10</v>
      </c>
      <c r="D79" s="54">
        <f t="shared" si="9"/>
        <v>1</v>
      </c>
      <c r="E79" s="55">
        <v>12885</v>
      </c>
    </row>
    <row r="80" spans="2:5" ht="20" customHeight="1">
      <c r="B80" s="53">
        <v>10</v>
      </c>
      <c r="C80" s="53">
        <v>11</v>
      </c>
      <c r="D80" s="54">
        <f t="shared" si="9"/>
        <v>2</v>
      </c>
      <c r="E80" s="55">
        <v>7625</v>
      </c>
    </row>
    <row r="81" spans="2:5" ht="20" customHeight="1">
      <c r="B81" s="53">
        <v>10</v>
      </c>
      <c r="C81" s="53">
        <v>12</v>
      </c>
      <c r="D81" s="54">
        <f t="shared" si="9"/>
        <v>3</v>
      </c>
      <c r="E81" s="55">
        <v>6438</v>
      </c>
    </row>
    <row r="82" spans="2:5" ht="20" customHeight="1">
      <c r="B82" s="53">
        <v>11</v>
      </c>
      <c r="C82" s="53">
        <v>11</v>
      </c>
      <c r="D82" s="54">
        <f t="shared" si="9"/>
        <v>1</v>
      </c>
      <c r="E82" s="55">
        <v>11572</v>
      </c>
    </row>
    <row r="83" spans="2:5" ht="20" customHeight="1">
      <c r="B83" s="53">
        <v>11</v>
      </c>
      <c r="C83" s="53">
        <v>12</v>
      </c>
      <c r="D83" s="54">
        <f t="shared" si="9"/>
        <v>2</v>
      </c>
      <c r="E83" s="55">
        <v>8576</v>
      </c>
    </row>
    <row r="84" spans="2:5" ht="20" customHeight="1" thickBot="1">
      <c r="B84" s="81">
        <v>12</v>
      </c>
      <c r="C84" s="81">
        <v>12</v>
      </c>
      <c r="D84" s="79">
        <f t="shared" si="9"/>
        <v>1</v>
      </c>
      <c r="E84" s="82">
        <v>12020</v>
      </c>
    </row>
  </sheetData>
  <phoneticPr fontId="1"/>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ショートカット集</vt:lpstr>
      <vt:lpstr>役立ち集</vt:lpstr>
      <vt:lpstr>グラフの作り方</vt:lpstr>
      <vt:lpstr>ピボットテーブル</vt:lpstr>
      <vt:lpstr>パレート分析</vt:lpstr>
      <vt:lpstr>相関分析</vt:lpstr>
      <vt:lpstr>コホート分析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貴一朗 井波</dc:creator>
  <cp:lastModifiedBy>貴一朗 井波</cp:lastModifiedBy>
  <dcterms:created xsi:type="dcterms:W3CDTF">2024-01-21T23:41:32Z</dcterms:created>
  <dcterms:modified xsi:type="dcterms:W3CDTF">2024-01-28T02:12:30Z</dcterms:modified>
</cp:coreProperties>
</file>