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filterPrivacy="1"/>
  <xr:revisionPtr revIDLastSave="0" documentId="13_ncr:1_{B37503A4-9B92-004C-B590-08A7309A69AA}" xr6:coauthVersionLast="47" xr6:coauthVersionMax="47" xr10:uidLastSave="{00000000-0000-0000-0000-000000000000}"/>
  <bookViews>
    <workbookView xWindow="4340" yWindow="500" windowWidth="24460" windowHeight="15840" activeTab="9" xr2:uid="{00000000-000D-0000-FFFF-FFFF00000000}"/>
  </bookViews>
  <sheets>
    <sheet name="SUM" sheetId="15" r:id="rId1"/>
    <sheet name="IF_1" sheetId="3" r:id="rId2"/>
    <sheet name="IF_2" sheetId="23" r:id="rId3"/>
    <sheet name="vlookup_1" sheetId="12" r:id="rId4"/>
    <sheet name="Vlookup_2" sheetId="30" r:id="rId5"/>
    <sheet name="countif_sumif" sheetId="13" r:id="rId6"/>
    <sheet name="注意_1" sheetId="26" r:id="rId7"/>
    <sheet name="countifs_sumifs" sheetId="7" r:id="rId8"/>
    <sheet name="注意_2" sheetId="20" r:id="rId9"/>
    <sheet name="フィルタ" sheetId="14" r:id="rId10"/>
    <sheet name="ピボット" sheetId="8" r:id="rId11"/>
  </sheets>
  <definedNames>
    <definedName name="_xlnm._FilterDatabase" localSheetId="7" hidden="1">countifs_sumifs!$B$8:$C$18</definedName>
    <definedName name="_xlnm._FilterDatabase" localSheetId="4" hidden="1">Vlookup_2!$F$2:$H$4</definedName>
    <definedName name="_xlnm._FilterDatabase" localSheetId="9" hidden="1">フィルタ!$B$4:$E$124</definedName>
    <definedName name="AS2DocOpenMode" hidden="1">"AS2DocumentEdit"</definedName>
    <definedName name="IBF_20170328230858" localSheetId="2">#REF!</definedName>
    <definedName name="IBF_20170328230858" localSheetId="0">#REF!</definedName>
    <definedName name="IBF_20170328230858" localSheetId="9">#REF!</definedName>
    <definedName name="IBF_20170328230858" localSheetId="6">#REF!</definedName>
    <definedName name="IBF_20170328230858" localSheetId="8">#REF!</definedName>
    <definedName name="IBF_20170328230858">#REF!</definedName>
    <definedName name="IBF_20170701175749" localSheetId="2">#REF!</definedName>
    <definedName name="IBF_20170701175749" localSheetId="0">#REF!</definedName>
    <definedName name="IBF_20170701175749" localSheetId="9">#REF!</definedName>
    <definedName name="IBF_20170701175749" localSheetId="6">#REF!</definedName>
    <definedName name="IBF_20170701175749" localSheetId="8">#REF!</definedName>
    <definedName name="IBF_20170701175749">#REF!</definedName>
    <definedName name="IBF_20180129192338" localSheetId="1">IF_1!$B$2:$D$11</definedName>
    <definedName name="IBF_20180129192338" localSheetId="2">IF_2!$B$6:$C$14</definedName>
    <definedName name="IBF_20180129192338" localSheetId="0">SUM!$B$2:$F$10</definedName>
    <definedName name="IBF_20180129192338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E4" i="7"/>
  <c r="D5" i="13"/>
  <c r="E5" i="13" s="1"/>
  <c r="D4" i="13"/>
  <c r="E4" i="13" s="1"/>
  <c r="C5" i="13"/>
  <c r="C4" i="13"/>
  <c r="C4" i="12"/>
  <c r="E9" i="23"/>
  <c r="E10" i="23"/>
  <c r="E11" i="23"/>
  <c r="E12" i="23"/>
  <c r="E13" i="23"/>
  <c r="E14" i="23"/>
  <c r="E8" i="23"/>
  <c r="E6" i="3"/>
  <c r="E7" i="3"/>
  <c r="E8" i="3"/>
  <c r="E9" i="3"/>
  <c r="E10" i="3"/>
  <c r="E11" i="3"/>
  <c r="E5" i="3"/>
  <c r="F10" i="15"/>
  <c r="D10" i="15"/>
  <c r="E10" i="15"/>
  <c r="C10" i="15"/>
  <c r="F6" i="15"/>
  <c r="F7" i="15"/>
  <c r="F8" i="15"/>
  <c r="F9" i="15"/>
  <c r="F5" i="15"/>
  <c r="F7" i="30"/>
  <c r="B7" i="30"/>
  <c r="B8" i="30" l="1"/>
  <c r="F8" i="30"/>
  <c r="F9" i="30" l="1"/>
  <c r="B9" i="30"/>
  <c r="B10" i="30" l="1"/>
  <c r="F10" i="30"/>
  <c r="F11" i="30" l="1"/>
  <c r="B11" i="30"/>
  <c r="B12" i="30" l="1"/>
  <c r="F12" i="30"/>
  <c r="F13" i="30" l="1"/>
  <c r="B13" i="30"/>
  <c r="B14" i="30" l="1"/>
  <c r="F14" i="30"/>
  <c r="C4" i="26" l="1"/>
  <c r="E4" i="26" s="1"/>
  <c r="B13" i="20" l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E4" i="12"/>
</calcChain>
</file>

<file path=xl/sharedStrings.xml><?xml version="1.0" encoding="utf-8"?>
<sst xmlns="http://schemas.openxmlformats.org/spreadsheetml/2006/main" count="909" uniqueCount="90">
  <si>
    <t>東京</t>
  </si>
  <si>
    <t>大阪</t>
  </si>
  <si>
    <t>名古屋</t>
  </si>
  <si>
    <t>福岡</t>
  </si>
  <si>
    <t>仙台</t>
    <rPh sb="0" eb="2">
      <t>センダイ</t>
    </rPh>
    <phoneticPr fontId="4"/>
  </si>
  <si>
    <r>
      <rPr>
        <sz val="11"/>
        <color theme="1"/>
        <rFont val="ＭＳ Ｐゴシック"/>
        <family val="3"/>
        <charset val="128"/>
      </rPr>
      <t>東京</t>
    </r>
    <rPh sb="0" eb="2">
      <t>トウキョウ</t>
    </rPh>
    <phoneticPr fontId="4"/>
  </si>
  <si>
    <r>
      <rPr>
        <sz val="11"/>
        <color theme="1"/>
        <rFont val="ＭＳ Ｐゴシック"/>
        <family val="3"/>
        <charset val="128"/>
      </rPr>
      <t>大阪</t>
    </r>
    <rPh sb="0" eb="2">
      <t>オオサカ</t>
    </rPh>
    <phoneticPr fontId="4"/>
  </si>
  <si>
    <r>
      <rPr>
        <sz val="11"/>
        <color theme="1"/>
        <rFont val="ＭＳ Ｐゴシック"/>
        <family val="3"/>
        <charset val="128"/>
      </rPr>
      <t>名古屋</t>
    </r>
    <rPh sb="0" eb="3">
      <t>ナゴヤ</t>
    </rPh>
    <phoneticPr fontId="4"/>
  </si>
  <si>
    <r>
      <rPr>
        <sz val="11"/>
        <color theme="1"/>
        <rFont val="ＭＳ Ｐゴシック"/>
        <family val="3"/>
        <charset val="128"/>
      </rPr>
      <t>福岡</t>
    </r>
    <rPh sb="0" eb="2">
      <t>フクオカ</t>
    </rPh>
    <phoneticPr fontId="4"/>
  </si>
  <si>
    <r>
      <rPr>
        <sz val="11"/>
        <color theme="1"/>
        <rFont val="ＭＳ Ｐゴシック"/>
        <family val="3"/>
        <charset val="128"/>
      </rPr>
      <t>札幌</t>
    </r>
    <rPh sb="0" eb="2">
      <t>サッポロ</t>
    </rPh>
    <phoneticPr fontId="4"/>
  </si>
  <si>
    <r>
      <rPr>
        <sz val="11"/>
        <color theme="1"/>
        <rFont val="ＭＳ Ｐゴシック"/>
        <family val="3"/>
        <charset val="128"/>
      </rPr>
      <t>合計</t>
    </r>
    <rPh sb="0" eb="2">
      <t>ゴウケイ</t>
    </rPh>
    <phoneticPr fontId="4"/>
  </si>
  <si>
    <r>
      <rPr>
        <sz val="11"/>
        <color rgb="FF000000"/>
        <rFont val="ＭＳ Ｐゴシック"/>
        <family val="3"/>
        <charset val="128"/>
      </rPr>
      <t>販売数（地域別）</t>
    </r>
    <rPh sb="0" eb="2">
      <t>ハンバイ</t>
    </rPh>
    <rPh sb="2" eb="3">
      <t>スウ</t>
    </rPh>
    <rPh sb="4" eb="6">
      <t>チイキ</t>
    </rPh>
    <rPh sb="6" eb="7">
      <t>ベツ</t>
    </rPh>
    <phoneticPr fontId="4"/>
  </si>
  <si>
    <r>
      <t>1</t>
    </r>
    <r>
      <rPr>
        <sz val="11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</si>
  <si>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r>
      <t>2</t>
    </r>
    <r>
      <rPr>
        <sz val="11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</si>
  <si>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r>
      <t>3</t>
    </r>
    <r>
      <rPr>
        <sz val="11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</si>
  <si>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r>
      <rPr>
        <sz val="11"/>
        <color rgb="FF000000"/>
        <rFont val="ＭＳ Ｐゴシック"/>
        <family val="3"/>
        <charset val="128"/>
      </rPr>
      <t>合計</t>
    </r>
    <rPh sb="0" eb="2">
      <t>ゴウケイ</t>
    </rPh>
    <phoneticPr fontId="4"/>
  </si>
  <si>
    <t>横浜</t>
    <rPh sb="0" eb="2">
      <t>ヨコハマ</t>
    </rPh>
    <phoneticPr fontId="4"/>
  </si>
  <si>
    <t>販売数</t>
    <rPh sb="0" eb="2">
      <t>ハンバイ</t>
    </rPh>
    <rPh sb="2" eb="3">
      <t>スウ</t>
    </rPh>
    <phoneticPr fontId="4"/>
  </si>
  <si>
    <t>目標</t>
    <rPh sb="0" eb="2">
      <t>モクヒョウ</t>
    </rPh>
    <phoneticPr fontId="4"/>
  </si>
  <si>
    <t>実績</t>
    <rPh sb="0" eb="2">
      <t>ジッセキ</t>
    </rPh>
    <phoneticPr fontId="4"/>
  </si>
  <si>
    <t>目標達成</t>
    <rPh sb="0" eb="2">
      <t>モクヒョウ</t>
    </rPh>
    <rPh sb="2" eb="4">
      <t>タッセイ</t>
    </rPh>
    <phoneticPr fontId="4"/>
  </si>
  <si>
    <r>
      <rPr>
        <sz val="11"/>
        <color theme="1"/>
        <rFont val="ＭＳ Ｐゴシック"/>
        <family val="3"/>
        <charset val="128"/>
      </rPr>
      <t>商品</t>
    </r>
    <rPh sb="0" eb="2">
      <t>ショウヒン</t>
    </rPh>
    <phoneticPr fontId="4"/>
  </si>
  <si>
    <r>
      <rPr>
        <sz val="11"/>
        <color theme="1"/>
        <rFont val="ＭＳ Ｐゴシック"/>
        <family val="3"/>
        <charset val="128"/>
      </rPr>
      <t>単価</t>
    </r>
    <rPh sb="0" eb="2">
      <t>タンカ</t>
    </rPh>
    <phoneticPr fontId="4"/>
  </si>
  <si>
    <r>
      <rPr>
        <sz val="11"/>
        <color theme="1"/>
        <rFont val="ＭＳ Ｐゴシック"/>
        <family val="3"/>
        <charset val="128"/>
      </rPr>
      <t>個数</t>
    </r>
    <rPh sb="0" eb="2">
      <t>コスウ</t>
    </rPh>
    <phoneticPr fontId="4"/>
  </si>
  <si>
    <r>
      <rPr>
        <sz val="11"/>
        <color theme="1"/>
        <rFont val="ＭＳ Ｐゴシック"/>
        <family val="3"/>
        <charset val="128"/>
      </rPr>
      <t>金額</t>
    </r>
    <rPh sb="0" eb="2">
      <t>キンガク</t>
    </rPh>
    <phoneticPr fontId="4"/>
  </si>
  <si>
    <r>
      <rPr>
        <sz val="11"/>
        <color theme="1"/>
        <rFont val="ＭＳ Ｐゴシック"/>
        <family val="3"/>
        <charset val="128"/>
      </rPr>
      <t>商品単価一覧</t>
    </r>
    <rPh sb="0" eb="2">
      <t>ショウヒン</t>
    </rPh>
    <rPh sb="2" eb="4">
      <t>タンカ</t>
    </rPh>
    <rPh sb="4" eb="6">
      <t>イチラン</t>
    </rPh>
    <phoneticPr fontId="4"/>
  </si>
  <si>
    <t>売上日</t>
    <rPh sb="0" eb="2">
      <t>ウリアゲ</t>
    </rPh>
    <rPh sb="2" eb="3">
      <t>ヒ</t>
    </rPh>
    <phoneticPr fontId="4"/>
  </si>
  <si>
    <t>商品</t>
    <rPh sb="0" eb="2">
      <t>ショウヒン</t>
    </rPh>
    <phoneticPr fontId="4"/>
  </si>
  <si>
    <t>売上</t>
    <rPh sb="0" eb="2">
      <t>ウリアゲ</t>
    </rPh>
    <phoneticPr fontId="4"/>
  </si>
  <si>
    <t>ワイン</t>
  </si>
  <si>
    <t>ワイン</t>
    <phoneticPr fontId="4"/>
  </si>
  <si>
    <t>ビール</t>
  </si>
  <si>
    <t>ビール</t>
    <phoneticPr fontId="4"/>
  </si>
  <si>
    <t>日本酒</t>
  </si>
  <si>
    <t>日本酒</t>
    <phoneticPr fontId="4"/>
  </si>
  <si>
    <t>売上集計</t>
    <rPh sb="0" eb="2">
      <t>ウリアゲ</t>
    </rPh>
    <rPh sb="2" eb="4">
      <t>シュウケイ</t>
    </rPh>
    <phoneticPr fontId="4"/>
  </si>
  <si>
    <t>販売データ</t>
    <rPh sb="0" eb="2">
      <t>ハンバイ</t>
    </rPh>
    <phoneticPr fontId="4"/>
  </si>
  <si>
    <r>
      <rPr>
        <sz val="11"/>
        <color theme="1"/>
        <rFont val="ＭＳ Ｐゴシック"/>
        <family val="3"/>
        <charset val="128"/>
      </rPr>
      <t>販売地域</t>
    </r>
    <rPh sb="0" eb="2">
      <t>ハンバイ</t>
    </rPh>
    <rPh sb="2" eb="4">
      <t>チイキ</t>
    </rPh>
    <phoneticPr fontId="4"/>
  </si>
  <si>
    <t>ジュース</t>
    <phoneticPr fontId="4"/>
  </si>
  <si>
    <t>ウーロン茶</t>
    <rPh sb="4" eb="5">
      <t>チャ</t>
    </rPh>
    <phoneticPr fontId="4"/>
  </si>
  <si>
    <t>焼酎</t>
    <rPh sb="0" eb="2">
      <t>ショウチュウ</t>
    </rPh>
    <phoneticPr fontId="13"/>
  </si>
  <si>
    <t>日本酒</t>
    <rPh sb="0" eb="3">
      <t>ニホンシュ</t>
    </rPh>
    <phoneticPr fontId="13"/>
  </si>
  <si>
    <t>ワイン</t>
    <phoneticPr fontId="13"/>
  </si>
  <si>
    <t>単価</t>
    <rPh sb="0" eb="2">
      <t>タンカ</t>
    </rPh>
    <phoneticPr fontId="4"/>
  </si>
  <si>
    <t>男性</t>
    <rPh sb="0" eb="2">
      <t>ダンセイ</t>
    </rPh>
    <phoneticPr fontId="13"/>
  </si>
  <si>
    <t>女性</t>
    <rPh sb="0" eb="2">
      <t>ジョセイ</t>
    </rPh>
    <phoneticPr fontId="13"/>
  </si>
  <si>
    <t>平均売上</t>
    <rPh sb="0" eb="2">
      <t>ヘイキン</t>
    </rPh>
    <rPh sb="2" eb="4">
      <t>ウリアゲ</t>
    </rPh>
    <phoneticPr fontId="4"/>
  </si>
  <si>
    <t>購入者</t>
    <rPh sb="0" eb="3">
      <t>コウニュウシャ</t>
    </rPh>
    <phoneticPr fontId="4"/>
  </si>
  <si>
    <r>
      <t>1</t>
    </r>
    <r>
      <rPr>
        <sz val="11"/>
        <color theme="1"/>
        <rFont val="ＭＳ Ｐゴシック"/>
        <family val="3"/>
        <charset val="128"/>
      </rPr>
      <t>人あたり平均売上</t>
    </r>
    <rPh sb="1" eb="2">
      <t>ニン</t>
    </rPh>
    <rPh sb="5" eb="7">
      <t>ヘイキン</t>
    </rPh>
    <rPh sb="7" eb="9">
      <t>ウリアゲ</t>
    </rPh>
    <phoneticPr fontId="4"/>
  </si>
  <si>
    <t>性別</t>
    <rPh sb="0" eb="2">
      <t>セイベツ</t>
    </rPh>
    <phoneticPr fontId="4"/>
  </si>
  <si>
    <t>購入履歴データ</t>
    <rPh sb="0" eb="2">
      <t>コウニュウ</t>
    </rPh>
    <rPh sb="2" eb="4">
      <t>リレキ</t>
    </rPh>
    <phoneticPr fontId="4"/>
  </si>
  <si>
    <t>本</t>
    <rPh sb="0" eb="1">
      <t>ホン</t>
    </rPh>
    <phoneticPr fontId="4"/>
  </si>
  <si>
    <t>東京</t>
    <phoneticPr fontId="4"/>
  </si>
  <si>
    <t>大阪</t>
    <phoneticPr fontId="4"/>
  </si>
  <si>
    <t>名古屋</t>
    <phoneticPr fontId="4"/>
  </si>
  <si>
    <t>見積書</t>
    <rPh sb="0" eb="2">
      <t>ミツモリ</t>
    </rPh>
    <rPh sb="2" eb="3">
      <t>ショ</t>
    </rPh>
    <phoneticPr fontId="4"/>
  </si>
  <si>
    <t>男性</t>
  </si>
  <si>
    <t>女性</t>
  </si>
  <si>
    <t>女性</t>
    <rPh sb="0" eb="2">
      <t>ジョセイ</t>
    </rPh>
    <phoneticPr fontId="4"/>
  </si>
  <si>
    <t>男性</t>
    <rPh sb="0" eb="2">
      <t>ダンセイ</t>
    </rPh>
    <phoneticPr fontId="4"/>
  </si>
  <si>
    <t>商品</t>
  </si>
  <si>
    <t>ワイン</t>
    <phoneticPr fontId="13"/>
  </si>
  <si>
    <t>ビール</t>
    <phoneticPr fontId="13"/>
  </si>
  <si>
    <r>
      <rPr>
        <sz val="11"/>
        <color theme="1"/>
        <rFont val="ＭＳ Ｐゴシック"/>
        <family val="3"/>
        <charset val="128"/>
      </rPr>
      <t>販売先</t>
    </r>
    <rPh sb="0" eb="3">
      <t>ハンバイサキ</t>
    </rPh>
    <phoneticPr fontId="4"/>
  </si>
  <si>
    <r>
      <rPr>
        <sz val="11"/>
        <color theme="1"/>
        <rFont val="ＭＳ Ｐゴシック"/>
        <family val="3"/>
        <charset val="128"/>
      </rPr>
      <t>販売数</t>
    </r>
    <rPh sb="0" eb="2">
      <t>ハンバイ</t>
    </rPh>
    <rPh sb="2" eb="3">
      <t>スウ</t>
    </rPh>
    <phoneticPr fontId="4"/>
  </si>
  <si>
    <r>
      <rPr>
        <sz val="11"/>
        <rFont val="ＭＳ Ｐゴシック"/>
        <family val="3"/>
        <charset val="128"/>
      </rPr>
      <t>ワインショップ</t>
    </r>
    <phoneticPr fontId="4"/>
  </si>
  <si>
    <r>
      <rPr>
        <sz val="11"/>
        <rFont val="ＭＳ Ｐゴシック"/>
        <family val="3"/>
        <charset val="128"/>
      </rPr>
      <t>居酒屋</t>
    </r>
    <r>
      <rPr>
        <sz val="11"/>
        <rFont val="Arial"/>
        <family val="2"/>
      </rPr>
      <t>A</t>
    </r>
    <rPh sb="0" eb="3">
      <t>イザカヤ</t>
    </rPh>
    <phoneticPr fontId="4"/>
  </si>
  <si>
    <r>
      <rPr>
        <sz val="11"/>
        <rFont val="ＭＳ Ｐゴシック"/>
        <family val="3"/>
        <charset val="128"/>
      </rPr>
      <t>居酒屋</t>
    </r>
    <r>
      <rPr>
        <sz val="11"/>
        <rFont val="Arial"/>
        <family val="2"/>
      </rPr>
      <t>B</t>
    </r>
    <rPh sb="0" eb="3">
      <t>イザカヤ</t>
    </rPh>
    <phoneticPr fontId="4"/>
  </si>
  <si>
    <r>
      <rPr>
        <sz val="11"/>
        <rFont val="ＭＳ Ｐゴシック"/>
        <family val="3"/>
        <charset val="128"/>
      </rPr>
      <t>居酒屋</t>
    </r>
    <r>
      <rPr>
        <sz val="11"/>
        <rFont val="Arial"/>
        <family val="2"/>
      </rPr>
      <t>C</t>
    </r>
    <rPh sb="0" eb="3">
      <t>イザカヤ</t>
    </rPh>
    <phoneticPr fontId="4"/>
  </si>
  <si>
    <r>
      <rPr>
        <sz val="11"/>
        <rFont val="ＭＳ Ｐゴシック"/>
        <family val="3"/>
        <charset val="128"/>
      </rPr>
      <t>バー</t>
    </r>
    <phoneticPr fontId="4"/>
  </si>
  <si>
    <t>佐藤</t>
    <rPh sb="0" eb="2">
      <t>サトウ</t>
    </rPh>
    <phoneticPr fontId="4"/>
  </si>
  <si>
    <t>鈴木</t>
    <rPh sb="0" eb="2">
      <t>スズキ</t>
    </rPh>
    <phoneticPr fontId="4"/>
  </si>
  <si>
    <t>田中</t>
    <rPh sb="0" eb="2">
      <t>タナカ</t>
    </rPh>
    <phoneticPr fontId="4"/>
  </si>
  <si>
    <t>高橋</t>
    <rPh sb="0" eb="2">
      <t>タカハシ</t>
    </rPh>
    <phoneticPr fontId="4"/>
  </si>
  <si>
    <t>伊藤</t>
    <rPh sb="0" eb="2">
      <t>イトウ</t>
    </rPh>
    <phoneticPr fontId="4"/>
  </si>
  <si>
    <t>山本</t>
    <rPh sb="0" eb="2">
      <t>ヤマモト</t>
    </rPh>
    <phoneticPr fontId="4"/>
  </si>
  <si>
    <t>渡辺</t>
    <rPh sb="0" eb="2">
      <t>ワタナベ</t>
    </rPh>
    <phoneticPr fontId="4"/>
  </si>
  <si>
    <t>月間売上（千円）</t>
    <rPh sb="0" eb="2">
      <t>ゲッカン</t>
    </rPh>
    <rPh sb="2" eb="4">
      <t>ウリアゲ</t>
    </rPh>
    <rPh sb="5" eb="6">
      <t>セン</t>
    </rPh>
    <rPh sb="6" eb="7">
      <t>エン</t>
    </rPh>
    <phoneticPr fontId="4"/>
  </si>
  <si>
    <t>人事評価</t>
    <rPh sb="0" eb="2">
      <t>ジンジ</t>
    </rPh>
    <rPh sb="2" eb="4">
      <t>ヒョウカ</t>
    </rPh>
    <phoneticPr fontId="4"/>
  </si>
  <si>
    <t>より大きい：</t>
    <rPh sb="2" eb="3">
      <t>オオ</t>
    </rPh>
    <phoneticPr fontId="4"/>
  </si>
  <si>
    <t>A</t>
    <phoneticPr fontId="4"/>
  </si>
  <si>
    <t>B</t>
    <phoneticPr fontId="4"/>
  </si>
  <si>
    <t>それ以外：</t>
    <rPh sb="2" eb="4">
      <t>イガイ</t>
    </rPh>
    <phoneticPr fontId="4"/>
  </si>
  <si>
    <t>C</t>
    <phoneticPr fontId="4"/>
  </si>
  <si>
    <t>C</t>
    <phoneticPr fontId="13"/>
  </si>
  <si>
    <t>B</t>
    <phoneticPr fontId="13"/>
  </si>
  <si>
    <t>A</t>
    <phoneticPr fontId="13"/>
  </si>
  <si>
    <r>
      <rPr>
        <sz val="11"/>
        <color theme="1"/>
        <rFont val="ＭＳ Ｐゴシック"/>
        <family val="3"/>
        <charset val="128"/>
      </rPr>
      <t>点以上</t>
    </r>
    <rPh sb="0" eb="3">
      <t>テンイジョウ</t>
    </rPh>
    <phoneticPr fontId="13"/>
  </si>
  <si>
    <r>
      <rPr>
        <sz val="11"/>
        <color theme="1"/>
        <rFont val="ＭＳ Ｐゴシック"/>
        <family val="3"/>
        <charset val="128"/>
      </rPr>
      <t>点</t>
    </r>
    <rPh sb="0" eb="1">
      <t>テン</t>
    </rPh>
    <phoneticPr fontId="13"/>
  </si>
  <si>
    <t>女性</t>
    <rPh sb="0" eb="1">
      <t>オンナ</t>
    </rPh>
    <rPh sb="1" eb="2">
      <t>ジョセイ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</si>
</sst>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&quot;△ &quot;#,##0"/>
    <numFmt numFmtId="177" formatCode="m&quot;月&quot;d&quot;日&quot;;@"/>
  </numFmts>
  <fonts count="1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70C0"/>
      <name val="Arial"/>
      <family val="2"/>
    </font>
    <font>
      <sz val="11"/>
      <color rgb="FF00000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11"/>
      <color theme="4"/>
      <name val="Arial"/>
      <family val="2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hair">
        <color auto="1"/>
      </bottom>
      <diagonal/>
    </border>
    <border>
      <left/>
      <right style="medium">
        <color rgb="FFFF0000"/>
      </right>
      <top style="medium">
        <color rgb="FFFF0000"/>
      </top>
      <bottom style="hair">
        <color auto="1"/>
      </bottom>
      <diagonal/>
    </border>
    <border>
      <left/>
      <right style="medium">
        <color rgb="FFFF0000"/>
      </right>
      <top style="hair">
        <color auto="1"/>
      </top>
      <bottom style="hair">
        <color auto="1"/>
      </bottom>
      <diagonal/>
    </border>
    <border>
      <left style="medium">
        <color rgb="FFFF0000"/>
      </left>
      <right/>
      <top style="hair">
        <color auto="1"/>
      </top>
      <bottom style="medium">
        <color rgb="FFFF0000"/>
      </bottom>
      <diagonal/>
    </border>
    <border>
      <left/>
      <right style="medium">
        <color rgb="FFFF0000"/>
      </right>
      <top style="hair">
        <color auto="1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hair">
        <color auto="1"/>
      </top>
      <bottom style="medium">
        <color auto="1"/>
      </bottom>
      <diagonal/>
    </border>
    <border>
      <left/>
      <right style="medium">
        <color rgb="FFFF0000"/>
      </right>
      <top style="hair">
        <color auto="1"/>
      </top>
      <bottom style="medium">
        <color auto="1"/>
      </bottom>
      <diagonal/>
    </border>
    <border>
      <left/>
      <right/>
      <top style="medium">
        <color rgb="FFFF0000"/>
      </top>
      <bottom style="hair">
        <color auto="1"/>
      </bottom>
      <diagonal/>
    </border>
  </borders>
  <cellStyleXfs count="4">
    <xf numFmtId="0" fontId="0" fillId="0" borderId="0"/>
    <xf numFmtId="38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</cellStyleXfs>
  <cellXfs count="121">
    <xf numFmtId="0" fontId="0" fillId="0" borderId="0" xfId="0"/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176" fontId="7" fillId="2" borderId="4" xfId="0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right" vertical="center"/>
    </xf>
    <xf numFmtId="176" fontId="6" fillId="2" borderId="4" xfId="0" applyNumberFormat="1" applyFont="1" applyFill="1" applyBorder="1" applyAlignment="1">
      <alignment horizontal="right" vertical="center"/>
    </xf>
    <xf numFmtId="176" fontId="6" fillId="2" borderId="5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76" fontId="10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left" vertical="center"/>
    </xf>
    <xf numFmtId="176" fontId="5" fillId="0" borderId="5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3" fontId="5" fillId="3" borderId="0" xfId="0" applyNumberFormat="1" applyFont="1" applyFill="1" applyAlignment="1">
      <alignment vertical="center"/>
    </xf>
    <xf numFmtId="3" fontId="11" fillId="3" borderId="4" xfId="0" applyNumberFormat="1" applyFont="1" applyFill="1" applyBorder="1" applyAlignment="1">
      <alignment vertical="center"/>
    </xf>
    <xf numFmtId="3" fontId="7" fillId="3" borderId="4" xfId="0" applyNumberFormat="1" applyFont="1" applyFill="1" applyBorder="1" applyAlignment="1">
      <alignment vertical="center"/>
    </xf>
    <xf numFmtId="14" fontId="5" fillId="3" borderId="0" xfId="0" applyNumberFormat="1" applyFont="1" applyFill="1" applyAlignment="1">
      <alignment vertical="center"/>
    </xf>
    <xf numFmtId="3" fontId="7" fillId="3" borderId="4" xfId="0" applyNumberFormat="1" applyFont="1" applyFill="1" applyBorder="1" applyAlignment="1">
      <alignment horizontal="right" vertical="center"/>
    </xf>
    <xf numFmtId="3" fontId="5" fillId="3" borderId="4" xfId="0" applyNumberFormat="1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vertical="center"/>
    </xf>
    <xf numFmtId="3" fontId="10" fillId="3" borderId="4" xfId="0" applyNumberFormat="1" applyFont="1" applyFill="1" applyBorder="1" applyAlignment="1">
      <alignment horizontal="left" vertical="center"/>
    </xf>
    <xf numFmtId="3" fontId="10" fillId="3" borderId="5" xfId="0" applyNumberFormat="1" applyFont="1" applyFill="1" applyBorder="1" applyAlignment="1">
      <alignment horizontal="left" vertical="center"/>
    </xf>
    <xf numFmtId="3" fontId="7" fillId="3" borderId="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/>
    </xf>
    <xf numFmtId="3" fontId="11" fillId="3" borderId="5" xfId="0" applyNumberFormat="1" applyFont="1" applyFill="1" applyBorder="1" applyAlignment="1">
      <alignment vertical="center"/>
    </xf>
    <xf numFmtId="14" fontId="9" fillId="3" borderId="4" xfId="0" applyNumberFormat="1" applyFont="1" applyFill="1" applyBorder="1" applyAlignment="1">
      <alignment vertical="center"/>
    </xf>
    <xf numFmtId="14" fontId="5" fillId="3" borderId="5" xfId="0" applyNumberFormat="1" applyFont="1" applyFill="1" applyBorder="1" applyAlignment="1">
      <alignment vertical="center"/>
    </xf>
    <xf numFmtId="3" fontId="5" fillId="3" borderId="5" xfId="0" applyNumberFormat="1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14" fontId="3" fillId="0" borderId="6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5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vertical="center"/>
    </xf>
    <xf numFmtId="3" fontId="11" fillId="3" borderId="4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3" fontId="11" fillId="0" borderId="0" xfId="0" applyNumberFormat="1" applyFont="1" applyAlignment="1">
      <alignment horizontal="left" vertical="center"/>
    </xf>
    <xf numFmtId="3" fontId="5" fillId="3" borderId="0" xfId="1" applyNumberFormat="1" applyFont="1" applyFill="1" applyAlignment="1">
      <alignment vertical="center"/>
    </xf>
    <xf numFmtId="3" fontId="10" fillId="3" borderId="5" xfId="1" applyNumberFormat="1" applyFont="1" applyFill="1" applyBorder="1" applyAlignment="1">
      <alignment vertical="center"/>
    </xf>
    <xf numFmtId="3" fontId="11" fillId="3" borderId="5" xfId="1" applyNumberFormat="1" applyFont="1" applyFill="1" applyBorder="1" applyAlignment="1">
      <alignment vertical="center"/>
    </xf>
    <xf numFmtId="3" fontId="10" fillId="3" borderId="4" xfId="1" applyNumberFormat="1" applyFont="1" applyFill="1" applyBorder="1" applyAlignment="1">
      <alignment vertical="center"/>
    </xf>
    <xf numFmtId="3" fontId="11" fillId="3" borderId="4" xfId="1" applyNumberFormat="1" applyFont="1" applyFill="1" applyBorder="1" applyAlignment="1">
      <alignment vertical="center"/>
    </xf>
    <xf numFmtId="3" fontId="3" fillId="3" borderId="6" xfId="1" applyNumberFormat="1" applyFont="1" applyFill="1" applyBorder="1" applyAlignment="1">
      <alignment horizontal="right" vertical="center"/>
    </xf>
    <xf numFmtId="3" fontId="5" fillId="3" borderId="6" xfId="1" applyNumberFormat="1" applyFont="1" applyFill="1" applyBorder="1" applyAlignment="1">
      <alignment vertical="center"/>
    </xf>
    <xf numFmtId="3" fontId="5" fillId="3" borderId="1" xfId="1" applyNumberFormat="1" applyFont="1" applyFill="1" applyBorder="1" applyAlignment="1">
      <alignment vertical="center"/>
    </xf>
    <xf numFmtId="3" fontId="7" fillId="3" borderId="16" xfId="1" applyNumberFormat="1" applyFont="1" applyFill="1" applyBorder="1" applyAlignment="1">
      <alignment vertical="center"/>
    </xf>
    <xf numFmtId="3" fontId="5" fillId="3" borderId="15" xfId="1" applyNumberFormat="1" applyFont="1" applyFill="1" applyBorder="1" applyAlignment="1">
      <alignment vertical="center"/>
    </xf>
    <xf numFmtId="3" fontId="9" fillId="3" borderId="17" xfId="1" applyNumberFormat="1" applyFont="1" applyFill="1" applyBorder="1" applyAlignment="1">
      <alignment vertical="center"/>
    </xf>
    <xf numFmtId="3" fontId="5" fillId="3" borderId="6" xfId="1" applyNumberFormat="1" applyFont="1" applyFill="1" applyBorder="1" applyAlignment="1">
      <alignment horizontal="right" vertical="center"/>
    </xf>
    <xf numFmtId="3" fontId="5" fillId="3" borderId="0" xfId="1" applyNumberFormat="1" applyFont="1" applyFill="1" applyBorder="1" applyAlignment="1">
      <alignment horizontal="right" vertical="center"/>
    </xf>
    <xf numFmtId="3" fontId="5" fillId="3" borderId="0" xfId="2" applyNumberFormat="1" applyFont="1" applyFill="1" applyAlignment="1">
      <alignment vertical="center"/>
    </xf>
    <xf numFmtId="177" fontId="5" fillId="3" borderId="0" xfId="2" applyNumberFormat="1" applyFont="1" applyFill="1" applyAlignment="1">
      <alignment horizontal="left" vertical="center"/>
    </xf>
    <xf numFmtId="3" fontId="5" fillId="3" borderId="12" xfId="2" applyNumberFormat="1" applyFont="1" applyFill="1" applyBorder="1" applyAlignment="1">
      <alignment vertical="center"/>
    </xf>
    <xf numFmtId="3" fontId="5" fillId="3" borderId="11" xfId="2" applyNumberFormat="1" applyFont="1" applyFill="1" applyBorder="1" applyAlignment="1">
      <alignment vertical="center"/>
    </xf>
    <xf numFmtId="3" fontId="9" fillId="3" borderId="17" xfId="2" applyNumberFormat="1" applyFont="1" applyFill="1" applyBorder="1" applyAlignment="1">
      <alignment vertical="center"/>
    </xf>
    <xf numFmtId="3" fontId="5" fillId="3" borderId="9" xfId="2" applyNumberFormat="1" applyFont="1" applyFill="1" applyBorder="1" applyAlignment="1">
      <alignment vertical="center"/>
    </xf>
    <xf numFmtId="3" fontId="5" fillId="3" borderId="18" xfId="2" applyNumberFormat="1" applyFont="1" applyFill="1" applyBorder="1" applyAlignment="1">
      <alignment vertical="center"/>
    </xf>
    <xf numFmtId="3" fontId="5" fillId="3" borderId="8" xfId="2" applyNumberFormat="1" applyFont="1" applyFill="1" applyBorder="1" applyAlignment="1">
      <alignment vertical="center"/>
    </xf>
    <xf numFmtId="3" fontId="9" fillId="3" borderId="10" xfId="2" applyNumberFormat="1" applyFont="1" applyFill="1" applyBorder="1" applyAlignment="1">
      <alignment vertical="center"/>
    </xf>
    <xf numFmtId="3" fontId="3" fillId="3" borderId="0" xfId="2" applyNumberFormat="1" applyFont="1" applyFill="1" applyAlignment="1">
      <alignment horizontal="right" vertical="center"/>
    </xf>
    <xf numFmtId="3" fontId="5" fillId="3" borderId="6" xfId="2" applyNumberFormat="1" applyFont="1" applyFill="1" applyBorder="1" applyAlignment="1">
      <alignment vertical="center"/>
    </xf>
    <xf numFmtId="3" fontId="12" fillId="3" borderId="1" xfId="2" applyNumberFormat="1" applyFont="1" applyFill="1" applyBorder="1" applyAlignment="1">
      <alignment vertical="center"/>
    </xf>
    <xf numFmtId="3" fontId="5" fillId="3" borderId="1" xfId="2" applyNumberFormat="1" applyFont="1" applyFill="1" applyBorder="1" applyAlignment="1">
      <alignment vertical="center"/>
    </xf>
    <xf numFmtId="177" fontId="5" fillId="3" borderId="1" xfId="2" applyNumberFormat="1" applyFont="1" applyFill="1" applyBorder="1" applyAlignment="1">
      <alignment horizontal="left" vertical="center"/>
    </xf>
    <xf numFmtId="3" fontId="12" fillId="3" borderId="0" xfId="2" applyNumberFormat="1" applyFont="1" applyFill="1" applyAlignment="1">
      <alignment vertical="center"/>
    </xf>
    <xf numFmtId="3" fontId="10" fillId="3" borderId="5" xfId="2" applyNumberFormat="1" applyFont="1" applyFill="1" applyBorder="1" applyAlignment="1">
      <alignment vertical="center"/>
    </xf>
    <xf numFmtId="3" fontId="11" fillId="3" borderId="5" xfId="2" applyNumberFormat="1" applyFont="1" applyFill="1" applyBorder="1" applyAlignment="1">
      <alignment vertical="center"/>
    </xf>
    <xf numFmtId="177" fontId="10" fillId="3" borderId="5" xfId="2" applyNumberFormat="1" applyFont="1" applyFill="1" applyBorder="1" applyAlignment="1">
      <alignment horizontal="left" vertical="center"/>
    </xf>
    <xf numFmtId="3" fontId="10" fillId="3" borderId="4" xfId="2" applyNumberFormat="1" applyFont="1" applyFill="1" applyBorder="1" applyAlignment="1">
      <alignment vertical="center"/>
    </xf>
    <xf numFmtId="3" fontId="11" fillId="3" borderId="4" xfId="2" applyNumberFormat="1" applyFont="1" applyFill="1" applyBorder="1" applyAlignment="1">
      <alignment vertical="center"/>
    </xf>
    <xf numFmtId="177" fontId="10" fillId="3" borderId="4" xfId="2" applyNumberFormat="1" applyFont="1" applyFill="1" applyBorder="1" applyAlignment="1">
      <alignment horizontal="left" vertical="center"/>
    </xf>
    <xf numFmtId="3" fontId="3" fillId="3" borderId="6" xfId="2" applyNumberFormat="1" applyFont="1" applyFill="1" applyBorder="1" applyAlignment="1">
      <alignment horizontal="right" vertical="center"/>
    </xf>
    <xf numFmtId="3" fontId="3" fillId="3" borderId="6" xfId="2" applyNumberFormat="1" applyFont="1" applyFill="1" applyBorder="1" applyAlignment="1">
      <alignment vertical="center"/>
    </xf>
    <xf numFmtId="177" fontId="3" fillId="3" borderId="6" xfId="2" applyNumberFormat="1" applyFont="1" applyFill="1" applyBorder="1" applyAlignment="1">
      <alignment horizontal="left" vertical="center"/>
    </xf>
    <xf numFmtId="177" fontId="3" fillId="3" borderId="1" xfId="2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3" fontId="3" fillId="3" borderId="1" xfId="1" applyNumberFormat="1" applyFont="1" applyFill="1" applyBorder="1" applyAlignment="1">
      <alignment vertical="center"/>
    </xf>
    <xf numFmtId="3" fontId="9" fillId="3" borderId="4" xfId="0" applyNumberFormat="1" applyFont="1" applyFill="1" applyBorder="1" applyAlignment="1">
      <alignment horizontal="right" vertical="center"/>
    </xf>
    <xf numFmtId="3" fontId="11" fillId="3" borderId="5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3" fontId="5" fillId="3" borderId="13" xfId="0" applyNumberFormat="1" applyFont="1" applyFill="1" applyBorder="1" applyAlignment="1">
      <alignment horizontal="left" vertical="center"/>
    </xf>
    <xf numFmtId="3" fontId="5" fillId="3" borderId="14" xfId="0" applyNumberFormat="1" applyFont="1" applyFill="1" applyBorder="1" applyAlignment="1">
      <alignment horizontal="left" vertical="center"/>
    </xf>
    <xf numFmtId="3" fontId="5" fillId="3" borderId="2" xfId="0" applyNumberFormat="1" applyFont="1" applyFill="1" applyBorder="1" applyAlignment="1">
      <alignment horizontal="left" vertical="center"/>
    </xf>
    <xf numFmtId="3" fontId="5" fillId="3" borderId="0" xfId="0" applyNumberFormat="1" applyFont="1" applyFill="1" applyAlignment="1">
      <alignment horizontal="left" vertical="center"/>
    </xf>
    <xf numFmtId="3" fontId="5" fillId="0" borderId="1" xfId="0" applyNumberFormat="1" applyFont="1" applyBorder="1" applyAlignment="1">
      <alignment horizontal="left" vertical="center"/>
    </xf>
    <xf numFmtId="3" fontId="3" fillId="0" borderId="6" xfId="0" applyNumberFormat="1" applyFont="1" applyBorder="1" applyAlignment="1">
      <alignment horizontal="left" vertical="center"/>
    </xf>
    <xf numFmtId="177" fontId="10" fillId="3" borderId="7" xfId="2" applyNumberFormat="1" applyFont="1" applyFill="1" applyBorder="1" applyAlignment="1">
      <alignment horizontal="left" vertical="center"/>
    </xf>
    <xf numFmtId="3" fontId="10" fillId="3" borderId="7" xfId="2" applyNumberFormat="1" applyFont="1" applyFill="1" applyBorder="1" applyAlignment="1">
      <alignment vertical="center"/>
    </xf>
    <xf numFmtId="3" fontId="10" fillId="0" borderId="4" xfId="0" applyNumberFormat="1" applyFont="1" applyBorder="1" applyAlignment="1">
      <alignment vertical="center"/>
    </xf>
    <xf numFmtId="3" fontId="10" fillId="0" borderId="5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3" fontId="5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3" fontId="3" fillId="3" borderId="0" xfId="2" applyNumberFormat="1" applyFont="1" applyFill="1" applyAlignment="1">
      <alignment vertical="center"/>
    </xf>
    <xf numFmtId="0" fontId="5" fillId="0" borderId="0" xfId="3" applyFont="1">
      <alignment vertical="center"/>
    </xf>
    <xf numFmtId="0" fontId="5" fillId="4" borderId="0" xfId="3" applyFont="1" applyFill="1" applyAlignment="1">
      <alignment horizontal="left" vertical="center"/>
    </xf>
  </cellXfs>
  <cellStyles count="4">
    <cellStyle name="桁区切り 2" xfId="1" xr:uid="{F1631E0B-D959-45FF-B572-7FD7A468B9FD}"/>
    <cellStyle name="標準" xfId="0" builtinId="0"/>
    <cellStyle name="標準 2" xfId="2" xr:uid="{006DC8BD-C6E6-4B00-A13D-EFF5A564B856}"/>
    <cellStyle name="標準 3" xfId="3" xr:uid="{64F8EFDB-F8DE-4893-BA5C-30EF924D8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ichiro/Downloads/&#12456;&#12463;&#12475;&#12523;&#21442;&#32771;&#36039;&#26009;/&#19978;&#32026;/&#19978;&#32026;_&#38306;&#25968;_&#21839;&#38988;_230113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99F0-9C50-4CF5-99DE-FB94E4F9B2BF}">
  <sheetPr>
    <tabColor theme="4" tint="0.79998168889431442"/>
  </sheetPr>
  <dimension ref="B1:F10"/>
  <sheetViews>
    <sheetView showGridLines="0" zoomScaleNormal="100" workbookViewId="0">
      <selection activeCell="F11" sqref="F11"/>
    </sheetView>
  </sheetViews>
  <sheetFormatPr baseColWidth="10" defaultColWidth="9" defaultRowHeight="18" customHeight="1"/>
  <cols>
    <col min="1" max="1" width="3.6640625" style="1" customWidth="1"/>
    <col min="2" max="16384" width="9" style="1"/>
  </cols>
  <sheetData>
    <row r="1" spans="2:6" ht="18" customHeight="1" thickBot="1"/>
    <row r="2" spans="2:6" ht="18" customHeight="1">
      <c r="B2" s="8" t="s">
        <v>11</v>
      </c>
      <c r="C2" s="9"/>
      <c r="D2" s="9"/>
      <c r="E2" s="9"/>
      <c r="F2" s="8"/>
    </row>
    <row r="3" spans="2:6" ht="18" customHeight="1">
      <c r="B3" s="22" t="s">
        <v>51</v>
      </c>
      <c r="C3" s="11"/>
      <c r="D3" s="11"/>
      <c r="E3" s="11"/>
      <c r="F3" s="10"/>
    </row>
    <row r="4" spans="2:6" ht="18" customHeight="1">
      <c r="B4" s="12"/>
      <c r="C4" s="13" t="s">
        <v>12</v>
      </c>
      <c r="D4" s="13" t="s">
        <v>13</v>
      </c>
      <c r="E4" s="13" t="s">
        <v>14</v>
      </c>
      <c r="F4" s="13" t="s">
        <v>15</v>
      </c>
    </row>
    <row r="5" spans="2:6" ht="18" customHeight="1">
      <c r="B5" s="5" t="s">
        <v>5</v>
      </c>
      <c r="C5" s="6">
        <v>100</v>
      </c>
      <c r="D5" s="6">
        <v>100</v>
      </c>
      <c r="E5" s="6">
        <v>100</v>
      </c>
      <c r="F5" s="14">
        <f>SUM(C5:E5)</f>
        <v>300</v>
      </c>
    </row>
    <row r="6" spans="2:6" ht="18" customHeight="1">
      <c r="B6" s="5" t="s">
        <v>6</v>
      </c>
      <c r="C6" s="6">
        <v>100</v>
      </c>
      <c r="D6" s="6">
        <v>100</v>
      </c>
      <c r="E6" s="6">
        <v>100</v>
      </c>
      <c r="F6" s="14">
        <f t="shared" ref="F6:F9" si="0">SUM(C6:E6)</f>
        <v>300</v>
      </c>
    </row>
    <row r="7" spans="2:6" ht="18" customHeight="1">
      <c r="B7" s="5" t="s">
        <v>7</v>
      </c>
      <c r="C7" s="6">
        <v>100</v>
      </c>
      <c r="D7" s="6">
        <v>100</v>
      </c>
      <c r="E7" s="6">
        <v>100</v>
      </c>
      <c r="F7" s="14">
        <f t="shared" si="0"/>
        <v>300</v>
      </c>
    </row>
    <row r="8" spans="2:6" ht="18" customHeight="1">
      <c r="B8" s="5" t="s">
        <v>8</v>
      </c>
      <c r="C8" s="6">
        <v>100</v>
      </c>
      <c r="D8" s="6">
        <v>100</v>
      </c>
      <c r="E8" s="6">
        <v>100</v>
      </c>
      <c r="F8" s="14">
        <f t="shared" si="0"/>
        <v>300</v>
      </c>
    </row>
    <row r="9" spans="2:6" ht="18" customHeight="1">
      <c r="B9" s="5" t="s">
        <v>9</v>
      </c>
      <c r="C9" s="6">
        <v>100</v>
      </c>
      <c r="D9" s="6">
        <v>100</v>
      </c>
      <c r="E9" s="6">
        <v>100</v>
      </c>
      <c r="F9" s="14">
        <f t="shared" si="0"/>
        <v>300</v>
      </c>
    </row>
    <row r="10" spans="2:6" ht="18" customHeight="1" thickBot="1">
      <c r="B10" s="7" t="s">
        <v>10</v>
      </c>
      <c r="C10" s="15">
        <f>SUM(C5:C9)</f>
        <v>500</v>
      </c>
      <c r="D10" s="15">
        <f t="shared" ref="D10:E10" si="1">SUM(D5:D9)</f>
        <v>500</v>
      </c>
      <c r="E10" s="15">
        <f t="shared" si="1"/>
        <v>500</v>
      </c>
      <c r="F10" s="15">
        <f>SUM(F5:F9)</f>
        <v>1500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10D7-6BA7-4CD8-ABED-42A9EF28B3AB}">
  <sheetPr>
    <tabColor theme="4" tint="0.79998168889431442"/>
  </sheetPr>
  <dimension ref="B1:E124"/>
  <sheetViews>
    <sheetView showGridLines="0" tabSelected="1" zoomScale="99" zoomScaleNormal="100" workbookViewId="0">
      <selection activeCell="G12" sqref="G12"/>
    </sheetView>
  </sheetViews>
  <sheetFormatPr baseColWidth="10" defaultColWidth="9" defaultRowHeight="18" customHeight="1"/>
  <cols>
    <col min="1" max="1" width="3.6640625" style="1" customWidth="1"/>
    <col min="2" max="2" width="15.6640625" style="1" customWidth="1"/>
    <col min="3" max="5" width="12.6640625" style="1" customWidth="1"/>
    <col min="6" max="16384" width="9" style="1"/>
  </cols>
  <sheetData>
    <row r="1" spans="2:5" ht="18" customHeight="1" thickBot="1"/>
    <row r="2" spans="2:5" ht="18" customHeight="1">
      <c r="B2" s="108" t="s">
        <v>36</v>
      </c>
      <c r="C2" s="109"/>
      <c r="D2" s="109"/>
      <c r="E2" s="109"/>
    </row>
    <row r="4" spans="2:5" ht="18" customHeight="1">
      <c r="B4" s="110" t="s">
        <v>21</v>
      </c>
      <c r="C4" s="110" t="s">
        <v>37</v>
      </c>
      <c r="D4" s="110" t="s">
        <v>63</v>
      </c>
      <c r="E4" s="111" t="s">
        <v>64</v>
      </c>
    </row>
    <row r="5" spans="2:5" ht="18" customHeight="1">
      <c r="B5" s="106" t="s">
        <v>29</v>
      </c>
      <c r="C5" s="106" t="s">
        <v>52</v>
      </c>
      <c r="D5" s="106" t="s">
        <v>65</v>
      </c>
      <c r="E5" s="106">
        <v>35995</v>
      </c>
    </row>
    <row r="6" spans="2:5" ht="18" customHeight="1">
      <c r="B6" s="106" t="s">
        <v>31</v>
      </c>
      <c r="C6" s="106" t="s">
        <v>53</v>
      </c>
      <c r="D6" s="106" t="s">
        <v>66</v>
      </c>
      <c r="E6" s="106">
        <v>117208</v>
      </c>
    </row>
    <row r="7" spans="2:5" ht="18" customHeight="1">
      <c r="B7" s="106" t="s">
        <v>29</v>
      </c>
      <c r="C7" s="106" t="s">
        <v>54</v>
      </c>
      <c r="D7" s="106" t="s">
        <v>67</v>
      </c>
      <c r="E7" s="106">
        <v>104208</v>
      </c>
    </row>
    <row r="8" spans="2:5" ht="18" customHeight="1">
      <c r="B8" s="106" t="s">
        <v>33</v>
      </c>
      <c r="C8" s="106" t="s">
        <v>3</v>
      </c>
      <c r="D8" s="106" t="s">
        <v>68</v>
      </c>
      <c r="E8" s="106">
        <v>41331</v>
      </c>
    </row>
    <row r="9" spans="2:5" ht="18" customHeight="1">
      <c r="B9" s="106" t="s">
        <v>33</v>
      </c>
      <c r="C9" s="106" t="s">
        <v>0</v>
      </c>
      <c r="D9" s="106" t="s">
        <v>69</v>
      </c>
      <c r="E9" s="106">
        <v>34134</v>
      </c>
    </row>
    <row r="10" spans="2:5" ht="18" customHeight="1">
      <c r="B10" s="106" t="s">
        <v>31</v>
      </c>
      <c r="C10" s="106" t="s">
        <v>52</v>
      </c>
      <c r="D10" s="106" t="s">
        <v>66</v>
      </c>
      <c r="E10" s="106">
        <v>85865</v>
      </c>
    </row>
    <row r="11" spans="2:5" ht="18" customHeight="1">
      <c r="B11" s="106" t="s">
        <v>29</v>
      </c>
      <c r="C11" s="106" t="s">
        <v>53</v>
      </c>
      <c r="D11" s="106" t="s">
        <v>65</v>
      </c>
      <c r="E11" s="106">
        <v>65765</v>
      </c>
    </row>
    <row r="12" spans="2:5" ht="18" customHeight="1">
      <c r="B12" s="106" t="s">
        <v>29</v>
      </c>
      <c r="C12" s="106" t="s">
        <v>54</v>
      </c>
      <c r="D12" s="106" t="s">
        <v>66</v>
      </c>
      <c r="E12" s="106">
        <v>56828</v>
      </c>
    </row>
    <row r="13" spans="2:5" ht="18" customHeight="1">
      <c r="B13" s="106" t="s">
        <v>29</v>
      </c>
      <c r="C13" s="106" t="s">
        <v>3</v>
      </c>
      <c r="D13" s="106" t="s">
        <v>67</v>
      </c>
      <c r="E13" s="106">
        <v>117758</v>
      </c>
    </row>
    <row r="14" spans="2:5" ht="18" customHeight="1">
      <c r="B14" s="106" t="s">
        <v>31</v>
      </c>
      <c r="C14" s="106" t="s">
        <v>0</v>
      </c>
      <c r="D14" s="106" t="s">
        <v>66</v>
      </c>
      <c r="E14" s="106">
        <v>59124</v>
      </c>
    </row>
    <row r="15" spans="2:5" ht="18" customHeight="1">
      <c r="B15" s="106" t="s">
        <v>29</v>
      </c>
      <c r="C15" s="106" t="s">
        <v>52</v>
      </c>
      <c r="D15" s="106" t="s">
        <v>69</v>
      </c>
      <c r="E15" s="106">
        <v>78637</v>
      </c>
    </row>
    <row r="16" spans="2:5" ht="18" customHeight="1">
      <c r="B16" s="106" t="s">
        <v>33</v>
      </c>
      <c r="C16" s="106" t="s">
        <v>53</v>
      </c>
      <c r="D16" s="106" t="s">
        <v>66</v>
      </c>
      <c r="E16" s="106">
        <v>56081</v>
      </c>
    </row>
    <row r="17" spans="2:5" ht="18" customHeight="1">
      <c r="B17" s="106" t="s">
        <v>33</v>
      </c>
      <c r="C17" s="106" t="s">
        <v>54</v>
      </c>
      <c r="D17" s="106" t="s">
        <v>65</v>
      </c>
      <c r="E17" s="106">
        <v>48372</v>
      </c>
    </row>
    <row r="18" spans="2:5" ht="18" customHeight="1">
      <c r="B18" s="106" t="s">
        <v>31</v>
      </c>
      <c r="C18" s="106" t="s">
        <v>3</v>
      </c>
      <c r="D18" s="106" t="s">
        <v>66</v>
      </c>
      <c r="E18" s="106">
        <v>80094</v>
      </c>
    </row>
    <row r="19" spans="2:5" ht="18" customHeight="1">
      <c r="B19" s="106" t="s">
        <v>29</v>
      </c>
      <c r="C19" s="106" t="s">
        <v>0</v>
      </c>
      <c r="D19" s="106" t="s">
        <v>67</v>
      </c>
      <c r="E19" s="106">
        <v>56127</v>
      </c>
    </row>
    <row r="20" spans="2:5" ht="18" customHeight="1">
      <c r="B20" s="106" t="s">
        <v>29</v>
      </c>
      <c r="C20" s="106" t="s">
        <v>52</v>
      </c>
      <c r="D20" s="106" t="s">
        <v>68</v>
      </c>
      <c r="E20" s="106">
        <v>59879</v>
      </c>
    </row>
    <row r="21" spans="2:5" ht="18" customHeight="1">
      <c r="B21" s="106" t="s">
        <v>29</v>
      </c>
      <c r="C21" s="106" t="s">
        <v>53</v>
      </c>
      <c r="D21" s="106" t="s">
        <v>69</v>
      </c>
      <c r="E21" s="106">
        <v>95499</v>
      </c>
    </row>
    <row r="22" spans="2:5" ht="18" customHeight="1">
      <c r="B22" s="106" t="s">
        <v>31</v>
      </c>
      <c r="C22" s="106" t="s">
        <v>54</v>
      </c>
      <c r="D22" s="106" t="s">
        <v>66</v>
      </c>
      <c r="E22" s="106">
        <v>47871</v>
      </c>
    </row>
    <row r="23" spans="2:5" ht="18" customHeight="1">
      <c r="B23" s="106" t="s">
        <v>29</v>
      </c>
      <c r="C23" s="106" t="s">
        <v>3</v>
      </c>
      <c r="D23" s="106" t="s">
        <v>65</v>
      </c>
      <c r="E23" s="106">
        <v>53917</v>
      </c>
    </row>
    <row r="24" spans="2:5" ht="18" customHeight="1">
      <c r="B24" s="106" t="s">
        <v>33</v>
      </c>
      <c r="C24" s="106" t="s">
        <v>0</v>
      </c>
      <c r="D24" s="106" t="s">
        <v>66</v>
      </c>
      <c r="E24" s="106">
        <v>62717</v>
      </c>
    </row>
    <row r="25" spans="2:5" ht="18" customHeight="1">
      <c r="B25" s="106" t="s">
        <v>33</v>
      </c>
      <c r="C25" s="106" t="s">
        <v>52</v>
      </c>
      <c r="D25" s="106" t="s">
        <v>67</v>
      </c>
      <c r="E25" s="106">
        <v>58927</v>
      </c>
    </row>
    <row r="26" spans="2:5" ht="18" customHeight="1">
      <c r="B26" s="106" t="s">
        <v>31</v>
      </c>
      <c r="C26" s="106" t="s">
        <v>53</v>
      </c>
      <c r="D26" s="106" t="s">
        <v>68</v>
      </c>
      <c r="E26" s="106">
        <v>73346</v>
      </c>
    </row>
    <row r="27" spans="2:5" ht="18" customHeight="1">
      <c r="B27" s="106" t="s">
        <v>29</v>
      </c>
      <c r="C27" s="106" t="s">
        <v>54</v>
      </c>
      <c r="D27" s="106" t="s">
        <v>69</v>
      </c>
      <c r="E27" s="106">
        <v>110204</v>
      </c>
    </row>
    <row r="28" spans="2:5" ht="18" customHeight="1">
      <c r="B28" s="106" t="s">
        <v>29</v>
      </c>
      <c r="C28" s="106" t="s">
        <v>3</v>
      </c>
      <c r="D28" s="106" t="s">
        <v>66</v>
      </c>
      <c r="E28" s="106">
        <v>35124</v>
      </c>
    </row>
    <row r="29" spans="2:5" ht="18" customHeight="1">
      <c r="B29" s="106" t="s">
        <v>29</v>
      </c>
      <c r="C29" s="106" t="s">
        <v>0</v>
      </c>
      <c r="D29" s="106" t="s">
        <v>65</v>
      </c>
      <c r="E29" s="106">
        <v>50202</v>
      </c>
    </row>
    <row r="30" spans="2:5" ht="18" customHeight="1">
      <c r="B30" s="106" t="s">
        <v>31</v>
      </c>
      <c r="C30" s="106" t="s">
        <v>52</v>
      </c>
      <c r="D30" s="106" t="s">
        <v>66</v>
      </c>
      <c r="E30" s="106">
        <v>90350</v>
      </c>
    </row>
    <row r="31" spans="2:5" ht="18" customHeight="1">
      <c r="B31" s="106" t="s">
        <v>29</v>
      </c>
      <c r="C31" s="106" t="s">
        <v>53</v>
      </c>
      <c r="D31" s="106" t="s">
        <v>67</v>
      </c>
      <c r="E31" s="106">
        <v>115519</v>
      </c>
    </row>
    <row r="32" spans="2:5" ht="18" customHeight="1">
      <c r="B32" s="106" t="s">
        <v>33</v>
      </c>
      <c r="C32" s="106" t="s">
        <v>54</v>
      </c>
      <c r="D32" s="106" t="s">
        <v>68</v>
      </c>
      <c r="E32" s="106">
        <v>42823</v>
      </c>
    </row>
    <row r="33" spans="2:5" ht="18" customHeight="1">
      <c r="B33" s="106" t="s">
        <v>33</v>
      </c>
      <c r="C33" s="106" t="s">
        <v>3</v>
      </c>
      <c r="D33" s="106" t="s">
        <v>69</v>
      </c>
      <c r="E33" s="106">
        <v>71474</v>
      </c>
    </row>
    <row r="34" spans="2:5" ht="18" customHeight="1">
      <c r="B34" s="106" t="s">
        <v>31</v>
      </c>
      <c r="C34" s="106" t="s">
        <v>0</v>
      </c>
      <c r="D34" s="106" t="s">
        <v>66</v>
      </c>
      <c r="E34" s="106">
        <v>65945</v>
      </c>
    </row>
    <row r="35" spans="2:5" ht="18" customHeight="1">
      <c r="B35" s="106" t="s">
        <v>29</v>
      </c>
      <c r="C35" s="106" t="s">
        <v>52</v>
      </c>
      <c r="D35" s="106" t="s">
        <v>65</v>
      </c>
      <c r="E35" s="106">
        <v>82352</v>
      </c>
    </row>
    <row r="36" spans="2:5" ht="18" customHeight="1">
      <c r="B36" s="106" t="s">
        <v>29</v>
      </c>
      <c r="C36" s="106" t="s">
        <v>53</v>
      </c>
      <c r="D36" s="106" t="s">
        <v>66</v>
      </c>
      <c r="E36" s="106">
        <v>90448</v>
      </c>
    </row>
    <row r="37" spans="2:5" ht="18" customHeight="1">
      <c r="B37" s="106" t="s">
        <v>29</v>
      </c>
      <c r="C37" s="106" t="s">
        <v>54</v>
      </c>
      <c r="D37" s="106" t="s">
        <v>67</v>
      </c>
      <c r="E37" s="106">
        <v>36239</v>
      </c>
    </row>
    <row r="38" spans="2:5" ht="18" customHeight="1">
      <c r="B38" s="106" t="s">
        <v>31</v>
      </c>
      <c r="C38" s="106" t="s">
        <v>3</v>
      </c>
      <c r="D38" s="106" t="s">
        <v>68</v>
      </c>
      <c r="E38" s="106">
        <v>64751</v>
      </c>
    </row>
    <row r="39" spans="2:5" ht="18" customHeight="1">
      <c r="B39" s="106" t="s">
        <v>29</v>
      </c>
      <c r="C39" s="106" t="s">
        <v>0</v>
      </c>
      <c r="D39" s="106" t="s">
        <v>69</v>
      </c>
      <c r="E39" s="106">
        <v>83412</v>
      </c>
    </row>
    <row r="40" spans="2:5" ht="18" customHeight="1">
      <c r="B40" s="106" t="s">
        <v>33</v>
      </c>
      <c r="C40" s="106" t="s">
        <v>52</v>
      </c>
      <c r="D40" s="106" t="s">
        <v>66</v>
      </c>
      <c r="E40" s="106">
        <v>123476</v>
      </c>
    </row>
    <row r="41" spans="2:5" ht="18" customHeight="1">
      <c r="B41" s="106" t="s">
        <v>33</v>
      </c>
      <c r="C41" s="106" t="s">
        <v>53</v>
      </c>
      <c r="D41" s="106" t="s">
        <v>65</v>
      </c>
      <c r="E41" s="106">
        <v>70507</v>
      </c>
    </row>
    <row r="42" spans="2:5" ht="18" customHeight="1">
      <c r="B42" s="106" t="s">
        <v>31</v>
      </c>
      <c r="C42" s="106" t="s">
        <v>54</v>
      </c>
      <c r="D42" s="106" t="s">
        <v>66</v>
      </c>
      <c r="E42" s="106">
        <v>56495</v>
      </c>
    </row>
    <row r="43" spans="2:5" ht="18" customHeight="1">
      <c r="B43" s="106" t="s">
        <v>29</v>
      </c>
      <c r="C43" s="106" t="s">
        <v>3</v>
      </c>
      <c r="D43" s="106" t="s">
        <v>67</v>
      </c>
      <c r="E43" s="106">
        <v>58701</v>
      </c>
    </row>
    <row r="44" spans="2:5" ht="18" customHeight="1">
      <c r="B44" s="106" t="s">
        <v>29</v>
      </c>
      <c r="C44" s="106" t="s">
        <v>0</v>
      </c>
      <c r="D44" s="106" t="s">
        <v>68</v>
      </c>
      <c r="E44" s="106">
        <v>60016</v>
      </c>
    </row>
    <row r="45" spans="2:5" ht="18" customHeight="1">
      <c r="B45" s="106" t="s">
        <v>29</v>
      </c>
      <c r="C45" s="106" t="s">
        <v>52</v>
      </c>
      <c r="D45" s="106" t="s">
        <v>69</v>
      </c>
      <c r="E45" s="106">
        <v>47094</v>
      </c>
    </row>
    <row r="46" spans="2:5" ht="18" customHeight="1">
      <c r="B46" s="106" t="s">
        <v>31</v>
      </c>
      <c r="C46" s="106" t="s">
        <v>53</v>
      </c>
      <c r="D46" s="106" t="s">
        <v>66</v>
      </c>
      <c r="E46" s="106">
        <v>102585</v>
      </c>
    </row>
    <row r="47" spans="2:5" ht="18" customHeight="1">
      <c r="B47" s="106" t="s">
        <v>29</v>
      </c>
      <c r="C47" s="106" t="s">
        <v>54</v>
      </c>
      <c r="D47" s="106" t="s">
        <v>65</v>
      </c>
      <c r="E47" s="106">
        <v>38721</v>
      </c>
    </row>
    <row r="48" spans="2:5" ht="18" customHeight="1">
      <c r="B48" s="106" t="s">
        <v>33</v>
      </c>
      <c r="C48" s="106" t="s">
        <v>3</v>
      </c>
      <c r="D48" s="106" t="s">
        <v>66</v>
      </c>
      <c r="E48" s="106">
        <v>94247</v>
      </c>
    </row>
    <row r="49" spans="2:5" ht="18" customHeight="1">
      <c r="B49" s="106" t="s">
        <v>33</v>
      </c>
      <c r="C49" s="106" t="s">
        <v>0</v>
      </c>
      <c r="D49" s="106" t="s">
        <v>67</v>
      </c>
      <c r="E49" s="106">
        <v>64479</v>
      </c>
    </row>
    <row r="50" spans="2:5" ht="18" customHeight="1">
      <c r="B50" s="106" t="s">
        <v>31</v>
      </c>
      <c r="C50" s="106" t="s">
        <v>52</v>
      </c>
      <c r="D50" s="106" t="s">
        <v>66</v>
      </c>
      <c r="E50" s="106">
        <v>78636</v>
      </c>
    </row>
    <row r="51" spans="2:5" ht="18" customHeight="1">
      <c r="B51" s="106" t="s">
        <v>29</v>
      </c>
      <c r="C51" s="106" t="s">
        <v>53</v>
      </c>
      <c r="D51" s="106" t="s">
        <v>69</v>
      </c>
      <c r="E51" s="106">
        <v>86564</v>
      </c>
    </row>
    <row r="52" spans="2:5" ht="18" customHeight="1">
      <c r="B52" s="106" t="s">
        <v>29</v>
      </c>
      <c r="C52" s="106" t="s">
        <v>54</v>
      </c>
      <c r="D52" s="106" t="s">
        <v>66</v>
      </c>
      <c r="E52" s="106">
        <v>71719</v>
      </c>
    </row>
    <row r="53" spans="2:5" ht="18" customHeight="1">
      <c r="B53" s="106" t="s">
        <v>29</v>
      </c>
      <c r="C53" s="106" t="s">
        <v>3</v>
      </c>
      <c r="D53" s="106" t="s">
        <v>65</v>
      </c>
      <c r="E53" s="106">
        <v>34573</v>
      </c>
    </row>
    <row r="54" spans="2:5" ht="18" customHeight="1">
      <c r="B54" s="106" t="s">
        <v>31</v>
      </c>
      <c r="C54" s="106" t="s">
        <v>0</v>
      </c>
      <c r="D54" s="106" t="s">
        <v>66</v>
      </c>
      <c r="E54" s="106">
        <v>117984</v>
      </c>
    </row>
    <row r="55" spans="2:5" ht="18" customHeight="1">
      <c r="B55" s="106" t="s">
        <v>29</v>
      </c>
      <c r="C55" s="106" t="s">
        <v>52</v>
      </c>
      <c r="D55" s="106" t="s">
        <v>67</v>
      </c>
      <c r="E55" s="106">
        <v>63031</v>
      </c>
    </row>
    <row r="56" spans="2:5" ht="18" customHeight="1">
      <c r="B56" s="106" t="s">
        <v>33</v>
      </c>
      <c r="C56" s="106" t="s">
        <v>53</v>
      </c>
      <c r="D56" s="106" t="s">
        <v>68</v>
      </c>
      <c r="E56" s="106">
        <v>38075</v>
      </c>
    </row>
    <row r="57" spans="2:5" ht="18" customHeight="1">
      <c r="B57" s="106" t="s">
        <v>33</v>
      </c>
      <c r="C57" s="106" t="s">
        <v>54</v>
      </c>
      <c r="D57" s="106" t="s">
        <v>69</v>
      </c>
      <c r="E57" s="106">
        <v>91951</v>
      </c>
    </row>
    <row r="58" spans="2:5" ht="18" customHeight="1">
      <c r="B58" s="106" t="s">
        <v>31</v>
      </c>
      <c r="C58" s="106" t="s">
        <v>3</v>
      </c>
      <c r="D58" s="106" t="s">
        <v>66</v>
      </c>
      <c r="E58" s="106">
        <v>85786</v>
      </c>
    </row>
    <row r="59" spans="2:5" ht="18" customHeight="1">
      <c r="B59" s="106" t="s">
        <v>29</v>
      </c>
      <c r="C59" s="106" t="s">
        <v>0</v>
      </c>
      <c r="D59" s="106" t="s">
        <v>65</v>
      </c>
      <c r="E59" s="106">
        <v>117544</v>
      </c>
    </row>
    <row r="60" spans="2:5" ht="18" customHeight="1">
      <c r="B60" s="106" t="s">
        <v>29</v>
      </c>
      <c r="C60" s="106" t="s">
        <v>52</v>
      </c>
      <c r="D60" s="106" t="s">
        <v>66</v>
      </c>
      <c r="E60" s="106">
        <v>126971</v>
      </c>
    </row>
    <row r="61" spans="2:5" ht="18" customHeight="1">
      <c r="B61" s="106" t="s">
        <v>29</v>
      </c>
      <c r="C61" s="106" t="s">
        <v>53</v>
      </c>
      <c r="D61" s="106" t="s">
        <v>67</v>
      </c>
      <c r="E61" s="106">
        <v>110108</v>
      </c>
    </row>
    <row r="62" spans="2:5" ht="18" customHeight="1">
      <c r="B62" s="106" t="s">
        <v>31</v>
      </c>
      <c r="C62" s="106" t="s">
        <v>54</v>
      </c>
      <c r="D62" s="106" t="s">
        <v>68</v>
      </c>
      <c r="E62" s="106">
        <v>57739</v>
      </c>
    </row>
    <row r="63" spans="2:5" ht="18" customHeight="1">
      <c r="B63" s="106" t="s">
        <v>29</v>
      </c>
      <c r="C63" s="106" t="s">
        <v>3</v>
      </c>
      <c r="D63" s="106" t="s">
        <v>69</v>
      </c>
      <c r="E63" s="106">
        <v>100089</v>
      </c>
    </row>
    <row r="64" spans="2:5" ht="18" customHeight="1">
      <c r="B64" s="106" t="s">
        <v>33</v>
      </c>
      <c r="C64" s="106" t="s">
        <v>0</v>
      </c>
      <c r="D64" s="106" t="s">
        <v>66</v>
      </c>
      <c r="E64" s="106">
        <v>67356</v>
      </c>
    </row>
    <row r="65" spans="2:5" ht="18" customHeight="1">
      <c r="B65" s="106" t="s">
        <v>33</v>
      </c>
      <c r="C65" s="106" t="s">
        <v>52</v>
      </c>
      <c r="D65" s="106" t="s">
        <v>65</v>
      </c>
      <c r="E65" s="106">
        <v>32951</v>
      </c>
    </row>
    <row r="66" spans="2:5" ht="18" customHeight="1">
      <c r="B66" s="106" t="s">
        <v>31</v>
      </c>
      <c r="C66" s="106" t="s">
        <v>53</v>
      </c>
      <c r="D66" s="106" t="s">
        <v>66</v>
      </c>
      <c r="E66" s="106">
        <v>79746</v>
      </c>
    </row>
    <row r="67" spans="2:5" ht="18" customHeight="1">
      <c r="B67" s="106" t="s">
        <v>29</v>
      </c>
      <c r="C67" s="106" t="s">
        <v>54</v>
      </c>
      <c r="D67" s="106" t="s">
        <v>67</v>
      </c>
      <c r="E67" s="106">
        <v>116565</v>
      </c>
    </row>
    <row r="68" spans="2:5" ht="18" customHeight="1">
      <c r="B68" s="106" t="s">
        <v>29</v>
      </c>
      <c r="C68" s="106" t="s">
        <v>3</v>
      </c>
      <c r="D68" s="106" t="s">
        <v>68</v>
      </c>
      <c r="E68" s="106">
        <v>74123</v>
      </c>
    </row>
    <row r="69" spans="2:5" ht="18" customHeight="1">
      <c r="B69" s="106" t="s">
        <v>29</v>
      </c>
      <c r="C69" s="106" t="s">
        <v>0</v>
      </c>
      <c r="D69" s="106" t="s">
        <v>69</v>
      </c>
      <c r="E69" s="106">
        <v>45628</v>
      </c>
    </row>
    <row r="70" spans="2:5" ht="18" customHeight="1">
      <c r="B70" s="106" t="s">
        <v>31</v>
      </c>
      <c r="C70" s="106" t="s">
        <v>52</v>
      </c>
      <c r="D70" s="106" t="s">
        <v>66</v>
      </c>
      <c r="E70" s="106">
        <v>74071</v>
      </c>
    </row>
    <row r="71" spans="2:5" ht="18" customHeight="1">
      <c r="B71" s="106" t="s">
        <v>29</v>
      </c>
      <c r="C71" s="106" t="s">
        <v>53</v>
      </c>
      <c r="D71" s="106" t="s">
        <v>65</v>
      </c>
      <c r="E71" s="106">
        <v>121680</v>
      </c>
    </row>
    <row r="72" spans="2:5" ht="18" customHeight="1">
      <c r="B72" s="106" t="s">
        <v>33</v>
      </c>
      <c r="C72" s="106" t="s">
        <v>54</v>
      </c>
      <c r="D72" s="106" t="s">
        <v>66</v>
      </c>
      <c r="E72" s="106">
        <v>125585</v>
      </c>
    </row>
    <row r="73" spans="2:5" ht="18" customHeight="1">
      <c r="B73" s="106" t="s">
        <v>33</v>
      </c>
      <c r="C73" s="106" t="s">
        <v>3</v>
      </c>
      <c r="D73" s="106" t="s">
        <v>67</v>
      </c>
      <c r="E73" s="106">
        <v>102299</v>
      </c>
    </row>
    <row r="74" spans="2:5" ht="18" customHeight="1">
      <c r="B74" s="106" t="s">
        <v>31</v>
      </c>
      <c r="C74" s="106" t="s">
        <v>0</v>
      </c>
      <c r="D74" s="106" t="s">
        <v>66</v>
      </c>
      <c r="E74" s="106">
        <v>33141</v>
      </c>
    </row>
    <row r="75" spans="2:5" ht="18" customHeight="1">
      <c r="B75" s="106" t="s">
        <v>29</v>
      </c>
      <c r="C75" s="106" t="s">
        <v>52</v>
      </c>
      <c r="D75" s="106" t="s">
        <v>69</v>
      </c>
      <c r="E75" s="106">
        <v>49110</v>
      </c>
    </row>
    <row r="76" spans="2:5" ht="18" customHeight="1">
      <c r="B76" s="106" t="s">
        <v>29</v>
      </c>
      <c r="C76" s="106" t="s">
        <v>53</v>
      </c>
      <c r="D76" s="106" t="s">
        <v>66</v>
      </c>
      <c r="E76" s="106">
        <v>102941</v>
      </c>
    </row>
    <row r="77" spans="2:5" ht="18" customHeight="1">
      <c r="B77" s="106" t="s">
        <v>29</v>
      </c>
      <c r="C77" s="106" t="s">
        <v>54</v>
      </c>
      <c r="D77" s="106" t="s">
        <v>65</v>
      </c>
      <c r="E77" s="106">
        <v>104725</v>
      </c>
    </row>
    <row r="78" spans="2:5" ht="18" customHeight="1">
      <c r="B78" s="106" t="s">
        <v>31</v>
      </c>
      <c r="C78" s="106" t="s">
        <v>3</v>
      </c>
      <c r="D78" s="106" t="s">
        <v>66</v>
      </c>
      <c r="E78" s="106">
        <v>51523</v>
      </c>
    </row>
    <row r="79" spans="2:5" ht="18" customHeight="1">
      <c r="B79" s="106" t="s">
        <v>29</v>
      </c>
      <c r="C79" s="106" t="s">
        <v>0</v>
      </c>
      <c r="D79" s="106" t="s">
        <v>67</v>
      </c>
      <c r="E79" s="106">
        <v>123472</v>
      </c>
    </row>
    <row r="80" spans="2:5" ht="18" customHeight="1">
      <c r="B80" s="106" t="s">
        <v>33</v>
      </c>
      <c r="C80" s="106" t="s">
        <v>52</v>
      </c>
      <c r="D80" s="106" t="s">
        <v>68</v>
      </c>
      <c r="E80" s="106">
        <v>93155</v>
      </c>
    </row>
    <row r="81" spans="2:5" ht="18" customHeight="1">
      <c r="B81" s="106" t="s">
        <v>33</v>
      </c>
      <c r="C81" s="106" t="s">
        <v>53</v>
      </c>
      <c r="D81" s="106" t="s">
        <v>69</v>
      </c>
      <c r="E81" s="106">
        <v>50619</v>
      </c>
    </row>
    <row r="82" spans="2:5" ht="18" customHeight="1">
      <c r="B82" s="106" t="s">
        <v>31</v>
      </c>
      <c r="C82" s="106" t="s">
        <v>54</v>
      </c>
      <c r="D82" s="106" t="s">
        <v>66</v>
      </c>
      <c r="E82" s="106">
        <v>71707</v>
      </c>
    </row>
    <row r="83" spans="2:5" ht="18" customHeight="1">
      <c r="B83" s="106" t="s">
        <v>29</v>
      </c>
      <c r="C83" s="106" t="s">
        <v>3</v>
      </c>
      <c r="D83" s="106" t="s">
        <v>65</v>
      </c>
      <c r="E83" s="106">
        <v>38803</v>
      </c>
    </row>
    <row r="84" spans="2:5" ht="18" customHeight="1">
      <c r="B84" s="106" t="s">
        <v>29</v>
      </c>
      <c r="C84" s="106" t="s">
        <v>0</v>
      </c>
      <c r="D84" s="106" t="s">
        <v>66</v>
      </c>
      <c r="E84" s="106">
        <v>45717</v>
      </c>
    </row>
    <row r="85" spans="2:5" ht="18" customHeight="1">
      <c r="B85" s="106" t="s">
        <v>29</v>
      </c>
      <c r="C85" s="106" t="s">
        <v>52</v>
      </c>
      <c r="D85" s="106" t="s">
        <v>67</v>
      </c>
      <c r="E85" s="106">
        <v>53729</v>
      </c>
    </row>
    <row r="86" spans="2:5" ht="18" customHeight="1">
      <c r="B86" s="106" t="s">
        <v>31</v>
      </c>
      <c r="C86" s="106" t="s">
        <v>53</v>
      </c>
      <c r="D86" s="106" t="s">
        <v>68</v>
      </c>
      <c r="E86" s="106">
        <v>113279</v>
      </c>
    </row>
    <row r="87" spans="2:5" ht="18" customHeight="1">
      <c r="B87" s="106" t="s">
        <v>29</v>
      </c>
      <c r="C87" s="106" t="s">
        <v>54</v>
      </c>
      <c r="D87" s="106" t="s">
        <v>69</v>
      </c>
      <c r="E87" s="106">
        <v>105759</v>
      </c>
    </row>
    <row r="88" spans="2:5" ht="18" customHeight="1">
      <c r="B88" s="106" t="s">
        <v>33</v>
      </c>
      <c r="C88" s="106" t="s">
        <v>3</v>
      </c>
      <c r="D88" s="106" t="s">
        <v>66</v>
      </c>
      <c r="E88" s="106">
        <v>101463</v>
      </c>
    </row>
    <row r="89" spans="2:5" ht="18" customHeight="1">
      <c r="B89" s="106" t="s">
        <v>33</v>
      </c>
      <c r="C89" s="106" t="s">
        <v>0</v>
      </c>
      <c r="D89" s="106" t="s">
        <v>65</v>
      </c>
      <c r="E89" s="106">
        <v>64207</v>
      </c>
    </row>
    <row r="90" spans="2:5" ht="18" customHeight="1">
      <c r="B90" s="106" t="s">
        <v>31</v>
      </c>
      <c r="C90" s="106" t="s">
        <v>52</v>
      </c>
      <c r="D90" s="106" t="s">
        <v>66</v>
      </c>
      <c r="E90" s="106">
        <v>40416</v>
      </c>
    </row>
    <row r="91" spans="2:5" ht="18" customHeight="1">
      <c r="B91" s="106" t="s">
        <v>29</v>
      </c>
      <c r="C91" s="106" t="s">
        <v>53</v>
      </c>
      <c r="D91" s="106" t="s">
        <v>67</v>
      </c>
      <c r="E91" s="106">
        <v>63935</v>
      </c>
    </row>
    <row r="92" spans="2:5" ht="18" customHeight="1">
      <c r="B92" s="106" t="s">
        <v>29</v>
      </c>
      <c r="C92" s="106" t="s">
        <v>54</v>
      </c>
      <c r="D92" s="106" t="s">
        <v>68</v>
      </c>
      <c r="E92" s="106">
        <v>65240</v>
      </c>
    </row>
    <row r="93" spans="2:5" ht="18" customHeight="1">
      <c r="B93" s="106" t="s">
        <v>29</v>
      </c>
      <c r="C93" s="106" t="s">
        <v>3</v>
      </c>
      <c r="D93" s="106" t="s">
        <v>69</v>
      </c>
      <c r="E93" s="106">
        <v>55987</v>
      </c>
    </row>
    <row r="94" spans="2:5" ht="18" customHeight="1">
      <c r="B94" s="106" t="s">
        <v>31</v>
      </c>
      <c r="C94" s="106" t="s">
        <v>0</v>
      </c>
      <c r="D94" s="106" t="s">
        <v>66</v>
      </c>
      <c r="E94" s="106">
        <v>42256</v>
      </c>
    </row>
    <row r="95" spans="2:5" ht="18" customHeight="1">
      <c r="B95" s="106" t="s">
        <v>29</v>
      </c>
      <c r="C95" s="106" t="s">
        <v>52</v>
      </c>
      <c r="D95" s="106" t="s">
        <v>65</v>
      </c>
      <c r="E95" s="106">
        <v>91961</v>
      </c>
    </row>
    <row r="96" spans="2:5" ht="18" customHeight="1">
      <c r="B96" s="106" t="s">
        <v>33</v>
      </c>
      <c r="C96" s="106" t="s">
        <v>53</v>
      </c>
      <c r="D96" s="106" t="s">
        <v>66</v>
      </c>
      <c r="E96" s="106">
        <v>79727</v>
      </c>
    </row>
    <row r="97" spans="2:5" ht="18" customHeight="1">
      <c r="B97" s="106" t="s">
        <v>33</v>
      </c>
      <c r="C97" s="106" t="s">
        <v>54</v>
      </c>
      <c r="D97" s="106" t="s">
        <v>67</v>
      </c>
      <c r="E97" s="106">
        <v>106894</v>
      </c>
    </row>
    <row r="98" spans="2:5" ht="18" customHeight="1">
      <c r="B98" s="106" t="s">
        <v>31</v>
      </c>
      <c r="C98" s="106" t="s">
        <v>3</v>
      </c>
      <c r="D98" s="106" t="s">
        <v>68</v>
      </c>
      <c r="E98" s="106">
        <v>102829</v>
      </c>
    </row>
    <row r="99" spans="2:5" ht="18" customHeight="1">
      <c r="B99" s="106" t="s">
        <v>29</v>
      </c>
      <c r="C99" s="106" t="s">
        <v>0</v>
      </c>
      <c r="D99" s="106" t="s">
        <v>69</v>
      </c>
      <c r="E99" s="106">
        <v>43614</v>
      </c>
    </row>
    <row r="100" spans="2:5" ht="18" customHeight="1">
      <c r="B100" s="106" t="s">
        <v>29</v>
      </c>
      <c r="C100" s="106" t="s">
        <v>52</v>
      </c>
      <c r="D100" s="106" t="s">
        <v>66</v>
      </c>
      <c r="E100" s="106">
        <v>116311</v>
      </c>
    </row>
    <row r="101" spans="2:5" ht="18" customHeight="1">
      <c r="B101" s="106" t="s">
        <v>29</v>
      </c>
      <c r="C101" s="106" t="s">
        <v>53</v>
      </c>
      <c r="D101" s="106" t="s">
        <v>65</v>
      </c>
      <c r="E101" s="106">
        <v>46813</v>
      </c>
    </row>
    <row r="102" spans="2:5" ht="18" customHeight="1">
      <c r="B102" s="106" t="s">
        <v>31</v>
      </c>
      <c r="C102" s="106" t="s">
        <v>54</v>
      </c>
      <c r="D102" s="106" t="s">
        <v>66</v>
      </c>
      <c r="E102" s="106">
        <v>113102</v>
      </c>
    </row>
    <row r="103" spans="2:5" ht="18" customHeight="1">
      <c r="B103" s="106" t="s">
        <v>29</v>
      </c>
      <c r="C103" s="106" t="s">
        <v>3</v>
      </c>
      <c r="D103" s="106" t="s">
        <v>67</v>
      </c>
      <c r="E103" s="106">
        <v>105039</v>
      </c>
    </row>
    <row r="104" spans="2:5" ht="18" customHeight="1">
      <c r="B104" s="106" t="s">
        <v>33</v>
      </c>
      <c r="C104" s="106" t="s">
        <v>0</v>
      </c>
      <c r="D104" s="106" t="s">
        <v>68</v>
      </c>
      <c r="E104" s="106">
        <v>123008</v>
      </c>
    </row>
    <row r="105" spans="2:5" ht="18" customHeight="1">
      <c r="B105" s="106" t="s">
        <v>33</v>
      </c>
      <c r="C105" s="106" t="s">
        <v>52</v>
      </c>
      <c r="D105" s="106" t="s">
        <v>69</v>
      </c>
      <c r="E105" s="106">
        <v>95644</v>
      </c>
    </row>
    <row r="106" spans="2:5" ht="18" customHeight="1">
      <c r="B106" s="106" t="s">
        <v>31</v>
      </c>
      <c r="C106" s="106" t="s">
        <v>53</v>
      </c>
      <c r="D106" s="106" t="s">
        <v>66</v>
      </c>
      <c r="E106" s="106">
        <v>124987</v>
      </c>
    </row>
    <row r="107" spans="2:5" ht="18" customHeight="1">
      <c r="B107" s="106" t="s">
        <v>29</v>
      </c>
      <c r="C107" s="106" t="s">
        <v>54</v>
      </c>
      <c r="D107" s="106" t="s">
        <v>65</v>
      </c>
      <c r="E107" s="106">
        <v>83236</v>
      </c>
    </row>
    <row r="108" spans="2:5" ht="18" customHeight="1">
      <c r="B108" s="106" t="s">
        <v>29</v>
      </c>
      <c r="C108" s="106" t="s">
        <v>3</v>
      </c>
      <c r="D108" s="106" t="s">
        <v>66</v>
      </c>
      <c r="E108" s="106">
        <v>119868</v>
      </c>
    </row>
    <row r="109" spans="2:5" ht="18" customHeight="1">
      <c r="B109" s="106" t="s">
        <v>29</v>
      </c>
      <c r="C109" s="106" t="s">
        <v>0</v>
      </c>
      <c r="D109" s="106" t="s">
        <v>67</v>
      </c>
      <c r="E109" s="106">
        <v>55948</v>
      </c>
    </row>
    <row r="110" spans="2:5" ht="18" customHeight="1">
      <c r="B110" s="106" t="s">
        <v>31</v>
      </c>
      <c r="C110" s="106" t="s">
        <v>52</v>
      </c>
      <c r="D110" s="106" t="s">
        <v>66</v>
      </c>
      <c r="E110" s="106">
        <v>40620</v>
      </c>
    </row>
    <row r="111" spans="2:5" ht="18" customHeight="1">
      <c r="B111" s="106" t="s">
        <v>29</v>
      </c>
      <c r="C111" s="106" t="s">
        <v>53</v>
      </c>
      <c r="D111" s="106" t="s">
        <v>69</v>
      </c>
      <c r="E111" s="106">
        <v>90671</v>
      </c>
    </row>
    <row r="112" spans="2:5" ht="18" customHeight="1">
      <c r="B112" s="106" t="s">
        <v>33</v>
      </c>
      <c r="C112" s="106" t="s">
        <v>54</v>
      </c>
      <c r="D112" s="106" t="s">
        <v>66</v>
      </c>
      <c r="E112" s="106">
        <v>101023</v>
      </c>
    </row>
    <row r="113" spans="2:5" ht="18" customHeight="1">
      <c r="B113" s="106" t="s">
        <v>33</v>
      </c>
      <c r="C113" s="106" t="s">
        <v>3</v>
      </c>
      <c r="D113" s="106" t="s">
        <v>65</v>
      </c>
      <c r="E113" s="106">
        <v>106648</v>
      </c>
    </row>
    <row r="114" spans="2:5" ht="18" customHeight="1">
      <c r="B114" s="106" t="s">
        <v>31</v>
      </c>
      <c r="C114" s="106" t="s">
        <v>0</v>
      </c>
      <c r="D114" s="106" t="s">
        <v>66</v>
      </c>
      <c r="E114" s="106">
        <v>54459</v>
      </c>
    </row>
    <row r="115" spans="2:5" ht="18" customHeight="1">
      <c r="B115" s="106" t="s">
        <v>29</v>
      </c>
      <c r="C115" s="106" t="s">
        <v>52</v>
      </c>
      <c r="D115" s="106" t="s">
        <v>67</v>
      </c>
      <c r="E115" s="106">
        <v>76860</v>
      </c>
    </row>
    <row r="116" spans="2:5" ht="18" customHeight="1">
      <c r="B116" s="106" t="s">
        <v>29</v>
      </c>
      <c r="C116" s="106" t="s">
        <v>53</v>
      </c>
      <c r="D116" s="106" t="s">
        <v>68</v>
      </c>
      <c r="E116" s="106">
        <v>81087</v>
      </c>
    </row>
    <row r="117" spans="2:5" ht="18" customHeight="1">
      <c r="B117" s="106" t="s">
        <v>29</v>
      </c>
      <c r="C117" s="106" t="s">
        <v>54</v>
      </c>
      <c r="D117" s="106" t="s">
        <v>69</v>
      </c>
      <c r="E117" s="106">
        <v>38825</v>
      </c>
    </row>
    <row r="118" spans="2:5" ht="18" customHeight="1">
      <c r="B118" s="106" t="s">
        <v>31</v>
      </c>
      <c r="C118" s="106" t="s">
        <v>3</v>
      </c>
      <c r="D118" s="106" t="s">
        <v>66</v>
      </c>
      <c r="E118" s="106">
        <v>91968</v>
      </c>
    </row>
    <row r="119" spans="2:5" ht="18" customHeight="1">
      <c r="B119" s="106" t="s">
        <v>29</v>
      </c>
      <c r="C119" s="106" t="s">
        <v>0</v>
      </c>
      <c r="D119" s="106" t="s">
        <v>65</v>
      </c>
      <c r="E119" s="106">
        <v>91670</v>
      </c>
    </row>
    <row r="120" spans="2:5" ht="18" customHeight="1">
      <c r="B120" s="106" t="s">
        <v>33</v>
      </c>
      <c r="C120" s="106" t="s">
        <v>52</v>
      </c>
      <c r="D120" s="106" t="s">
        <v>66</v>
      </c>
      <c r="E120" s="106">
        <v>78071</v>
      </c>
    </row>
    <row r="121" spans="2:5" ht="18" customHeight="1">
      <c r="B121" s="106" t="s">
        <v>33</v>
      </c>
      <c r="C121" s="106" t="s">
        <v>53</v>
      </c>
      <c r="D121" s="106" t="s">
        <v>67</v>
      </c>
      <c r="E121" s="106">
        <v>118506</v>
      </c>
    </row>
    <row r="122" spans="2:5" ht="18" customHeight="1">
      <c r="B122" s="106" t="s">
        <v>31</v>
      </c>
      <c r="C122" s="106" t="s">
        <v>54</v>
      </c>
      <c r="D122" s="106" t="s">
        <v>68</v>
      </c>
      <c r="E122" s="106">
        <v>116096</v>
      </c>
    </row>
    <row r="123" spans="2:5" ht="18" customHeight="1">
      <c r="B123" s="106" t="s">
        <v>29</v>
      </c>
      <c r="C123" s="106" t="s">
        <v>3</v>
      </c>
      <c r="D123" s="106" t="s">
        <v>69</v>
      </c>
      <c r="E123" s="106">
        <v>46423</v>
      </c>
    </row>
    <row r="124" spans="2:5" ht="18" customHeight="1" thickBot="1">
      <c r="B124" s="107" t="s">
        <v>29</v>
      </c>
      <c r="C124" s="107" t="s">
        <v>0</v>
      </c>
      <c r="D124" s="107" t="s">
        <v>66</v>
      </c>
      <c r="E124" s="107">
        <v>104070</v>
      </c>
    </row>
  </sheetData>
  <autoFilter ref="B4:E124" xr:uid="{7CFF10D7-6BA7-4CD8-ABED-42A9EF28B3AB}"/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CE84-CB95-46CE-BC5C-BC738E481A00}">
  <sheetPr>
    <tabColor theme="4" tint="0.79998168889431442"/>
  </sheetPr>
  <dimension ref="A1:D121"/>
  <sheetViews>
    <sheetView zoomScaleNormal="100" workbookViewId="0"/>
  </sheetViews>
  <sheetFormatPr baseColWidth="10" defaultColWidth="9" defaultRowHeight="18" customHeight="1"/>
  <cols>
    <col min="1" max="1" width="8.6640625" style="1" customWidth="1"/>
    <col min="2" max="2" width="15.6640625" style="1" customWidth="1"/>
    <col min="3" max="4" width="12.6640625" style="1" customWidth="1"/>
    <col min="5" max="16384" width="9" style="1"/>
  </cols>
  <sheetData>
    <row r="1" spans="1:4" ht="18" customHeight="1">
      <c r="A1" s="53" t="s">
        <v>49</v>
      </c>
      <c r="B1" s="1" t="s">
        <v>21</v>
      </c>
      <c r="C1" s="1" t="s">
        <v>37</v>
      </c>
      <c r="D1" s="93" t="s">
        <v>17</v>
      </c>
    </row>
    <row r="2" spans="1:4" ht="18" customHeight="1">
      <c r="A2" s="54" t="s">
        <v>59</v>
      </c>
      <c r="B2" s="37" t="s">
        <v>29</v>
      </c>
      <c r="C2" s="37" t="s">
        <v>52</v>
      </c>
      <c r="D2" s="37">
        <v>150000</v>
      </c>
    </row>
    <row r="3" spans="1:4" ht="18" customHeight="1">
      <c r="A3" s="54" t="s">
        <v>58</v>
      </c>
      <c r="B3" s="37" t="s">
        <v>31</v>
      </c>
      <c r="C3" s="37" t="s">
        <v>53</v>
      </c>
      <c r="D3" s="37">
        <v>38000</v>
      </c>
    </row>
    <row r="4" spans="1:4" ht="18" customHeight="1">
      <c r="A4" s="54" t="s">
        <v>58</v>
      </c>
      <c r="B4" s="37" t="s">
        <v>29</v>
      </c>
      <c r="C4" s="37" t="s">
        <v>54</v>
      </c>
      <c r="D4" s="37">
        <v>150000</v>
      </c>
    </row>
    <row r="5" spans="1:4" ht="18" customHeight="1">
      <c r="A5" s="54" t="s">
        <v>59</v>
      </c>
      <c r="B5" s="37" t="s">
        <v>33</v>
      </c>
      <c r="C5" s="37" t="s">
        <v>3</v>
      </c>
      <c r="D5" s="37">
        <v>30000</v>
      </c>
    </row>
    <row r="6" spans="1:4" ht="18" customHeight="1">
      <c r="A6" s="54" t="s">
        <v>59</v>
      </c>
      <c r="B6" s="37" t="s">
        <v>33</v>
      </c>
      <c r="C6" s="37" t="s">
        <v>0</v>
      </c>
      <c r="D6" s="37">
        <v>30000</v>
      </c>
    </row>
    <row r="7" spans="1:4" ht="18" customHeight="1">
      <c r="A7" s="54" t="s">
        <v>59</v>
      </c>
      <c r="B7" s="37" t="s">
        <v>31</v>
      </c>
      <c r="C7" s="37" t="s">
        <v>1</v>
      </c>
      <c r="D7" s="37">
        <v>38000</v>
      </c>
    </row>
    <row r="8" spans="1:4" ht="18" customHeight="1">
      <c r="A8" s="54" t="s">
        <v>58</v>
      </c>
      <c r="B8" s="37" t="s">
        <v>29</v>
      </c>
      <c r="C8" s="37" t="s">
        <v>2</v>
      </c>
      <c r="D8" s="37">
        <v>150000</v>
      </c>
    </row>
    <row r="9" spans="1:4" ht="18" customHeight="1">
      <c r="A9" s="54" t="s">
        <v>58</v>
      </c>
      <c r="B9" s="37" t="s">
        <v>29</v>
      </c>
      <c r="C9" s="37" t="s">
        <v>3</v>
      </c>
      <c r="D9" s="37">
        <v>150000</v>
      </c>
    </row>
    <row r="10" spans="1:4" ht="18" customHeight="1">
      <c r="A10" s="54" t="s">
        <v>59</v>
      </c>
      <c r="B10" s="37" t="s">
        <v>29</v>
      </c>
      <c r="C10" s="37" t="s">
        <v>0</v>
      </c>
      <c r="D10" s="37">
        <v>150000</v>
      </c>
    </row>
    <row r="11" spans="1:4" ht="18" customHeight="1">
      <c r="A11" s="54" t="s">
        <v>59</v>
      </c>
      <c r="B11" s="37" t="s">
        <v>31</v>
      </c>
      <c r="C11" s="37" t="s">
        <v>1</v>
      </c>
      <c r="D11" s="37">
        <v>38000</v>
      </c>
    </row>
    <row r="12" spans="1:4" ht="18" customHeight="1">
      <c r="A12" s="54" t="s">
        <v>59</v>
      </c>
      <c r="B12" s="37" t="s">
        <v>29</v>
      </c>
      <c r="C12" s="37" t="s">
        <v>2</v>
      </c>
      <c r="D12" s="37">
        <v>150000</v>
      </c>
    </row>
    <row r="13" spans="1:4" ht="18" customHeight="1">
      <c r="A13" s="54" t="s">
        <v>58</v>
      </c>
      <c r="B13" s="37" t="s">
        <v>33</v>
      </c>
      <c r="C13" s="37" t="s">
        <v>3</v>
      </c>
      <c r="D13" s="37">
        <v>30000</v>
      </c>
    </row>
    <row r="14" spans="1:4" ht="18" customHeight="1">
      <c r="A14" s="54" t="s">
        <v>58</v>
      </c>
      <c r="B14" s="37" t="s">
        <v>33</v>
      </c>
      <c r="C14" s="37" t="s">
        <v>0</v>
      </c>
      <c r="D14" s="37">
        <v>30000</v>
      </c>
    </row>
    <row r="15" spans="1:4" ht="18" customHeight="1">
      <c r="A15" s="54" t="s">
        <v>59</v>
      </c>
      <c r="B15" s="37" t="s">
        <v>31</v>
      </c>
      <c r="C15" s="37" t="s">
        <v>1</v>
      </c>
      <c r="D15" s="37">
        <v>38000</v>
      </c>
    </row>
    <row r="16" spans="1:4" ht="18" customHeight="1">
      <c r="A16" s="54" t="s">
        <v>59</v>
      </c>
      <c r="B16" s="37" t="s">
        <v>29</v>
      </c>
      <c r="C16" s="37" t="s">
        <v>2</v>
      </c>
      <c r="D16" s="37">
        <v>150000</v>
      </c>
    </row>
    <row r="17" spans="1:4" ht="18" customHeight="1">
      <c r="A17" s="54" t="s">
        <v>59</v>
      </c>
      <c r="B17" s="37" t="s">
        <v>29</v>
      </c>
      <c r="C17" s="37" t="s">
        <v>3</v>
      </c>
      <c r="D17" s="37">
        <v>150000</v>
      </c>
    </row>
    <row r="18" spans="1:4" ht="18" customHeight="1">
      <c r="A18" s="54" t="s">
        <v>58</v>
      </c>
      <c r="B18" s="37" t="s">
        <v>29</v>
      </c>
      <c r="C18" s="37" t="s">
        <v>0</v>
      </c>
      <c r="D18" s="37">
        <v>150000</v>
      </c>
    </row>
    <row r="19" spans="1:4" ht="18" customHeight="1">
      <c r="A19" s="54" t="s">
        <v>58</v>
      </c>
      <c r="B19" s="37" t="s">
        <v>31</v>
      </c>
      <c r="C19" s="37" t="s">
        <v>1</v>
      </c>
      <c r="D19" s="37">
        <v>38000</v>
      </c>
    </row>
    <row r="20" spans="1:4" ht="18" customHeight="1">
      <c r="A20" s="54" t="s">
        <v>59</v>
      </c>
      <c r="B20" s="37" t="s">
        <v>29</v>
      </c>
      <c r="C20" s="37" t="s">
        <v>2</v>
      </c>
      <c r="D20" s="37">
        <v>150000</v>
      </c>
    </row>
    <row r="21" spans="1:4" ht="18" customHeight="1">
      <c r="A21" s="54" t="s">
        <v>59</v>
      </c>
      <c r="B21" s="37" t="s">
        <v>33</v>
      </c>
      <c r="C21" s="37" t="s">
        <v>3</v>
      </c>
      <c r="D21" s="37">
        <v>30000</v>
      </c>
    </row>
    <row r="22" spans="1:4" ht="18" customHeight="1">
      <c r="A22" s="54" t="s">
        <v>59</v>
      </c>
      <c r="B22" s="37" t="s">
        <v>33</v>
      </c>
      <c r="C22" s="37" t="s">
        <v>0</v>
      </c>
      <c r="D22" s="37">
        <v>30000</v>
      </c>
    </row>
    <row r="23" spans="1:4" ht="18" customHeight="1">
      <c r="A23" s="54" t="s">
        <v>58</v>
      </c>
      <c r="B23" s="37" t="s">
        <v>31</v>
      </c>
      <c r="C23" s="37" t="s">
        <v>1</v>
      </c>
      <c r="D23" s="37">
        <v>38000</v>
      </c>
    </row>
    <row r="24" spans="1:4" ht="18" customHeight="1">
      <c r="A24" s="54" t="s">
        <v>58</v>
      </c>
      <c r="B24" s="37" t="s">
        <v>29</v>
      </c>
      <c r="C24" s="37" t="s">
        <v>2</v>
      </c>
      <c r="D24" s="37">
        <v>150000</v>
      </c>
    </row>
    <row r="25" spans="1:4" ht="18" customHeight="1">
      <c r="A25" s="54" t="s">
        <v>59</v>
      </c>
      <c r="B25" s="37" t="s">
        <v>29</v>
      </c>
      <c r="C25" s="37" t="s">
        <v>3</v>
      </c>
      <c r="D25" s="37">
        <v>150000</v>
      </c>
    </row>
    <row r="26" spans="1:4" ht="18" customHeight="1">
      <c r="A26" s="54" t="s">
        <v>59</v>
      </c>
      <c r="B26" s="37" t="s">
        <v>29</v>
      </c>
      <c r="C26" s="37" t="s">
        <v>0</v>
      </c>
      <c r="D26" s="37">
        <v>150000</v>
      </c>
    </row>
    <row r="27" spans="1:4" ht="18" customHeight="1">
      <c r="A27" s="54" t="s">
        <v>59</v>
      </c>
      <c r="B27" s="37" t="s">
        <v>31</v>
      </c>
      <c r="C27" s="37" t="s">
        <v>1</v>
      </c>
      <c r="D27" s="37">
        <v>38000</v>
      </c>
    </row>
    <row r="28" spans="1:4" ht="18" customHeight="1">
      <c r="A28" s="54" t="s">
        <v>58</v>
      </c>
      <c r="B28" s="37" t="s">
        <v>29</v>
      </c>
      <c r="C28" s="37" t="s">
        <v>2</v>
      </c>
      <c r="D28" s="37">
        <v>150000</v>
      </c>
    </row>
    <row r="29" spans="1:4" ht="18" customHeight="1">
      <c r="A29" s="54" t="s">
        <v>58</v>
      </c>
      <c r="B29" s="37" t="s">
        <v>33</v>
      </c>
      <c r="C29" s="37" t="s">
        <v>3</v>
      </c>
      <c r="D29" s="37">
        <v>30000</v>
      </c>
    </row>
    <row r="30" spans="1:4" ht="18" customHeight="1">
      <c r="A30" s="54" t="s">
        <v>59</v>
      </c>
      <c r="B30" s="37" t="s">
        <v>33</v>
      </c>
      <c r="C30" s="37" t="s">
        <v>0</v>
      </c>
      <c r="D30" s="37">
        <v>30000</v>
      </c>
    </row>
    <row r="31" spans="1:4" ht="18" customHeight="1">
      <c r="A31" s="54" t="s">
        <v>59</v>
      </c>
      <c r="B31" s="37" t="s">
        <v>31</v>
      </c>
      <c r="C31" s="37" t="s">
        <v>1</v>
      </c>
      <c r="D31" s="37">
        <v>38000</v>
      </c>
    </row>
    <row r="32" spans="1:4" ht="18" customHeight="1">
      <c r="A32" s="54" t="s">
        <v>59</v>
      </c>
      <c r="B32" s="37" t="s">
        <v>29</v>
      </c>
      <c r="C32" s="37" t="s">
        <v>2</v>
      </c>
      <c r="D32" s="37">
        <v>150000</v>
      </c>
    </row>
    <row r="33" spans="1:4" ht="18" customHeight="1">
      <c r="A33" s="54" t="s">
        <v>58</v>
      </c>
      <c r="B33" s="37" t="s">
        <v>29</v>
      </c>
      <c r="C33" s="37" t="s">
        <v>3</v>
      </c>
      <c r="D33" s="37">
        <v>150000</v>
      </c>
    </row>
    <row r="34" spans="1:4" ht="18" customHeight="1">
      <c r="A34" s="54" t="s">
        <v>58</v>
      </c>
      <c r="B34" s="37" t="s">
        <v>29</v>
      </c>
      <c r="C34" s="37" t="s">
        <v>0</v>
      </c>
      <c r="D34" s="37">
        <v>150000</v>
      </c>
    </row>
    <row r="35" spans="1:4" ht="18" customHeight="1">
      <c r="A35" s="54" t="s">
        <v>59</v>
      </c>
      <c r="B35" s="37" t="s">
        <v>31</v>
      </c>
      <c r="C35" s="37" t="s">
        <v>1</v>
      </c>
      <c r="D35" s="37">
        <v>38000</v>
      </c>
    </row>
    <row r="36" spans="1:4" ht="18" customHeight="1">
      <c r="A36" s="54" t="s">
        <v>59</v>
      </c>
      <c r="B36" s="37" t="s">
        <v>29</v>
      </c>
      <c r="C36" s="37" t="s">
        <v>2</v>
      </c>
      <c r="D36" s="37">
        <v>150000</v>
      </c>
    </row>
    <row r="37" spans="1:4" ht="18" customHeight="1">
      <c r="A37" s="54" t="s">
        <v>59</v>
      </c>
      <c r="B37" s="37" t="s">
        <v>33</v>
      </c>
      <c r="C37" s="37" t="s">
        <v>3</v>
      </c>
      <c r="D37" s="37">
        <v>30000</v>
      </c>
    </row>
    <row r="38" spans="1:4" ht="18" customHeight="1">
      <c r="A38" s="54" t="s">
        <v>58</v>
      </c>
      <c r="B38" s="37" t="s">
        <v>33</v>
      </c>
      <c r="C38" s="37" t="s">
        <v>0</v>
      </c>
      <c r="D38" s="37">
        <v>30000</v>
      </c>
    </row>
    <row r="39" spans="1:4" ht="18" customHeight="1">
      <c r="A39" s="54" t="s">
        <v>58</v>
      </c>
      <c r="B39" s="37" t="s">
        <v>31</v>
      </c>
      <c r="C39" s="37" t="s">
        <v>1</v>
      </c>
      <c r="D39" s="37">
        <v>38000</v>
      </c>
    </row>
    <row r="40" spans="1:4" ht="18" customHeight="1">
      <c r="A40" s="54" t="s">
        <v>59</v>
      </c>
      <c r="B40" s="37" t="s">
        <v>29</v>
      </c>
      <c r="C40" s="37" t="s">
        <v>2</v>
      </c>
      <c r="D40" s="37">
        <v>150000</v>
      </c>
    </row>
    <row r="41" spans="1:4" ht="18" customHeight="1">
      <c r="A41" s="54" t="s">
        <v>59</v>
      </c>
      <c r="B41" s="37" t="s">
        <v>29</v>
      </c>
      <c r="C41" s="37" t="s">
        <v>3</v>
      </c>
      <c r="D41" s="37">
        <v>150000</v>
      </c>
    </row>
    <row r="42" spans="1:4" ht="18" customHeight="1">
      <c r="A42" s="54" t="s">
        <v>59</v>
      </c>
      <c r="B42" s="37" t="s">
        <v>29</v>
      </c>
      <c r="C42" s="37" t="s">
        <v>0</v>
      </c>
      <c r="D42" s="37">
        <v>150000</v>
      </c>
    </row>
    <row r="43" spans="1:4" ht="18" customHeight="1">
      <c r="A43" s="54" t="s">
        <v>58</v>
      </c>
      <c r="B43" s="37" t="s">
        <v>31</v>
      </c>
      <c r="C43" s="37" t="s">
        <v>1</v>
      </c>
      <c r="D43" s="37">
        <v>38000</v>
      </c>
    </row>
    <row r="44" spans="1:4" ht="18" customHeight="1">
      <c r="A44" s="54" t="s">
        <v>58</v>
      </c>
      <c r="B44" s="37" t="s">
        <v>29</v>
      </c>
      <c r="C44" s="37" t="s">
        <v>2</v>
      </c>
      <c r="D44" s="37">
        <v>150000</v>
      </c>
    </row>
    <row r="45" spans="1:4" ht="18" customHeight="1">
      <c r="A45" s="54" t="s">
        <v>59</v>
      </c>
      <c r="B45" s="37" t="s">
        <v>33</v>
      </c>
      <c r="C45" s="37" t="s">
        <v>3</v>
      </c>
      <c r="D45" s="37">
        <v>30000</v>
      </c>
    </row>
    <row r="46" spans="1:4" ht="18" customHeight="1">
      <c r="A46" s="54" t="s">
        <v>59</v>
      </c>
      <c r="B46" s="37" t="s">
        <v>33</v>
      </c>
      <c r="C46" s="37" t="s">
        <v>0</v>
      </c>
      <c r="D46" s="37">
        <v>30000</v>
      </c>
    </row>
    <row r="47" spans="1:4" ht="18" customHeight="1">
      <c r="A47" s="54" t="s">
        <v>59</v>
      </c>
      <c r="B47" s="37" t="s">
        <v>31</v>
      </c>
      <c r="C47" s="37" t="s">
        <v>1</v>
      </c>
      <c r="D47" s="37">
        <v>38000</v>
      </c>
    </row>
    <row r="48" spans="1:4" ht="18" customHeight="1">
      <c r="A48" s="54" t="s">
        <v>58</v>
      </c>
      <c r="B48" s="37" t="s">
        <v>29</v>
      </c>
      <c r="C48" s="37" t="s">
        <v>2</v>
      </c>
      <c r="D48" s="37">
        <v>150000</v>
      </c>
    </row>
    <row r="49" spans="1:4" ht="18" customHeight="1">
      <c r="A49" s="54" t="s">
        <v>58</v>
      </c>
      <c r="B49" s="37" t="s">
        <v>29</v>
      </c>
      <c r="C49" s="37" t="s">
        <v>3</v>
      </c>
      <c r="D49" s="37">
        <v>150000</v>
      </c>
    </row>
    <row r="50" spans="1:4" ht="18" customHeight="1">
      <c r="A50" s="54" t="s">
        <v>59</v>
      </c>
      <c r="B50" s="37" t="s">
        <v>29</v>
      </c>
      <c r="C50" s="37" t="s">
        <v>0</v>
      </c>
      <c r="D50" s="37">
        <v>150000</v>
      </c>
    </row>
    <row r="51" spans="1:4" ht="18" customHeight="1">
      <c r="A51" s="54" t="s">
        <v>59</v>
      </c>
      <c r="B51" s="37" t="s">
        <v>31</v>
      </c>
      <c r="C51" s="37" t="s">
        <v>1</v>
      </c>
      <c r="D51" s="37">
        <v>38000</v>
      </c>
    </row>
    <row r="52" spans="1:4" ht="18" customHeight="1">
      <c r="A52" s="54" t="s">
        <v>59</v>
      </c>
      <c r="B52" s="37" t="s">
        <v>29</v>
      </c>
      <c r="C52" s="37" t="s">
        <v>2</v>
      </c>
      <c r="D52" s="37">
        <v>150000</v>
      </c>
    </row>
    <row r="53" spans="1:4" ht="18" customHeight="1">
      <c r="A53" s="54" t="s">
        <v>58</v>
      </c>
      <c r="B53" s="37" t="s">
        <v>33</v>
      </c>
      <c r="C53" s="37" t="s">
        <v>3</v>
      </c>
      <c r="D53" s="37">
        <v>30000</v>
      </c>
    </row>
    <row r="54" spans="1:4" ht="18" customHeight="1">
      <c r="A54" s="54" t="s">
        <v>58</v>
      </c>
      <c r="B54" s="37" t="s">
        <v>33</v>
      </c>
      <c r="C54" s="37" t="s">
        <v>0</v>
      </c>
      <c r="D54" s="37">
        <v>30000</v>
      </c>
    </row>
    <row r="55" spans="1:4" ht="18" customHeight="1">
      <c r="A55" s="54" t="s">
        <v>59</v>
      </c>
      <c r="B55" s="37" t="s">
        <v>31</v>
      </c>
      <c r="C55" s="37" t="s">
        <v>1</v>
      </c>
      <c r="D55" s="37">
        <v>38000</v>
      </c>
    </row>
    <row r="56" spans="1:4" ht="18" customHeight="1">
      <c r="A56" s="54" t="s">
        <v>59</v>
      </c>
      <c r="B56" s="37" t="s">
        <v>29</v>
      </c>
      <c r="C56" s="37" t="s">
        <v>2</v>
      </c>
      <c r="D56" s="37">
        <v>150000</v>
      </c>
    </row>
    <row r="57" spans="1:4" ht="18" customHeight="1">
      <c r="A57" s="54" t="s">
        <v>59</v>
      </c>
      <c r="B57" s="37" t="s">
        <v>29</v>
      </c>
      <c r="C57" s="37" t="s">
        <v>3</v>
      </c>
      <c r="D57" s="37">
        <v>150000</v>
      </c>
    </row>
    <row r="58" spans="1:4" ht="18" customHeight="1">
      <c r="A58" s="54" t="s">
        <v>58</v>
      </c>
      <c r="B58" s="37" t="s">
        <v>29</v>
      </c>
      <c r="C58" s="37" t="s">
        <v>0</v>
      </c>
      <c r="D58" s="37">
        <v>150000</v>
      </c>
    </row>
    <row r="59" spans="1:4" ht="18" customHeight="1">
      <c r="A59" s="54" t="s">
        <v>58</v>
      </c>
      <c r="B59" s="37" t="s">
        <v>31</v>
      </c>
      <c r="C59" s="37" t="s">
        <v>1</v>
      </c>
      <c r="D59" s="37">
        <v>38000</v>
      </c>
    </row>
    <row r="60" spans="1:4" ht="18" customHeight="1">
      <c r="A60" s="54" t="s">
        <v>59</v>
      </c>
      <c r="B60" s="37" t="s">
        <v>29</v>
      </c>
      <c r="C60" s="37" t="s">
        <v>2</v>
      </c>
      <c r="D60" s="37">
        <v>150000</v>
      </c>
    </row>
    <row r="61" spans="1:4" ht="18" customHeight="1">
      <c r="A61" s="54" t="s">
        <v>59</v>
      </c>
      <c r="B61" s="37" t="s">
        <v>33</v>
      </c>
      <c r="C61" s="37" t="s">
        <v>3</v>
      </c>
      <c r="D61" s="37">
        <v>30000</v>
      </c>
    </row>
    <row r="62" spans="1:4" ht="18" customHeight="1">
      <c r="A62" s="54" t="s">
        <v>59</v>
      </c>
      <c r="B62" s="37" t="s">
        <v>33</v>
      </c>
      <c r="C62" s="37" t="s">
        <v>0</v>
      </c>
      <c r="D62" s="37">
        <v>30000</v>
      </c>
    </row>
    <row r="63" spans="1:4" ht="18" customHeight="1">
      <c r="A63" s="54" t="s">
        <v>58</v>
      </c>
      <c r="B63" s="37" t="s">
        <v>31</v>
      </c>
      <c r="C63" s="37" t="s">
        <v>1</v>
      </c>
      <c r="D63" s="37">
        <v>38000</v>
      </c>
    </row>
    <row r="64" spans="1:4" ht="18" customHeight="1">
      <c r="A64" s="54" t="s">
        <v>58</v>
      </c>
      <c r="B64" s="37" t="s">
        <v>29</v>
      </c>
      <c r="C64" s="37" t="s">
        <v>2</v>
      </c>
      <c r="D64" s="37">
        <v>150000</v>
      </c>
    </row>
    <row r="65" spans="1:4" ht="18" customHeight="1">
      <c r="A65" s="54" t="s">
        <v>59</v>
      </c>
      <c r="B65" s="37" t="s">
        <v>29</v>
      </c>
      <c r="C65" s="37" t="s">
        <v>3</v>
      </c>
      <c r="D65" s="37">
        <v>150000</v>
      </c>
    </row>
    <row r="66" spans="1:4" ht="18" customHeight="1">
      <c r="A66" s="54" t="s">
        <v>59</v>
      </c>
      <c r="B66" s="37" t="s">
        <v>29</v>
      </c>
      <c r="C66" s="37" t="s">
        <v>0</v>
      </c>
      <c r="D66" s="37">
        <v>150000</v>
      </c>
    </row>
    <row r="67" spans="1:4" ht="18" customHeight="1">
      <c r="A67" s="54" t="s">
        <v>59</v>
      </c>
      <c r="B67" s="37" t="s">
        <v>31</v>
      </c>
      <c r="C67" s="37" t="s">
        <v>1</v>
      </c>
      <c r="D67" s="37">
        <v>38000</v>
      </c>
    </row>
    <row r="68" spans="1:4" ht="18" customHeight="1">
      <c r="A68" s="54" t="s">
        <v>58</v>
      </c>
      <c r="B68" s="37" t="s">
        <v>29</v>
      </c>
      <c r="C68" s="37" t="s">
        <v>2</v>
      </c>
      <c r="D68" s="37">
        <v>150000</v>
      </c>
    </row>
    <row r="69" spans="1:4" ht="18" customHeight="1">
      <c r="A69" s="54" t="s">
        <v>58</v>
      </c>
      <c r="B69" s="37" t="s">
        <v>33</v>
      </c>
      <c r="C69" s="37" t="s">
        <v>3</v>
      </c>
      <c r="D69" s="37">
        <v>30000</v>
      </c>
    </row>
    <row r="70" spans="1:4" ht="18" customHeight="1">
      <c r="A70" s="54" t="s">
        <v>59</v>
      </c>
      <c r="B70" s="37" t="s">
        <v>33</v>
      </c>
      <c r="C70" s="37" t="s">
        <v>0</v>
      </c>
      <c r="D70" s="37">
        <v>30000</v>
      </c>
    </row>
    <row r="71" spans="1:4" ht="18" customHeight="1">
      <c r="A71" s="54" t="s">
        <v>59</v>
      </c>
      <c r="B71" s="37" t="s">
        <v>31</v>
      </c>
      <c r="C71" s="37" t="s">
        <v>1</v>
      </c>
      <c r="D71" s="37">
        <v>38000</v>
      </c>
    </row>
    <row r="72" spans="1:4" ht="18" customHeight="1">
      <c r="A72" s="54" t="s">
        <v>59</v>
      </c>
      <c r="B72" s="37" t="s">
        <v>29</v>
      </c>
      <c r="C72" s="37" t="s">
        <v>2</v>
      </c>
      <c r="D72" s="37">
        <v>150000</v>
      </c>
    </row>
    <row r="73" spans="1:4" ht="18" customHeight="1">
      <c r="A73" s="54" t="s">
        <v>58</v>
      </c>
      <c r="B73" s="37" t="s">
        <v>29</v>
      </c>
      <c r="C73" s="37" t="s">
        <v>3</v>
      </c>
      <c r="D73" s="37">
        <v>150000</v>
      </c>
    </row>
    <row r="74" spans="1:4" ht="18" customHeight="1">
      <c r="A74" s="54" t="s">
        <v>58</v>
      </c>
      <c r="B74" s="37" t="s">
        <v>29</v>
      </c>
      <c r="C74" s="37" t="s">
        <v>0</v>
      </c>
      <c r="D74" s="37">
        <v>150000</v>
      </c>
    </row>
    <row r="75" spans="1:4" ht="18" customHeight="1">
      <c r="A75" s="54" t="s">
        <v>59</v>
      </c>
      <c r="B75" s="37" t="s">
        <v>31</v>
      </c>
      <c r="C75" s="37" t="s">
        <v>1</v>
      </c>
      <c r="D75" s="37">
        <v>38000</v>
      </c>
    </row>
    <row r="76" spans="1:4" ht="18" customHeight="1">
      <c r="A76" s="54" t="s">
        <v>59</v>
      </c>
      <c r="B76" s="37" t="s">
        <v>29</v>
      </c>
      <c r="C76" s="37" t="s">
        <v>2</v>
      </c>
      <c r="D76" s="37">
        <v>150000</v>
      </c>
    </row>
    <row r="77" spans="1:4" ht="18" customHeight="1">
      <c r="A77" s="54" t="s">
        <v>59</v>
      </c>
      <c r="B77" s="37" t="s">
        <v>33</v>
      </c>
      <c r="C77" s="37" t="s">
        <v>3</v>
      </c>
      <c r="D77" s="37">
        <v>30000</v>
      </c>
    </row>
    <row r="78" spans="1:4" ht="18" customHeight="1">
      <c r="A78" s="54" t="s">
        <v>58</v>
      </c>
      <c r="B78" s="37" t="s">
        <v>33</v>
      </c>
      <c r="C78" s="37" t="s">
        <v>0</v>
      </c>
      <c r="D78" s="37">
        <v>30000</v>
      </c>
    </row>
    <row r="79" spans="1:4" ht="18" customHeight="1">
      <c r="A79" s="54" t="s">
        <v>58</v>
      </c>
      <c r="B79" s="37" t="s">
        <v>31</v>
      </c>
      <c r="C79" s="37" t="s">
        <v>1</v>
      </c>
      <c r="D79" s="37">
        <v>38000</v>
      </c>
    </row>
    <row r="80" spans="1:4" ht="18" customHeight="1">
      <c r="A80" s="54" t="s">
        <v>59</v>
      </c>
      <c r="B80" s="37" t="s">
        <v>29</v>
      </c>
      <c r="C80" s="37" t="s">
        <v>2</v>
      </c>
      <c r="D80" s="37">
        <v>150000</v>
      </c>
    </row>
    <row r="81" spans="1:4" ht="18" customHeight="1">
      <c r="A81" s="54" t="s">
        <v>59</v>
      </c>
      <c r="B81" s="37" t="s">
        <v>29</v>
      </c>
      <c r="C81" s="37" t="s">
        <v>3</v>
      </c>
      <c r="D81" s="37">
        <v>150000</v>
      </c>
    </row>
    <row r="82" spans="1:4" ht="18" customHeight="1">
      <c r="A82" s="54" t="s">
        <v>59</v>
      </c>
      <c r="B82" s="37" t="s">
        <v>29</v>
      </c>
      <c r="C82" s="37" t="s">
        <v>0</v>
      </c>
      <c r="D82" s="37">
        <v>150000</v>
      </c>
    </row>
    <row r="83" spans="1:4" ht="18" customHeight="1">
      <c r="A83" s="54" t="s">
        <v>58</v>
      </c>
      <c r="B83" s="37" t="s">
        <v>31</v>
      </c>
      <c r="C83" s="37" t="s">
        <v>1</v>
      </c>
      <c r="D83" s="37">
        <v>38000</v>
      </c>
    </row>
    <row r="84" spans="1:4" ht="18" customHeight="1">
      <c r="A84" s="54" t="s">
        <v>58</v>
      </c>
      <c r="B84" s="37" t="s">
        <v>29</v>
      </c>
      <c r="C84" s="37" t="s">
        <v>2</v>
      </c>
      <c r="D84" s="37">
        <v>150000</v>
      </c>
    </row>
    <row r="85" spans="1:4" ht="18" customHeight="1">
      <c r="A85" s="54" t="s">
        <v>59</v>
      </c>
      <c r="B85" s="37" t="s">
        <v>33</v>
      </c>
      <c r="C85" s="37" t="s">
        <v>3</v>
      </c>
      <c r="D85" s="37">
        <v>30000</v>
      </c>
    </row>
    <row r="86" spans="1:4" ht="18" customHeight="1">
      <c r="A86" s="54" t="s">
        <v>59</v>
      </c>
      <c r="B86" s="37" t="s">
        <v>33</v>
      </c>
      <c r="C86" s="37" t="s">
        <v>0</v>
      </c>
      <c r="D86" s="37">
        <v>30000</v>
      </c>
    </row>
    <row r="87" spans="1:4" ht="18" customHeight="1">
      <c r="A87" s="54" t="s">
        <v>59</v>
      </c>
      <c r="B87" s="37" t="s">
        <v>31</v>
      </c>
      <c r="C87" s="37" t="s">
        <v>1</v>
      </c>
      <c r="D87" s="37">
        <v>38000</v>
      </c>
    </row>
    <row r="88" spans="1:4" ht="18" customHeight="1">
      <c r="A88" s="54" t="s">
        <v>58</v>
      </c>
      <c r="B88" s="37" t="s">
        <v>29</v>
      </c>
      <c r="C88" s="37" t="s">
        <v>2</v>
      </c>
      <c r="D88" s="37">
        <v>150000</v>
      </c>
    </row>
    <row r="89" spans="1:4" ht="18" customHeight="1">
      <c r="A89" s="54" t="s">
        <v>58</v>
      </c>
      <c r="B89" s="37" t="s">
        <v>29</v>
      </c>
      <c r="C89" s="37" t="s">
        <v>3</v>
      </c>
      <c r="D89" s="37">
        <v>150000</v>
      </c>
    </row>
    <row r="90" spans="1:4" ht="18" customHeight="1">
      <c r="A90" s="54" t="s">
        <v>59</v>
      </c>
      <c r="B90" s="37" t="s">
        <v>29</v>
      </c>
      <c r="C90" s="37" t="s">
        <v>0</v>
      </c>
      <c r="D90" s="37">
        <v>150000</v>
      </c>
    </row>
    <row r="91" spans="1:4" ht="18" customHeight="1">
      <c r="A91" s="54" t="s">
        <v>59</v>
      </c>
      <c r="B91" s="37" t="s">
        <v>31</v>
      </c>
      <c r="C91" s="37" t="s">
        <v>1</v>
      </c>
      <c r="D91" s="37">
        <v>38000</v>
      </c>
    </row>
    <row r="92" spans="1:4" ht="18" customHeight="1">
      <c r="A92" s="54" t="s">
        <v>59</v>
      </c>
      <c r="B92" s="37" t="s">
        <v>29</v>
      </c>
      <c r="C92" s="37" t="s">
        <v>2</v>
      </c>
      <c r="D92" s="37">
        <v>150000</v>
      </c>
    </row>
    <row r="93" spans="1:4" ht="18" customHeight="1">
      <c r="A93" s="54" t="s">
        <v>58</v>
      </c>
      <c r="B93" s="37" t="s">
        <v>33</v>
      </c>
      <c r="C93" s="37" t="s">
        <v>3</v>
      </c>
      <c r="D93" s="37">
        <v>30000</v>
      </c>
    </row>
    <row r="94" spans="1:4" ht="18" customHeight="1">
      <c r="A94" s="54" t="s">
        <v>58</v>
      </c>
      <c r="B94" s="37" t="s">
        <v>33</v>
      </c>
      <c r="C94" s="37" t="s">
        <v>0</v>
      </c>
      <c r="D94" s="37">
        <v>30000</v>
      </c>
    </row>
    <row r="95" spans="1:4" ht="18" customHeight="1">
      <c r="A95" s="54" t="s">
        <v>59</v>
      </c>
      <c r="B95" s="37" t="s">
        <v>31</v>
      </c>
      <c r="C95" s="37" t="s">
        <v>1</v>
      </c>
      <c r="D95" s="37">
        <v>38000</v>
      </c>
    </row>
    <row r="96" spans="1:4" ht="18" customHeight="1">
      <c r="A96" s="54" t="s">
        <v>59</v>
      </c>
      <c r="B96" s="37" t="s">
        <v>29</v>
      </c>
      <c r="C96" s="37" t="s">
        <v>2</v>
      </c>
      <c r="D96" s="37">
        <v>150000</v>
      </c>
    </row>
    <row r="97" spans="1:4" ht="18" customHeight="1">
      <c r="A97" s="54" t="s">
        <v>59</v>
      </c>
      <c r="B97" s="37" t="s">
        <v>29</v>
      </c>
      <c r="C97" s="37" t="s">
        <v>3</v>
      </c>
      <c r="D97" s="37">
        <v>150000</v>
      </c>
    </row>
    <row r="98" spans="1:4" ht="18" customHeight="1">
      <c r="A98" s="54" t="s">
        <v>58</v>
      </c>
      <c r="B98" s="37" t="s">
        <v>29</v>
      </c>
      <c r="C98" s="37" t="s">
        <v>0</v>
      </c>
      <c r="D98" s="37">
        <v>150000</v>
      </c>
    </row>
    <row r="99" spans="1:4" ht="18" customHeight="1">
      <c r="A99" s="54" t="s">
        <v>58</v>
      </c>
      <c r="B99" s="37" t="s">
        <v>31</v>
      </c>
      <c r="C99" s="37" t="s">
        <v>1</v>
      </c>
      <c r="D99" s="37">
        <v>38000</v>
      </c>
    </row>
    <row r="100" spans="1:4" ht="18" customHeight="1">
      <c r="A100" s="54" t="s">
        <v>59</v>
      </c>
      <c r="B100" s="37" t="s">
        <v>29</v>
      </c>
      <c r="C100" s="37" t="s">
        <v>2</v>
      </c>
      <c r="D100" s="37">
        <v>150000</v>
      </c>
    </row>
    <row r="101" spans="1:4" ht="18" customHeight="1">
      <c r="A101" s="54" t="s">
        <v>59</v>
      </c>
      <c r="B101" s="37" t="s">
        <v>33</v>
      </c>
      <c r="C101" s="37" t="s">
        <v>3</v>
      </c>
      <c r="D101" s="37">
        <v>30000</v>
      </c>
    </row>
    <row r="102" spans="1:4" ht="18" customHeight="1">
      <c r="A102" s="54" t="s">
        <v>59</v>
      </c>
      <c r="B102" s="37" t="s">
        <v>33</v>
      </c>
      <c r="C102" s="37" t="s">
        <v>0</v>
      </c>
      <c r="D102" s="37">
        <v>30000</v>
      </c>
    </row>
    <row r="103" spans="1:4" ht="18" customHeight="1">
      <c r="A103" s="54" t="s">
        <v>58</v>
      </c>
      <c r="B103" s="37" t="s">
        <v>31</v>
      </c>
      <c r="C103" s="37" t="s">
        <v>1</v>
      </c>
      <c r="D103" s="37">
        <v>38000</v>
      </c>
    </row>
    <row r="104" spans="1:4" ht="18" customHeight="1">
      <c r="A104" s="54" t="s">
        <v>58</v>
      </c>
      <c r="B104" s="37" t="s">
        <v>29</v>
      </c>
      <c r="C104" s="37" t="s">
        <v>2</v>
      </c>
      <c r="D104" s="37">
        <v>150000</v>
      </c>
    </row>
    <row r="105" spans="1:4" ht="18" customHeight="1">
      <c r="A105" s="54" t="s">
        <v>59</v>
      </c>
      <c r="B105" s="37" t="s">
        <v>29</v>
      </c>
      <c r="C105" s="37" t="s">
        <v>3</v>
      </c>
      <c r="D105" s="37">
        <v>150000</v>
      </c>
    </row>
    <row r="106" spans="1:4" ht="18" customHeight="1">
      <c r="A106" s="54" t="s">
        <v>59</v>
      </c>
      <c r="B106" s="37" t="s">
        <v>29</v>
      </c>
      <c r="C106" s="37" t="s">
        <v>0</v>
      </c>
      <c r="D106" s="37">
        <v>150000</v>
      </c>
    </row>
    <row r="107" spans="1:4" ht="18" customHeight="1">
      <c r="A107" s="54" t="s">
        <v>59</v>
      </c>
      <c r="B107" s="37" t="s">
        <v>31</v>
      </c>
      <c r="C107" s="37" t="s">
        <v>1</v>
      </c>
      <c r="D107" s="37">
        <v>38000</v>
      </c>
    </row>
    <row r="108" spans="1:4" ht="18" customHeight="1">
      <c r="A108" s="54" t="s">
        <v>58</v>
      </c>
      <c r="B108" s="37" t="s">
        <v>29</v>
      </c>
      <c r="C108" s="37" t="s">
        <v>2</v>
      </c>
      <c r="D108" s="37">
        <v>150000</v>
      </c>
    </row>
    <row r="109" spans="1:4" ht="18" customHeight="1">
      <c r="A109" s="54" t="s">
        <v>58</v>
      </c>
      <c r="B109" s="37" t="s">
        <v>33</v>
      </c>
      <c r="C109" s="37" t="s">
        <v>3</v>
      </c>
      <c r="D109" s="37">
        <v>30000</v>
      </c>
    </row>
    <row r="110" spans="1:4" ht="18" customHeight="1">
      <c r="A110" s="54" t="s">
        <v>59</v>
      </c>
      <c r="B110" s="37" t="s">
        <v>33</v>
      </c>
      <c r="C110" s="37" t="s">
        <v>0</v>
      </c>
      <c r="D110" s="37">
        <v>30000</v>
      </c>
    </row>
    <row r="111" spans="1:4" ht="18" customHeight="1">
      <c r="A111" s="54" t="s">
        <v>59</v>
      </c>
      <c r="B111" s="37" t="s">
        <v>31</v>
      </c>
      <c r="C111" s="37" t="s">
        <v>1</v>
      </c>
      <c r="D111" s="37">
        <v>38000</v>
      </c>
    </row>
    <row r="112" spans="1:4" ht="18" customHeight="1">
      <c r="A112" s="54" t="s">
        <v>59</v>
      </c>
      <c r="B112" s="37" t="s">
        <v>29</v>
      </c>
      <c r="C112" s="37" t="s">
        <v>2</v>
      </c>
      <c r="D112" s="37">
        <v>150000</v>
      </c>
    </row>
    <row r="113" spans="1:4" ht="18" customHeight="1">
      <c r="A113" s="54" t="s">
        <v>58</v>
      </c>
      <c r="B113" s="37" t="s">
        <v>29</v>
      </c>
      <c r="C113" s="37" t="s">
        <v>3</v>
      </c>
      <c r="D113" s="37">
        <v>150000</v>
      </c>
    </row>
    <row r="114" spans="1:4" ht="18" customHeight="1">
      <c r="A114" s="54" t="s">
        <v>58</v>
      </c>
      <c r="B114" s="37" t="s">
        <v>29</v>
      </c>
      <c r="C114" s="37" t="s">
        <v>0</v>
      </c>
      <c r="D114" s="37">
        <v>150000</v>
      </c>
    </row>
    <row r="115" spans="1:4" ht="18" customHeight="1">
      <c r="A115" s="54" t="s">
        <v>59</v>
      </c>
      <c r="B115" s="37" t="s">
        <v>31</v>
      </c>
      <c r="C115" s="37" t="s">
        <v>1</v>
      </c>
      <c r="D115" s="37">
        <v>38000</v>
      </c>
    </row>
    <row r="116" spans="1:4" ht="18" customHeight="1">
      <c r="A116" s="54" t="s">
        <v>59</v>
      </c>
      <c r="B116" s="37" t="s">
        <v>29</v>
      </c>
      <c r="C116" s="37" t="s">
        <v>2</v>
      </c>
      <c r="D116" s="37">
        <v>150000</v>
      </c>
    </row>
    <row r="117" spans="1:4" ht="18" customHeight="1">
      <c r="A117" s="54" t="s">
        <v>59</v>
      </c>
      <c r="B117" s="37" t="s">
        <v>33</v>
      </c>
      <c r="C117" s="37" t="s">
        <v>3</v>
      </c>
      <c r="D117" s="37">
        <v>30000</v>
      </c>
    </row>
    <row r="118" spans="1:4" ht="18" customHeight="1">
      <c r="A118" s="54" t="s">
        <v>58</v>
      </c>
      <c r="B118" s="37" t="s">
        <v>33</v>
      </c>
      <c r="C118" s="37" t="s">
        <v>0</v>
      </c>
      <c r="D118" s="37">
        <v>30000</v>
      </c>
    </row>
    <row r="119" spans="1:4" ht="18" customHeight="1">
      <c r="A119" s="54" t="s">
        <v>58</v>
      </c>
      <c r="B119" s="37" t="s">
        <v>31</v>
      </c>
      <c r="C119" s="37" t="s">
        <v>1</v>
      </c>
      <c r="D119" s="37">
        <v>38000</v>
      </c>
    </row>
    <row r="120" spans="1:4" ht="18" customHeight="1">
      <c r="A120" s="54" t="s">
        <v>59</v>
      </c>
      <c r="B120" s="37" t="s">
        <v>29</v>
      </c>
      <c r="C120" s="37" t="s">
        <v>2</v>
      </c>
      <c r="D120" s="37">
        <v>150000</v>
      </c>
    </row>
    <row r="121" spans="1:4" ht="18" customHeight="1">
      <c r="A121" s="54" t="s">
        <v>59</v>
      </c>
      <c r="B121" s="37" t="s">
        <v>29</v>
      </c>
      <c r="C121" s="37" t="s">
        <v>3</v>
      </c>
      <c r="D121" s="37">
        <v>150000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4085-ACE1-4237-B1A8-658C0C2AD276}">
  <sheetPr>
    <tabColor theme="5" tint="0.79998168889431442"/>
  </sheetPr>
  <dimension ref="B1:E12"/>
  <sheetViews>
    <sheetView showGridLines="0" zoomScaleNormal="100" workbookViewId="0">
      <selection activeCell="G20" sqref="G20"/>
    </sheetView>
  </sheetViews>
  <sheetFormatPr baseColWidth="10" defaultColWidth="9" defaultRowHeight="18" customHeight="1"/>
  <cols>
    <col min="1" max="1" width="3.6640625" style="1" customWidth="1"/>
    <col min="2" max="4" width="9" style="1"/>
    <col min="5" max="5" width="16.6640625" style="1" customWidth="1"/>
    <col min="6" max="16384" width="9" style="1"/>
  </cols>
  <sheetData>
    <row r="1" spans="2:5" ht="18" customHeight="1" thickBot="1"/>
    <row r="2" spans="2:5" ht="18" customHeight="1">
      <c r="B2" s="8" t="s">
        <v>11</v>
      </c>
      <c r="C2" s="9"/>
      <c r="D2" s="9"/>
      <c r="E2" s="9"/>
    </row>
    <row r="3" spans="2:5" ht="18" customHeight="1">
      <c r="B3" s="22" t="s">
        <v>51</v>
      </c>
      <c r="C3" s="11"/>
      <c r="D3" s="11"/>
      <c r="E3" s="18"/>
    </row>
    <row r="4" spans="2:5" ht="18" customHeight="1">
      <c r="B4" s="12"/>
      <c r="C4" s="17" t="s">
        <v>18</v>
      </c>
      <c r="D4" s="17" t="s">
        <v>19</v>
      </c>
      <c r="E4" s="17" t="s">
        <v>20</v>
      </c>
    </row>
    <row r="5" spans="2:5" ht="18" customHeight="1">
      <c r="B5" s="5" t="s">
        <v>5</v>
      </c>
      <c r="C5" s="6">
        <v>874</v>
      </c>
      <c r="D5" s="6">
        <v>925</v>
      </c>
      <c r="E5" s="19" t="str">
        <f>IF(C5&lt;D5, "◯","")</f>
        <v>◯</v>
      </c>
    </row>
    <row r="6" spans="2:5" ht="18" customHeight="1">
      <c r="B6" s="5" t="s">
        <v>6</v>
      </c>
      <c r="C6" s="6">
        <v>265</v>
      </c>
      <c r="D6" s="6">
        <v>288</v>
      </c>
      <c r="E6" s="19" t="str">
        <f t="shared" ref="E6:E11" si="0">IF(C6&lt;D6, "◯","")</f>
        <v>◯</v>
      </c>
    </row>
    <row r="7" spans="2:5" ht="18" customHeight="1">
      <c r="B7" s="5" t="s">
        <v>7</v>
      </c>
      <c r="C7" s="6">
        <v>200</v>
      </c>
      <c r="D7" s="6">
        <v>200</v>
      </c>
      <c r="E7" s="19" t="str">
        <f t="shared" si="0"/>
        <v/>
      </c>
    </row>
    <row r="8" spans="2:5" ht="18" customHeight="1">
      <c r="B8" s="5" t="s">
        <v>8</v>
      </c>
      <c r="C8" s="6">
        <v>513</v>
      </c>
      <c r="D8" s="6">
        <v>509</v>
      </c>
      <c r="E8" s="19" t="str">
        <f t="shared" si="0"/>
        <v/>
      </c>
    </row>
    <row r="9" spans="2:5" ht="18" customHeight="1">
      <c r="B9" s="5" t="s">
        <v>9</v>
      </c>
      <c r="C9" s="6">
        <v>687</v>
      </c>
      <c r="D9" s="6">
        <v>635</v>
      </c>
      <c r="E9" s="19" t="str">
        <f t="shared" si="0"/>
        <v/>
      </c>
    </row>
    <row r="10" spans="2:5" ht="18" customHeight="1">
      <c r="B10" s="16" t="s">
        <v>4</v>
      </c>
      <c r="C10" s="6">
        <v>613</v>
      </c>
      <c r="D10" s="6">
        <v>613</v>
      </c>
      <c r="E10" s="19" t="str">
        <f t="shared" si="0"/>
        <v/>
      </c>
    </row>
    <row r="11" spans="2:5" ht="18" customHeight="1">
      <c r="B11" s="20" t="s">
        <v>16</v>
      </c>
      <c r="C11" s="6">
        <v>916</v>
      </c>
      <c r="D11" s="6">
        <v>967</v>
      </c>
      <c r="E11" s="19" t="str">
        <f t="shared" si="0"/>
        <v>◯</v>
      </c>
    </row>
    <row r="12" spans="2:5" ht="18" customHeight="1" thickBot="1">
      <c r="B12" s="2"/>
      <c r="C12" s="25"/>
      <c r="D12" s="2"/>
      <c r="E12" s="2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1E29-090E-46B3-8DE5-1EB7819B4479}">
  <sheetPr>
    <tabColor theme="5" tint="0.79998168889431442"/>
  </sheetPr>
  <dimension ref="B1:E15"/>
  <sheetViews>
    <sheetView showGridLines="0" zoomScaleNormal="100" workbookViewId="0">
      <selection activeCell="I18" sqref="I18"/>
    </sheetView>
  </sheetViews>
  <sheetFormatPr baseColWidth="10" defaultColWidth="9" defaultRowHeight="18" customHeight="1"/>
  <cols>
    <col min="1" max="1" width="3.6640625" style="1" customWidth="1"/>
    <col min="2" max="2" width="9" style="1"/>
    <col min="3" max="3" width="10.83203125" style="1" bestFit="1" customWidth="1"/>
    <col min="4" max="4" width="2.6640625" style="1" customWidth="1"/>
    <col min="5" max="5" width="12.1640625" style="21" customWidth="1"/>
    <col min="6" max="16384" width="9" style="1"/>
  </cols>
  <sheetData>
    <row r="1" spans="2:5" ht="18" customHeight="1" thickBot="1"/>
    <row r="2" spans="2:5" ht="18" customHeight="1">
      <c r="B2" s="112">
        <v>1500</v>
      </c>
      <c r="C2" s="113" t="s">
        <v>79</v>
      </c>
      <c r="D2" s="113"/>
      <c r="E2" s="117" t="s">
        <v>80</v>
      </c>
    </row>
    <row r="3" spans="2:5" ht="18" customHeight="1">
      <c r="B3" s="114">
        <v>1000</v>
      </c>
      <c r="C3" s="115" t="s">
        <v>79</v>
      </c>
      <c r="D3" s="115"/>
      <c r="E3" s="3" t="s">
        <v>81</v>
      </c>
    </row>
    <row r="4" spans="2:5" ht="18" customHeight="1" thickBot="1">
      <c r="B4" s="2"/>
      <c r="C4" s="116" t="s">
        <v>82</v>
      </c>
      <c r="D4" s="116"/>
      <c r="E4" s="4" t="s">
        <v>83</v>
      </c>
    </row>
    <row r="5" spans="2:5" ht="18" customHeight="1" thickBot="1"/>
    <row r="6" spans="2:5" ht="18" customHeight="1">
      <c r="B6" s="26" t="s">
        <v>77</v>
      </c>
      <c r="C6" s="9"/>
      <c r="D6" s="9"/>
      <c r="E6" s="8"/>
    </row>
    <row r="7" spans="2:5" ht="18" customHeight="1">
      <c r="B7" s="12"/>
      <c r="C7" s="17" t="s">
        <v>19</v>
      </c>
      <c r="D7" s="17"/>
      <c r="E7" s="23" t="s">
        <v>78</v>
      </c>
    </row>
    <row r="8" spans="2:5" ht="18" customHeight="1">
      <c r="B8" s="20" t="s">
        <v>70</v>
      </c>
      <c r="C8" s="6">
        <v>1101</v>
      </c>
      <c r="D8" s="6"/>
      <c r="E8" s="24" t="str">
        <f>IF(C8&gt;$B$2,$E$2,IF(C8&gt;$B$3,$E$3,$E$4))</f>
        <v>B</v>
      </c>
    </row>
    <row r="9" spans="2:5" ht="18" customHeight="1">
      <c r="B9" s="20" t="s">
        <v>71</v>
      </c>
      <c r="C9" s="6">
        <v>1782</v>
      </c>
      <c r="D9" s="6"/>
      <c r="E9" s="24" t="str">
        <f t="shared" ref="E9:E14" si="0">IF(C9&gt;$B$2,$E$2,IF(C9&gt;$B$3,$E$3,$E$4))</f>
        <v>A</v>
      </c>
    </row>
    <row r="10" spans="2:5" ht="18" customHeight="1">
      <c r="B10" s="20" t="s">
        <v>73</v>
      </c>
      <c r="C10" s="6">
        <v>1444</v>
      </c>
      <c r="D10" s="6"/>
      <c r="E10" s="24" t="str">
        <f t="shared" si="0"/>
        <v>B</v>
      </c>
    </row>
    <row r="11" spans="2:5" ht="18" customHeight="1">
      <c r="B11" s="20" t="s">
        <v>72</v>
      </c>
      <c r="C11" s="6">
        <v>1005</v>
      </c>
      <c r="D11" s="6"/>
      <c r="E11" s="24" t="str">
        <f t="shared" si="0"/>
        <v>B</v>
      </c>
    </row>
    <row r="12" spans="2:5" ht="18" customHeight="1">
      <c r="B12" s="20" t="s">
        <v>74</v>
      </c>
      <c r="C12" s="6">
        <v>948</v>
      </c>
      <c r="D12" s="6"/>
      <c r="E12" s="24" t="str">
        <f t="shared" si="0"/>
        <v>C</v>
      </c>
    </row>
    <row r="13" spans="2:5" ht="18" customHeight="1">
      <c r="B13" s="16" t="s">
        <v>75</v>
      </c>
      <c r="C13" s="6">
        <v>1866</v>
      </c>
      <c r="D13" s="6"/>
      <c r="E13" s="24" t="str">
        <f t="shared" si="0"/>
        <v>A</v>
      </c>
    </row>
    <row r="14" spans="2:5" ht="18" customHeight="1">
      <c r="B14" s="20" t="s">
        <v>76</v>
      </c>
      <c r="C14" s="6">
        <v>924</v>
      </c>
      <c r="D14" s="6"/>
      <c r="E14" s="24" t="str">
        <f t="shared" si="0"/>
        <v>C</v>
      </c>
    </row>
    <row r="15" spans="2:5" ht="18" customHeight="1" thickBot="1">
      <c r="B15" s="2"/>
      <c r="C15" s="2"/>
      <c r="D15" s="2"/>
      <c r="E15" s="4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137E-80D0-45AC-B288-D64152DF1F19}">
  <sheetPr>
    <tabColor theme="9" tint="0.79998168889431442"/>
  </sheetPr>
  <dimension ref="B1:E13"/>
  <sheetViews>
    <sheetView zoomScaleNormal="100" workbookViewId="0">
      <selection activeCell="B5" sqref="B5"/>
    </sheetView>
  </sheetViews>
  <sheetFormatPr baseColWidth="10" defaultColWidth="12.6640625" defaultRowHeight="16" customHeight="1"/>
  <cols>
    <col min="1" max="1" width="3.6640625" style="55" customWidth="1"/>
    <col min="2" max="2" width="12.6640625" style="55"/>
    <col min="3" max="5" width="8.6640625" style="55" customWidth="1"/>
    <col min="6" max="16384" width="12.6640625" style="55"/>
  </cols>
  <sheetData>
    <row r="1" spans="2:5" ht="16" customHeight="1" thickBot="1"/>
    <row r="2" spans="2:5" ht="16" customHeight="1">
      <c r="B2" s="94" t="s">
        <v>55</v>
      </c>
      <c r="C2" s="62"/>
      <c r="D2" s="62"/>
      <c r="E2" s="62"/>
    </row>
    <row r="3" spans="2:5" ht="16" customHeight="1" thickBot="1">
      <c r="B3" s="61" t="s">
        <v>21</v>
      </c>
      <c r="C3" s="67" t="s">
        <v>22</v>
      </c>
      <c r="D3" s="66" t="s">
        <v>23</v>
      </c>
      <c r="E3" s="66" t="s">
        <v>24</v>
      </c>
    </row>
    <row r="4" spans="2:5" ht="16" customHeight="1" thickBot="1">
      <c r="B4" s="65" t="s">
        <v>32</v>
      </c>
      <c r="C4" s="64">
        <f>VLOOKUP(B4,B8:C13, 2,)</f>
        <v>350</v>
      </c>
      <c r="D4" s="63">
        <v>3</v>
      </c>
      <c r="E4" s="56">
        <f>C4*D4</f>
        <v>1050</v>
      </c>
    </row>
    <row r="5" spans="2:5" ht="16" customHeight="1" thickBot="1"/>
    <row r="6" spans="2:5" ht="16" customHeight="1">
      <c r="B6" s="62" t="s">
        <v>25</v>
      </c>
      <c r="C6" s="62"/>
    </row>
    <row r="7" spans="2:5" ht="16" customHeight="1">
      <c r="B7" s="61" t="s">
        <v>21</v>
      </c>
      <c r="C7" s="60" t="s">
        <v>43</v>
      </c>
    </row>
    <row r="8" spans="2:5" ht="16" customHeight="1">
      <c r="B8" s="59" t="s">
        <v>32</v>
      </c>
      <c r="C8" s="58">
        <v>350</v>
      </c>
    </row>
    <row r="9" spans="2:5" ht="16" customHeight="1">
      <c r="B9" s="59" t="s">
        <v>42</v>
      </c>
      <c r="C9" s="58">
        <v>1500</v>
      </c>
    </row>
    <row r="10" spans="2:5" ht="16" customHeight="1">
      <c r="B10" s="59" t="s">
        <v>41</v>
      </c>
      <c r="C10" s="58">
        <v>800</v>
      </c>
    </row>
    <row r="11" spans="2:5" ht="16" customHeight="1">
      <c r="B11" s="59" t="s">
        <v>40</v>
      </c>
      <c r="C11" s="58">
        <v>1200</v>
      </c>
    </row>
    <row r="12" spans="2:5" ht="16" customHeight="1">
      <c r="B12" s="59" t="s">
        <v>39</v>
      </c>
      <c r="C12" s="58">
        <v>150</v>
      </c>
    </row>
    <row r="13" spans="2:5" ht="16" customHeight="1" thickBot="1">
      <c r="B13" s="57" t="s">
        <v>38</v>
      </c>
      <c r="C13" s="56">
        <v>200</v>
      </c>
    </row>
  </sheetData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9FA3-9874-4DCC-8290-84DF29C0A5E2}">
  <sheetPr>
    <tabColor theme="9" tint="0.79998168889431442"/>
  </sheetPr>
  <dimension ref="B2:H14"/>
  <sheetViews>
    <sheetView zoomScaleNormal="100" workbookViewId="0"/>
  </sheetViews>
  <sheetFormatPr baseColWidth="10" defaultColWidth="9" defaultRowHeight="18" customHeight="1"/>
  <cols>
    <col min="1" max="1" width="3.6640625" style="119" customWidth="1"/>
    <col min="2" max="7" width="9" style="119"/>
    <col min="8" max="8" width="9.33203125" style="119" bestFit="1" customWidth="1"/>
    <col min="9" max="16384" width="9" style="119"/>
  </cols>
  <sheetData>
    <row r="2" spans="2:8" ht="18" customHeight="1">
      <c r="B2" s="119">
        <v>60</v>
      </c>
      <c r="C2" s="119" t="s">
        <v>87</v>
      </c>
      <c r="D2" s="119" t="s">
        <v>84</v>
      </c>
      <c r="F2" s="119">
        <v>60</v>
      </c>
      <c r="G2" s="119" t="s">
        <v>87</v>
      </c>
      <c r="H2" s="119" t="s">
        <v>84</v>
      </c>
    </row>
    <row r="3" spans="2:8" ht="18" customHeight="1">
      <c r="B3" s="119">
        <v>75</v>
      </c>
      <c r="C3" s="119" t="s">
        <v>87</v>
      </c>
      <c r="D3" s="119" t="s">
        <v>85</v>
      </c>
      <c r="F3" s="119">
        <v>75</v>
      </c>
      <c r="G3" s="119" t="s">
        <v>87</v>
      </c>
      <c r="H3" s="119" t="s">
        <v>85</v>
      </c>
    </row>
    <row r="4" spans="2:8" ht="18" customHeight="1">
      <c r="B4" s="119">
        <v>90</v>
      </c>
      <c r="C4" s="119" t="s">
        <v>87</v>
      </c>
      <c r="D4" s="119" t="s">
        <v>86</v>
      </c>
      <c r="F4" s="119">
        <v>90</v>
      </c>
      <c r="G4" s="119" t="s">
        <v>87</v>
      </c>
      <c r="H4" s="119" t="s">
        <v>86</v>
      </c>
    </row>
    <row r="6" spans="2:8" ht="18" customHeight="1">
      <c r="B6" s="119">
        <v>100</v>
      </c>
      <c r="C6" s="119" t="s">
        <v>88</v>
      </c>
      <c r="D6" s="120"/>
      <c r="F6" s="119">
        <v>100</v>
      </c>
      <c r="G6" s="119" t="s">
        <v>88</v>
      </c>
      <c r="H6" s="120"/>
    </row>
    <row r="7" spans="2:8" ht="18" customHeight="1">
      <c r="B7" s="119">
        <f t="shared" ref="B7:B14" si="0">+B6-5</f>
        <v>95</v>
      </c>
      <c r="C7" s="119" t="s">
        <v>88</v>
      </c>
      <c r="D7" s="120"/>
      <c r="F7" s="119">
        <f t="shared" ref="F7:F14" si="1">+F6-5</f>
        <v>95</v>
      </c>
      <c r="G7" s="119" t="s">
        <v>88</v>
      </c>
      <c r="H7" s="120"/>
    </row>
    <row r="8" spans="2:8" ht="18" customHeight="1">
      <c r="B8" s="119">
        <f t="shared" si="0"/>
        <v>90</v>
      </c>
      <c r="C8" s="119" t="s">
        <v>88</v>
      </c>
      <c r="D8" s="120"/>
      <c r="F8" s="119">
        <f t="shared" si="1"/>
        <v>90</v>
      </c>
      <c r="G8" s="119" t="s">
        <v>88</v>
      </c>
      <c r="H8" s="120"/>
    </row>
    <row r="9" spans="2:8" ht="18" customHeight="1">
      <c r="B9" s="119">
        <f t="shared" si="0"/>
        <v>85</v>
      </c>
      <c r="C9" s="119" t="s">
        <v>88</v>
      </c>
      <c r="D9" s="120"/>
      <c r="F9" s="119">
        <f t="shared" si="1"/>
        <v>85</v>
      </c>
      <c r="G9" s="119" t="s">
        <v>88</v>
      </c>
      <c r="H9" s="120"/>
    </row>
    <row r="10" spans="2:8" ht="18" customHeight="1">
      <c r="B10" s="119">
        <f t="shared" si="0"/>
        <v>80</v>
      </c>
      <c r="C10" s="119" t="s">
        <v>88</v>
      </c>
      <c r="D10" s="120"/>
      <c r="F10" s="119">
        <f t="shared" si="1"/>
        <v>80</v>
      </c>
      <c r="G10" s="119" t="s">
        <v>88</v>
      </c>
      <c r="H10" s="120"/>
    </row>
    <row r="11" spans="2:8" ht="18" customHeight="1">
      <c r="B11" s="119">
        <f t="shared" si="0"/>
        <v>75</v>
      </c>
      <c r="C11" s="119" t="s">
        <v>88</v>
      </c>
      <c r="D11" s="120"/>
      <c r="F11" s="119">
        <f t="shared" si="1"/>
        <v>75</v>
      </c>
      <c r="G11" s="119" t="s">
        <v>88</v>
      </c>
      <c r="H11" s="120"/>
    </row>
    <row r="12" spans="2:8" ht="18" customHeight="1">
      <c r="B12" s="119">
        <f t="shared" si="0"/>
        <v>70</v>
      </c>
      <c r="C12" s="119" t="s">
        <v>88</v>
      </c>
      <c r="D12" s="120"/>
      <c r="F12" s="119">
        <f t="shared" si="1"/>
        <v>70</v>
      </c>
      <c r="G12" s="119" t="s">
        <v>88</v>
      </c>
      <c r="H12" s="120"/>
    </row>
    <row r="13" spans="2:8" ht="18" customHeight="1">
      <c r="B13" s="119">
        <f t="shared" si="0"/>
        <v>65</v>
      </c>
      <c r="C13" s="119" t="s">
        <v>88</v>
      </c>
      <c r="D13" s="120"/>
      <c r="F13" s="119">
        <f t="shared" si="1"/>
        <v>65</v>
      </c>
      <c r="G13" s="119" t="s">
        <v>88</v>
      </c>
      <c r="H13" s="120"/>
    </row>
    <row r="14" spans="2:8" ht="18" customHeight="1">
      <c r="B14" s="119">
        <f t="shared" si="0"/>
        <v>60</v>
      </c>
      <c r="C14" s="119" t="s">
        <v>88</v>
      </c>
      <c r="D14" s="120"/>
      <c r="F14" s="119">
        <f t="shared" si="1"/>
        <v>60</v>
      </c>
      <c r="G14" s="119" t="s">
        <v>88</v>
      </c>
      <c r="H14" s="120"/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1006-C758-462C-A523-F571916FA207}">
  <sheetPr>
    <tabColor theme="9" tint="0.79998168889431442"/>
  </sheetPr>
  <dimension ref="B1:G14"/>
  <sheetViews>
    <sheetView zoomScaleNormal="100" workbookViewId="0">
      <selection activeCell="E5" sqref="E5"/>
    </sheetView>
  </sheetViews>
  <sheetFormatPr baseColWidth="10" defaultColWidth="12.6640625" defaultRowHeight="18" customHeight="1"/>
  <cols>
    <col min="1" max="1" width="3.6640625" style="68" customWidth="1"/>
    <col min="2" max="2" width="12.6640625" style="69"/>
    <col min="3" max="3" width="10.1640625" style="68" bestFit="1" customWidth="1"/>
    <col min="4" max="4" width="8.6640625" style="68" customWidth="1"/>
    <col min="5" max="5" width="9.6640625" style="68" customWidth="1"/>
    <col min="6" max="16384" width="12.6640625" style="68"/>
  </cols>
  <sheetData>
    <row r="1" spans="2:7" ht="18" customHeight="1" thickBot="1"/>
    <row r="2" spans="2:7" ht="18" customHeight="1">
      <c r="B2" s="81" t="s">
        <v>48</v>
      </c>
      <c r="C2" s="80"/>
      <c r="D2" s="79"/>
      <c r="E2" s="79"/>
    </row>
    <row r="3" spans="2:7" ht="18" customHeight="1" thickBot="1">
      <c r="B3" s="78"/>
      <c r="C3" s="77" t="s">
        <v>47</v>
      </c>
      <c r="D3" s="77" t="s">
        <v>28</v>
      </c>
      <c r="E3" s="77" t="s">
        <v>46</v>
      </c>
    </row>
    <row r="4" spans="2:7" ht="18" customHeight="1" thickBot="1">
      <c r="B4" s="76" t="s">
        <v>44</v>
      </c>
      <c r="C4" s="75">
        <f>COUNTIF($C$9:$C$13,"男性")</f>
        <v>2</v>
      </c>
      <c r="D4" s="74">
        <f ca="1">SUMIF($C$9:$D$13,B4,$D$9:$D$13)</f>
        <v>81000</v>
      </c>
      <c r="E4" s="73">
        <f ca="1">AVERAGE(D4/C4)</f>
        <v>40500</v>
      </c>
      <c r="G4" s="118"/>
    </row>
    <row r="5" spans="2:7" ht="18" customHeight="1" thickBot="1">
      <c r="B5" s="72" t="s">
        <v>45</v>
      </c>
      <c r="C5" s="75">
        <f>COUNTIF($C$9:$C$13,"女性")</f>
        <v>3</v>
      </c>
      <c r="D5" s="74">
        <f ca="1">SUMIF($C$9:$D$13,B5,$D$9:$D$13)</f>
        <v>93000</v>
      </c>
      <c r="E5" s="73">
        <f ca="1">AVERAGE(D5/C5)</f>
        <v>31000</v>
      </c>
    </row>
    <row r="6" spans="2:7" ht="18" customHeight="1" thickBot="1"/>
    <row r="7" spans="2:7" ht="18" customHeight="1">
      <c r="B7" s="92" t="s">
        <v>50</v>
      </c>
      <c r="C7" s="80"/>
      <c r="D7" s="80"/>
    </row>
    <row r="8" spans="2:7" ht="18" customHeight="1">
      <c r="B8" s="91" t="s">
        <v>26</v>
      </c>
      <c r="C8" s="90" t="s">
        <v>49</v>
      </c>
      <c r="D8" s="89" t="s">
        <v>28</v>
      </c>
      <c r="F8" s="77"/>
    </row>
    <row r="9" spans="2:7" ht="18" customHeight="1">
      <c r="B9" s="88">
        <v>42840</v>
      </c>
      <c r="C9" s="87" t="s">
        <v>45</v>
      </c>
      <c r="D9" s="86">
        <v>35000</v>
      </c>
    </row>
    <row r="10" spans="2:7" ht="18" customHeight="1">
      <c r="B10" s="88">
        <v>42873</v>
      </c>
      <c r="C10" s="87" t="s">
        <v>44</v>
      </c>
      <c r="D10" s="86">
        <v>42000</v>
      </c>
    </row>
    <row r="11" spans="2:7" ht="18" customHeight="1">
      <c r="B11" s="88">
        <v>42911</v>
      </c>
      <c r="C11" s="87" t="s">
        <v>45</v>
      </c>
      <c r="D11" s="86">
        <v>32000</v>
      </c>
    </row>
    <row r="12" spans="2:7" ht="18" customHeight="1">
      <c r="B12" s="88">
        <v>42916</v>
      </c>
      <c r="C12" s="87" t="s">
        <v>45</v>
      </c>
      <c r="D12" s="86">
        <v>26000</v>
      </c>
    </row>
    <row r="13" spans="2:7" ht="18" customHeight="1" thickBot="1">
      <c r="B13" s="85">
        <v>42966</v>
      </c>
      <c r="C13" s="84" t="s">
        <v>44</v>
      </c>
      <c r="D13" s="83">
        <v>39000</v>
      </c>
    </row>
    <row r="14" spans="2:7" ht="18" customHeight="1">
      <c r="D14" s="82"/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8235-3081-413E-BBC5-0BC04F345C29}">
  <sheetPr>
    <tabColor theme="9" tint="0.79998168889431442"/>
  </sheetPr>
  <dimension ref="B1:E11"/>
  <sheetViews>
    <sheetView zoomScaleNormal="100" workbookViewId="0"/>
  </sheetViews>
  <sheetFormatPr baseColWidth="10" defaultColWidth="12.6640625" defaultRowHeight="16" customHeight="1"/>
  <cols>
    <col min="1" max="1" width="3.6640625" style="55" customWidth="1"/>
    <col min="2" max="2" width="12.6640625" style="55"/>
    <col min="3" max="5" width="8.6640625" style="55" customWidth="1"/>
    <col min="6" max="16384" width="12.6640625" style="55"/>
  </cols>
  <sheetData>
    <row r="1" spans="2:5" ht="16" customHeight="1" thickBot="1"/>
    <row r="2" spans="2:5" ht="16" customHeight="1">
      <c r="B2" s="94" t="s">
        <v>55</v>
      </c>
      <c r="C2" s="62"/>
      <c r="D2" s="62"/>
      <c r="E2" s="62"/>
    </row>
    <row r="3" spans="2:5" ht="16" customHeight="1" thickBot="1">
      <c r="B3" s="61" t="s">
        <v>21</v>
      </c>
      <c r="C3" s="67" t="s">
        <v>22</v>
      </c>
      <c r="D3" s="66" t="s">
        <v>23</v>
      </c>
      <c r="E3" s="66" t="s">
        <v>24</v>
      </c>
    </row>
    <row r="4" spans="2:5" ht="16" customHeight="1" thickBot="1">
      <c r="B4" s="65" t="s">
        <v>32</v>
      </c>
      <c r="C4" s="64">
        <f>VLOOKUP(B4,B8:C11,2,FALSE)</f>
        <v>350</v>
      </c>
      <c r="D4" s="63">
        <v>3</v>
      </c>
      <c r="E4" s="56">
        <f>C4*D4</f>
        <v>1050</v>
      </c>
    </row>
    <row r="5" spans="2:5" ht="16" customHeight="1" thickBot="1"/>
    <row r="6" spans="2:5" ht="16" customHeight="1">
      <c r="B6" s="62" t="s">
        <v>25</v>
      </c>
      <c r="C6" s="62"/>
    </row>
    <row r="7" spans="2:5" ht="16" customHeight="1">
      <c r="B7" s="61" t="s">
        <v>21</v>
      </c>
      <c r="C7" s="60" t="s">
        <v>43</v>
      </c>
    </row>
    <row r="8" spans="2:5" ht="16" customHeight="1">
      <c r="B8" s="59" t="s">
        <v>32</v>
      </c>
      <c r="C8" s="58">
        <v>350</v>
      </c>
    </row>
    <row r="9" spans="2:5" ht="16" customHeight="1">
      <c r="B9" s="59" t="s">
        <v>42</v>
      </c>
      <c r="C9" s="58">
        <v>1500</v>
      </c>
    </row>
    <row r="10" spans="2:5" ht="16" customHeight="1">
      <c r="B10" s="59" t="s">
        <v>39</v>
      </c>
      <c r="C10" s="58">
        <v>150</v>
      </c>
    </row>
    <row r="11" spans="2:5" ht="16" customHeight="1" thickBot="1">
      <c r="B11" s="57" t="s">
        <v>38</v>
      </c>
      <c r="C11" s="56">
        <v>200</v>
      </c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1043-3842-4754-84ED-2E41C728E8EE}">
  <sheetPr>
    <tabColor theme="9" tint="0.79998168889431442"/>
  </sheetPr>
  <dimension ref="B1:I18"/>
  <sheetViews>
    <sheetView showGridLines="0" zoomScaleNormal="100" workbookViewId="0">
      <selection activeCell="B10" sqref="B10"/>
    </sheetView>
  </sheetViews>
  <sheetFormatPr baseColWidth="10" defaultColWidth="12.6640625" defaultRowHeight="18" customHeight="1"/>
  <cols>
    <col min="1" max="1" width="3.6640625" style="27" customWidth="1"/>
    <col min="2" max="2" width="10.5" style="30" bestFit="1" customWidth="1"/>
    <col min="3" max="3" width="7.1640625" style="30" bestFit="1" customWidth="1"/>
    <col min="4" max="4" width="1.83203125" style="30" customWidth="1"/>
    <col min="5" max="6" width="12.6640625" style="27"/>
    <col min="7" max="7" width="3.6640625" style="27" customWidth="1"/>
    <col min="8" max="16384" width="12.6640625" style="27"/>
  </cols>
  <sheetData>
    <row r="1" spans="2:9" ht="18" customHeight="1" thickBot="1"/>
    <row r="2" spans="2:9" ht="18" customHeight="1">
      <c r="B2" s="42" t="s">
        <v>35</v>
      </c>
      <c r="C2" s="43"/>
      <c r="D2" s="43"/>
      <c r="E2" s="44"/>
      <c r="F2" s="44"/>
      <c r="G2" s="44"/>
    </row>
    <row r="3" spans="2:9" ht="18" customHeight="1" thickBot="1">
      <c r="B3" s="45" t="s">
        <v>27</v>
      </c>
      <c r="C3" s="46" t="s">
        <v>49</v>
      </c>
      <c r="D3" s="46"/>
      <c r="E3" s="97" t="s">
        <v>17</v>
      </c>
      <c r="F3" s="97" t="s">
        <v>28</v>
      </c>
      <c r="G3" s="48"/>
    </row>
    <row r="4" spans="2:9" ht="18" customHeight="1" thickBot="1">
      <c r="B4" s="39" t="s">
        <v>31</v>
      </c>
      <c r="C4" s="95" t="s">
        <v>89</v>
      </c>
      <c r="D4" s="31"/>
      <c r="E4" s="98">
        <f>COUNTIFS($B$10:$B$18,B4,$C$10:$C$18,C4)</f>
        <v>2</v>
      </c>
      <c r="F4" s="99">
        <f>SUMIFS(F10:F18,B10:B18,B4,C10:C18,C4)</f>
        <v>68000</v>
      </c>
      <c r="G4" s="32"/>
    </row>
    <row r="5" spans="2:9" ht="18" customHeight="1" thickBot="1">
      <c r="B5" s="40"/>
      <c r="C5" s="40"/>
      <c r="D5" s="33"/>
      <c r="E5" s="100"/>
      <c r="F5" s="100"/>
      <c r="G5" s="41"/>
    </row>
    <row r="6" spans="2:9" ht="18" customHeight="1">
      <c r="E6" s="101"/>
      <c r="F6" s="101"/>
    </row>
    <row r="7" spans="2:9" ht="18" customHeight="1" thickBot="1">
      <c r="E7" s="101"/>
      <c r="F7" s="101"/>
    </row>
    <row r="8" spans="2:9" ht="18" customHeight="1">
      <c r="B8" s="42" t="s">
        <v>36</v>
      </c>
      <c r="C8" s="43"/>
      <c r="D8" s="43"/>
      <c r="E8" s="102"/>
      <c r="F8" s="102"/>
      <c r="G8" s="44"/>
    </row>
    <row r="9" spans="2:9" ht="18" customHeight="1">
      <c r="B9" s="51" t="s">
        <v>27</v>
      </c>
      <c r="C9" s="46" t="s">
        <v>49</v>
      </c>
      <c r="D9" s="46"/>
      <c r="E9" s="103"/>
      <c r="F9" s="103" t="s">
        <v>28</v>
      </c>
      <c r="G9" s="47"/>
      <c r="I9" s="28" t="s">
        <v>30</v>
      </c>
    </row>
    <row r="10" spans="2:9" ht="18" customHeight="1">
      <c r="B10" s="28" t="s">
        <v>30</v>
      </c>
      <c r="C10" s="52" t="s">
        <v>58</v>
      </c>
      <c r="D10" s="49"/>
      <c r="E10" s="34"/>
      <c r="F10" s="34">
        <v>150000</v>
      </c>
      <c r="G10" s="29"/>
      <c r="I10" s="28" t="s">
        <v>32</v>
      </c>
    </row>
    <row r="11" spans="2:9" ht="18" customHeight="1">
      <c r="B11" s="28" t="s">
        <v>32</v>
      </c>
      <c r="C11" s="52" t="s">
        <v>59</v>
      </c>
      <c r="D11" s="49"/>
      <c r="E11" s="34"/>
      <c r="F11" s="34">
        <v>38000</v>
      </c>
      <c r="G11" s="29"/>
      <c r="I11" s="28" t="s">
        <v>34</v>
      </c>
    </row>
    <row r="12" spans="2:9" ht="18" customHeight="1">
      <c r="B12" s="28" t="s">
        <v>30</v>
      </c>
      <c r="C12" s="49" t="s">
        <v>57</v>
      </c>
      <c r="D12" s="49"/>
      <c r="E12" s="34"/>
      <c r="F12" s="34">
        <v>150000</v>
      </c>
      <c r="G12" s="29"/>
      <c r="I12"/>
    </row>
    <row r="13" spans="2:9" ht="18" customHeight="1">
      <c r="B13" s="28" t="s">
        <v>34</v>
      </c>
      <c r="C13" s="49" t="s">
        <v>56</v>
      </c>
      <c r="D13" s="49"/>
      <c r="E13" s="34"/>
      <c r="F13" s="34">
        <v>30000</v>
      </c>
      <c r="G13" s="29"/>
      <c r="I13"/>
    </row>
    <row r="14" spans="2:9" ht="18" customHeight="1">
      <c r="B14" s="28" t="s">
        <v>32</v>
      </c>
      <c r="C14" s="49" t="s">
        <v>57</v>
      </c>
      <c r="D14" s="49"/>
      <c r="E14" s="34"/>
      <c r="F14" s="34">
        <v>30000</v>
      </c>
      <c r="G14" s="29"/>
      <c r="I14"/>
    </row>
    <row r="15" spans="2:9" ht="18" customHeight="1">
      <c r="B15" s="28" t="s">
        <v>30</v>
      </c>
      <c r="C15" s="49" t="s">
        <v>56</v>
      </c>
      <c r="D15" s="49"/>
      <c r="E15" s="34"/>
      <c r="F15" s="34">
        <v>150000</v>
      </c>
      <c r="G15" s="29"/>
      <c r="I15"/>
    </row>
    <row r="16" spans="2:9" ht="18" customHeight="1">
      <c r="B16" s="28" t="s">
        <v>32</v>
      </c>
      <c r="C16" s="49" t="s">
        <v>57</v>
      </c>
      <c r="D16" s="49"/>
      <c r="E16" s="34"/>
      <c r="F16" s="34">
        <v>38000</v>
      </c>
      <c r="G16" s="29"/>
      <c r="I16"/>
    </row>
    <row r="17" spans="2:9" ht="18" customHeight="1">
      <c r="B17" s="28" t="s">
        <v>30</v>
      </c>
      <c r="C17" s="52" t="s">
        <v>58</v>
      </c>
      <c r="D17" s="49"/>
      <c r="E17" s="34"/>
      <c r="F17" s="34">
        <v>150000</v>
      </c>
      <c r="G17" s="29"/>
      <c r="I17"/>
    </row>
    <row r="18" spans="2:9" ht="18" customHeight="1" thickBot="1">
      <c r="B18" s="38" t="s">
        <v>34</v>
      </c>
      <c r="C18" s="96" t="s">
        <v>59</v>
      </c>
      <c r="D18" s="50"/>
      <c r="E18" s="35"/>
      <c r="F18" s="35">
        <v>30000</v>
      </c>
      <c r="G18" s="36"/>
      <c r="I18"/>
    </row>
  </sheetData>
  <dataConsolidate>
    <dataRefs count="1">
      <dataRef ref="I9:I11" sheet="countifs_sumifs" r:id="rId1"/>
    </dataRefs>
  </dataConsolidate>
  <phoneticPr fontId="4"/>
  <dataValidations count="1">
    <dataValidation type="list" allowBlank="1" showInputMessage="1" showErrorMessage="1" sqref="B4" xr:uid="{7B7F6298-CDE9-B04B-852A-614267CEC757}">
      <formula1>$I$9:$I$11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D681-D0B8-4B1A-9F86-671DDB8BD39C}">
  <sheetPr>
    <tabColor theme="9" tint="0.79998168889431442"/>
  </sheetPr>
  <dimension ref="B6:H35"/>
  <sheetViews>
    <sheetView zoomScaleNormal="100" workbookViewId="0"/>
  </sheetViews>
  <sheetFormatPr baseColWidth="10" defaultColWidth="12.6640625" defaultRowHeight="18" customHeight="1"/>
  <cols>
    <col min="1" max="1" width="3.6640625" style="68" customWidth="1"/>
    <col min="2" max="2" width="12.6640625" style="69"/>
    <col min="3" max="3" width="10.1640625" style="68" bestFit="1" customWidth="1"/>
    <col min="4" max="4" width="8.6640625" style="68" customWidth="1"/>
    <col min="5" max="5" width="3.6640625" style="68" customWidth="1"/>
    <col min="6" max="6" width="12.6640625" style="68"/>
    <col min="7" max="8" width="8.6640625" style="68" customWidth="1"/>
    <col min="9" max="16384" width="12.6640625" style="68"/>
  </cols>
  <sheetData>
    <row r="6" spans="2:8" ht="18" customHeight="1" thickBot="1"/>
    <row r="7" spans="2:8" ht="18" customHeight="1">
      <c r="B7" s="92" t="s">
        <v>50</v>
      </c>
      <c r="C7" s="80"/>
      <c r="D7" s="80"/>
      <c r="F7" s="81" t="s">
        <v>48</v>
      </c>
      <c r="G7" s="80"/>
      <c r="H7" s="79"/>
    </row>
    <row r="8" spans="2:8" ht="18" customHeight="1" thickBot="1">
      <c r="B8" s="91" t="s">
        <v>26</v>
      </c>
      <c r="C8" s="90" t="s">
        <v>60</v>
      </c>
      <c r="D8" s="89" t="s">
        <v>28</v>
      </c>
      <c r="F8" s="78"/>
      <c r="G8" s="77" t="s">
        <v>47</v>
      </c>
      <c r="H8" s="77" t="s">
        <v>28</v>
      </c>
    </row>
    <row r="9" spans="2:8" ht="18" customHeight="1">
      <c r="B9" s="88">
        <v>42840</v>
      </c>
      <c r="C9" s="87" t="s">
        <v>29</v>
      </c>
      <c r="D9" s="86">
        <v>35000</v>
      </c>
      <c r="F9" s="76" t="s">
        <v>61</v>
      </c>
      <c r="G9" s="75"/>
      <c r="H9" s="73"/>
    </row>
    <row r="10" spans="2:8" ht="18" customHeight="1" thickBot="1">
      <c r="B10" s="88">
        <v>42873</v>
      </c>
      <c r="C10" s="87" t="s">
        <v>31</v>
      </c>
      <c r="D10" s="86">
        <v>42000</v>
      </c>
      <c r="F10" s="72" t="s">
        <v>62</v>
      </c>
      <c r="G10" s="71"/>
      <c r="H10" s="70"/>
    </row>
    <row r="11" spans="2:8" ht="18" customHeight="1">
      <c r="B11" s="88">
        <v>42911</v>
      </c>
      <c r="C11" s="87" t="s">
        <v>29</v>
      </c>
      <c r="D11" s="86">
        <v>32000</v>
      </c>
    </row>
    <row r="12" spans="2:8" ht="18" customHeight="1">
      <c r="B12" s="88">
        <v>42916</v>
      </c>
      <c r="C12" s="87" t="s">
        <v>33</v>
      </c>
      <c r="D12" s="86">
        <v>26000</v>
      </c>
    </row>
    <row r="13" spans="2:8" ht="18" customHeight="1">
      <c r="B13" s="104">
        <f>+B12+3</f>
        <v>42919</v>
      </c>
      <c r="C13" s="87" t="s">
        <v>31</v>
      </c>
      <c r="D13" s="105">
        <v>28000</v>
      </c>
    </row>
    <row r="14" spans="2:8" ht="18" customHeight="1">
      <c r="B14" s="104">
        <f t="shared" ref="B14:B33" si="0">+B13+3</f>
        <v>42922</v>
      </c>
      <c r="C14" s="87" t="s">
        <v>29</v>
      </c>
      <c r="D14" s="105">
        <v>30000</v>
      </c>
    </row>
    <row r="15" spans="2:8" ht="18" customHeight="1">
      <c r="B15" s="104">
        <f t="shared" si="0"/>
        <v>42925</v>
      </c>
      <c r="C15" s="87" t="s">
        <v>31</v>
      </c>
      <c r="D15" s="105">
        <v>38000</v>
      </c>
    </row>
    <row r="16" spans="2:8" ht="18" customHeight="1">
      <c r="B16" s="104">
        <f t="shared" si="0"/>
        <v>42928</v>
      </c>
      <c r="C16" s="87" t="s">
        <v>29</v>
      </c>
      <c r="D16" s="105">
        <v>19000</v>
      </c>
    </row>
    <row r="17" spans="2:4" ht="18" customHeight="1">
      <c r="B17" s="104">
        <f t="shared" si="0"/>
        <v>42931</v>
      </c>
      <c r="C17" s="87" t="s">
        <v>33</v>
      </c>
      <c r="D17" s="86">
        <v>35000</v>
      </c>
    </row>
    <row r="18" spans="2:4" ht="18" customHeight="1">
      <c r="B18" s="104">
        <f t="shared" si="0"/>
        <v>42934</v>
      </c>
      <c r="C18" s="87" t="s">
        <v>29</v>
      </c>
      <c r="D18" s="86">
        <v>42000</v>
      </c>
    </row>
    <row r="19" spans="2:4" ht="18" customHeight="1">
      <c r="B19" s="104">
        <f t="shared" si="0"/>
        <v>42937</v>
      </c>
      <c r="C19" s="87" t="s">
        <v>31</v>
      </c>
      <c r="D19" s="86">
        <v>32000</v>
      </c>
    </row>
    <row r="20" spans="2:4" ht="18" customHeight="1">
      <c r="B20" s="104">
        <f t="shared" si="0"/>
        <v>42940</v>
      </c>
      <c r="C20" s="87" t="s">
        <v>29</v>
      </c>
      <c r="D20" s="86">
        <v>26000</v>
      </c>
    </row>
    <row r="21" spans="2:4" ht="18" customHeight="1">
      <c r="B21" s="104">
        <f t="shared" si="0"/>
        <v>42943</v>
      </c>
      <c r="C21" s="87" t="s">
        <v>33</v>
      </c>
      <c r="D21" s="105">
        <v>28000</v>
      </c>
    </row>
    <row r="22" spans="2:4" ht="18" customHeight="1">
      <c r="B22" s="104">
        <f t="shared" si="0"/>
        <v>42946</v>
      </c>
      <c r="C22" s="87" t="s">
        <v>31</v>
      </c>
      <c r="D22" s="105">
        <v>30000</v>
      </c>
    </row>
    <row r="23" spans="2:4" ht="18" customHeight="1">
      <c r="B23" s="104">
        <f t="shared" si="0"/>
        <v>42949</v>
      </c>
      <c r="C23" s="87" t="s">
        <v>29</v>
      </c>
      <c r="D23" s="105">
        <v>38000</v>
      </c>
    </row>
    <row r="24" spans="2:4" ht="18" customHeight="1">
      <c r="B24" s="104">
        <f t="shared" si="0"/>
        <v>42952</v>
      </c>
      <c r="C24" s="87" t="s">
        <v>31</v>
      </c>
      <c r="D24" s="105">
        <v>19000</v>
      </c>
    </row>
    <row r="25" spans="2:4" ht="18" customHeight="1">
      <c r="B25" s="104">
        <f t="shared" si="0"/>
        <v>42955</v>
      </c>
      <c r="C25" s="87" t="s">
        <v>29</v>
      </c>
      <c r="D25" s="86">
        <v>35000</v>
      </c>
    </row>
    <row r="26" spans="2:4" ht="18" customHeight="1">
      <c r="B26" s="104">
        <f t="shared" si="0"/>
        <v>42958</v>
      </c>
      <c r="C26" s="87" t="s">
        <v>33</v>
      </c>
      <c r="D26" s="86">
        <v>42000</v>
      </c>
    </row>
    <row r="27" spans="2:4" ht="18" customHeight="1">
      <c r="B27" s="104">
        <f t="shared" si="0"/>
        <v>42961</v>
      </c>
      <c r="C27" s="87" t="s">
        <v>29</v>
      </c>
      <c r="D27" s="86">
        <v>32000</v>
      </c>
    </row>
    <row r="28" spans="2:4" ht="18" customHeight="1">
      <c r="B28" s="104">
        <f t="shared" si="0"/>
        <v>42964</v>
      </c>
      <c r="C28" s="87" t="s">
        <v>33</v>
      </c>
      <c r="D28" s="86">
        <v>26000</v>
      </c>
    </row>
    <row r="29" spans="2:4" ht="18" customHeight="1">
      <c r="B29" s="104">
        <f t="shared" si="0"/>
        <v>42967</v>
      </c>
      <c r="C29" s="87" t="s">
        <v>31</v>
      </c>
      <c r="D29" s="105">
        <v>28000</v>
      </c>
    </row>
    <row r="30" spans="2:4" ht="18" customHeight="1">
      <c r="B30" s="104">
        <f t="shared" si="0"/>
        <v>42970</v>
      </c>
      <c r="C30" s="87" t="s">
        <v>29</v>
      </c>
      <c r="D30" s="105">
        <v>30000</v>
      </c>
    </row>
    <row r="31" spans="2:4" ht="18" customHeight="1">
      <c r="B31" s="104">
        <f t="shared" si="0"/>
        <v>42973</v>
      </c>
      <c r="C31" s="87" t="s">
        <v>31</v>
      </c>
      <c r="D31" s="105">
        <v>38000</v>
      </c>
    </row>
    <row r="32" spans="2:4" ht="18" customHeight="1">
      <c r="B32" s="104">
        <f t="shared" si="0"/>
        <v>42976</v>
      </c>
      <c r="C32" s="87" t="s">
        <v>29</v>
      </c>
      <c r="D32" s="105">
        <v>19000</v>
      </c>
    </row>
    <row r="33" spans="2:4" ht="18" customHeight="1">
      <c r="B33" s="104">
        <f t="shared" si="0"/>
        <v>42979</v>
      </c>
      <c r="C33" s="87" t="s">
        <v>33</v>
      </c>
      <c r="D33" s="105">
        <v>38000</v>
      </c>
    </row>
    <row r="34" spans="2:4" ht="18" customHeight="1" thickBot="1">
      <c r="B34" s="85">
        <v>42966</v>
      </c>
      <c r="C34" s="84" t="s">
        <v>31</v>
      </c>
      <c r="D34" s="83">
        <v>39000</v>
      </c>
    </row>
    <row r="35" spans="2:4" ht="18" customHeight="1">
      <c r="D35" s="82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3</vt:i4>
      </vt:variant>
    </vt:vector>
  </HeadingPairs>
  <TitlesOfParts>
    <vt:vector size="14" baseType="lpstr">
      <vt:lpstr>SUM</vt:lpstr>
      <vt:lpstr>IF_1</vt:lpstr>
      <vt:lpstr>IF_2</vt:lpstr>
      <vt:lpstr>vlookup_1</vt:lpstr>
      <vt:lpstr>Vlookup_2</vt:lpstr>
      <vt:lpstr>countif_sumif</vt:lpstr>
      <vt:lpstr>注意_1</vt:lpstr>
      <vt:lpstr>countifs_sumifs</vt:lpstr>
      <vt:lpstr>注意_2</vt:lpstr>
      <vt:lpstr>フィルタ</vt:lpstr>
      <vt:lpstr>ピボット</vt:lpstr>
      <vt:lpstr>IF_1!IBF_20180129192338</vt:lpstr>
      <vt:lpstr>IF_2!IBF_20180129192338</vt:lpstr>
      <vt:lpstr>SUM!IBF_20180129192338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2024-01-23T11:48:46Z</dcterms:modified>
</cp:coreProperties>
</file>