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D8473DF7-B2F2-4320-B43B-2BF26F059D2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" sheetId="15" r:id="rId1"/>
    <sheet name="IF_1" sheetId="3" r:id="rId2"/>
    <sheet name="IF_2" sheetId="23" r:id="rId3"/>
    <sheet name="vlookup_1" sheetId="12" r:id="rId4"/>
    <sheet name="Vlookup_2" sheetId="30" r:id="rId5"/>
    <sheet name="countif_sumif" sheetId="13" r:id="rId6"/>
    <sheet name="注意_1" sheetId="26" r:id="rId7"/>
    <sheet name="countifs_sumifs" sheetId="7" r:id="rId8"/>
    <sheet name="注意_2" sheetId="20" r:id="rId9"/>
    <sheet name="フィルタ" sheetId="14" r:id="rId10"/>
    <sheet name="ピボット" sheetId="8" r:id="rId11"/>
    <sheet name="Sheet5" sheetId="28" r:id="rId12"/>
    <sheet name="Sheet6" sheetId="29" r:id="rId13"/>
  </sheets>
  <definedNames>
    <definedName name="_xlnm._FilterDatabase" localSheetId="4" hidden="1">Vlookup_2!$F$2:$H$4</definedName>
    <definedName name="_xlnm._FilterDatabase" localSheetId="9" hidden="1">フィルタ!$B$4:$E$4</definedName>
    <definedName name="AS2DocOpenMode" hidden="1">"AS2DocumentEdit"</definedName>
    <definedName name="IBF_20170328230858" localSheetId="2">#REF!</definedName>
    <definedName name="IBF_20170328230858" localSheetId="0">#REF!</definedName>
    <definedName name="IBF_20170328230858" localSheetId="9">#REF!</definedName>
    <definedName name="IBF_20170328230858" localSheetId="6">#REF!</definedName>
    <definedName name="IBF_20170328230858" localSheetId="8">#REF!</definedName>
    <definedName name="IBF_20170328230858">#REF!</definedName>
    <definedName name="IBF_20170701175749" localSheetId="2">#REF!</definedName>
    <definedName name="IBF_20170701175749" localSheetId="0">#REF!</definedName>
    <definedName name="IBF_20170701175749" localSheetId="9">#REF!</definedName>
    <definedName name="IBF_20170701175749" localSheetId="6">#REF!</definedName>
    <definedName name="IBF_20170701175749" localSheetId="8">#REF!</definedName>
    <definedName name="IBF_20170701175749">#REF!</definedName>
    <definedName name="IBF_20180129192338" localSheetId="1">IF_1!$B$2:$D$11</definedName>
    <definedName name="IBF_20180129192338" localSheetId="2">IF_2!$B$6:$C$14</definedName>
    <definedName name="IBF_20180129192338" localSheetId="0">SUM!$B$2:$F$10</definedName>
    <definedName name="IBF_20180129192338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 iterate="1"/>
  <pivotCaches>
    <pivotCache cacheId="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30" l="1"/>
  <c r="H7" i="30" s="1"/>
  <c r="B7" i="30"/>
  <c r="D7" i="30" s="1"/>
  <c r="H6" i="30"/>
  <c r="D6" i="30"/>
  <c r="B8" i="30" l="1"/>
  <c r="F8" i="30"/>
  <c r="H8" i="30" l="1"/>
  <c r="F9" i="30"/>
  <c r="D8" i="30"/>
  <c r="B9" i="30"/>
  <c r="D9" i="30" l="1"/>
  <c r="B10" i="30"/>
  <c r="H9" i="30"/>
  <c r="F10" i="30"/>
  <c r="H10" i="30" l="1"/>
  <c r="F11" i="30"/>
  <c r="D10" i="30"/>
  <c r="B11" i="30"/>
  <c r="D11" i="30" l="1"/>
  <c r="B12" i="30"/>
  <c r="H11" i="30"/>
  <c r="F12" i="30"/>
  <c r="H12" i="30" l="1"/>
  <c r="F13" i="30"/>
  <c r="D12" i="30"/>
  <c r="B13" i="30"/>
  <c r="D13" i="30" l="1"/>
  <c r="B14" i="30"/>
  <c r="D14" i="30" s="1"/>
  <c r="H13" i="30"/>
  <c r="F14" i="30"/>
  <c r="H14" i="30" s="1"/>
  <c r="G9" i="20" l="1"/>
  <c r="C4" i="26"/>
  <c r="E4" i="26" s="1"/>
  <c r="F4" i="7"/>
  <c r="E4" i="7"/>
  <c r="D5" i="13"/>
  <c r="E5" i="13" s="1"/>
  <c r="D4" i="13"/>
  <c r="E4" i="13" s="1"/>
  <c r="C5" i="13"/>
  <c r="C4" i="13"/>
  <c r="C4" i="12"/>
  <c r="E8" i="23"/>
  <c r="E11" i="3"/>
  <c r="E10" i="3"/>
  <c r="E9" i="3"/>
  <c r="E8" i="3"/>
  <c r="E7" i="3"/>
  <c r="E6" i="3"/>
  <c r="E5" i="3"/>
  <c r="C10" i="15"/>
  <c r="B13" i="20" l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E4" i="12"/>
</calcChain>
</file>

<file path=xl/sharedStrings.xml><?xml version="1.0" encoding="utf-8"?>
<sst xmlns="http://schemas.openxmlformats.org/spreadsheetml/2006/main" count="934" uniqueCount="95">
  <si>
    <t>東京</t>
  </si>
  <si>
    <t>大阪</t>
  </si>
  <si>
    <t>名古屋</t>
  </si>
  <si>
    <t>福岡</t>
  </si>
  <si>
    <t>仙台</t>
    <rPh sb="0" eb="2">
      <t>センダイ</t>
    </rPh>
    <phoneticPr fontId="4"/>
  </si>
  <si>
    <r>
      <rPr>
        <sz val="11"/>
        <color theme="1"/>
        <rFont val="ＭＳ Ｐゴシック"/>
        <family val="3"/>
        <charset val="128"/>
      </rPr>
      <t>東京</t>
    </r>
    <rPh sb="0" eb="2">
      <t>トウキョウ</t>
    </rPh>
    <phoneticPr fontId="4"/>
  </si>
  <si>
    <r>
      <rPr>
        <sz val="11"/>
        <color theme="1"/>
        <rFont val="ＭＳ Ｐゴシック"/>
        <family val="3"/>
        <charset val="128"/>
      </rPr>
      <t>大阪</t>
    </r>
    <rPh sb="0" eb="2">
      <t>オオサカ</t>
    </rPh>
    <phoneticPr fontId="4"/>
  </si>
  <si>
    <r>
      <rPr>
        <sz val="11"/>
        <color theme="1"/>
        <rFont val="ＭＳ Ｐゴシック"/>
        <family val="3"/>
        <charset val="128"/>
      </rPr>
      <t>名古屋</t>
    </r>
    <rPh sb="0" eb="3">
      <t>ナゴヤ</t>
    </rPh>
    <phoneticPr fontId="4"/>
  </si>
  <si>
    <r>
      <rPr>
        <sz val="11"/>
        <color theme="1"/>
        <rFont val="ＭＳ Ｐゴシック"/>
        <family val="3"/>
        <charset val="128"/>
      </rPr>
      <t>福岡</t>
    </r>
    <rPh sb="0" eb="2">
      <t>フクオカ</t>
    </rPh>
    <phoneticPr fontId="4"/>
  </si>
  <si>
    <r>
      <rPr>
        <sz val="11"/>
        <color theme="1"/>
        <rFont val="ＭＳ Ｐゴシック"/>
        <family val="3"/>
        <charset val="128"/>
      </rPr>
      <t>札幌</t>
    </r>
    <rPh sb="0" eb="2">
      <t>サッポロ</t>
    </rPh>
    <phoneticPr fontId="4"/>
  </si>
  <si>
    <r>
      <rPr>
        <sz val="11"/>
        <color theme="1"/>
        <rFont val="ＭＳ Ｐゴシック"/>
        <family val="3"/>
        <charset val="128"/>
      </rPr>
      <t>合計</t>
    </r>
    <rPh sb="0" eb="2">
      <t>ゴウケイ</t>
    </rPh>
    <phoneticPr fontId="4"/>
  </si>
  <si>
    <r>
      <rPr>
        <sz val="11"/>
        <color rgb="FF000000"/>
        <rFont val="ＭＳ Ｐゴシック"/>
        <family val="3"/>
        <charset val="128"/>
      </rPr>
      <t>販売数（地域別）</t>
    </r>
    <rPh sb="0" eb="2">
      <t>ハンバイ</t>
    </rPh>
    <rPh sb="2" eb="3">
      <t>スウ</t>
    </rPh>
    <rPh sb="4" eb="6">
      <t>チイキ</t>
    </rPh>
    <rPh sb="6" eb="7">
      <t>ベツ</t>
    </rPh>
    <phoneticPr fontId="4"/>
  </si>
  <si>
    <r>
      <t>1</t>
    </r>
    <r>
      <rPr>
        <sz val="11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</si>
  <si>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r>
      <t>2</t>
    </r>
    <r>
      <rPr>
        <sz val="11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</si>
  <si>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r>
      <t>3</t>
    </r>
    <r>
      <rPr>
        <sz val="11"/>
        <color rgb="FF000000"/>
        <rFont val="ＭＳ Ｐゴシック"/>
        <family val="3"/>
        <charset val="128"/>
      </rPr>
      <t>月</t>
    </r>
    <rPh sb="1" eb="2">
      <t>ガツ</t>
    </rPh>
    <phoneticPr fontId="4"/>
  </si>
  <si>
    <r>
      <rPr>
        <sz val="11"/>
        <color rgb="FF000000"/>
        <rFont val="ＭＳ Ｐゴシック"/>
        <family val="3"/>
        <charset val="128"/>
      </rPr>
      <t>合計</t>
    </r>
    <rPh sb="0" eb="2">
      <t>ゴウケイ</t>
    </rPh>
    <phoneticPr fontId="4"/>
  </si>
  <si>
    <t>横浜</t>
    <rPh sb="0" eb="2">
      <t>ヨコハマ</t>
    </rPh>
    <phoneticPr fontId="4"/>
  </si>
  <si>
    <t>販売数</t>
    <rPh sb="0" eb="2">
      <t>ハンバイ</t>
    </rPh>
    <rPh sb="2" eb="3">
      <t>スウ</t>
    </rPh>
    <phoneticPr fontId="4"/>
  </si>
  <si>
    <t>目標</t>
    <rPh sb="0" eb="2">
      <t>モクヒョウ</t>
    </rPh>
    <phoneticPr fontId="4"/>
  </si>
  <si>
    <t>実績</t>
    <rPh sb="0" eb="2">
      <t>ジッセキ</t>
    </rPh>
    <phoneticPr fontId="4"/>
  </si>
  <si>
    <t>目標達成</t>
    <rPh sb="0" eb="2">
      <t>モクヒョウ</t>
    </rPh>
    <rPh sb="2" eb="4">
      <t>タッセイ</t>
    </rPh>
    <phoneticPr fontId="4"/>
  </si>
  <si>
    <r>
      <rPr>
        <sz val="11"/>
        <color theme="1"/>
        <rFont val="ＭＳ Ｐゴシック"/>
        <family val="3"/>
        <charset val="128"/>
      </rPr>
      <t>商品</t>
    </r>
    <rPh sb="0" eb="2">
      <t>ショウヒン</t>
    </rPh>
    <phoneticPr fontId="4"/>
  </si>
  <si>
    <r>
      <rPr>
        <sz val="11"/>
        <color theme="1"/>
        <rFont val="ＭＳ Ｐゴシック"/>
        <family val="3"/>
        <charset val="128"/>
      </rPr>
      <t>単価</t>
    </r>
    <rPh sb="0" eb="2">
      <t>タンカ</t>
    </rPh>
    <phoneticPr fontId="4"/>
  </si>
  <si>
    <r>
      <rPr>
        <sz val="11"/>
        <color theme="1"/>
        <rFont val="ＭＳ Ｐゴシック"/>
        <family val="3"/>
        <charset val="128"/>
      </rPr>
      <t>個数</t>
    </r>
    <rPh sb="0" eb="2">
      <t>コスウ</t>
    </rPh>
    <phoneticPr fontId="4"/>
  </si>
  <si>
    <r>
      <rPr>
        <sz val="11"/>
        <color theme="1"/>
        <rFont val="ＭＳ Ｐゴシック"/>
        <family val="3"/>
        <charset val="128"/>
      </rPr>
      <t>金額</t>
    </r>
    <rPh sb="0" eb="2">
      <t>キンガク</t>
    </rPh>
    <phoneticPr fontId="4"/>
  </si>
  <si>
    <r>
      <rPr>
        <sz val="11"/>
        <color theme="1"/>
        <rFont val="ＭＳ Ｐゴシック"/>
        <family val="3"/>
        <charset val="128"/>
      </rPr>
      <t>商品単価一覧</t>
    </r>
    <rPh sb="0" eb="2">
      <t>ショウヒン</t>
    </rPh>
    <rPh sb="2" eb="4">
      <t>タンカ</t>
    </rPh>
    <rPh sb="4" eb="6">
      <t>イチラン</t>
    </rPh>
    <phoneticPr fontId="4"/>
  </si>
  <si>
    <t>売上日</t>
    <rPh sb="0" eb="2">
      <t>ウリアゲ</t>
    </rPh>
    <rPh sb="2" eb="3">
      <t>ヒ</t>
    </rPh>
    <phoneticPr fontId="4"/>
  </si>
  <si>
    <t>商品</t>
    <rPh sb="0" eb="2">
      <t>ショウヒン</t>
    </rPh>
    <phoneticPr fontId="4"/>
  </si>
  <si>
    <t>売上</t>
    <rPh sb="0" eb="2">
      <t>ウリアゲ</t>
    </rPh>
    <phoneticPr fontId="4"/>
  </si>
  <si>
    <t>ワイン</t>
  </si>
  <si>
    <t>ワイン</t>
    <phoneticPr fontId="4"/>
  </si>
  <si>
    <t>ビール</t>
  </si>
  <si>
    <t>ビール</t>
    <phoneticPr fontId="4"/>
  </si>
  <si>
    <t>日本酒</t>
  </si>
  <si>
    <t>日本酒</t>
    <phoneticPr fontId="4"/>
  </si>
  <si>
    <t>売上集計</t>
    <rPh sb="0" eb="2">
      <t>ウリアゲ</t>
    </rPh>
    <rPh sb="2" eb="4">
      <t>シュウケイ</t>
    </rPh>
    <phoneticPr fontId="4"/>
  </si>
  <si>
    <t>販売データ</t>
    <rPh sb="0" eb="2">
      <t>ハンバイ</t>
    </rPh>
    <phoneticPr fontId="4"/>
  </si>
  <si>
    <r>
      <rPr>
        <sz val="11"/>
        <color theme="1"/>
        <rFont val="ＭＳ Ｐゴシック"/>
        <family val="3"/>
        <charset val="128"/>
      </rPr>
      <t>販売地域</t>
    </r>
    <rPh sb="0" eb="2">
      <t>ハンバイ</t>
    </rPh>
    <rPh sb="2" eb="4">
      <t>チイキ</t>
    </rPh>
    <phoneticPr fontId="4"/>
  </si>
  <si>
    <t>ジュース</t>
    <phoneticPr fontId="4"/>
  </si>
  <si>
    <t>ウーロン茶</t>
    <rPh sb="4" eb="5">
      <t>チャ</t>
    </rPh>
    <phoneticPr fontId="4"/>
  </si>
  <si>
    <t>焼酎</t>
    <rPh sb="0" eb="2">
      <t>ショウチュウ</t>
    </rPh>
    <phoneticPr fontId="13"/>
  </si>
  <si>
    <t>日本酒</t>
    <rPh sb="0" eb="3">
      <t>ニホンシュ</t>
    </rPh>
    <phoneticPr fontId="13"/>
  </si>
  <si>
    <t>ワイン</t>
    <phoneticPr fontId="13"/>
  </si>
  <si>
    <t>単価</t>
    <rPh sb="0" eb="2">
      <t>タンカ</t>
    </rPh>
    <phoneticPr fontId="4"/>
  </si>
  <si>
    <t>男性</t>
    <rPh sb="0" eb="2">
      <t>ダンセイ</t>
    </rPh>
    <phoneticPr fontId="13"/>
  </si>
  <si>
    <t>女性</t>
    <rPh sb="0" eb="2">
      <t>ジョセイ</t>
    </rPh>
    <phoneticPr fontId="13"/>
  </si>
  <si>
    <t>平均売上</t>
    <rPh sb="0" eb="2">
      <t>ヘイキン</t>
    </rPh>
    <rPh sb="2" eb="4">
      <t>ウリアゲ</t>
    </rPh>
    <phoneticPr fontId="4"/>
  </si>
  <si>
    <t>購入者</t>
    <rPh sb="0" eb="3">
      <t>コウニュウシャ</t>
    </rPh>
    <phoneticPr fontId="4"/>
  </si>
  <si>
    <r>
      <t>1</t>
    </r>
    <r>
      <rPr>
        <sz val="11"/>
        <color theme="1"/>
        <rFont val="ＭＳ Ｐゴシック"/>
        <family val="3"/>
        <charset val="128"/>
      </rPr>
      <t>人あたり平均売上</t>
    </r>
    <rPh sb="1" eb="2">
      <t>ニン</t>
    </rPh>
    <rPh sb="5" eb="7">
      <t>ヘイキン</t>
    </rPh>
    <rPh sb="7" eb="9">
      <t>ウリアゲ</t>
    </rPh>
    <phoneticPr fontId="4"/>
  </si>
  <si>
    <t>性別</t>
    <rPh sb="0" eb="2">
      <t>セイベツ</t>
    </rPh>
    <phoneticPr fontId="4"/>
  </si>
  <si>
    <t>購入履歴データ</t>
    <rPh sb="0" eb="2">
      <t>コウニュウ</t>
    </rPh>
    <rPh sb="2" eb="4">
      <t>リレキ</t>
    </rPh>
    <phoneticPr fontId="4"/>
  </si>
  <si>
    <t>本</t>
    <rPh sb="0" eb="1">
      <t>ホン</t>
    </rPh>
    <phoneticPr fontId="4"/>
  </si>
  <si>
    <t>東京</t>
    <phoneticPr fontId="4"/>
  </si>
  <si>
    <t>大阪</t>
    <phoneticPr fontId="4"/>
  </si>
  <si>
    <t>名古屋</t>
    <phoneticPr fontId="4"/>
  </si>
  <si>
    <t>見積書</t>
    <rPh sb="0" eb="2">
      <t>ミツモリ</t>
    </rPh>
    <rPh sb="2" eb="3">
      <t>ショ</t>
    </rPh>
    <phoneticPr fontId="4"/>
  </si>
  <si>
    <t>男性</t>
  </si>
  <si>
    <t>女性</t>
  </si>
  <si>
    <t>女性</t>
    <rPh sb="0" eb="2">
      <t>ジョセイ</t>
    </rPh>
    <phoneticPr fontId="4"/>
  </si>
  <si>
    <t>男性</t>
    <rPh sb="0" eb="2">
      <t>ダンセイ</t>
    </rPh>
    <phoneticPr fontId="4"/>
  </si>
  <si>
    <t>商品</t>
  </si>
  <si>
    <t>ワイン</t>
    <phoneticPr fontId="13"/>
  </si>
  <si>
    <t>ビール</t>
    <phoneticPr fontId="13"/>
  </si>
  <si>
    <r>
      <rPr>
        <sz val="11"/>
        <color theme="1"/>
        <rFont val="ＭＳ Ｐゴシック"/>
        <family val="3"/>
        <charset val="128"/>
      </rPr>
      <t>販売先</t>
    </r>
    <rPh sb="0" eb="3">
      <t>ハンバイサキ</t>
    </rPh>
    <phoneticPr fontId="4"/>
  </si>
  <si>
    <r>
      <rPr>
        <sz val="11"/>
        <color theme="1"/>
        <rFont val="ＭＳ Ｐゴシック"/>
        <family val="3"/>
        <charset val="128"/>
      </rPr>
      <t>販売数</t>
    </r>
    <rPh sb="0" eb="2">
      <t>ハンバイ</t>
    </rPh>
    <rPh sb="2" eb="3">
      <t>スウ</t>
    </rPh>
    <phoneticPr fontId="4"/>
  </si>
  <si>
    <r>
      <rPr>
        <sz val="11"/>
        <rFont val="ＭＳ Ｐゴシック"/>
        <family val="3"/>
        <charset val="128"/>
      </rPr>
      <t>ワインショップ</t>
    </r>
    <phoneticPr fontId="4"/>
  </si>
  <si>
    <r>
      <rPr>
        <sz val="11"/>
        <rFont val="ＭＳ Ｐゴシック"/>
        <family val="3"/>
        <charset val="128"/>
      </rPr>
      <t>居酒屋</t>
    </r>
    <r>
      <rPr>
        <sz val="11"/>
        <rFont val="Arial"/>
        <family val="2"/>
      </rPr>
      <t>A</t>
    </r>
    <rPh sb="0" eb="3">
      <t>イザカヤ</t>
    </rPh>
    <phoneticPr fontId="4"/>
  </si>
  <si>
    <r>
      <rPr>
        <sz val="11"/>
        <rFont val="ＭＳ Ｐゴシック"/>
        <family val="3"/>
        <charset val="128"/>
      </rPr>
      <t>居酒屋</t>
    </r>
    <r>
      <rPr>
        <sz val="11"/>
        <rFont val="Arial"/>
        <family val="2"/>
      </rPr>
      <t>B</t>
    </r>
    <rPh sb="0" eb="3">
      <t>イザカヤ</t>
    </rPh>
    <phoneticPr fontId="4"/>
  </si>
  <si>
    <r>
      <rPr>
        <sz val="11"/>
        <rFont val="ＭＳ Ｐゴシック"/>
        <family val="3"/>
        <charset val="128"/>
      </rPr>
      <t>居酒屋</t>
    </r>
    <r>
      <rPr>
        <sz val="11"/>
        <rFont val="Arial"/>
        <family val="2"/>
      </rPr>
      <t>C</t>
    </r>
    <rPh sb="0" eb="3">
      <t>イザカヤ</t>
    </rPh>
    <phoneticPr fontId="4"/>
  </si>
  <si>
    <r>
      <rPr>
        <sz val="11"/>
        <rFont val="ＭＳ Ｐゴシック"/>
        <family val="3"/>
        <charset val="128"/>
      </rPr>
      <t>バー</t>
    </r>
    <phoneticPr fontId="4"/>
  </si>
  <si>
    <t>佐藤</t>
    <rPh sb="0" eb="2">
      <t>サトウ</t>
    </rPh>
    <phoneticPr fontId="4"/>
  </si>
  <si>
    <t>鈴木</t>
    <rPh sb="0" eb="2">
      <t>スズキ</t>
    </rPh>
    <phoneticPr fontId="4"/>
  </si>
  <si>
    <t>田中</t>
    <rPh sb="0" eb="2">
      <t>タナカ</t>
    </rPh>
    <phoneticPr fontId="4"/>
  </si>
  <si>
    <t>高橋</t>
    <rPh sb="0" eb="2">
      <t>タカハシ</t>
    </rPh>
    <phoneticPr fontId="4"/>
  </si>
  <si>
    <t>伊藤</t>
    <rPh sb="0" eb="2">
      <t>イトウ</t>
    </rPh>
    <phoneticPr fontId="4"/>
  </si>
  <si>
    <t>山本</t>
    <rPh sb="0" eb="2">
      <t>ヤマモト</t>
    </rPh>
    <phoneticPr fontId="4"/>
  </si>
  <si>
    <t>渡辺</t>
    <rPh sb="0" eb="2">
      <t>ワタナベ</t>
    </rPh>
    <phoneticPr fontId="4"/>
  </si>
  <si>
    <t>月間売上（千円）</t>
    <rPh sb="0" eb="2">
      <t>ゲッカン</t>
    </rPh>
    <rPh sb="2" eb="4">
      <t>ウリアゲ</t>
    </rPh>
    <rPh sb="5" eb="6">
      <t>セン</t>
    </rPh>
    <rPh sb="6" eb="7">
      <t>エン</t>
    </rPh>
    <phoneticPr fontId="4"/>
  </si>
  <si>
    <t>人事評価</t>
    <rPh sb="0" eb="2">
      <t>ジンジ</t>
    </rPh>
    <rPh sb="2" eb="4">
      <t>ヒョウカ</t>
    </rPh>
    <phoneticPr fontId="4"/>
  </si>
  <si>
    <t>より大きい：</t>
    <rPh sb="2" eb="3">
      <t>オオ</t>
    </rPh>
    <phoneticPr fontId="4"/>
  </si>
  <si>
    <t>A</t>
    <phoneticPr fontId="4"/>
  </si>
  <si>
    <t>B</t>
    <phoneticPr fontId="4"/>
  </si>
  <si>
    <t>それ以外：</t>
    <rPh sb="2" eb="4">
      <t>イガイ</t>
    </rPh>
    <phoneticPr fontId="4"/>
  </si>
  <si>
    <t>C</t>
    <phoneticPr fontId="4"/>
  </si>
  <si>
    <t>合計 / 販売数</t>
  </si>
  <si>
    <t>列ラベル</t>
  </si>
  <si>
    <t>総計</t>
  </si>
  <si>
    <t>行ラベル</t>
  </si>
  <si>
    <t>性別</t>
  </si>
  <si>
    <t>(すべて)</t>
  </si>
  <si>
    <t>C</t>
    <phoneticPr fontId="13"/>
  </si>
  <si>
    <t>B</t>
    <phoneticPr fontId="13"/>
  </si>
  <si>
    <t>A</t>
    <phoneticPr fontId="13"/>
  </si>
  <si>
    <r>
      <rPr>
        <sz val="11"/>
        <color theme="1"/>
        <rFont val="ＭＳ Ｐゴシック"/>
        <family val="3"/>
        <charset val="128"/>
      </rPr>
      <t>点以上</t>
    </r>
    <rPh sb="0" eb="3">
      <t>テンイジョウ</t>
    </rPh>
    <phoneticPr fontId="13"/>
  </si>
  <si>
    <r>
      <rPr>
        <sz val="11"/>
        <color theme="1"/>
        <rFont val="ＭＳ Ｐゴシック"/>
        <family val="3"/>
        <charset val="128"/>
      </rPr>
      <t>点</t>
    </r>
    <rPh sb="0" eb="1">
      <t>テン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</si>
</sst>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m&quot;月&quot;d&quot;日&quot;;@"/>
  </numFmts>
  <fonts count="1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70C0"/>
      <name val="Arial"/>
      <family val="2"/>
    </font>
    <font>
      <sz val="11"/>
      <color rgb="FF00000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11"/>
      <color theme="4"/>
      <name val="Arial"/>
      <family val="2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hair">
        <color auto="1"/>
      </bottom>
      <diagonal/>
    </border>
    <border>
      <left/>
      <right style="medium">
        <color rgb="FFFF0000"/>
      </right>
      <top style="medium">
        <color rgb="FFFF0000"/>
      </top>
      <bottom style="hair">
        <color auto="1"/>
      </bottom>
      <diagonal/>
    </border>
    <border>
      <left/>
      <right style="medium">
        <color rgb="FFFF0000"/>
      </right>
      <top style="hair">
        <color auto="1"/>
      </top>
      <bottom style="hair">
        <color auto="1"/>
      </bottom>
      <diagonal/>
    </border>
    <border>
      <left style="medium">
        <color rgb="FFFF0000"/>
      </left>
      <right/>
      <top style="hair">
        <color auto="1"/>
      </top>
      <bottom style="medium">
        <color rgb="FFFF0000"/>
      </bottom>
      <diagonal/>
    </border>
    <border>
      <left/>
      <right style="medium">
        <color rgb="FFFF0000"/>
      </right>
      <top style="hair">
        <color auto="1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hair">
        <color auto="1"/>
      </top>
      <bottom style="medium">
        <color auto="1"/>
      </bottom>
      <diagonal/>
    </border>
    <border>
      <left/>
      <right style="medium">
        <color rgb="FFFF0000"/>
      </right>
      <top style="hair">
        <color auto="1"/>
      </top>
      <bottom style="medium">
        <color auto="1"/>
      </bottom>
      <diagonal/>
    </border>
    <border>
      <left/>
      <right/>
      <top style="medium">
        <color rgb="FFFF0000"/>
      </top>
      <bottom style="hair">
        <color auto="1"/>
      </bottom>
      <diagonal/>
    </border>
    <border>
      <left/>
      <right/>
      <top style="hair">
        <color auto="1"/>
      </top>
      <bottom style="medium">
        <color rgb="FFFF0000"/>
      </bottom>
      <diagonal/>
    </border>
  </borders>
  <cellStyleXfs count="4">
    <xf numFmtId="0" fontId="0" fillId="0" borderId="0"/>
    <xf numFmtId="38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</cellStyleXfs>
  <cellXfs count="125">
    <xf numFmtId="0" fontId="0" fillId="0" borderId="0" xfId="0"/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176" fontId="7" fillId="2" borderId="4" xfId="0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right" vertical="center"/>
    </xf>
    <xf numFmtId="176" fontId="6" fillId="2" borderId="4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176" fontId="6" fillId="2" borderId="5" xfId="0" applyNumberFormat="1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6" fontId="10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left" vertical="center"/>
    </xf>
    <xf numFmtId="176" fontId="5" fillId="0" borderId="5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3" fontId="5" fillId="3" borderId="0" xfId="0" applyNumberFormat="1" applyFont="1" applyFill="1" applyAlignment="1">
      <alignment vertical="center"/>
    </xf>
    <xf numFmtId="3" fontId="11" fillId="3" borderId="4" xfId="0" applyNumberFormat="1" applyFont="1" applyFill="1" applyBorder="1" applyAlignment="1">
      <alignment vertical="center"/>
    </xf>
    <xf numFmtId="3" fontId="7" fillId="3" borderId="4" xfId="0" applyNumberFormat="1" applyFont="1" applyFill="1" applyBorder="1" applyAlignment="1">
      <alignment vertical="center"/>
    </xf>
    <xf numFmtId="14" fontId="5" fillId="3" borderId="0" xfId="0" applyNumberFormat="1" applyFont="1" applyFill="1" applyAlignment="1">
      <alignment vertical="center"/>
    </xf>
    <xf numFmtId="3" fontId="7" fillId="3" borderId="4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vertical="center"/>
    </xf>
    <xf numFmtId="14" fontId="5" fillId="3" borderId="2" xfId="0" applyNumberFormat="1" applyFont="1" applyFill="1" applyBorder="1" applyAlignment="1">
      <alignment vertical="center"/>
    </xf>
    <xf numFmtId="3" fontId="10" fillId="3" borderId="4" xfId="0" applyNumberFormat="1" applyFont="1" applyFill="1" applyBorder="1" applyAlignment="1">
      <alignment horizontal="left" vertical="center"/>
    </xf>
    <xf numFmtId="3" fontId="10" fillId="3" borderId="5" xfId="0" applyNumberFormat="1" applyFont="1" applyFill="1" applyBorder="1" applyAlignment="1">
      <alignment horizontal="left" vertical="center"/>
    </xf>
    <xf numFmtId="3" fontId="7" fillId="3" borderId="5" xfId="0" applyNumberFormat="1" applyFont="1" applyFill="1" applyBorder="1" applyAlignment="1">
      <alignment vertical="center"/>
    </xf>
    <xf numFmtId="3" fontId="10" fillId="0" borderId="0" xfId="0" applyNumberFormat="1" applyFont="1" applyAlignment="1">
      <alignment vertical="center"/>
    </xf>
    <xf numFmtId="3" fontId="11" fillId="3" borderId="5" xfId="0" applyNumberFormat="1" applyFont="1" applyFill="1" applyBorder="1" applyAlignment="1">
      <alignment vertical="center"/>
    </xf>
    <xf numFmtId="14" fontId="9" fillId="3" borderId="4" xfId="0" applyNumberFormat="1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vertical="center"/>
    </xf>
    <xf numFmtId="3" fontId="5" fillId="3" borderId="5" xfId="0" applyNumberFormat="1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14" fontId="3" fillId="0" borderId="6" xfId="0" applyNumberFormat="1" applyFont="1" applyBorder="1" applyAlignment="1">
      <alignment vertical="center"/>
    </xf>
    <xf numFmtId="14" fontId="3" fillId="0" borderId="6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5" xfId="0" applyNumberFormat="1" applyFont="1" applyFill="1" applyBorder="1" applyAlignment="1">
      <alignment horizontal="right" vertical="center"/>
    </xf>
    <xf numFmtId="3" fontId="3" fillId="0" borderId="6" xfId="0" applyNumberFormat="1" applyFont="1" applyBorder="1" applyAlignment="1">
      <alignment vertical="center"/>
    </xf>
    <xf numFmtId="3" fontId="11" fillId="3" borderId="4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3" fontId="11" fillId="0" borderId="0" xfId="0" applyNumberFormat="1" applyFont="1" applyAlignment="1">
      <alignment horizontal="left" vertical="center"/>
    </xf>
    <xf numFmtId="3" fontId="5" fillId="3" borderId="0" xfId="1" applyNumberFormat="1" applyFont="1" applyFill="1" applyAlignment="1">
      <alignment vertical="center"/>
    </xf>
    <xf numFmtId="3" fontId="10" fillId="3" borderId="5" xfId="1" applyNumberFormat="1" applyFont="1" applyFill="1" applyBorder="1" applyAlignment="1">
      <alignment vertical="center"/>
    </xf>
    <xf numFmtId="3" fontId="11" fillId="3" borderId="5" xfId="1" applyNumberFormat="1" applyFont="1" applyFill="1" applyBorder="1" applyAlignment="1">
      <alignment vertical="center"/>
    </xf>
    <xf numFmtId="3" fontId="10" fillId="3" borderId="4" xfId="1" applyNumberFormat="1" applyFont="1" applyFill="1" applyBorder="1" applyAlignment="1">
      <alignment vertical="center"/>
    </xf>
    <xf numFmtId="3" fontId="11" fillId="3" borderId="4" xfId="1" applyNumberFormat="1" applyFont="1" applyFill="1" applyBorder="1" applyAlignment="1">
      <alignment vertical="center"/>
    </xf>
    <xf numFmtId="3" fontId="3" fillId="3" borderId="6" xfId="1" applyNumberFormat="1" applyFont="1" applyFill="1" applyBorder="1" applyAlignment="1">
      <alignment horizontal="right" vertical="center"/>
    </xf>
    <xf numFmtId="3" fontId="5" fillId="3" borderId="6" xfId="1" applyNumberFormat="1" applyFont="1" applyFill="1" applyBorder="1" applyAlignment="1">
      <alignment vertical="center"/>
    </xf>
    <xf numFmtId="3" fontId="5" fillId="3" borderId="1" xfId="1" applyNumberFormat="1" applyFont="1" applyFill="1" applyBorder="1" applyAlignment="1">
      <alignment vertical="center"/>
    </xf>
    <xf numFmtId="3" fontId="7" fillId="3" borderId="16" xfId="1" applyNumberFormat="1" applyFont="1" applyFill="1" applyBorder="1" applyAlignment="1">
      <alignment vertical="center"/>
    </xf>
    <xf numFmtId="3" fontId="5" fillId="3" borderId="15" xfId="1" applyNumberFormat="1" applyFont="1" applyFill="1" applyBorder="1" applyAlignment="1">
      <alignment vertical="center"/>
    </xf>
    <xf numFmtId="3" fontId="9" fillId="3" borderId="17" xfId="1" applyNumberFormat="1" applyFont="1" applyFill="1" applyBorder="1" applyAlignment="1">
      <alignment vertical="center"/>
    </xf>
    <xf numFmtId="3" fontId="5" fillId="3" borderId="6" xfId="1" applyNumberFormat="1" applyFont="1" applyFill="1" applyBorder="1" applyAlignment="1">
      <alignment horizontal="right" vertical="center"/>
    </xf>
    <xf numFmtId="3" fontId="5" fillId="3" borderId="0" xfId="1" applyNumberFormat="1" applyFont="1" applyFill="1" applyBorder="1" applyAlignment="1">
      <alignment horizontal="right" vertical="center"/>
    </xf>
    <xf numFmtId="3" fontId="5" fillId="3" borderId="0" xfId="2" applyNumberFormat="1" applyFont="1" applyFill="1" applyAlignment="1">
      <alignment vertical="center"/>
    </xf>
    <xf numFmtId="177" fontId="5" fillId="3" borderId="0" xfId="2" applyNumberFormat="1" applyFont="1" applyFill="1" applyAlignment="1">
      <alignment horizontal="left" vertical="center"/>
    </xf>
    <xf numFmtId="3" fontId="5" fillId="3" borderId="12" xfId="2" applyNumberFormat="1" applyFont="1" applyFill="1" applyBorder="1" applyAlignment="1">
      <alignment vertical="center"/>
    </xf>
    <xf numFmtId="3" fontId="5" fillId="3" borderId="11" xfId="2" applyNumberFormat="1" applyFont="1" applyFill="1" applyBorder="1" applyAlignment="1">
      <alignment vertical="center"/>
    </xf>
    <xf numFmtId="3" fontId="9" fillId="3" borderId="17" xfId="2" applyNumberFormat="1" applyFont="1" applyFill="1" applyBorder="1" applyAlignment="1">
      <alignment vertical="center"/>
    </xf>
    <xf numFmtId="3" fontId="5" fillId="3" borderId="9" xfId="2" applyNumberFormat="1" applyFont="1" applyFill="1" applyBorder="1" applyAlignment="1">
      <alignment vertical="center"/>
    </xf>
    <xf numFmtId="3" fontId="5" fillId="3" borderId="18" xfId="2" applyNumberFormat="1" applyFont="1" applyFill="1" applyBorder="1" applyAlignment="1">
      <alignment vertical="center"/>
    </xf>
    <xf numFmtId="3" fontId="5" fillId="3" borderId="8" xfId="2" applyNumberFormat="1" applyFont="1" applyFill="1" applyBorder="1" applyAlignment="1">
      <alignment vertical="center"/>
    </xf>
    <xf numFmtId="3" fontId="9" fillId="3" borderId="10" xfId="2" applyNumberFormat="1" applyFont="1" applyFill="1" applyBorder="1" applyAlignment="1">
      <alignment vertical="center"/>
    </xf>
    <xf numFmtId="3" fontId="3" fillId="3" borderId="0" xfId="2" applyNumberFormat="1" applyFont="1" applyFill="1" applyAlignment="1">
      <alignment horizontal="right" vertical="center"/>
    </xf>
    <xf numFmtId="3" fontId="5" fillId="3" borderId="6" xfId="2" applyNumberFormat="1" applyFont="1" applyFill="1" applyBorder="1" applyAlignment="1">
      <alignment vertical="center"/>
    </xf>
    <xf numFmtId="3" fontId="12" fillId="3" borderId="1" xfId="2" applyNumberFormat="1" applyFont="1" applyFill="1" applyBorder="1" applyAlignment="1">
      <alignment vertical="center"/>
    </xf>
    <xf numFmtId="3" fontId="5" fillId="3" borderId="1" xfId="2" applyNumberFormat="1" applyFont="1" applyFill="1" applyBorder="1" applyAlignment="1">
      <alignment vertical="center"/>
    </xf>
    <xf numFmtId="177" fontId="5" fillId="3" borderId="1" xfId="2" applyNumberFormat="1" applyFont="1" applyFill="1" applyBorder="1" applyAlignment="1">
      <alignment horizontal="left" vertical="center"/>
    </xf>
    <xf numFmtId="3" fontId="12" fillId="3" borderId="0" xfId="2" applyNumberFormat="1" applyFont="1" applyFill="1" applyAlignment="1">
      <alignment vertical="center"/>
    </xf>
    <xf numFmtId="3" fontId="10" fillId="3" borderId="5" xfId="2" applyNumberFormat="1" applyFont="1" applyFill="1" applyBorder="1" applyAlignment="1">
      <alignment vertical="center"/>
    </xf>
    <xf numFmtId="3" fontId="11" fillId="3" borderId="5" xfId="2" applyNumberFormat="1" applyFont="1" applyFill="1" applyBorder="1" applyAlignment="1">
      <alignment vertical="center"/>
    </xf>
    <xf numFmtId="177" fontId="10" fillId="3" borderId="5" xfId="2" applyNumberFormat="1" applyFont="1" applyFill="1" applyBorder="1" applyAlignment="1">
      <alignment horizontal="left" vertical="center"/>
    </xf>
    <xf numFmtId="3" fontId="10" fillId="3" borderId="4" xfId="2" applyNumberFormat="1" applyFont="1" applyFill="1" applyBorder="1" applyAlignment="1">
      <alignment vertical="center"/>
    </xf>
    <xf numFmtId="3" fontId="11" fillId="3" borderId="4" xfId="2" applyNumberFormat="1" applyFont="1" applyFill="1" applyBorder="1" applyAlignment="1">
      <alignment vertical="center"/>
    </xf>
    <xf numFmtId="177" fontId="10" fillId="3" borderId="4" xfId="2" applyNumberFormat="1" applyFont="1" applyFill="1" applyBorder="1" applyAlignment="1">
      <alignment horizontal="left" vertical="center"/>
    </xf>
    <xf numFmtId="3" fontId="3" fillId="3" borderId="6" xfId="2" applyNumberFormat="1" applyFont="1" applyFill="1" applyBorder="1" applyAlignment="1">
      <alignment horizontal="right" vertical="center"/>
    </xf>
    <xf numFmtId="3" fontId="3" fillId="3" borderId="6" xfId="2" applyNumberFormat="1" applyFont="1" applyFill="1" applyBorder="1" applyAlignment="1">
      <alignment vertical="center"/>
    </xf>
    <xf numFmtId="177" fontId="3" fillId="3" borderId="6" xfId="2" applyNumberFormat="1" applyFont="1" applyFill="1" applyBorder="1" applyAlignment="1">
      <alignment horizontal="left" vertical="center"/>
    </xf>
    <xf numFmtId="177" fontId="3" fillId="3" borderId="1" xfId="2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3" fontId="3" fillId="3" borderId="1" xfId="1" applyNumberFormat="1" applyFont="1" applyFill="1" applyBorder="1" applyAlignment="1">
      <alignment vertical="center"/>
    </xf>
    <xf numFmtId="3" fontId="9" fillId="3" borderId="4" xfId="0" applyNumberFormat="1" applyFont="1" applyFill="1" applyBorder="1" applyAlignment="1">
      <alignment horizontal="right" vertical="center"/>
    </xf>
    <xf numFmtId="3" fontId="11" fillId="3" borderId="5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3" fontId="5" fillId="3" borderId="13" xfId="0" applyNumberFormat="1" applyFont="1" applyFill="1" applyBorder="1" applyAlignment="1">
      <alignment horizontal="left" vertical="center"/>
    </xf>
    <xf numFmtId="3" fontId="5" fillId="3" borderId="14" xfId="0" applyNumberFormat="1" applyFont="1" applyFill="1" applyBorder="1" applyAlignment="1">
      <alignment horizontal="left" vertical="center"/>
    </xf>
    <xf numFmtId="3" fontId="5" fillId="3" borderId="2" xfId="0" applyNumberFormat="1" applyFont="1" applyFill="1" applyBorder="1" applyAlignment="1">
      <alignment horizontal="left" vertical="center"/>
    </xf>
    <xf numFmtId="3" fontId="5" fillId="3" borderId="0" xfId="0" applyNumberFormat="1" applyFont="1" applyFill="1" applyAlignment="1">
      <alignment horizontal="left" vertical="center"/>
    </xf>
    <xf numFmtId="3" fontId="5" fillId="0" borderId="1" xfId="0" applyNumberFormat="1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left" vertical="center"/>
    </xf>
    <xf numFmtId="177" fontId="10" fillId="3" borderId="7" xfId="2" applyNumberFormat="1" applyFont="1" applyFill="1" applyBorder="1" applyAlignment="1">
      <alignment horizontal="left" vertical="center"/>
    </xf>
    <xf numFmtId="3" fontId="10" fillId="3" borderId="7" xfId="2" applyNumberFormat="1" applyFont="1" applyFill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3" fontId="10" fillId="0" borderId="5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3" fontId="5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3" fontId="3" fillId="3" borderId="0" xfId="2" applyNumberFormat="1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3" fontId="5" fillId="3" borderId="19" xfId="2" applyNumberFormat="1" applyFont="1" applyFill="1" applyBorder="1" applyAlignment="1">
      <alignment vertical="center"/>
    </xf>
    <xf numFmtId="0" fontId="5" fillId="0" borderId="0" xfId="3" applyFont="1">
      <alignment vertical="center"/>
    </xf>
    <xf numFmtId="0" fontId="5" fillId="4" borderId="0" xfId="3" applyFont="1" applyFill="1" applyAlignment="1">
      <alignment horizontal="left" vertical="center"/>
    </xf>
  </cellXfs>
  <cellStyles count="4">
    <cellStyle name="桁区切り 2" xfId="1" xr:uid="{F1631E0B-D959-45FF-B572-7FD7A468B9FD}"/>
    <cellStyle name="標準" xfId="0" builtinId="0"/>
    <cellStyle name="標準 2" xfId="2" xr:uid="{006DC8BD-C6E6-4B00-A13D-EFF5A564B856}"/>
    <cellStyle name="標準 3" xfId="3" xr:uid="{64F8EFDB-F8DE-4893-BA5C-30EF924D8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[上級_関数_180319.xlsx]Sheet6!ピボットテーブル2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ビール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大阪</c:v>
                </c:pt>
                <c:pt idx="1">
                  <c:v>東京</c:v>
                </c:pt>
                <c:pt idx="2">
                  <c:v>福岡</c:v>
                </c:pt>
                <c:pt idx="3">
                  <c:v>名古屋</c:v>
                </c:pt>
              </c:strCache>
            </c:strRef>
          </c:cat>
          <c:val>
            <c:numRef>
              <c:f>Sheet6!$B$5:$B$9</c:f>
              <c:numCache>
                <c:formatCode>General</c:formatCode>
                <c:ptCount val="4"/>
                <c:pt idx="0">
                  <c:v>1140000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4656-9CA2-F077A271337F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大阪</c:v>
                </c:pt>
                <c:pt idx="1">
                  <c:v>東京</c:v>
                </c:pt>
                <c:pt idx="2">
                  <c:v>福岡</c:v>
                </c:pt>
                <c:pt idx="3">
                  <c:v>名古屋</c:v>
                </c:pt>
              </c:strCache>
            </c:strRef>
          </c:cat>
          <c:val>
            <c:numRef>
              <c:f>Sheet6!$C$5:$C$9</c:f>
              <c:numCache>
                <c:formatCode>General</c:formatCode>
                <c:ptCount val="4"/>
                <c:pt idx="1">
                  <c:v>2250000</c:v>
                </c:pt>
                <c:pt idx="2">
                  <c:v>2250000</c:v>
                </c:pt>
                <c:pt idx="3">
                  <c:v>4500000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4656-9CA2-F077A271337F}"/>
            </c:ext>
          </c:extLst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日本酒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Sheet6!$A$5:$A$9</c:f>
              <c:strCache>
                <c:ptCount val="4"/>
                <c:pt idx="0">
                  <c:v>大阪</c:v>
                </c:pt>
                <c:pt idx="1">
                  <c:v>東京</c:v>
                </c:pt>
                <c:pt idx="2">
                  <c:v>福岡</c:v>
                </c:pt>
                <c:pt idx="3">
                  <c:v>名古屋</c:v>
                </c:pt>
              </c:strCache>
            </c:strRef>
          </c:cat>
          <c:val>
            <c:numRef>
              <c:f>Sheet6!$D$5:$D$9</c:f>
              <c:numCache>
                <c:formatCode>General</c:formatCode>
                <c:ptCount val="4"/>
                <c:pt idx="1">
                  <c:v>450000</c:v>
                </c:pt>
                <c:pt idx="2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D-4656-9CA2-F077A271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870312"/>
        <c:axId val="499976272"/>
      </c:barChart>
      <c:catAx>
        <c:axId val="5008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976272"/>
        <c:crosses val="autoZero"/>
        <c:auto val="1"/>
        <c:lblAlgn val="ctr"/>
        <c:lblOffset val="100"/>
        <c:noMultiLvlLbl val="0"/>
      </c:catAx>
      <c:valAx>
        <c:axId val="4999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8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115957</xdr:colOff>
      <xdr:row>1</xdr:row>
      <xdr:rowOff>49696</xdr:rowOff>
    </xdr:from>
    <xdr:to>
      <xdr:col>12</xdr:col>
      <xdr:colOff>18222</xdr:colOff>
      <xdr:row>12</xdr:row>
      <xdr:rowOff>173521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B285DF-3470-472E-8440-9C9137F6E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130.656938657405" createdVersion="6" refreshedVersion="6" minRefreshableVersion="3" recordCount="120" xr:uid="{0A7A8E75-4EBA-4273-9ED5-DCD53C2E5901}">
  <cacheSource type="worksheet">
    <worksheetSource ref="A1:D121" sheet="ピボット"/>
  </cacheSource>
  <cacheFields count="4">
    <cacheField name="性別" numFmtId="3">
      <sharedItems count="2">
        <s v="男性"/>
        <s v="女性"/>
      </sharedItems>
    </cacheField>
    <cacheField name="商品" numFmtId="3">
      <sharedItems count="3">
        <s v="ワイン"/>
        <s v="ビール"/>
        <s v="日本酒"/>
      </sharedItems>
    </cacheField>
    <cacheField name="販売地域" numFmtId="3">
      <sharedItems count="4">
        <s v="東京"/>
        <s v="大阪"/>
        <s v="名古屋"/>
        <s v="福岡"/>
      </sharedItems>
    </cacheField>
    <cacheField name="販売数" numFmtId="3">
      <sharedItems containsSemiMixedTypes="0" containsString="0" containsNumber="1" containsInteger="1" minValue="30000" maxValue="1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150000"/>
  </r>
  <r>
    <x v="1"/>
    <x v="1"/>
    <x v="1"/>
    <n v="38000"/>
  </r>
  <r>
    <x v="1"/>
    <x v="0"/>
    <x v="2"/>
    <n v="150000"/>
  </r>
  <r>
    <x v="0"/>
    <x v="2"/>
    <x v="3"/>
    <n v="30000"/>
  </r>
  <r>
    <x v="0"/>
    <x v="2"/>
    <x v="0"/>
    <n v="30000"/>
  </r>
  <r>
    <x v="0"/>
    <x v="1"/>
    <x v="1"/>
    <n v="38000"/>
  </r>
  <r>
    <x v="1"/>
    <x v="0"/>
    <x v="2"/>
    <n v="150000"/>
  </r>
  <r>
    <x v="1"/>
    <x v="0"/>
    <x v="3"/>
    <n v="150000"/>
  </r>
  <r>
    <x v="0"/>
    <x v="0"/>
    <x v="0"/>
    <n v="150000"/>
  </r>
  <r>
    <x v="0"/>
    <x v="1"/>
    <x v="1"/>
    <n v="38000"/>
  </r>
  <r>
    <x v="0"/>
    <x v="0"/>
    <x v="2"/>
    <n v="150000"/>
  </r>
  <r>
    <x v="1"/>
    <x v="2"/>
    <x v="3"/>
    <n v="30000"/>
  </r>
  <r>
    <x v="1"/>
    <x v="2"/>
    <x v="0"/>
    <n v="30000"/>
  </r>
  <r>
    <x v="0"/>
    <x v="1"/>
    <x v="1"/>
    <n v="38000"/>
  </r>
  <r>
    <x v="0"/>
    <x v="0"/>
    <x v="2"/>
    <n v="150000"/>
  </r>
  <r>
    <x v="0"/>
    <x v="0"/>
    <x v="3"/>
    <n v="150000"/>
  </r>
  <r>
    <x v="1"/>
    <x v="0"/>
    <x v="0"/>
    <n v="150000"/>
  </r>
  <r>
    <x v="1"/>
    <x v="1"/>
    <x v="1"/>
    <n v="38000"/>
  </r>
  <r>
    <x v="0"/>
    <x v="0"/>
    <x v="2"/>
    <n v="150000"/>
  </r>
  <r>
    <x v="0"/>
    <x v="2"/>
    <x v="3"/>
    <n v="30000"/>
  </r>
  <r>
    <x v="0"/>
    <x v="2"/>
    <x v="0"/>
    <n v="30000"/>
  </r>
  <r>
    <x v="1"/>
    <x v="1"/>
    <x v="1"/>
    <n v="38000"/>
  </r>
  <r>
    <x v="1"/>
    <x v="0"/>
    <x v="2"/>
    <n v="150000"/>
  </r>
  <r>
    <x v="0"/>
    <x v="0"/>
    <x v="3"/>
    <n v="150000"/>
  </r>
  <r>
    <x v="0"/>
    <x v="0"/>
    <x v="0"/>
    <n v="150000"/>
  </r>
  <r>
    <x v="0"/>
    <x v="1"/>
    <x v="1"/>
    <n v="38000"/>
  </r>
  <r>
    <x v="1"/>
    <x v="0"/>
    <x v="2"/>
    <n v="150000"/>
  </r>
  <r>
    <x v="1"/>
    <x v="2"/>
    <x v="3"/>
    <n v="30000"/>
  </r>
  <r>
    <x v="0"/>
    <x v="2"/>
    <x v="0"/>
    <n v="30000"/>
  </r>
  <r>
    <x v="0"/>
    <x v="1"/>
    <x v="1"/>
    <n v="38000"/>
  </r>
  <r>
    <x v="0"/>
    <x v="0"/>
    <x v="2"/>
    <n v="150000"/>
  </r>
  <r>
    <x v="1"/>
    <x v="0"/>
    <x v="3"/>
    <n v="150000"/>
  </r>
  <r>
    <x v="1"/>
    <x v="0"/>
    <x v="0"/>
    <n v="150000"/>
  </r>
  <r>
    <x v="0"/>
    <x v="1"/>
    <x v="1"/>
    <n v="38000"/>
  </r>
  <r>
    <x v="0"/>
    <x v="0"/>
    <x v="2"/>
    <n v="150000"/>
  </r>
  <r>
    <x v="0"/>
    <x v="2"/>
    <x v="3"/>
    <n v="30000"/>
  </r>
  <r>
    <x v="1"/>
    <x v="2"/>
    <x v="0"/>
    <n v="30000"/>
  </r>
  <r>
    <x v="1"/>
    <x v="1"/>
    <x v="1"/>
    <n v="38000"/>
  </r>
  <r>
    <x v="0"/>
    <x v="0"/>
    <x v="2"/>
    <n v="150000"/>
  </r>
  <r>
    <x v="0"/>
    <x v="0"/>
    <x v="3"/>
    <n v="150000"/>
  </r>
  <r>
    <x v="0"/>
    <x v="0"/>
    <x v="0"/>
    <n v="150000"/>
  </r>
  <r>
    <x v="1"/>
    <x v="1"/>
    <x v="1"/>
    <n v="38000"/>
  </r>
  <r>
    <x v="1"/>
    <x v="0"/>
    <x v="2"/>
    <n v="150000"/>
  </r>
  <r>
    <x v="0"/>
    <x v="2"/>
    <x v="3"/>
    <n v="30000"/>
  </r>
  <r>
    <x v="0"/>
    <x v="2"/>
    <x v="0"/>
    <n v="30000"/>
  </r>
  <r>
    <x v="0"/>
    <x v="1"/>
    <x v="1"/>
    <n v="38000"/>
  </r>
  <r>
    <x v="1"/>
    <x v="0"/>
    <x v="2"/>
    <n v="150000"/>
  </r>
  <r>
    <x v="1"/>
    <x v="0"/>
    <x v="3"/>
    <n v="150000"/>
  </r>
  <r>
    <x v="0"/>
    <x v="0"/>
    <x v="0"/>
    <n v="150000"/>
  </r>
  <r>
    <x v="0"/>
    <x v="1"/>
    <x v="1"/>
    <n v="38000"/>
  </r>
  <r>
    <x v="0"/>
    <x v="0"/>
    <x v="2"/>
    <n v="150000"/>
  </r>
  <r>
    <x v="1"/>
    <x v="2"/>
    <x v="3"/>
    <n v="30000"/>
  </r>
  <r>
    <x v="1"/>
    <x v="2"/>
    <x v="0"/>
    <n v="30000"/>
  </r>
  <r>
    <x v="0"/>
    <x v="1"/>
    <x v="1"/>
    <n v="38000"/>
  </r>
  <r>
    <x v="0"/>
    <x v="0"/>
    <x v="2"/>
    <n v="150000"/>
  </r>
  <r>
    <x v="0"/>
    <x v="0"/>
    <x v="3"/>
    <n v="150000"/>
  </r>
  <r>
    <x v="1"/>
    <x v="0"/>
    <x v="0"/>
    <n v="150000"/>
  </r>
  <r>
    <x v="1"/>
    <x v="1"/>
    <x v="1"/>
    <n v="38000"/>
  </r>
  <r>
    <x v="0"/>
    <x v="0"/>
    <x v="2"/>
    <n v="150000"/>
  </r>
  <r>
    <x v="0"/>
    <x v="2"/>
    <x v="3"/>
    <n v="30000"/>
  </r>
  <r>
    <x v="0"/>
    <x v="2"/>
    <x v="0"/>
    <n v="30000"/>
  </r>
  <r>
    <x v="1"/>
    <x v="1"/>
    <x v="1"/>
    <n v="38000"/>
  </r>
  <r>
    <x v="1"/>
    <x v="0"/>
    <x v="2"/>
    <n v="150000"/>
  </r>
  <r>
    <x v="0"/>
    <x v="0"/>
    <x v="3"/>
    <n v="150000"/>
  </r>
  <r>
    <x v="0"/>
    <x v="0"/>
    <x v="0"/>
    <n v="150000"/>
  </r>
  <r>
    <x v="0"/>
    <x v="1"/>
    <x v="1"/>
    <n v="38000"/>
  </r>
  <r>
    <x v="1"/>
    <x v="0"/>
    <x v="2"/>
    <n v="150000"/>
  </r>
  <r>
    <x v="1"/>
    <x v="2"/>
    <x v="3"/>
    <n v="30000"/>
  </r>
  <r>
    <x v="0"/>
    <x v="2"/>
    <x v="0"/>
    <n v="30000"/>
  </r>
  <r>
    <x v="0"/>
    <x v="1"/>
    <x v="1"/>
    <n v="38000"/>
  </r>
  <r>
    <x v="0"/>
    <x v="0"/>
    <x v="2"/>
    <n v="150000"/>
  </r>
  <r>
    <x v="1"/>
    <x v="0"/>
    <x v="3"/>
    <n v="150000"/>
  </r>
  <r>
    <x v="1"/>
    <x v="0"/>
    <x v="0"/>
    <n v="150000"/>
  </r>
  <r>
    <x v="0"/>
    <x v="1"/>
    <x v="1"/>
    <n v="38000"/>
  </r>
  <r>
    <x v="0"/>
    <x v="0"/>
    <x v="2"/>
    <n v="150000"/>
  </r>
  <r>
    <x v="0"/>
    <x v="2"/>
    <x v="3"/>
    <n v="30000"/>
  </r>
  <r>
    <x v="1"/>
    <x v="2"/>
    <x v="0"/>
    <n v="30000"/>
  </r>
  <r>
    <x v="1"/>
    <x v="1"/>
    <x v="1"/>
    <n v="38000"/>
  </r>
  <r>
    <x v="0"/>
    <x v="0"/>
    <x v="2"/>
    <n v="150000"/>
  </r>
  <r>
    <x v="0"/>
    <x v="0"/>
    <x v="3"/>
    <n v="150000"/>
  </r>
  <r>
    <x v="0"/>
    <x v="0"/>
    <x v="0"/>
    <n v="150000"/>
  </r>
  <r>
    <x v="1"/>
    <x v="1"/>
    <x v="1"/>
    <n v="38000"/>
  </r>
  <r>
    <x v="1"/>
    <x v="0"/>
    <x v="2"/>
    <n v="150000"/>
  </r>
  <r>
    <x v="0"/>
    <x v="2"/>
    <x v="3"/>
    <n v="30000"/>
  </r>
  <r>
    <x v="0"/>
    <x v="2"/>
    <x v="0"/>
    <n v="30000"/>
  </r>
  <r>
    <x v="0"/>
    <x v="1"/>
    <x v="1"/>
    <n v="38000"/>
  </r>
  <r>
    <x v="1"/>
    <x v="0"/>
    <x v="2"/>
    <n v="150000"/>
  </r>
  <r>
    <x v="1"/>
    <x v="0"/>
    <x v="3"/>
    <n v="150000"/>
  </r>
  <r>
    <x v="0"/>
    <x v="0"/>
    <x v="0"/>
    <n v="150000"/>
  </r>
  <r>
    <x v="0"/>
    <x v="1"/>
    <x v="1"/>
    <n v="38000"/>
  </r>
  <r>
    <x v="0"/>
    <x v="0"/>
    <x v="2"/>
    <n v="150000"/>
  </r>
  <r>
    <x v="1"/>
    <x v="2"/>
    <x v="3"/>
    <n v="30000"/>
  </r>
  <r>
    <x v="1"/>
    <x v="2"/>
    <x v="0"/>
    <n v="30000"/>
  </r>
  <r>
    <x v="0"/>
    <x v="1"/>
    <x v="1"/>
    <n v="38000"/>
  </r>
  <r>
    <x v="0"/>
    <x v="0"/>
    <x v="2"/>
    <n v="150000"/>
  </r>
  <r>
    <x v="0"/>
    <x v="0"/>
    <x v="3"/>
    <n v="150000"/>
  </r>
  <r>
    <x v="1"/>
    <x v="0"/>
    <x v="0"/>
    <n v="150000"/>
  </r>
  <r>
    <x v="1"/>
    <x v="1"/>
    <x v="1"/>
    <n v="38000"/>
  </r>
  <r>
    <x v="0"/>
    <x v="0"/>
    <x v="2"/>
    <n v="150000"/>
  </r>
  <r>
    <x v="0"/>
    <x v="2"/>
    <x v="3"/>
    <n v="30000"/>
  </r>
  <r>
    <x v="0"/>
    <x v="2"/>
    <x v="0"/>
    <n v="30000"/>
  </r>
  <r>
    <x v="1"/>
    <x v="1"/>
    <x v="1"/>
    <n v="38000"/>
  </r>
  <r>
    <x v="1"/>
    <x v="0"/>
    <x v="2"/>
    <n v="150000"/>
  </r>
  <r>
    <x v="0"/>
    <x v="0"/>
    <x v="3"/>
    <n v="150000"/>
  </r>
  <r>
    <x v="0"/>
    <x v="0"/>
    <x v="0"/>
    <n v="150000"/>
  </r>
  <r>
    <x v="0"/>
    <x v="1"/>
    <x v="1"/>
    <n v="38000"/>
  </r>
  <r>
    <x v="1"/>
    <x v="0"/>
    <x v="2"/>
    <n v="150000"/>
  </r>
  <r>
    <x v="1"/>
    <x v="2"/>
    <x v="3"/>
    <n v="30000"/>
  </r>
  <r>
    <x v="0"/>
    <x v="2"/>
    <x v="0"/>
    <n v="30000"/>
  </r>
  <r>
    <x v="0"/>
    <x v="1"/>
    <x v="1"/>
    <n v="38000"/>
  </r>
  <r>
    <x v="0"/>
    <x v="0"/>
    <x v="2"/>
    <n v="150000"/>
  </r>
  <r>
    <x v="1"/>
    <x v="0"/>
    <x v="3"/>
    <n v="150000"/>
  </r>
  <r>
    <x v="1"/>
    <x v="0"/>
    <x v="0"/>
    <n v="150000"/>
  </r>
  <r>
    <x v="0"/>
    <x v="1"/>
    <x v="1"/>
    <n v="38000"/>
  </r>
  <r>
    <x v="0"/>
    <x v="0"/>
    <x v="2"/>
    <n v="150000"/>
  </r>
  <r>
    <x v="0"/>
    <x v="2"/>
    <x v="3"/>
    <n v="30000"/>
  </r>
  <r>
    <x v="1"/>
    <x v="2"/>
    <x v="0"/>
    <n v="30000"/>
  </r>
  <r>
    <x v="1"/>
    <x v="1"/>
    <x v="1"/>
    <n v="38000"/>
  </r>
  <r>
    <x v="0"/>
    <x v="0"/>
    <x v="2"/>
    <n v="150000"/>
  </r>
  <r>
    <x v="0"/>
    <x v="0"/>
    <x v="3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1C608-1B6D-4546-8123-7E018D659419}" name="ピボットテーブル1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E9" firstHeaderRow="1" firstDataRow="2" firstDataCol="1" rowPageCount="1" colPageCount="1"/>
  <pivotFields count="4">
    <pivotField axis="axisPage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合計 / 販売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B2EE3-6A27-47A0-BD35-E053162442A6}" name="ピボットテーブル2" cacheId="3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3:E9" firstHeaderRow="1" firstDataRow="2" firstDataCol="1" rowPageCount="1" colPageCount="1"/>
  <pivotFields count="4">
    <pivotField axis="axisPage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numFmtId="3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合計 / 販売数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99F0-9C50-4CF5-99DE-FB94E4F9B2BF}">
  <sheetPr>
    <tabColor theme="4" tint="0.79998168889431442"/>
  </sheetPr>
  <dimension ref="B1:F10"/>
  <sheetViews>
    <sheetView showGridLines="0" tabSelected="1" zoomScaleNormal="100" workbookViewId="0"/>
  </sheetViews>
  <sheetFormatPr defaultRowHeight="18" customHeight="1"/>
  <cols>
    <col min="1" max="1" width="3.625" style="1" customWidth="1"/>
    <col min="2" max="16384" width="9" style="1"/>
  </cols>
  <sheetData>
    <row r="1" spans="2:6" ht="18" customHeight="1" thickBot="1"/>
    <row r="2" spans="2:6" ht="18" customHeight="1">
      <c r="B2" s="8" t="s">
        <v>11</v>
      </c>
      <c r="C2" s="9"/>
      <c r="D2" s="9"/>
      <c r="E2" s="9"/>
      <c r="F2" s="8"/>
    </row>
    <row r="3" spans="2:6" ht="18" customHeight="1">
      <c r="B3" s="23" t="s">
        <v>51</v>
      </c>
      <c r="C3" s="11"/>
      <c r="D3" s="11"/>
      <c r="E3" s="11"/>
      <c r="F3" s="10"/>
    </row>
    <row r="4" spans="2:6" ht="18" customHeight="1">
      <c r="B4" s="12"/>
      <c r="C4" s="13" t="s">
        <v>12</v>
      </c>
      <c r="D4" s="13" t="s">
        <v>13</v>
      </c>
      <c r="E4" s="13" t="s">
        <v>14</v>
      </c>
      <c r="F4" s="13" t="s">
        <v>15</v>
      </c>
    </row>
    <row r="5" spans="2:6" ht="18" customHeight="1">
      <c r="B5" s="5" t="s">
        <v>5</v>
      </c>
      <c r="C5" s="6">
        <v>100</v>
      </c>
      <c r="D5" s="6">
        <v>100</v>
      </c>
      <c r="E5" s="6">
        <v>100</v>
      </c>
      <c r="F5" s="14"/>
    </row>
    <row r="6" spans="2:6" ht="18" customHeight="1">
      <c r="B6" s="5" t="s">
        <v>6</v>
      </c>
      <c r="C6" s="6">
        <v>100</v>
      </c>
      <c r="D6" s="6">
        <v>100</v>
      </c>
      <c r="E6" s="6">
        <v>100</v>
      </c>
      <c r="F6" s="15"/>
    </row>
    <row r="7" spans="2:6" ht="18" customHeight="1">
      <c r="B7" s="5" t="s">
        <v>7</v>
      </c>
      <c r="C7" s="6">
        <v>100</v>
      </c>
      <c r="D7" s="6">
        <v>100</v>
      </c>
      <c r="E7" s="6">
        <v>100</v>
      </c>
      <c r="F7" s="15"/>
    </row>
    <row r="8" spans="2:6" ht="18" customHeight="1">
      <c r="B8" s="5" t="s">
        <v>8</v>
      </c>
      <c r="C8" s="6">
        <v>100</v>
      </c>
      <c r="D8" s="6">
        <v>100</v>
      </c>
      <c r="E8" s="6">
        <v>100</v>
      </c>
      <c r="F8" s="15"/>
    </row>
    <row r="9" spans="2:6" ht="18" customHeight="1">
      <c r="B9" s="5" t="s">
        <v>9</v>
      </c>
      <c r="C9" s="6">
        <v>100</v>
      </c>
      <c r="D9" s="6">
        <v>100</v>
      </c>
      <c r="E9" s="6">
        <v>100</v>
      </c>
      <c r="F9" s="15"/>
    </row>
    <row r="10" spans="2:6" ht="18" customHeight="1" thickBot="1">
      <c r="B10" s="7" t="s">
        <v>10</v>
      </c>
      <c r="C10" s="16">
        <f>SUM(C5,C6,C7,C9)</f>
        <v>400</v>
      </c>
      <c r="D10" s="16"/>
      <c r="E10" s="16"/>
      <c r="F10" s="16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10D7-6BA7-4CD8-ABED-42A9EF28B3AB}">
  <sheetPr>
    <tabColor theme="4" tint="0.79998168889431442"/>
  </sheetPr>
  <dimension ref="B1:E124"/>
  <sheetViews>
    <sheetView showGridLines="0" zoomScaleNormal="100" workbookViewId="0"/>
  </sheetViews>
  <sheetFormatPr defaultRowHeight="18" customHeight="1"/>
  <cols>
    <col min="1" max="1" width="3.625" style="1" customWidth="1"/>
    <col min="2" max="2" width="15.625" style="1" customWidth="1"/>
    <col min="3" max="5" width="12.625" style="1" customWidth="1"/>
    <col min="6" max="16384" width="9" style="1"/>
  </cols>
  <sheetData>
    <row r="1" spans="2:5" ht="18" customHeight="1" thickBot="1"/>
    <row r="2" spans="2:5" ht="18" customHeight="1">
      <c r="B2" s="109" t="s">
        <v>36</v>
      </c>
      <c r="C2" s="110"/>
      <c r="D2" s="110"/>
      <c r="E2" s="110"/>
    </row>
    <row r="4" spans="2:5" ht="18" customHeight="1">
      <c r="B4" s="111" t="s">
        <v>21</v>
      </c>
      <c r="C4" s="111" t="s">
        <v>37</v>
      </c>
      <c r="D4" s="111" t="s">
        <v>63</v>
      </c>
      <c r="E4" s="112" t="s">
        <v>64</v>
      </c>
    </row>
    <row r="5" spans="2:5" ht="18" customHeight="1">
      <c r="B5" s="107" t="s">
        <v>29</v>
      </c>
      <c r="C5" s="107" t="s">
        <v>52</v>
      </c>
      <c r="D5" s="107" t="s">
        <v>65</v>
      </c>
      <c r="E5" s="107">
        <v>35995</v>
      </c>
    </row>
    <row r="6" spans="2:5" ht="18" customHeight="1">
      <c r="B6" s="107" t="s">
        <v>31</v>
      </c>
      <c r="C6" s="107" t="s">
        <v>53</v>
      </c>
      <c r="D6" s="107" t="s">
        <v>66</v>
      </c>
      <c r="E6" s="107">
        <v>117208</v>
      </c>
    </row>
    <row r="7" spans="2:5" ht="18" customHeight="1">
      <c r="B7" s="107" t="s">
        <v>29</v>
      </c>
      <c r="C7" s="107" t="s">
        <v>54</v>
      </c>
      <c r="D7" s="107" t="s">
        <v>67</v>
      </c>
      <c r="E7" s="107">
        <v>104208</v>
      </c>
    </row>
    <row r="8" spans="2:5" ht="18" customHeight="1">
      <c r="B8" s="107" t="s">
        <v>33</v>
      </c>
      <c r="C8" s="107" t="s">
        <v>3</v>
      </c>
      <c r="D8" s="107" t="s">
        <v>68</v>
      </c>
      <c r="E8" s="107">
        <v>41331</v>
      </c>
    </row>
    <row r="9" spans="2:5" ht="18" customHeight="1">
      <c r="B9" s="107" t="s">
        <v>33</v>
      </c>
      <c r="C9" s="107" t="s">
        <v>0</v>
      </c>
      <c r="D9" s="107" t="s">
        <v>69</v>
      </c>
      <c r="E9" s="107">
        <v>34134</v>
      </c>
    </row>
    <row r="10" spans="2:5" ht="18" customHeight="1">
      <c r="B10" s="107" t="s">
        <v>31</v>
      </c>
      <c r="C10" s="107" t="s">
        <v>52</v>
      </c>
      <c r="D10" s="107" t="s">
        <v>66</v>
      </c>
      <c r="E10" s="107">
        <v>85865</v>
      </c>
    </row>
    <row r="11" spans="2:5" ht="18" customHeight="1">
      <c r="B11" s="107" t="s">
        <v>29</v>
      </c>
      <c r="C11" s="107" t="s">
        <v>53</v>
      </c>
      <c r="D11" s="107" t="s">
        <v>65</v>
      </c>
      <c r="E11" s="107">
        <v>65765</v>
      </c>
    </row>
    <row r="12" spans="2:5" ht="18" customHeight="1">
      <c r="B12" s="107" t="s">
        <v>29</v>
      </c>
      <c r="C12" s="107" t="s">
        <v>54</v>
      </c>
      <c r="D12" s="107" t="s">
        <v>66</v>
      </c>
      <c r="E12" s="107">
        <v>56828</v>
      </c>
    </row>
    <row r="13" spans="2:5" ht="18" customHeight="1">
      <c r="B13" s="107" t="s">
        <v>29</v>
      </c>
      <c r="C13" s="107" t="s">
        <v>3</v>
      </c>
      <c r="D13" s="107" t="s">
        <v>67</v>
      </c>
      <c r="E13" s="107">
        <v>117758</v>
      </c>
    </row>
    <row r="14" spans="2:5" ht="18" customHeight="1">
      <c r="B14" s="107" t="s">
        <v>31</v>
      </c>
      <c r="C14" s="107" t="s">
        <v>0</v>
      </c>
      <c r="D14" s="107" t="s">
        <v>66</v>
      </c>
      <c r="E14" s="107">
        <v>59124</v>
      </c>
    </row>
    <row r="15" spans="2:5" ht="18" customHeight="1">
      <c r="B15" s="107" t="s">
        <v>29</v>
      </c>
      <c r="C15" s="107" t="s">
        <v>52</v>
      </c>
      <c r="D15" s="107" t="s">
        <v>69</v>
      </c>
      <c r="E15" s="107">
        <v>78637</v>
      </c>
    </row>
    <row r="16" spans="2:5" ht="18" customHeight="1">
      <c r="B16" s="107" t="s">
        <v>33</v>
      </c>
      <c r="C16" s="107" t="s">
        <v>53</v>
      </c>
      <c r="D16" s="107" t="s">
        <v>66</v>
      </c>
      <c r="E16" s="107">
        <v>56081</v>
      </c>
    </row>
    <row r="17" spans="2:5" ht="18" customHeight="1">
      <c r="B17" s="107" t="s">
        <v>33</v>
      </c>
      <c r="C17" s="107" t="s">
        <v>54</v>
      </c>
      <c r="D17" s="107" t="s">
        <v>65</v>
      </c>
      <c r="E17" s="107">
        <v>48372</v>
      </c>
    </row>
    <row r="18" spans="2:5" ht="18" customHeight="1">
      <c r="B18" s="107" t="s">
        <v>31</v>
      </c>
      <c r="C18" s="107" t="s">
        <v>3</v>
      </c>
      <c r="D18" s="107" t="s">
        <v>66</v>
      </c>
      <c r="E18" s="107">
        <v>80094</v>
      </c>
    </row>
    <row r="19" spans="2:5" ht="18" customHeight="1">
      <c r="B19" s="107" t="s">
        <v>29</v>
      </c>
      <c r="C19" s="107" t="s">
        <v>0</v>
      </c>
      <c r="D19" s="107" t="s">
        <v>67</v>
      </c>
      <c r="E19" s="107">
        <v>56127</v>
      </c>
    </row>
    <row r="20" spans="2:5" ht="18" customHeight="1">
      <c r="B20" s="107" t="s">
        <v>29</v>
      </c>
      <c r="C20" s="107" t="s">
        <v>52</v>
      </c>
      <c r="D20" s="107" t="s">
        <v>68</v>
      </c>
      <c r="E20" s="107">
        <v>59879</v>
      </c>
    </row>
    <row r="21" spans="2:5" ht="18" customHeight="1">
      <c r="B21" s="107" t="s">
        <v>29</v>
      </c>
      <c r="C21" s="107" t="s">
        <v>53</v>
      </c>
      <c r="D21" s="107" t="s">
        <v>69</v>
      </c>
      <c r="E21" s="107">
        <v>95499</v>
      </c>
    </row>
    <row r="22" spans="2:5" ht="18" customHeight="1">
      <c r="B22" s="107" t="s">
        <v>31</v>
      </c>
      <c r="C22" s="107" t="s">
        <v>54</v>
      </c>
      <c r="D22" s="107" t="s">
        <v>66</v>
      </c>
      <c r="E22" s="107">
        <v>47871</v>
      </c>
    </row>
    <row r="23" spans="2:5" ht="18" customHeight="1">
      <c r="B23" s="107" t="s">
        <v>29</v>
      </c>
      <c r="C23" s="107" t="s">
        <v>3</v>
      </c>
      <c r="D23" s="107" t="s">
        <v>65</v>
      </c>
      <c r="E23" s="107">
        <v>53917</v>
      </c>
    </row>
    <row r="24" spans="2:5" ht="18" customHeight="1">
      <c r="B24" s="107" t="s">
        <v>33</v>
      </c>
      <c r="C24" s="107" t="s">
        <v>0</v>
      </c>
      <c r="D24" s="107" t="s">
        <v>66</v>
      </c>
      <c r="E24" s="107">
        <v>62717</v>
      </c>
    </row>
    <row r="25" spans="2:5" ht="18" customHeight="1">
      <c r="B25" s="107" t="s">
        <v>33</v>
      </c>
      <c r="C25" s="107" t="s">
        <v>52</v>
      </c>
      <c r="D25" s="107" t="s">
        <v>67</v>
      </c>
      <c r="E25" s="107">
        <v>58927</v>
      </c>
    </row>
    <row r="26" spans="2:5" ht="18" customHeight="1">
      <c r="B26" s="107" t="s">
        <v>31</v>
      </c>
      <c r="C26" s="107" t="s">
        <v>53</v>
      </c>
      <c r="D26" s="107" t="s">
        <v>68</v>
      </c>
      <c r="E26" s="107">
        <v>73346</v>
      </c>
    </row>
    <row r="27" spans="2:5" ht="18" customHeight="1">
      <c r="B27" s="107" t="s">
        <v>29</v>
      </c>
      <c r="C27" s="107" t="s">
        <v>54</v>
      </c>
      <c r="D27" s="107" t="s">
        <v>69</v>
      </c>
      <c r="E27" s="107">
        <v>110204</v>
      </c>
    </row>
    <row r="28" spans="2:5" ht="18" customHeight="1">
      <c r="B28" s="107" t="s">
        <v>29</v>
      </c>
      <c r="C28" s="107" t="s">
        <v>3</v>
      </c>
      <c r="D28" s="107" t="s">
        <v>66</v>
      </c>
      <c r="E28" s="107">
        <v>35124</v>
      </c>
    </row>
    <row r="29" spans="2:5" ht="18" customHeight="1">
      <c r="B29" s="107" t="s">
        <v>29</v>
      </c>
      <c r="C29" s="107" t="s">
        <v>0</v>
      </c>
      <c r="D29" s="107" t="s">
        <v>65</v>
      </c>
      <c r="E29" s="107">
        <v>50202</v>
      </c>
    </row>
    <row r="30" spans="2:5" ht="18" customHeight="1">
      <c r="B30" s="107" t="s">
        <v>31</v>
      </c>
      <c r="C30" s="107" t="s">
        <v>52</v>
      </c>
      <c r="D30" s="107" t="s">
        <v>66</v>
      </c>
      <c r="E30" s="107">
        <v>90350</v>
      </c>
    </row>
    <row r="31" spans="2:5" ht="18" customHeight="1">
      <c r="B31" s="107" t="s">
        <v>29</v>
      </c>
      <c r="C31" s="107" t="s">
        <v>53</v>
      </c>
      <c r="D31" s="107" t="s">
        <v>67</v>
      </c>
      <c r="E31" s="107">
        <v>115519</v>
      </c>
    </row>
    <row r="32" spans="2:5" ht="18" customHeight="1">
      <c r="B32" s="107" t="s">
        <v>33</v>
      </c>
      <c r="C32" s="107" t="s">
        <v>54</v>
      </c>
      <c r="D32" s="107" t="s">
        <v>68</v>
      </c>
      <c r="E32" s="107">
        <v>42823</v>
      </c>
    </row>
    <row r="33" spans="2:5" ht="18" customHeight="1">
      <c r="B33" s="107" t="s">
        <v>33</v>
      </c>
      <c r="C33" s="107" t="s">
        <v>3</v>
      </c>
      <c r="D33" s="107" t="s">
        <v>69</v>
      </c>
      <c r="E33" s="107">
        <v>71474</v>
      </c>
    </row>
    <row r="34" spans="2:5" ht="18" customHeight="1">
      <c r="B34" s="107" t="s">
        <v>31</v>
      </c>
      <c r="C34" s="107" t="s">
        <v>0</v>
      </c>
      <c r="D34" s="107" t="s">
        <v>66</v>
      </c>
      <c r="E34" s="107">
        <v>65945</v>
      </c>
    </row>
    <row r="35" spans="2:5" ht="18" customHeight="1">
      <c r="B35" s="107" t="s">
        <v>29</v>
      </c>
      <c r="C35" s="107" t="s">
        <v>52</v>
      </c>
      <c r="D35" s="107" t="s">
        <v>65</v>
      </c>
      <c r="E35" s="107">
        <v>82352</v>
      </c>
    </row>
    <row r="36" spans="2:5" ht="18" customHeight="1">
      <c r="B36" s="107" t="s">
        <v>29</v>
      </c>
      <c r="C36" s="107" t="s">
        <v>53</v>
      </c>
      <c r="D36" s="107" t="s">
        <v>66</v>
      </c>
      <c r="E36" s="107">
        <v>90448</v>
      </c>
    </row>
    <row r="37" spans="2:5" ht="18" customHeight="1">
      <c r="B37" s="107" t="s">
        <v>29</v>
      </c>
      <c r="C37" s="107" t="s">
        <v>54</v>
      </c>
      <c r="D37" s="107" t="s">
        <v>67</v>
      </c>
      <c r="E37" s="107">
        <v>36239</v>
      </c>
    </row>
    <row r="38" spans="2:5" ht="18" customHeight="1">
      <c r="B38" s="107" t="s">
        <v>31</v>
      </c>
      <c r="C38" s="107" t="s">
        <v>3</v>
      </c>
      <c r="D38" s="107" t="s">
        <v>68</v>
      </c>
      <c r="E38" s="107">
        <v>64751</v>
      </c>
    </row>
    <row r="39" spans="2:5" ht="18" customHeight="1">
      <c r="B39" s="107" t="s">
        <v>29</v>
      </c>
      <c r="C39" s="107" t="s">
        <v>0</v>
      </c>
      <c r="D39" s="107" t="s">
        <v>69</v>
      </c>
      <c r="E39" s="107">
        <v>83412</v>
      </c>
    </row>
    <row r="40" spans="2:5" ht="18" customHeight="1">
      <c r="B40" s="107" t="s">
        <v>33</v>
      </c>
      <c r="C40" s="107" t="s">
        <v>52</v>
      </c>
      <c r="D40" s="107" t="s">
        <v>66</v>
      </c>
      <c r="E40" s="107">
        <v>123476</v>
      </c>
    </row>
    <row r="41" spans="2:5" ht="18" customHeight="1">
      <c r="B41" s="107" t="s">
        <v>33</v>
      </c>
      <c r="C41" s="107" t="s">
        <v>53</v>
      </c>
      <c r="D41" s="107" t="s">
        <v>65</v>
      </c>
      <c r="E41" s="107">
        <v>70507</v>
      </c>
    </row>
    <row r="42" spans="2:5" ht="18" customHeight="1">
      <c r="B42" s="107" t="s">
        <v>31</v>
      </c>
      <c r="C42" s="107" t="s">
        <v>54</v>
      </c>
      <c r="D42" s="107" t="s">
        <v>66</v>
      </c>
      <c r="E42" s="107">
        <v>56495</v>
      </c>
    </row>
    <row r="43" spans="2:5" ht="18" customHeight="1">
      <c r="B43" s="107" t="s">
        <v>29</v>
      </c>
      <c r="C43" s="107" t="s">
        <v>3</v>
      </c>
      <c r="D43" s="107" t="s">
        <v>67</v>
      </c>
      <c r="E43" s="107">
        <v>58701</v>
      </c>
    </row>
    <row r="44" spans="2:5" ht="18" customHeight="1">
      <c r="B44" s="107" t="s">
        <v>29</v>
      </c>
      <c r="C44" s="107" t="s">
        <v>0</v>
      </c>
      <c r="D44" s="107" t="s">
        <v>68</v>
      </c>
      <c r="E44" s="107">
        <v>60016</v>
      </c>
    </row>
    <row r="45" spans="2:5" ht="18" customHeight="1">
      <c r="B45" s="107" t="s">
        <v>29</v>
      </c>
      <c r="C45" s="107" t="s">
        <v>52</v>
      </c>
      <c r="D45" s="107" t="s">
        <v>69</v>
      </c>
      <c r="E45" s="107">
        <v>47094</v>
      </c>
    </row>
    <row r="46" spans="2:5" ht="18" customHeight="1">
      <c r="B46" s="107" t="s">
        <v>31</v>
      </c>
      <c r="C46" s="107" t="s">
        <v>53</v>
      </c>
      <c r="D46" s="107" t="s">
        <v>66</v>
      </c>
      <c r="E46" s="107">
        <v>102585</v>
      </c>
    </row>
    <row r="47" spans="2:5" ht="18" customHeight="1">
      <c r="B47" s="107" t="s">
        <v>29</v>
      </c>
      <c r="C47" s="107" t="s">
        <v>54</v>
      </c>
      <c r="D47" s="107" t="s">
        <v>65</v>
      </c>
      <c r="E47" s="107">
        <v>38721</v>
      </c>
    </row>
    <row r="48" spans="2:5" ht="18" customHeight="1">
      <c r="B48" s="107" t="s">
        <v>33</v>
      </c>
      <c r="C48" s="107" t="s">
        <v>3</v>
      </c>
      <c r="D48" s="107" t="s">
        <v>66</v>
      </c>
      <c r="E48" s="107">
        <v>94247</v>
      </c>
    </row>
    <row r="49" spans="2:5" ht="18" customHeight="1">
      <c r="B49" s="107" t="s">
        <v>33</v>
      </c>
      <c r="C49" s="107" t="s">
        <v>0</v>
      </c>
      <c r="D49" s="107" t="s">
        <v>67</v>
      </c>
      <c r="E49" s="107">
        <v>64479</v>
      </c>
    </row>
    <row r="50" spans="2:5" ht="18" customHeight="1">
      <c r="B50" s="107" t="s">
        <v>31</v>
      </c>
      <c r="C50" s="107" t="s">
        <v>52</v>
      </c>
      <c r="D50" s="107" t="s">
        <v>66</v>
      </c>
      <c r="E50" s="107">
        <v>78636</v>
      </c>
    </row>
    <row r="51" spans="2:5" ht="18" customHeight="1">
      <c r="B51" s="107" t="s">
        <v>29</v>
      </c>
      <c r="C51" s="107" t="s">
        <v>53</v>
      </c>
      <c r="D51" s="107" t="s">
        <v>69</v>
      </c>
      <c r="E51" s="107">
        <v>86564</v>
      </c>
    </row>
    <row r="52" spans="2:5" ht="18" customHeight="1">
      <c r="B52" s="107" t="s">
        <v>29</v>
      </c>
      <c r="C52" s="107" t="s">
        <v>54</v>
      </c>
      <c r="D52" s="107" t="s">
        <v>66</v>
      </c>
      <c r="E52" s="107">
        <v>71719</v>
      </c>
    </row>
    <row r="53" spans="2:5" ht="18" customHeight="1">
      <c r="B53" s="107" t="s">
        <v>29</v>
      </c>
      <c r="C53" s="107" t="s">
        <v>3</v>
      </c>
      <c r="D53" s="107" t="s">
        <v>65</v>
      </c>
      <c r="E53" s="107">
        <v>34573</v>
      </c>
    </row>
    <row r="54" spans="2:5" ht="18" customHeight="1">
      <c r="B54" s="107" t="s">
        <v>31</v>
      </c>
      <c r="C54" s="107" t="s">
        <v>0</v>
      </c>
      <c r="D54" s="107" t="s">
        <v>66</v>
      </c>
      <c r="E54" s="107">
        <v>117984</v>
      </c>
    </row>
    <row r="55" spans="2:5" ht="18" customHeight="1">
      <c r="B55" s="107" t="s">
        <v>29</v>
      </c>
      <c r="C55" s="107" t="s">
        <v>52</v>
      </c>
      <c r="D55" s="107" t="s">
        <v>67</v>
      </c>
      <c r="E55" s="107">
        <v>63031</v>
      </c>
    </row>
    <row r="56" spans="2:5" ht="18" customHeight="1">
      <c r="B56" s="107" t="s">
        <v>33</v>
      </c>
      <c r="C56" s="107" t="s">
        <v>53</v>
      </c>
      <c r="D56" s="107" t="s">
        <v>68</v>
      </c>
      <c r="E56" s="107">
        <v>38075</v>
      </c>
    </row>
    <row r="57" spans="2:5" ht="18" customHeight="1">
      <c r="B57" s="107" t="s">
        <v>33</v>
      </c>
      <c r="C57" s="107" t="s">
        <v>54</v>
      </c>
      <c r="D57" s="107" t="s">
        <v>69</v>
      </c>
      <c r="E57" s="107">
        <v>91951</v>
      </c>
    </row>
    <row r="58" spans="2:5" ht="18" customHeight="1">
      <c r="B58" s="107" t="s">
        <v>31</v>
      </c>
      <c r="C58" s="107" t="s">
        <v>3</v>
      </c>
      <c r="D58" s="107" t="s">
        <v>66</v>
      </c>
      <c r="E58" s="107">
        <v>85786</v>
      </c>
    </row>
    <row r="59" spans="2:5" ht="18" customHeight="1">
      <c r="B59" s="107" t="s">
        <v>29</v>
      </c>
      <c r="C59" s="107" t="s">
        <v>0</v>
      </c>
      <c r="D59" s="107" t="s">
        <v>65</v>
      </c>
      <c r="E59" s="107">
        <v>117544</v>
      </c>
    </row>
    <row r="60" spans="2:5" ht="18" customHeight="1">
      <c r="B60" s="107" t="s">
        <v>29</v>
      </c>
      <c r="C60" s="107" t="s">
        <v>52</v>
      </c>
      <c r="D60" s="107" t="s">
        <v>66</v>
      </c>
      <c r="E60" s="107">
        <v>126971</v>
      </c>
    </row>
    <row r="61" spans="2:5" ht="18" customHeight="1">
      <c r="B61" s="107" t="s">
        <v>29</v>
      </c>
      <c r="C61" s="107" t="s">
        <v>53</v>
      </c>
      <c r="D61" s="107" t="s">
        <v>67</v>
      </c>
      <c r="E61" s="107">
        <v>110108</v>
      </c>
    </row>
    <row r="62" spans="2:5" ht="18" customHeight="1">
      <c r="B62" s="107" t="s">
        <v>31</v>
      </c>
      <c r="C62" s="107" t="s">
        <v>54</v>
      </c>
      <c r="D62" s="107" t="s">
        <v>68</v>
      </c>
      <c r="E62" s="107">
        <v>57739</v>
      </c>
    </row>
    <row r="63" spans="2:5" ht="18" customHeight="1">
      <c r="B63" s="107" t="s">
        <v>29</v>
      </c>
      <c r="C63" s="107" t="s">
        <v>3</v>
      </c>
      <c r="D63" s="107" t="s">
        <v>69</v>
      </c>
      <c r="E63" s="107">
        <v>100089</v>
      </c>
    </row>
    <row r="64" spans="2:5" ht="18" customHeight="1">
      <c r="B64" s="107" t="s">
        <v>33</v>
      </c>
      <c r="C64" s="107" t="s">
        <v>0</v>
      </c>
      <c r="D64" s="107" t="s">
        <v>66</v>
      </c>
      <c r="E64" s="107">
        <v>67356</v>
      </c>
    </row>
    <row r="65" spans="2:5" ht="18" customHeight="1">
      <c r="B65" s="107" t="s">
        <v>33</v>
      </c>
      <c r="C65" s="107" t="s">
        <v>52</v>
      </c>
      <c r="D65" s="107" t="s">
        <v>65</v>
      </c>
      <c r="E65" s="107">
        <v>32951</v>
      </c>
    </row>
    <row r="66" spans="2:5" ht="18" customHeight="1">
      <c r="B66" s="107" t="s">
        <v>31</v>
      </c>
      <c r="C66" s="107" t="s">
        <v>53</v>
      </c>
      <c r="D66" s="107" t="s">
        <v>66</v>
      </c>
      <c r="E66" s="107">
        <v>79746</v>
      </c>
    </row>
    <row r="67" spans="2:5" ht="18" customHeight="1">
      <c r="B67" s="107" t="s">
        <v>29</v>
      </c>
      <c r="C67" s="107" t="s">
        <v>54</v>
      </c>
      <c r="D67" s="107" t="s">
        <v>67</v>
      </c>
      <c r="E67" s="107">
        <v>116565</v>
      </c>
    </row>
    <row r="68" spans="2:5" ht="18" customHeight="1">
      <c r="B68" s="107" t="s">
        <v>29</v>
      </c>
      <c r="C68" s="107" t="s">
        <v>3</v>
      </c>
      <c r="D68" s="107" t="s">
        <v>68</v>
      </c>
      <c r="E68" s="107">
        <v>74123</v>
      </c>
    </row>
    <row r="69" spans="2:5" ht="18" customHeight="1">
      <c r="B69" s="107" t="s">
        <v>29</v>
      </c>
      <c r="C69" s="107" t="s">
        <v>0</v>
      </c>
      <c r="D69" s="107" t="s">
        <v>69</v>
      </c>
      <c r="E69" s="107">
        <v>45628</v>
      </c>
    </row>
    <row r="70" spans="2:5" ht="18" customHeight="1">
      <c r="B70" s="107" t="s">
        <v>31</v>
      </c>
      <c r="C70" s="107" t="s">
        <v>52</v>
      </c>
      <c r="D70" s="107" t="s">
        <v>66</v>
      </c>
      <c r="E70" s="107">
        <v>74071</v>
      </c>
    </row>
    <row r="71" spans="2:5" ht="18" customHeight="1">
      <c r="B71" s="107" t="s">
        <v>29</v>
      </c>
      <c r="C71" s="107" t="s">
        <v>53</v>
      </c>
      <c r="D71" s="107" t="s">
        <v>65</v>
      </c>
      <c r="E71" s="107">
        <v>121680</v>
      </c>
    </row>
    <row r="72" spans="2:5" ht="18" customHeight="1">
      <c r="B72" s="107" t="s">
        <v>33</v>
      </c>
      <c r="C72" s="107" t="s">
        <v>54</v>
      </c>
      <c r="D72" s="107" t="s">
        <v>66</v>
      </c>
      <c r="E72" s="107">
        <v>125585</v>
      </c>
    </row>
    <row r="73" spans="2:5" ht="18" customHeight="1">
      <c r="B73" s="107" t="s">
        <v>33</v>
      </c>
      <c r="C73" s="107" t="s">
        <v>3</v>
      </c>
      <c r="D73" s="107" t="s">
        <v>67</v>
      </c>
      <c r="E73" s="107">
        <v>102299</v>
      </c>
    </row>
    <row r="74" spans="2:5" ht="18" customHeight="1">
      <c r="B74" s="107" t="s">
        <v>31</v>
      </c>
      <c r="C74" s="107" t="s">
        <v>0</v>
      </c>
      <c r="D74" s="107" t="s">
        <v>66</v>
      </c>
      <c r="E74" s="107">
        <v>33141</v>
      </c>
    </row>
    <row r="75" spans="2:5" ht="18" customHeight="1">
      <c r="B75" s="107" t="s">
        <v>29</v>
      </c>
      <c r="C75" s="107" t="s">
        <v>52</v>
      </c>
      <c r="D75" s="107" t="s">
        <v>69</v>
      </c>
      <c r="E75" s="107">
        <v>49110</v>
      </c>
    </row>
    <row r="76" spans="2:5" ht="18" customHeight="1">
      <c r="B76" s="107" t="s">
        <v>29</v>
      </c>
      <c r="C76" s="107" t="s">
        <v>53</v>
      </c>
      <c r="D76" s="107" t="s">
        <v>66</v>
      </c>
      <c r="E76" s="107">
        <v>102941</v>
      </c>
    </row>
    <row r="77" spans="2:5" ht="18" customHeight="1">
      <c r="B77" s="107" t="s">
        <v>29</v>
      </c>
      <c r="C77" s="107" t="s">
        <v>54</v>
      </c>
      <c r="D77" s="107" t="s">
        <v>65</v>
      </c>
      <c r="E77" s="107">
        <v>104725</v>
      </c>
    </row>
    <row r="78" spans="2:5" ht="18" customHeight="1">
      <c r="B78" s="107" t="s">
        <v>31</v>
      </c>
      <c r="C78" s="107" t="s">
        <v>3</v>
      </c>
      <c r="D78" s="107" t="s">
        <v>66</v>
      </c>
      <c r="E78" s="107">
        <v>51523</v>
      </c>
    </row>
    <row r="79" spans="2:5" ht="18" customHeight="1">
      <c r="B79" s="107" t="s">
        <v>29</v>
      </c>
      <c r="C79" s="107" t="s">
        <v>0</v>
      </c>
      <c r="D79" s="107" t="s">
        <v>67</v>
      </c>
      <c r="E79" s="107">
        <v>123472</v>
      </c>
    </row>
    <row r="80" spans="2:5" ht="18" customHeight="1">
      <c r="B80" s="107" t="s">
        <v>33</v>
      </c>
      <c r="C80" s="107" t="s">
        <v>52</v>
      </c>
      <c r="D80" s="107" t="s">
        <v>68</v>
      </c>
      <c r="E80" s="107">
        <v>93155</v>
      </c>
    </row>
    <row r="81" spans="2:5" ht="18" customHeight="1">
      <c r="B81" s="107" t="s">
        <v>33</v>
      </c>
      <c r="C81" s="107" t="s">
        <v>53</v>
      </c>
      <c r="D81" s="107" t="s">
        <v>69</v>
      </c>
      <c r="E81" s="107">
        <v>50619</v>
      </c>
    </row>
    <row r="82" spans="2:5" ht="18" customHeight="1">
      <c r="B82" s="107" t="s">
        <v>31</v>
      </c>
      <c r="C82" s="107" t="s">
        <v>54</v>
      </c>
      <c r="D82" s="107" t="s">
        <v>66</v>
      </c>
      <c r="E82" s="107">
        <v>71707</v>
      </c>
    </row>
    <row r="83" spans="2:5" ht="18" customHeight="1">
      <c r="B83" s="107" t="s">
        <v>29</v>
      </c>
      <c r="C83" s="107" t="s">
        <v>3</v>
      </c>
      <c r="D83" s="107" t="s">
        <v>65</v>
      </c>
      <c r="E83" s="107">
        <v>38803</v>
      </c>
    </row>
    <row r="84" spans="2:5" ht="18" customHeight="1">
      <c r="B84" s="107" t="s">
        <v>29</v>
      </c>
      <c r="C84" s="107" t="s">
        <v>0</v>
      </c>
      <c r="D84" s="107" t="s">
        <v>66</v>
      </c>
      <c r="E84" s="107">
        <v>45717</v>
      </c>
    </row>
    <row r="85" spans="2:5" ht="18" customHeight="1">
      <c r="B85" s="107" t="s">
        <v>29</v>
      </c>
      <c r="C85" s="107" t="s">
        <v>52</v>
      </c>
      <c r="D85" s="107" t="s">
        <v>67</v>
      </c>
      <c r="E85" s="107">
        <v>53729</v>
      </c>
    </row>
    <row r="86" spans="2:5" ht="18" customHeight="1">
      <c r="B86" s="107" t="s">
        <v>31</v>
      </c>
      <c r="C86" s="107" t="s">
        <v>53</v>
      </c>
      <c r="D86" s="107" t="s">
        <v>68</v>
      </c>
      <c r="E86" s="107">
        <v>113279</v>
      </c>
    </row>
    <row r="87" spans="2:5" ht="18" customHeight="1">
      <c r="B87" s="107" t="s">
        <v>29</v>
      </c>
      <c r="C87" s="107" t="s">
        <v>54</v>
      </c>
      <c r="D87" s="107" t="s">
        <v>69</v>
      </c>
      <c r="E87" s="107">
        <v>105759</v>
      </c>
    </row>
    <row r="88" spans="2:5" ht="18" customHeight="1">
      <c r="B88" s="107" t="s">
        <v>33</v>
      </c>
      <c r="C88" s="107" t="s">
        <v>3</v>
      </c>
      <c r="D88" s="107" t="s">
        <v>66</v>
      </c>
      <c r="E88" s="107">
        <v>101463</v>
      </c>
    </row>
    <row r="89" spans="2:5" ht="18" customHeight="1">
      <c r="B89" s="107" t="s">
        <v>33</v>
      </c>
      <c r="C89" s="107" t="s">
        <v>0</v>
      </c>
      <c r="D89" s="107" t="s">
        <v>65</v>
      </c>
      <c r="E89" s="107">
        <v>64207</v>
      </c>
    </row>
    <row r="90" spans="2:5" ht="18" customHeight="1">
      <c r="B90" s="107" t="s">
        <v>31</v>
      </c>
      <c r="C90" s="107" t="s">
        <v>52</v>
      </c>
      <c r="D90" s="107" t="s">
        <v>66</v>
      </c>
      <c r="E90" s="107">
        <v>40416</v>
      </c>
    </row>
    <row r="91" spans="2:5" ht="18" customHeight="1">
      <c r="B91" s="107" t="s">
        <v>29</v>
      </c>
      <c r="C91" s="107" t="s">
        <v>53</v>
      </c>
      <c r="D91" s="107" t="s">
        <v>67</v>
      </c>
      <c r="E91" s="107">
        <v>63935</v>
      </c>
    </row>
    <row r="92" spans="2:5" ht="18" customHeight="1">
      <c r="B92" s="107" t="s">
        <v>29</v>
      </c>
      <c r="C92" s="107" t="s">
        <v>54</v>
      </c>
      <c r="D92" s="107" t="s">
        <v>68</v>
      </c>
      <c r="E92" s="107">
        <v>65240</v>
      </c>
    </row>
    <row r="93" spans="2:5" ht="18" customHeight="1">
      <c r="B93" s="107" t="s">
        <v>29</v>
      </c>
      <c r="C93" s="107" t="s">
        <v>3</v>
      </c>
      <c r="D93" s="107" t="s">
        <v>69</v>
      </c>
      <c r="E93" s="107">
        <v>55987</v>
      </c>
    </row>
    <row r="94" spans="2:5" ht="18" customHeight="1">
      <c r="B94" s="107" t="s">
        <v>31</v>
      </c>
      <c r="C94" s="107" t="s">
        <v>0</v>
      </c>
      <c r="D94" s="107" t="s">
        <v>66</v>
      </c>
      <c r="E94" s="107">
        <v>42256</v>
      </c>
    </row>
    <row r="95" spans="2:5" ht="18" customHeight="1">
      <c r="B95" s="107" t="s">
        <v>29</v>
      </c>
      <c r="C95" s="107" t="s">
        <v>52</v>
      </c>
      <c r="D95" s="107" t="s">
        <v>65</v>
      </c>
      <c r="E95" s="107">
        <v>91961</v>
      </c>
    </row>
    <row r="96" spans="2:5" ht="18" customHeight="1">
      <c r="B96" s="107" t="s">
        <v>33</v>
      </c>
      <c r="C96" s="107" t="s">
        <v>53</v>
      </c>
      <c r="D96" s="107" t="s">
        <v>66</v>
      </c>
      <c r="E96" s="107">
        <v>79727</v>
      </c>
    </row>
    <row r="97" spans="2:5" ht="18" customHeight="1">
      <c r="B97" s="107" t="s">
        <v>33</v>
      </c>
      <c r="C97" s="107" t="s">
        <v>54</v>
      </c>
      <c r="D97" s="107" t="s">
        <v>67</v>
      </c>
      <c r="E97" s="107">
        <v>106894</v>
      </c>
    </row>
    <row r="98" spans="2:5" ht="18" customHeight="1">
      <c r="B98" s="107" t="s">
        <v>31</v>
      </c>
      <c r="C98" s="107" t="s">
        <v>3</v>
      </c>
      <c r="D98" s="107" t="s">
        <v>68</v>
      </c>
      <c r="E98" s="107">
        <v>102829</v>
      </c>
    </row>
    <row r="99" spans="2:5" ht="18" customHeight="1">
      <c r="B99" s="107" t="s">
        <v>29</v>
      </c>
      <c r="C99" s="107" t="s">
        <v>0</v>
      </c>
      <c r="D99" s="107" t="s">
        <v>69</v>
      </c>
      <c r="E99" s="107">
        <v>43614</v>
      </c>
    </row>
    <row r="100" spans="2:5" ht="18" customHeight="1">
      <c r="B100" s="107" t="s">
        <v>29</v>
      </c>
      <c r="C100" s="107" t="s">
        <v>52</v>
      </c>
      <c r="D100" s="107" t="s">
        <v>66</v>
      </c>
      <c r="E100" s="107">
        <v>116311</v>
      </c>
    </row>
    <row r="101" spans="2:5" ht="18" customHeight="1">
      <c r="B101" s="107" t="s">
        <v>29</v>
      </c>
      <c r="C101" s="107" t="s">
        <v>53</v>
      </c>
      <c r="D101" s="107" t="s">
        <v>65</v>
      </c>
      <c r="E101" s="107">
        <v>46813</v>
      </c>
    </row>
    <row r="102" spans="2:5" ht="18" customHeight="1">
      <c r="B102" s="107" t="s">
        <v>31</v>
      </c>
      <c r="C102" s="107" t="s">
        <v>54</v>
      </c>
      <c r="D102" s="107" t="s">
        <v>66</v>
      </c>
      <c r="E102" s="107">
        <v>113102</v>
      </c>
    </row>
    <row r="103" spans="2:5" ht="18" customHeight="1">
      <c r="B103" s="107" t="s">
        <v>29</v>
      </c>
      <c r="C103" s="107" t="s">
        <v>3</v>
      </c>
      <c r="D103" s="107" t="s">
        <v>67</v>
      </c>
      <c r="E103" s="107">
        <v>105039</v>
      </c>
    </row>
    <row r="104" spans="2:5" ht="18" customHeight="1">
      <c r="B104" s="107" t="s">
        <v>33</v>
      </c>
      <c r="C104" s="107" t="s">
        <v>0</v>
      </c>
      <c r="D104" s="107" t="s">
        <v>68</v>
      </c>
      <c r="E104" s="107">
        <v>123008</v>
      </c>
    </row>
    <row r="105" spans="2:5" ht="18" customHeight="1">
      <c r="B105" s="107" t="s">
        <v>33</v>
      </c>
      <c r="C105" s="107" t="s">
        <v>52</v>
      </c>
      <c r="D105" s="107" t="s">
        <v>69</v>
      </c>
      <c r="E105" s="107">
        <v>95644</v>
      </c>
    </row>
    <row r="106" spans="2:5" ht="18" customHeight="1">
      <c r="B106" s="107" t="s">
        <v>31</v>
      </c>
      <c r="C106" s="107" t="s">
        <v>53</v>
      </c>
      <c r="D106" s="107" t="s">
        <v>66</v>
      </c>
      <c r="E106" s="107">
        <v>124987</v>
      </c>
    </row>
    <row r="107" spans="2:5" ht="18" customHeight="1">
      <c r="B107" s="107" t="s">
        <v>29</v>
      </c>
      <c r="C107" s="107" t="s">
        <v>54</v>
      </c>
      <c r="D107" s="107" t="s">
        <v>65</v>
      </c>
      <c r="E107" s="107">
        <v>83236</v>
      </c>
    </row>
    <row r="108" spans="2:5" ht="18" customHeight="1">
      <c r="B108" s="107" t="s">
        <v>29</v>
      </c>
      <c r="C108" s="107" t="s">
        <v>3</v>
      </c>
      <c r="D108" s="107" t="s">
        <v>66</v>
      </c>
      <c r="E108" s="107">
        <v>119868</v>
      </c>
    </row>
    <row r="109" spans="2:5" ht="18" customHeight="1">
      <c r="B109" s="107" t="s">
        <v>29</v>
      </c>
      <c r="C109" s="107" t="s">
        <v>0</v>
      </c>
      <c r="D109" s="107" t="s">
        <v>67</v>
      </c>
      <c r="E109" s="107">
        <v>55948</v>
      </c>
    </row>
    <row r="110" spans="2:5" ht="18" customHeight="1">
      <c r="B110" s="107" t="s">
        <v>31</v>
      </c>
      <c r="C110" s="107" t="s">
        <v>52</v>
      </c>
      <c r="D110" s="107" t="s">
        <v>66</v>
      </c>
      <c r="E110" s="107">
        <v>40620</v>
      </c>
    </row>
    <row r="111" spans="2:5" ht="18" customHeight="1">
      <c r="B111" s="107" t="s">
        <v>29</v>
      </c>
      <c r="C111" s="107" t="s">
        <v>53</v>
      </c>
      <c r="D111" s="107" t="s">
        <v>69</v>
      </c>
      <c r="E111" s="107">
        <v>90671</v>
      </c>
    </row>
    <row r="112" spans="2:5" ht="18" customHeight="1">
      <c r="B112" s="107" t="s">
        <v>33</v>
      </c>
      <c r="C112" s="107" t="s">
        <v>54</v>
      </c>
      <c r="D112" s="107" t="s">
        <v>66</v>
      </c>
      <c r="E112" s="107">
        <v>101023</v>
      </c>
    </row>
    <row r="113" spans="2:5" ht="18" customHeight="1">
      <c r="B113" s="107" t="s">
        <v>33</v>
      </c>
      <c r="C113" s="107" t="s">
        <v>3</v>
      </c>
      <c r="D113" s="107" t="s">
        <v>65</v>
      </c>
      <c r="E113" s="107">
        <v>106648</v>
      </c>
    </row>
    <row r="114" spans="2:5" ht="18" customHeight="1">
      <c r="B114" s="107" t="s">
        <v>31</v>
      </c>
      <c r="C114" s="107" t="s">
        <v>0</v>
      </c>
      <c r="D114" s="107" t="s">
        <v>66</v>
      </c>
      <c r="E114" s="107">
        <v>54459</v>
      </c>
    </row>
    <row r="115" spans="2:5" ht="18" customHeight="1">
      <c r="B115" s="107" t="s">
        <v>29</v>
      </c>
      <c r="C115" s="107" t="s">
        <v>52</v>
      </c>
      <c r="D115" s="107" t="s">
        <v>67</v>
      </c>
      <c r="E115" s="107">
        <v>76860</v>
      </c>
    </row>
    <row r="116" spans="2:5" ht="18" customHeight="1">
      <c r="B116" s="107" t="s">
        <v>29</v>
      </c>
      <c r="C116" s="107" t="s">
        <v>53</v>
      </c>
      <c r="D116" s="107" t="s">
        <v>68</v>
      </c>
      <c r="E116" s="107">
        <v>81087</v>
      </c>
    </row>
    <row r="117" spans="2:5" ht="18" customHeight="1">
      <c r="B117" s="107" t="s">
        <v>29</v>
      </c>
      <c r="C117" s="107" t="s">
        <v>54</v>
      </c>
      <c r="D117" s="107" t="s">
        <v>69</v>
      </c>
      <c r="E117" s="107">
        <v>38825</v>
      </c>
    </row>
    <row r="118" spans="2:5" ht="18" customHeight="1">
      <c r="B118" s="107" t="s">
        <v>31</v>
      </c>
      <c r="C118" s="107" t="s">
        <v>3</v>
      </c>
      <c r="D118" s="107" t="s">
        <v>66</v>
      </c>
      <c r="E118" s="107">
        <v>91968</v>
      </c>
    </row>
    <row r="119" spans="2:5" ht="18" customHeight="1">
      <c r="B119" s="107" t="s">
        <v>29</v>
      </c>
      <c r="C119" s="107" t="s">
        <v>0</v>
      </c>
      <c r="D119" s="107" t="s">
        <v>65</v>
      </c>
      <c r="E119" s="107">
        <v>91670</v>
      </c>
    </row>
    <row r="120" spans="2:5" ht="18" customHeight="1">
      <c r="B120" s="107" t="s">
        <v>33</v>
      </c>
      <c r="C120" s="107" t="s">
        <v>52</v>
      </c>
      <c r="D120" s="107" t="s">
        <v>66</v>
      </c>
      <c r="E120" s="107">
        <v>78071</v>
      </c>
    </row>
    <row r="121" spans="2:5" ht="18" customHeight="1">
      <c r="B121" s="107" t="s">
        <v>33</v>
      </c>
      <c r="C121" s="107" t="s">
        <v>53</v>
      </c>
      <c r="D121" s="107" t="s">
        <v>67</v>
      </c>
      <c r="E121" s="107">
        <v>118506</v>
      </c>
    </row>
    <row r="122" spans="2:5" ht="18" customHeight="1">
      <c r="B122" s="107" t="s">
        <v>31</v>
      </c>
      <c r="C122" s="107" t="s">
        <v>54</v>
      </c>
      <c r="D122" s="107" t="s">
        <v>68</v>
      </c>
      <c r="E122" s="107">
        <v>116096</v>
      </c>
    </row>
    <row r="123" spans="2:5" ht="18" customHeight="1">
      <c r="B123" s="107" t="s">
        <v>29</v>
      </c>
      <c r="C123" s="107" t="s">
        <v>3</v>
      </c>
      <c r="D123" s="107" t="s">
        <v>69</v>
      </c>
      <c r="E123" s="107">
        <v>46423</v>
      </c>
    </row>
    <row r="124" spans="2:5" ht="18" customHeight="1" thickBot="1">
      <c r="B124" s="108" t="s">
        <v>29</v>
      </c>
      <c r="C124" s="108" t="s">
        <v>0</v>
      </c>
      <c r="D124" s="108" t="s">
        <v>66</v>
      </c>
      <c r="E124" s="108">
        <v>104070</v>
      </c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5CE84-CB95-46CE-BC5C-BC738E481A00}">
  <sheetPr>
    <tabColor theme="4" tint="0.79998168889431442"/>
  </sheetPr>
  <dimension ref="A1:D121"/>
  <sheetViews>
    <sheetView zoomScaleNormal="100" workbookViewId="0"/>
  </sheetViews>
  <sheetFormatPr defaultRowHeight="18" customHeight="1"/>
  <cols>
    <col min="1" max="1" width="8.625" style="1" customWidth="1"/>
    <col min="2" max="2" width="15.625" style="1" customWidth="1"/>
    <col min="3" max="4" width="12.625" style="1" customWidth="1"/>
    <col min="5" max="16384" width="9" style="1"/>
  </cols>
  <sheetData>
    <row r="1" spans="1:4" ht="18" customHeight="1">
      <c r="A1" s="54" t="s">
        <v>49</v>
      </c>
      <c r="B1" s="1" t="s">
        <v>21</v>
      </c>
      <c r="C1" s="1" t="s">
        <v>37</v>
      </c>
      <c r="D1" s="94" t="s">
        <v>17</v>
      </c>
    </row>
    <row r="2" spans="1:4" ht="18" customHeight="1">
      <c r="A2" s="55" t="s">
        <v>59</v>
      </c>
      <c r="B2" s="38" t="s">
        <v>29</v>
      </c>
      <c r="C2" s="38" t="s">
        <v>52</v>
      </c>
      <c r="D2" s="38">
        <v>150000</v>
      </c>
    </row>
    <row r="3" spans="1:4" ht="18" customHeight="1">
      <c r="A3" s="55" t="s">
        <v>58</v>
      </c>
      <c r="B3" s="38" t="s">
        <v>31</v>
      </c>
      <c r="C3" s="38" t="s">
        <v>53</v>
      </c>
      <c r="D3" s="38">
        <v>38000</v>
      </c>
    </row>
    <row r="4" spans="1:4" ht="18" customHeight="1">
      <c r="A4" s="55" t="s">
        <v>58</v>
      </c>
      <c r="B4" s="38" t="s">
        <v>29</v>
      </c>
      <c r="C4" s="38" t="s">
        <v>54</v>
      </c>
      <c r="D4" s="38">
        <v>150000</v>
      </c>
    </row>
    <row r="5" spans="1:4" ht="18" customHeight="1">
      <c r="A5" s="55" t="s">
        <v>59</v>
      </c>
      <c r="B5" s="38" t="s">
        <v>33</v>
      </c>
      <c r="C5" s="38" t="s">
        <v>3</v>
      </c>
      <c r="D5" s="38">
        <v>30000</v>
      </c>
    </row>
    <row r="6" spans="1:4" ht="18" customHeight="1">
      <c r="A6" s="55" t="s">
        <v>59</v>
      </c>
      <c r="B6" s="38" t="s">
        <v>33</v>
      </c>
      <c r="C6" s="38" t="s">
        <v>0</v>
      </c>
      <c r="D6" s="38">
        <v>30000</v>
      </c>
    </row>
    <row r="7" spans="1:4" ht="18" customHeight="1">
      <c r="A7" s="55" t="s">
        <v>59</v>
      </c>
      <c r="B7" s="38" t="s">
        <v>31</v>
      </c>
      <c r="C7" s="38" t="s">
        <v>1</v>
      </c>
      <c r="D7" s="38">
        <v>38000</v>
      </c>
    </row>
    <row r="8" spans="1:4" ht="18" customHeight="1">
      <c r="A8" s="55" t="s">
        <v>58</v>
      </c>
      <c r="B8" s="38" t="s">
        <v>29</v>
      </c>
      <c r="C8" s="38" t="s">
        <v>2</v>
      </c>
      <c r="D8" s="38">
        <v>150000</v>
      </c>
    </row>
    <row r="9" spans="1:4" ht="18" customHeight="1">
      <c r="A9" s="55" t="s">
        <v>58</v>
      </c>
      <c r="B9" s="38" t="s">
        <v>29</v>
      </c>
      <c r="C9" s="38" t="s">
        <v>3</v>
      </c>
      <c r="D9" s="38">
        <v>150000</v>
      </c>
    </row>
    <row r="10" spans="1:4" ht="18" customHeight="1">
      <c r="A10" s="55" t="s">
        <v>59</v>
      </c>
      <c r="B10" s="38" t="s">
        <v>29</v>
      </c>
      <c r="C10" s="38" t="s">
        <v>0</v>
      </c>
      <c r="D10" s="38">
        <v>150000</v>
      </c>
    </row>
    <row r="11" spans="1:4" ht="18" customHeight="1">
      <c r="A11" s="55" t="s">
        <v>59</v>
      </c>
      <c r="B11" s="38" t="s">
        <v>31</v>
      </c>
      <c r="C11" s="38" t="s">
        <v>1</v>
      </c>
      <c r="D11" s="38">
        <v>38000</v>
      </c>
    </row>
    <row r="12" spans="1:4" ht="18" customHeight="1">
      <c r="A12" s="55" t="s">
        <v>59</v>
      </c>
      <c r="B12" s="38" t="s">
        <v>29</v>
      </c>
      <c r="C12" s="38" t="s">
        <v>2</v>
      </c>
      <c r="D12" s="38">
        <v>150000</v>
      </c>
    </row>
    <row r="13" spans="1:4" ht="18" customHeight="1">
      <c r="A13" s="55" t="s">
        <v>58</v>
      </c>
      <c r="B13" s="38" t="s">
        <v>33</v>
      </c>
      <c r="C13" s="38" t="s">
        <v>3</v>
      </c>
      <c r="D13" s="38">
        <v>30000</v>
      </c>
    </row>
    <row r="14" spans="1:4" ht="18" customHeight="1">
      <c r="A14" s="55" t="s">
        <v>58</v>
      </c>
      <c r="B14" s="38" t="s">
        <v>33</v>
      </c>
      <c r="C14" s="38" t="s">
        <v>0</v>
      </c>
      <c r="D14" s="38">
        <v>30000</v>
      </c>
    </row>
    <row r="15" spans="1:4" ht="18" customHeight="1">
      <c r="A15" s="55" t="s">
        <v>59</v>
      </c>
      <c r="B15" s="38" t="s">
        <v>31</v>
      </c>
      <c r="C15" s="38" t="s">
        <v>1</v>
      </c>
      <c r="D15" s="38">
        <v>38000</v>
      </c>
    </row>
    <row r="16" spans="1:4" ht="18" customHeight="1">
      <c r="A16" s="55" t="s">
        <v>59</v>
      </c>
      <c r="B16" s="38" t="s">
        <v>29</v>
      </c>
      <c r="C16" s="38" t="s">
        <v>2</v>
      </c>
      <c r="D16" s="38">
        <v>150000</v>
      </c>
    </row>
    <row r="17" spans="1:4" ht="18" customHeight="1">
      <c r="A17" s="55" t="s">
        <v>59</v>
      </c>
      <c r="B17" s="38" t="s">
        <v>29</v>
      </c>
      <c r="C17" s="38" t="s">
        <v>3</v>
      </c>
      <c r="D17" s="38">
        <v>150000</v>
      </c>
    </row>
    <row r="18" spans="1:4" ht="18" customHeight="1">
      <c r="A18" s="55" t="s">
        <v>58</v>
      </c>
      <c r="B18" s="38" t="s">
        <v>29</v>
      </c>
      <c r="C18" s="38" t="s">
        <v>0</v>
      </c>
      <c r="D18" s="38">
        <v>150000</v>
      </c>
    </row>
    <row r="19" spans="1:4" ht="18" customHeight="1">
      <c r="A19" s="55" t="s">
        <v>58</v>
      </c>
      <c r="B19" s="38" t="s">
        <v>31</v>
      </c>
      <c r="C19" s="38" t="s">
        <v>1</v>
      </c>
      <c r="D19" s="38">
        <v>38000</v>
      </c>
    </row>
    <row r="20" spans="1:4" ht="18" customHeight="1">
      <c r="A20" s="55" t="s">
        <v>59</v>
      </c>
      <c r="B20" s="38" t="s">
        <v>29</v>
      </c>
      <c r="C20" s="38" t="s">
        <v>2</v>
      </c>
      <c r="D20" s="38">
        <v>150000</v>
      </c>
    </row>
    <row r="21" spans="1:4" ht="18" customHeight="1">
      <c r="A21" s="55" t="s">
        <v>59</v>
      </c>
      <c r="B21" s="38" t="s">
        <v>33</v>
      </c>
      <c r="C21" s="38" t="s">
        <v>3</v>
      </c>
      <c r="D21" s="38">
        <v>30000</v>
      </c>
    </row>
    <row r="22" spans="1:4" ht="18" customHeight="1">
      <c r="A22" s="55" t="s">
        <v>59</v>
      </c>
      <c r="B22" s="38" t="s">
        <v>33</v>
      </c>
      <c r="C22" s="38" t="s">
        <v>0</v>
      </c>
      <c r="D22" s="38">
        <v>30000</v>
      </c>
    </row>
    <row r="23" spans="1:4" ht="18" customHeight="1">
      <c r="A23" s="55" t="s">
        <v>58</v>
      </c>
      <c r="B23" s="38" t="s">
        <v>31</v>
      </c>
      <c r="C23" s="38" t="s">
        <v>1</v>
      </c>
      <c r="D23" s="38">
        <v>38000</v>
      </c>
    </row>
    <row r="24" spans="1:4" ht="18" customHeight="1">
      <c r="A24" s="55" t="s">
        <v>58</v>
      </c>
      <c r="B24" s="38" t="s">
        <v>29</v>
      </c>
      <c r="C24" s="38" t="s">
        <v>2</v>
      </c>
      <c r="D24" s="38">
        <v>150000</v>
      </c>
    </row>
    <row r="25" spans="1:4" ht="18" customHeight="1">
      <c r="A25" s="55" t="s">
        <v>59</v>
      </c>
      <c r="B25" s="38" t="s">
        <v>29</v>
      </c>
      <c r="C25" s="38" t="s">
        <v>3</v>
      </c>
      <c r="D25" s="38">
        <v>150000</v>
      </c>
    </row>
    <row r="26" spans="1:4" ht="18" customHeight="1">
      <c r="A26" s="55" t="s">
        <v>59</v>
      </c>
      <c r="B26" s="38" t="s">
        <v>29</v>
      </c>
      <c r="C26" s="38" t="s">
        <v>0</v>
      </c>
      <c r="D26" s="38">
        <v>150000</v>
      </c>
    </row>
    <row r="27" spans="1:4" ht="18" customHeight="1">
      <c r="A27" s="55" t="s">
        <v>59</v>
      </c>
      <c r="B27" s="38" t="s">
        <v>31</v>
      </c>
      <c r="C27" s="38" t="s">
        <v>1</v>
      </c>
      <c r="D27" s="38">
        <v>38000</v>
      </c>
    </row>
    <row r="28" spans="1:4" ht="18" customHeight="1">
      <c r="A28" s="55" t="s">
        <v>58</v>
      </c>
      <c r="B28" s="38" t="s">
        <v>29</v>
      </c>
      <c r="C28" s="38" t="s">
        <v>2</v>
      </c>
      <c r="D28" s="38">
        <v>150000</v>
      </c>
    </row>
    <row r="29" spans="1:4" ht="18" customHeight="1">
      <c r="A29" s="55" t="s">
        <v>58</v>
      </c>
      <c r="B29" s="38" t="s">
        <v>33</v>
      </c>
      <c r="C29" s="38" t="s">
        <v>3</v>
      </c>
      <c r="D29" s="38">
        <v>30000</v>
      </c>
    </row>
    <row r="30" spans="1:4" ht="18" customHeight="1">
      <c r="A30" s="55" t="s">
        <v>59</v>
      </c>
      <c r="B30" s="38" t="s">
        <v>33</v>
      </c>
      <c r="C30" s="38" t="s">
        <v>0</v>
      </c>
      <c r="D30" s="38">
        <v>30000</v>
      </c>
    </row>
    <row r="31" spans="1:4" ht="18" customHeight="1">
      <c r="A31" s="55" t="s">
        <v>59</v>
      </c>
      <c r="B31" s="38" t="s">
        <v>31</v>
      </c>
      <c r="C31" s="38" t="s">
        <v>1</v>
      </c>
      <c r="D31" s="38">
        <v>38000</v>
      </c>
    </row>
    <row r="32" spans="1:4" ht="18" customHeight="1">
      <c r="A32" s="55" t="s">
        <v>59</v>
      </c>
      <c r="B32" s="38" t="s">
        <v>29</v>
      </c>
      <c r="C32" s="38" t="s">
        <v>2</v>
      </c>
      <c r="D32" s="38">
        <v>150000</v>
      </c>
    </row>
    <row r="33" spans="1:4" ht="18" customHeight="1">
      <c r="A33" s="55" t="s">
        <v>58</v>
      </c>
      <c r="B33" s="38" t="s">
        <v>29</v>
      </c>
      <c r="C33" s="38" t="s">
        <v>3</v>
      </c>
      <c r="D33" s="38">
        <v>150000</v>
      </c>
    </row>
    <row r="34" spans="1:4" ht="18" customHeight="1">
      <c r="A34" s="55" t="s">
        <v>58</v>
      </c>
      <c r="B34" s="38" t="s">
        <v>29</v>
      </c>
      <c r="C34" s="38" t="s">
        <v>0</v>
      </c>
      <c r="D34" s="38">
        <v>150000</v>
      </c>
    </row>
    <row r="35" spans="1:4" ht="18" customHeight="1">
      <c r="A35" s="55" t="s">
        <v>59</v>
      </c>
      <c r="B35" s="38" t="s">
        <v>31</v>
      </c>
      <c r="C35" s="38" t="s">
        <v>1</v>
      </c>
      <c r="D35" s="38">
        <v>38000</v>
      </c>
    </row>
    <row r="36" spans="1:4" ht="18" customHeight="1">
      <c r="A36" s="55" t="s">
        <v>59</v>
      </c>
      <c r="B36" s="38" t="s">
        <v>29</v>
      </c>
      <c r="C36" s="38" t="s">
        <v>2</v>
      </c>
      <c r="D36" s="38">
        <v>150000</v>
      </c>
    </row>
    <row r="37" spans="1:4" ht="18" customHeight="1">
      <c r="A37" s="55" t="s">
        <v>59</v>
      </c>
      <c r="B37" s="38" t="s">
        <v>33</v>
      </c>
      <c r="C37" s="38" t="s">
        <v>3</v>
      </c>
      <c r="D37" s="38">
        <v>30000</v>
      </c>
    </row>
    <row r="38" spans="1:4" ht="18" customHeight="1">
      <c r="A38" s="55" t="s">
        <v>58</v>
      </c>
      <c r="B38" s="38" t="s">
        <v>33</v>
      </c>
      <c r="C38" s="38" t="s">
        <v>0</v>
      </c>
      <c r="D38" s="38">
        <v>30000</v>
      </c>
    </row>
    <row r="39" spans="1:4" ht="18" customHeight="1">
      <c r="A39" s="55" t="s">
        <v>58</v>
      </c>
      <c r="B39" s="38" t="s">
        <v>31</v>
      </c>
      <c r="C39" s="38" t="s">
        <v>1</v>
      </c>
      <c r="D39" s="38">
        <v>38000</v>
      </c>
    </row>
    <row r="40" spans="1:4" ht="18" customHeight="1">
      <c r="A40" s="55" t="s">
        <v>59</v>
      </c>
      <c r="B40" s="38" t="s">
        <v>29</v>
      </c>
      <c r="C40" s="38" t="s">
        <v>2</v>
      </c>
      <c r="D40" s="38">
        <v>150000</v>
      </c>
    </row>
    <row r="41" spans="1:4" ht="18" customHeight="1">
      <c r="A41" s="55" t="s">
        <v>59</v>
      </c>
      <c r="B41" s="38" t="s">
        <v>29</v>
      </c>
      <c r="C41" s="38" t="s">
        <v>3</v>
      </c>
      <c r="D41" s="38">
        <v>150000</v>
      </c>
    </row>
    <row r="42" spans="1:4" ht="18" customHeight="1">
      <c r="A42" s="55" t="s">
        <v>59</v>
      </c>
      <c r="B42" s="38" t="s">
        <v>29</v>
      </c>
      <c r="C42" s="38" t="s">
        <v>0</v>
      </c>
      <c r="D42" s="38">
        <v>150000</v>
      </c>
    </row>
    <row r="43" spans="1:4" ht="18" customHeight="1">
      <c r="A43" s="55" t="s">
        <v>58</v>
      </c>
      <c r="B43" s="38" t="s">
        <v>31</v>
      </c>
      <c r="C43" s="38" t="s">
        <v>1</v>
      </c>
      <c r="D43" s="38">
        <v>38000</v>
      </c>
    </row>
    <row r="44" spans="1:4" ht="18" customHeight="1">
      <c r="A44" s="55" t="s">
        <v>58</v>
      </c>
      <c r="B44" s="38" t="s">
        <v>29</v>
      </c>
      <c r="C44" s="38" t="s">
        <v>2</v>
      </c>
      <c r="D44" s="38">
        <v>150000</v>
      </c>
    </row>
    <row r="45" spans="1:4" ht="18" customHeight="1">
      <c r="A45" s="55" t="s">
        <v>59</v>
      </c>
      <c r="B45" s="38" t="s">
        <v>33</v>
      </c>
      <c r="C45" s="38" t="s">
        <v>3</v>
      </c>
      <c r="D45" s="38">
        <v>30000</v>
      </c>
    </row>
    <row r="46" spans="1:4" ht="18" customHeight="1">
      <c r="A46" s="55" t="s">
        <v>59</v>
      </c>
      <c r="B46" s="38" t="s">
        <v>33</v>
      </c>
      <c r="C46" s="38" t="s">
        <v>0</v>
      </c>
      <c r="D46" s="38">
        <v>30000</v>
      </c>
    </row>
    <row r="47" spans="1:4" ht="18" customHeight="1">
      <c r="A47" s="55" t="s">
        <v>59</v>
      </c>
      <c r="B47" s="38" t="s">
        <v>31</v>
      </c>
      <c r="C47" s="38" t="s">
        <v>1</v>
      </c>
      <c r="D47" s="38">
        <v>38000</v>
      </c>
    </row>
    <row r="48" spans="1:4" ht="18" customHeight="1">
      <c r="A48" s="55" t="s">
        <v>58</v>
      </c>
      <c r="B48" s="38" t="s">
        <v>29</v>
      </c>
      <c r="C48" s="38" t="s">
        <v>2</v>
      </c>
      <c r="D48" s="38">
        <v>150000</v>
      </c>
    </row>
    <row r="49" spans="1:4" ht="18" customHeight="1">
      <c r="A49" s="55" t="s">
        <v>58</v>
      </c>
      <c r="B49" s="38" t="s">
        <v>29</v>
      </c>
      <c r="C49" s="38" t="s">
        <v>3</v>
      </c>
      <c r="D49" s="38">
        <v>150000</v>
      </c>
    </row>
    <row r="50" spans="1:4" ht="18" customHeight="1">
      <c r="A50" s="55" t="s">
        <v>59</v>
      </c>
      <c r="B50" s="38" t="s">
        <v>29</v>
      </c>
      <c r="C50" s="38" t="s">
        <v>0</v>
      </c>
      <c r="D50" s="38">
        <v>150000</v>
      </c>
    </row>
    <row r="51" spans="1:4" ht="18" customHeight="1">
      <c r="A51" s="55" t="s">
        <v>59</v>
      </c>
      <c r="B51" s="38" t="s">
        <v>31</v>
      </c>
      <c r="C51" s="38" t="s">
        <v>1</v>
      </c>
      <c r="D51" s="38">
        <v>38000</v>
      </c>
    </row>
    <row r="52" spans="1:4" ht="18" customHeight="1">
      <c r="A52" s="55" t="s">
        <v>59</v>
      </c>
      <c r="B52" s="38" t="s">
        <v>29</v>
      </c>
      <c r="C52" s="38" t="s">
        <v>2</v>
      </c>
      <c r="D52" s="38">
        <v>150000</v>
      </c>
    </row>
    <row r="53" spans="1:4" ht="18" customHeight="1">
      <c r="A53" s="55" t="s">
        <v>58</v>
      </c>
      <c r="B53" s="38" t="s">
        <v>33</v>
      </c>
      <c r="C53" s="38" t="s">
        <v>3</v>
      </c>
      <c r="D53" s="38">
        <v>30000</v>
      </c>
    </row>
    <row r="54" spans="1:4" ht="18" customHeight="1">
      <c r="A54" s="55" t="s">
        <v>58</v>
      </c>
      <c r="B54" s="38" t="s">
        <v>33</v>
      </c>
      <c r="C54" s="38" t="s">
        <v>0</v>
      </c>
      <c r="D54" s="38">
        <v>30000</v>
      </c>
    </row>
    <row r="55" spans="1:4" ht="18" customHeight="1">
      <c r="A55" s="55" t="s">
        <v>59</v>
      </c>
      <c r="B55" s="38" t="s">
        <v>31</v>
      </c>
      <c r="C55" s="38" t="s">
        <v>1</v>
      </c>
      <c r="D55" s="38">
        <v>38000</v>
      </c>
    </row>
    <row r="56" spans="1:4" ht="18" customHeight="1">
      <c r="A56" s="55" t="s">
        <v>59</v>
      </c>
      <c r="B56" s="38" t="s">
        <v>29</v>
      </c>
      <c r="C56" s="38" t="s">
        <v>2</v>
      </c>
      <c r="D56" s="38">
        <v>150000</v>
      </c>
    </row>
    <row r="57" spans="1:4" ht="18" customHeight="1">
      <c r="A57" s="55" t="s">
        <v>59</v>
      </c>
      <c r="B57" s="38" t="s">
        <v>29</v>
      </c>
      <c r="C57" s="38" t="s">
        <v>3</v>
      </c>
      <c r="D57" s="38">
        <v>150000</v>
      </c>
    </row>
    <row r="58" spans="1:4" ht="18" customHeight="1">
      <c r="A58" s="55" t="s">
        <v>58</v>
      </c>
      <c r="B58" s="38" t="s">
        <v>29</v>
      </c>
      <c r="C58" s="38" t="s">
        <v>0</v>
      </c>
      <c r="D58" s="38">
        <v>150000</v>
      </c>
    </row>
    <row r="59" spans="1:4" ht="18" customHeight="1">
      <c r="A59" s="55" t="s">
        <v>58</v>
      </c>
      <c r="B59" s="38" t="s">
        <v>31</v>
      </c>
      <c r="C59" s="38" t="s">
        <v>1</v>
      </c>
      <c r="D59" s="38">
        <v>38000</v>
      </c>
    </row>
    <row r="60" spans="1:4" ht="18" customHeight="1">
      <c r="A60" s="55" t="s">
        <v>59</v>
      </c>
      <c r="B60" s="38" t="s">
        <v>29</v>
      </c>
      <c r="C60" s="38" t="s">
        <v>2</v>
      </c>
      <c r="D60" s="38">
        <v>150000</v>
      </c>
    </row>
    <row r="61" spans="1:4" ht="18" customHeight="1">
      <c r="A61" s="55" t="s">
        <v>59</v>
      </c>
      <c r="B61" s="38" t="s">
        <v>33</v>
      </c>
      <c r="C61" s="38" t="s">
        <v>3</v>
      </c>
      <c r="D61" s="38">
        <v>30000</v>
      </c>
    </row>
    <row r="62" spans="1:4" ht="18" customHeight="1">
      <c r="A62" s="55" t="s">
        <v>59</v>
      </c>
      <c r="B62" s="38" t="s">
        <v>33</v>
      </c>
      <c r="C62" s="38" t="s">
        <v>0</v>
      </c>
      <c r="D62" s="38">
        <v>30000</v>
      </c>
    </row>
    <row r="63" spans="1:4" ht="18" customHeight="1">
      <c r="A63" s="55" t="s">
        <v>58</v>
      </c>
      <c r="B63" s="38" t="s">
        <v>31</v>
      </c>
      <c r="C63" s="38" t="s">
        <v>1</v>
      </c>
      <c r="D63" s="38">
        <v>38000</v>
      </c>
    </row>
    <row r="64" spans="1:4" ht="18" customHeight="1">
      <c r="A64" s="55" t="s">
        <v>58</v>
      </c>
      <c r="B64" s="38" t="s">
        <v>29</v>
      </c>
      <c r="C64" s="38" t="s">
        <v>2</v>
      </c>
      <c r="D64" s="38">
        <v>150000</v>
      </c>
    </row>
    <row r="65" spans="1:4" ht="18" customHeight="1">
      <c r="A65" s="55" t="s">
        <v>59</v>
      </c>
      <c r="B65" s="38" t="s">
        <v>29</v>
      </c>
      <c r="C65" s="38" t="s">
        <v>3</v>
      </c>
      <c r="D65" s="38">
        <v>150000</v>
      </c>
    </row>
    <row r="66" spans="1:4" ht="18" customHeight="1">
      <c r="A66" s="55" t="s">
        <v>59</v>
      </c>
      <c r="B66" s="38" t="s">
        <v>29</v>
      </c>
      <c r="C66" s="38" t="s">
        <v>0</v>
      </c>
      <c r="D66" s="38">
        <v>150000</v>
      </c>
    </row>
    <row r="67" spans="1:4" ht="18" customHeight="1">
      <c r="A67" s="55" t="s">
        <v>59</v>
      </c>
      <c r="B67" s="38" t="s">
        <v>31</v>
      </c>
      <c r="C67" s="38" t="s">
        <v>1</v>
      </c>
      <c r="D67" s="38">
        <v>38000</v>
      </c>
    </row>
    <row r="68" spans="1:4" ht="18" customHeight="1">
      <c r="A68" s="55" t="s">
        <v>58</v>
      </c>
      <c r="B68" s="38" t="s">
        <v>29</v>
      </c>
      <c r="C68" s="38" t="s">
        <v>2</v>
      </c>
      <c r="D68" s="38">
        <v>150000</v>
      </c>
    </row>
    <row r="69" spans="1:4" ht="18" customHeight="1">
      <c r="A69" s="55" t="s">
        <v>58</v>
      </c>
      <c r="B69" s="38" t="s">
        <v>33</v>
      </c>
      <c r="C69" s="38" t="s">
        <v>3</v>
      </c>
      <c r="D69" s="38">
        <v>30000</v>
      </c>
    </row>
    <row r="70" spans="1:4" ht="18" customHeight="1">
      <c r="A70" s="55" t="s">
        <v>59</v>
      </c>
      <c r="B70" s="38" t="s">
        <v>33</v>
      </c>
      <c r="C70" s="38" t="s">
        <v>0</v>
      </c>
      <c r="D70" s="38">
        <v>30000</v>
      </c>
    </row>
    <row r="71" spans="1:4" ht="18" customHeight="1">
      <c r="A71" s="55" t="s">
        <v>59</v>
      </c>
      <c r="B71" s="38" t="s">
        <v>31</v>
      </c>
      <c r="C71" s="38" t="s">
        <v>1</v>
      </c>
      <c r="D71" s="38">
        <v>38000</v>
      </c>
    </row>
    <row r="72" spans="1:4" ht="18" customHeight="1">
      <c r="A72" s="55" t="s">
        <v>59</v>
      </c>
      <c r="B72" s="38" t="s">
        <v>29</v>
      </c>
      <c r="C72" s="38" t="s">
        <v>2</v>
      </c>
      <c r="D72" s="38">
        <v>150000</v>
      </c>
    </row>
    <row r="73" spans="1:4" ht="18" customHeight="1">
      <c r="A73" s="55" t="s">
        <v>58</v>
      </c>
      <c r="B73" s="38" t="s">
        <v>29</v>
      </c>
      <c r="C73" s="38" t="s">
        <v>3</v>
      </c>
      <c r="D73" s="38">
        <v>150000</v>
      </c>
    </row>
    <row r="74" spans="1:4" ht="18" customHeight="1">
      <c r="A74" s="55" t="s">
        <v>58</v>
      </c>
      <c r="B74" s="38" t="s">
        <v>29</v>
      </c>
      <c r="C74" s="38" t="s">
        <v>0</v>
      </c>
      <c r="D74" s="38">
        <v>150000</v>
      </c>
    </row>
    <row r="75" spans="1:4" ht="18" customHeight="1">
      <c r="A75" s="55" t="s">
        <v>59</v>
      </c>
      <c r="B75" s="38" t="s">
        <v>31</v>
      </c>
      <c r="C75" s="38" t="s">
        <v>1</v>
      </c>
      <c r="D75" s="38">
        <v>38000</v>
      </c>
    </row>
    <row r="76" spans="1:4" ht="18" customHeight="1">
      <c r="A76" s="55" t="s">
        <v>59</v>
      </c>
      <c r="B76" s="38" t="s">
        <v>29</v>
      </c>
      <c r="C76" s="38" t="s">
        <v>2</v>
      </c>
      <c r="D76" s="38">
        <v>150000</v>
      </c>
    </row>
    <row r="77" spans="1:4" ht="18" customHeight="1">
      <c r="A77" s="55" t="s">
        <v>59</v>
      </c>
      <c r="B77" s="38" t="s">
        <v>33</v>
      </c>
      <c r="C77" s="38" t="s">
        <v>3</v>
      </c>
      <c r="D77" s="38">
        <v>30000</v>
      </c>
    </row>
    <row r="78" spans="1:4" ht="18" customHeight="1">
      <c r="A78" s="55" t="s">
        <v>58</v>
      </c>
      <c r="B78" s="38" t="s">
        <v>33</v>
      </c>
      <c r="C78" s="38" t="s">
        <v>0</v>
      </c>
      <c r="D78" s="38">
        <v>30000</v>
      </c>
    </row>
    <row r="79" spans="1:4" ht="18" customHeight="1">
      <c r="A79" s="55" t="s">
        <v>58</v>
      </c>
      <c r="B79" s="38" t="s">
        <v>31</v>
      </c>
      <c r="C79" s="38" t="s">
        <v>1</v>
      </c>
      <c r="D79" s="38">
        <v>38000</v>
      </c>
    </row>
    <row r="80" spans="1:4" ht="18" customHeight="1">
      <c r="A80" s="55" t="s">
        <v>59</v>
      </c>
      <c r="B80" s="38" t="s">
        <v>29</v>
      </c>
      <c r="C80" s="38" t="s">
        <v>2</v>
      </c>
      <c r="D80" s="38">
        <v>150000</v>
      </c>
    </row>
    <row r="81" spans="1:4" ht="18" customHeight="1">
      <c r="A81" s="55" t="s">
        <v>59</v>
      </c>
      <c r="B81" s="38" t="s">
        <v>29</v>
      </c>
      <c r="C81" s="38" t="s">
        <v>3</v>
      </c>
      <c r="D81" s="38">
        <v>150000</v>
      </c>
    </row>
    <row r="82" spans="1:4" ht="18" customHeight="1">
      <c r="A82" s="55" t="s">
        <v>59</v>
      </c>
      <c r="B82" s="38" t="s">
        <v>29</v>
      </c>
      <c r="C82" s="38" t="s">
        <v>0</v>
      </c>
      <c r="D82" s="38">
        <v>150000</v>
      </c>
    </row>
    <row r="83" spans="1:4" ht="18" customHeight="1">
      <c r="A83" s="55" t="s">
        <v>58</v>
      </c>
      <c r="B83" s="38" t="s">
        <v>31</v>
      </c>
      <c r="C83" s="38" t="s">
        <v>1</v>
      </c>
      <c r="D83" s="38">
        <v>38000</v>
      </c>
    </row>
    <row r="84" spans="1:4" ht="18" customHeight="1">
      <c r="A84" s="55" t="s">
        <v>58</v>
      </c>
      <c r="B84" s="38" t="s">
        <v>29</v>
      </c>
      <c r="C84" s="38" t="s">
        <v>2</v>
      </c>
      <c r="D84" s="38">
        <v>150000</v>
      </c>
    </row>
    <row r="85" spans="1:4" ht="18" customHeight="1">
      <c r="A85" s="55" t="s">
        <v>59</v>
      </c>
      <c r="B85" s="38" t="s">
        <v>33</v>
      </c>
      <c r="C85" s="38" t="s">
        <v>3</v>
      </c>
      <c r="D85" s="38">
        <v>30000</v>
      </c>
    </row>
    <row r="86" spans="1:4" ht="18" customHeight="1">
      <c r="A86" s="55" t="s">
        <v>59</v>
      </c>
      <c r="B86" s="38" t="s">
        <v>33</v>
      </c>
      <c r="C86" s="38" t="s">
        <v>0</v>
      </c>
      <c r="D86" s="38">
        <v>30000</v>
      </c>
    </row>
    <row r="87" spans="1:4" ht="18" customHeight="1">
      <c r="A87" s="55" t="s">
        <v>59</v>
      </c>
      <c r="B87" s="38" t="s">
        <v>31</v>
      </c>
      <c r="C87" s="38" t="s">
        <v>1</v>
      </c>
      <c r="D87" s="38">
        <v>38000</v>
      </c>
    </row>
    <row r="88" spans="1:4" ht="18" customHeight="1">
      <c r="A88" s="55" t="s">
        <v>58</v>
      </c>
      <c r="B88" s="38" t="s">
        <v>29</v>
      </c>
      <c r="C88" s="38" t="s">
        <v>2</v>
      </c>
      <c r="D88" s="38">
        <v>150000</v>
      </c>
    </row>
    <row r="89" spans="1:4" ht="18" customHeight="1">
      <c r="A89" s="55" t="s">
        <v>58</v>
      </c>
      <c r="B89" s="38" t="s">
        <v>29</v>
      </c>
      <c r="C89" s="38" t="s">
        <v>3</v>
      </c>
      <c r="D89" s="38">
        <v>150000</v>
      </c>
    </row>
    <row r="90" spans="1:4" ht="18" customHeight="1">
      <c r="A90" s="55" t="s">
        <v>59</v>
      </c>
      <c r="B90" s="38" t="s">
        <v>29</v>
      </c>
      <c r="C90" s="38" t="s">
        <v>0</v>
      </c>
      <c r="D90" s="38">
        <v>150000</v>
      </c>
    </row>
    <row r="91" spans="1:4" ht="18" customHeight="1">
      <c r="A91" s="55" t="s">
        <v>59</v>
      </c>
      <c r="B91" s="38" t="s">
        <v>31</v>
      </c>
      <c r="C91" s="38" t="s">
        <v>1</v>
      </c>
      <c r="D91" s="38">
        <v>38000</v>
      </c>
    </row>
    <row r="92" spans="1:4" ht="18" customHeight="1">
      <c r="A92" s="55" t="s">
        <v>59</v>
      </c>
      <c r="B92" s="38" t="s">
        <v>29</v>
      </c>
      <c r="C92" s="38" t="s">
        <v>2</v>
      </c>
      <c r="D92" s="38">
        <v>150000</v>
      </c>
    </row>
    <row r="93" spans="1:4" ht="18" customHeight="1">
      <c r="A93" s="55" t="s">
        <v>58</v>
      </c>
      <c r="B93" s="38" t="s">
        <v>33</v>
      </c>
      <c r="C93" s="38" t="s">
        <v>3</v>
      </c>
      <c r="D93" s="38">
        <v>30000</v>
      </c>
    </row>
    <row r="94" spans="1:4" ht="18" customHeight="1">
      <c r="A94" s="55" t="s">
        <v>58</v>
      </c>
      <c r="B94" s="38" t="s">
        <v>33</v>
      </c>
      <c r="C94" s="38" t="s">
        <v>0</v>
      </c>
      <c r="D94" s="38">
        <v>30000</v>
      </c>
    </row>
    <row r="95" spans="1:4" ht="18" customHeight="1">
      <c r="A95" s="55" t="s">
        <v>59</v>
      </c>
      <c r="B95" s="38" t="s">
        <v>31</v>
      </c>
      <c r="C95" s="38" t="s">
        <v>1</v>
      </c>
      <c r="D95" s="38">
        <v>38000</v>
      </c>
    </row>
    <row r="96" spans="1:4" ht="18" customHeight="1">
      <c r="A96" s="55" t="s">
        <v>59</v>
      </c>
      <c r="B96" s="38" t="s">
        <v>29</v>
      </c>
      <c r="C96" s="38" t="s">
        <v>2</v>
      </c>
      <c r="D96" s="38">
        <v>150000</v>
      </c>
    </row>
    <row r="97" spans="1:4" ht="18" customHeight="1">
      <c r="A97" s="55" t="s">
        <v>59</v>
      </c>
      <c r="B97" s="38" t="s">
        <v>29</v>
      </c>
      <c r="C97" s="38" t="s">
        <v>3</v>
      </c>
      <c r="D97" s="38">
        <v>150000</v>
      </c>
    </row>
    <row r="98" spans="1:4" ht="18" customHeight="1">
      <c r="A98" s="55" t="s">
        <v>58</v>
      </c>
      <c r="B98" s="38" t="s">
        <v>29</v>
      </c>
      <c r="C98" s="38" t="s">
        <v>0</v>
      </c>
      <c r="D98" s="38">
        <v>150000</v>
      </c>
    </row>
    <row r="99" spans="1:4" ht="18" customHeight="1">
      <c r="A99" s="55" t="s">
        <v>58</v>
      </c>
      <c r="B99" s="38" t="s">
        <v>31</v>
      </c>
      <c r="C99" s="38" t="s">
        <v>1</v>
      </c>
      <c r="D99" s="38">
        <v>38000</v>
      </c>
    </row>
    <row r="100" spans="1:4" ht="18" customHeight="1">
      <c r="A100" s="55" t="s">
        <v>59</v>
      </c>
      <c r="B100" s="38" t="s">
        <v>29</v>
      </c>
      <c r="C100" s="38" t="s">
        <v>2</v>
      </c>
      <c r="D100" s="38">
        <v>150000</v>
      </c>
    </row>
    <row r="101" spans="1:4" ht="18" customHeight="1">
      <c r="A101" s="55" t="s">
        <v>59</v>
      </c>
      <c r="B101" s="38" t="s">
        <v>33</v>
      </c>
      <c r="C101" s="38" t="s">
        <v>3</v>
      </c>
      <c r="D101" s="38">
        <v>30000</v>
      </c>
    </row>
    <row r="102" spans="1:4" ht="18" customHeight="1">
      <c r="A102" s="55" t="s">
        <v>59</v>
      </c>
      <c r="B102" s="38" t="s">
        <v>33</v>
      </c>
      <c r="C102" s="38" t="s">
        <v>0</v>
      </c>
      <c r="D102" s="38">
        <v>30000</v>
      </c>
    </row>
    <row r="103" spans="1:4" ht="18" customHeight="1">
      <c r="A103" s="55" t="s">
        <v>58</v>
      </c>
      <c r="B103" s="38" t="s">
        <v>31</v>
      </c>
      <c r="C103" s="38" t="s">
        <v>1</v>
      </c>
      <c r="D103" s="38">
        <v>38000</v>
      </c>
    </row>
    <row r="104" spans="1:4" ht="18" customHeight="1">
      <c r="A104" s="55" t="s">
        <v>58</v>
      </c>
      <c r="B104" s="38" t="s">
        <v>29</v>
      </c>
      <c r="C104" s="38" t="s">
        <v>2</v>
      </c>
      <c r="D104" s="38">
        <v>150000</v>
      </c>
    </row>
    <row r="105" spans="1:4" ht="18" customHeight="1">
      <c r="A105" s="55" t="s">
        <v>59</v>
      </c>
      <c r="B105" s="38" t="s">
        <v>29</v>
      </c>
      <c r="C105" s="38" t="s">
        <v>3</v>
      </c>
      <c r="D105" s="38">
        <v>150000</v>
      </c>
    </row>
    <row r="106" spans="1:4" ht="18" customHeight="1">
      <c r="A106" s="55" t="s">
        <v>59</v>
      </c>
      <c r="B106" s="38" t="s">
        <v>29</v>
      </c>
      <c r="C106" s="38" t="s">
        <v>0</v>
      </c>
      <c r="D106" s="38">
        <v>150000</v>
      </c>
    </row>
    <row r="107" spans="1:4" ht="18" customHeight="1">
      <c r="A107" s="55" t="s">
        <v>59</v>
      </c>
      <c r="B107" s="38" t="s">
        <v>31</v>
      </c>
      <c r="C107" s="38" t="s">
        <v>1</v>
      </c>
      <c r="D107" s="38">
        <v>38000</v>
      </c>
    </row>
    <row r="108" spans="1:4" ht="18" customHeight="1">
      <c r="A108" s="55" t="s">
        <v>58</v>
      </c>
      <c r="B108" s="38" t="s">
        <v>29</v>
      </c>
      <c r="C108" s="38" t="s">
        <v>2</v>
      </c>
      <c r="D108" s="38">
        <v>150000</v>
      </c>
    </row>
    <row r="109" spans="1:4" ht="18" customHeight="1">
      <c r="A109" s="55" t="s">
        <v>58</v>
      </c>
      <c r="B109" s="38" t="s">
        <v>33</v>
      </c>
      <c r="C109" s="38" t="s">
        <v>3</v>
      </c>
      <c r="D109" s="38">
        <v>30000</v>
      </c>
    </row>
    <row r="110" spans="1:4" ht="18" customHeight="1">
      <c r="A110" s="55" t="s">
        <v>59</v>
      </c>
      <c r="B110" s="38" t="s">
        <v>33</v>
      </c>
      <c r="C110" s="38" t="s">
        <v>0</v>
      </c>
      <c r="D110" s="38">
        <v>30000</v>
      </c>
    </row>
    <row r="111" spans="1:4" ht="18" customHeight="1">
      <c r="A111" s="55" t="s">
        <v>59</v>
      </c>
      <c r="B111" s="38" t="s">
        <v>31</v>
      </c>
      <c r="C111" s="38" t="s">
        <v>1</v>
      </c>
      <c r="D111" s="38">
        <v>38000</v>
      </c>
    </row>
    <row r="112" spans="1:4" ht="18" customHeight="1">
      <c r="A112" s="55" t="s">
        <v>59</v>
      </c>
      <c r="B112" s="38" t="s">
        <v>29</v>
      </c>
      <c r="C112" s="38" t="s">
        <v>2</v>
      </c>
      <c r="D112" s="38">
        <v>150000</v>
      </c>
    </row>
    <row r="113" spans="1:4" ht="18" customHeight="1">
      <c r="A113" s="55" t="s">
        <v>58</v>
      </c>
      <c r="B113" s="38" t="s">
        <v>29</v>
      </c>
      <c r="C113" s="38" t="s">
        <v>3</v>
      </c>
      <c r="D113" s="38">
        <v>150000</v>
      </c>
    </row>
    <row r="114" spans="1:4" ht="18" customHeight="1">
      <c r="A114" s="55" t="s">
        <v>58</v>
      </c>
      <c r="B114" s="38" t="s">
        <v>29</v>
      </c>
      <c r="C114" s="38" t="s">
        <v>0</v>
      </c>
      <c r="D114" s="38">
        <v>150000</v>
      </c>
    </row>
    <row r="115" spans="1:4" ht="18" customHeight="1">
      <c r="A115" s="55" t="s">
        <v>59</v>
      </c>
      <c r="B115" s="38" t="s">
        <v>31</v>
      </c>
      <c r="C115" s="38" t="s">
        <v>1</v>
      </c>
      <c r="D115" s="38">
        <v>38000</v>
      </c>
    </row>
    <row r="116" spans="1:4" ht="18" customHeight="1">
      <c r="A116" s="55" t="s">
        <v>59</v>
      </c>
      <c r="B116" s="38" t="s">
        <v>29</v>
      </c>
      <c r="C116" s="38" t="s">
        <v>2</v>
      </c>
      <c r="D116" s="38">
        <v>150000</v>
      </c>
    </row>
    <row r="117" spans="1:4" ht="18" customHeight="1">
      <c r="A117" s="55" t="s">
        <v>59</v>
      </c>
      <c r="B117" s="38" t="s">
        <v>33</v>
      </c>
      <c r="C117" s="38" t="s">
        <v>3</v>
      </c>
      <c r="D117" s="38">
        <v>30000</v>
      </c>
    </row>
    <row r="118" spans="1:4" ht="18" customHeight="1">
      <c r="A118" s="55" t="s">
        <v>58</v>
      </c>
      <c r="B118" s="38" t="s">
        <v>33</v>
      </c>
      <c r="C118" s="38" t="s">
        <v>0</v>
      </c>
      <c r="D118" s="38">
        <v>30000</v>
      </c>
    </row>
    <row r="119" spans="1:4" ht="18" customHeight="1">
      <c r="A119" s="55" t="s">
        <v>58</v>
      </c>
      <c r="B119" s="38" t="s">
        <v>31</v>
      </c>
      <c r="C119" s="38" t="s">
        <v>1</v>
      </c>
      <c r="D119" s="38">
        <v>38000</v>
      </c>
    </row>
    <row r="120" spans="1:4" ht="18" customHeight="1">
      <c r="A120" s="55" t="s">
        <v>59</v>
      </c>
      <c r="B120" s="38" t="s">
        <v>29</v>
      </c>
      <c r="C120" s="38" t="s">
        <v>2</v>
      </c>
      <c r="D120" s="38">
        <v>150000</v>
      </c>
    </row>
    <row r="121" spans="1:4" ht="18" customHeight="1">
      <c r="A121" s="55" t="s">
        <v>59</v>
      </c>
      <c r="B121" s="38" t="s">
        <v>29</v>
      </c>
      <c r="C121" s="38" t="s">
        <v>3</v>
      </c>
      <c r="D121" s="38">
        <v>150000</v>
      </c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2894-1092-4172-85FB-AB1D60058119}">
  <sheetPr>
    <tabColor theme="4" tint="0.79998168889431442"/>
  </sheetPr>
  <dimension ref="A1:E9"/>
  <sheetViews>
    <sheetView zoomScaleNormal="100" workbookViewId="0"/>
  </sheetViews>
  <sheetFormatPr defaultRowHeight="18.75"/>
  <cols>
    <col min="1" max="1" width="13.375" bestFit="1" customWidth="1"/>
    <col min="2" max="2" width="11.25" bestFit="1" customWidth="1"/>
    <col min="3" max="3" width="9.625" bestFit="1" customWidth="1"/>
    <col min="4" max="4" width="8.5" bestFit="1" customWidth="1"/>
    <col min="5" max="5" width="10.75" bestFit="1" customWidth="1"/>
  </cols>
  <sheetData>
    <row r="1" spans="1:5">
      <c r="A1" s="120" t="s">
        <v>88</v>
      </c>
      <c r="B1" t="s">
        <v>89</v>
      </c>
    </row>
    <row r="3" spans="1:5">
      <c r="A3" s="120" t="s">
        <v>84</v>
      </c>
      <c r="B3" s="120" t="s">
        <v>85</v>
      </c>
    </row>
    <row r="4" spans="1:5">
      <c r="A4" s="120" t="s">
        <v>87</v>
      </c>
      <c r="B4" t="s">
        <v>31</v>
      </c>
      <c r="C4" t="s">
        <v>29</v>
      </c>
      <c r="D4" t="s">
        <v>33</v>
      </c>
      <c r="E4" t="s">
        <v>86</v>
      </c>
    </row>
    <row r="5" spans="1:5">
      <c r="A5" s="121" t="s">
        <v>1</v>
      </c>
      <c r="B5">
        <v>1140000</v>
      </c>
      <c r="E5">
        <v>1140000</v>
      </c>
    </row>
    <row r="6" spans="1:5">
      <c r="A6" s="121" t="s">
        <v>0</v>
      </c>
      <c r="C6">
        <v>2250000</v>
      </c>
      <c r="D6">
        <v>450000</v>
      </c>
      <c r="E6">
        <v>2700000</v>
      </c>
    </row>
    <row r="7" spans="1:5">
      <c r="A7" s="121" t="s">
        <v>3</v>
      </c>
      <c r="C7">
        <v>2250000</v>
      </c>
      <c r="D7">
        <v>450000</v>
      </c>
      <c r="E7">
        <v>2700000</v>
      </c>
    </row>
    <row r="8" spans="1:5">
      <c r="A8" s="121" t="s">
        <v>2</v>
      </c>
      <c r="C8">
        <v>4500000</v>
      </c>
      <c r="E8">
        <v>4500000</v>
      </c>
    </row>
    <row r="9" spans="1:5">
      <c r="A9" s="121" t="s">
        <v>86</v>
      </c>
      <c r="B9">
        <v>1140000</v>
      </c>
      <c r="C9">
        <v>9000000</v>
      </c>
      <c r="D9">
        <v>900000</v>
      </c>
      <c r="E9">
        <v>11040000</v>
      </c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5FBD-725B-413C-A42B-31C96696E6A2}">
  <sheetPr>
    <tabColor theme="4" tint="0.79998168889431442"/>
  </sheetPr>
  <dimension ref="A1:E9"/>
  <sheetViews>
    <sheetView zoomScaleNormal="100" workbookViewId="0"/>
  </sheetViews>
  <sheetFormatPr defaultRowHeight="18.75"/>
  <cols>
    <col min="1" max="1" width="13.375" bestFit="1" customWidth="1"/>
    <col min="2" max="2" width="11.25" bestFit="1" customWidth="1"/>
    <col min="3" max="3" width="9.625" bestFit="1" customWidth="1"/>
    <col min="4" max="4" width="8.5" bestFit="1" customWidth="1"/>
    <col min="5" max="5" width="10.75" bestFit="1" customWidth="1"/>
  </cols>
  <sheetData>
    <row r="1" spans="1:5">
      <c r="A1" s="120" t="s">
        <v>88</v>
      </c>
      <c r="B1" t="s">
        <v>89</v>
      </c>
    </row>
    <row r="3" spans="1:5">
      <c r="A3" s="120" t="s">
        <v>84</v>
      </c>
      <c r="B3" s="120" t="s">
        <v>85</v>
      </c>
    </row>
    <row r="4" spans="1:5">
      <c r="A4" s="120" t="s">
        <v>87</v>
      </c>
      <c r="B4" t="s">
        <v>31</v>
      </c>
      <c r="C4" t="s">
        <v>29</v>
      </c>
      <c r="D4" t="s">
        <v>33</v>
      </c>
      <c r="E4" t="s">
        <v>86</v>
      </c>
    </row>
    <row r="5" spans="1:5">
      <c r="A5" s="121" t="s">
        <v>1</v>
      </c>
      <c r="B5">
        <v>1140000</v>
      </c>
      <c r="E5">
        <v>1140000</v>
      </c>
    </row>
    <row r="6" spans="1:5">
      <c r="A6" s="121" t="s">
        <v>0</v>
      </c>
      <c r="C6">
        <v>2250000</v>
      </c>
      <c r="D6">
        <v>450000</v>
      </c>
      <c r="E6">
        <v>2700000</v>
      </c>
    </row>
    <row r="7" spans="1:5">
      <c r="A7" s="121" t="s">
        <v>3</v>
      </c>
      <c r="C7">
        <v>2250000</v>
      </c>
      <c r="D7">
        <v>450000</v>
      </c>
      <c r="E7">
        <v>2700000</v>
      </c>
    </row>
    <row r="8" spans="1:5">
      <c r="A8" s="121" t="s">
        <v>2</v>
      </c>
      <c r="C8">
        <v>4500000</v>
      </c>
      <c r="E8">
        <v>4500000</v>
      </c>
    </row>
    <row r="9" spans="1:5">
      <c r="A9" s="121" t="s">
        <v>86</v>
      </c>
      <c r="B9">
        <v>1140000</v>
      </c>
      <c r="C9">
        <v>9000000</v>
      </c>
      <c r="D9">
        <v>900000</v>
      </c>
      <c r="E9">
        <v>11040000</v>
      </c>
    </row>
  </sheetData>
  <phoneticPr fontId="4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4085-ACE1-4237-B1A8-658C0C2AD276}">
  <sheetPr>
    <tabColor theme="5" tint="0.79998168889431442"/>
  </sheetPr>
  <dimension ref="B1:E12"/>
  <sheetViews>
    <sheetView showGridLines="0" zoomScaleNormal="100" workbookViewId="0"/>
  </sheetViews>
  <sheetFormatPr defaultRowHeight="18" customHeight="1"/>
  <cols>
    <col min="1" max="1" width="3.625" style="1" customWidth="1"/>
    <col min="2" max="4" width="9" style="1"/>
    <col min="5" max="5" width="16.75" style="1" customWidth="1"/>
    <col min="6" max="16384" width="9" style="1"/>
  </cols>
  <sheetData>
    <row r="1" spans="2:5" ht="18" customHeight="1" thickBot="1"/>
    <row r="2" spans="2:5" ht="18" customHeight="1">
      <c r="B2" s="8" t="s">
        <v>11</v>
      </c>
      <c r="C2" s="9"/>
      <c r="D2" s="9"/>
      <c r="E2" s="9"/>
    </row>
    <row r="3" spans="2:5" ht="18" customHeight="1">
      <c r="B3" s="23" t="s">
        <v>51</v>
      </c>
      <c r="C3" s="11"/>
      <c r="D3" s="11"/>
      <c r="E3" s="19"/>
    </row>
    <row r="4" spans="2:5" ht="18" customHeight="1">
      <c r="B4" s="12"/>
      <c r="C4" s="18" t="s">
        <v>18</v>
      </c>
      <c r="D4" s="18" t="s">
        <v>19</v>
      </c>
      <c r="E4" s="18" t="s">
        <v>20</v>
      </c>
    </row>
    <row r="5" spans="2:5" ht="18" customHeight="1">
      <c r="B5" s="5" t="s">
        <v>5</v>
      </c>
      <c r="C5" s="6">
        <v>874</v>
      </c>
      <c r="D5" s="6">
        <v>925</v>
      </c>
      <c r="E5" s="20" t="str">
        <f>IF(D5&gt;=C5,"〇", "")</f>
        <v>〇</v>
      </c>
    </row>
    <row r="6" spans="2:5" ht="18" customHeight="1">
      <c r="B6" s="5" t="s">
        <v>6</v>
      </c>
      <c r="C6" s="6">
        <v>265</v>
      </c>
      <c r="D6" s="6">
        <v>288</v>
      </c>
      <c r="E6" s="20" t="str">
        <f t="shared" ref="E6:E11" si="0">IF(D6&gt;=C6,"〇", "")</f>
        <v>〇</v>
      </c>
    </row>
    <row r="7" spans="2:5" ht="18" customHeight="1">
      <c r="B7" s="5" t="s">
        <v>7</v>
      </c>
      <c r="C7" s="6">
        <v>200</v>
      </c>
      <c r="D7" s="6">
        <v>200</v>
      </c>
      <c r="E7" s="20" t="str">
        <f t="shared" si="0"/>
        <v>〇</v>
      </c>
    </row>
    <row r="8" spans="2:5" ht="18" customHeight="1">
      <c r="B8" s="5" t="s">
        <v>8</v>
      </c>
      <c r="C8" s="6">
        <v>513</v>
      </c>
      <c r="D8" s="6">
        <v>509</v>
      </c>
      <c r="E8" s="20" t="str">
        <f t="shared" si="0"/>
        <v/>
      </c>
    </row>
    <row r="9" spans="2:5" ht="18" customHeight="1">
      <c r="B9" s="5" t="s">
        <v>9</v>
      </c>
      <c r="C9" s="6">
        <v>687</v>
      </c>
      <c r="D9" s="6">
        <v>635</v>
      </c>
      <c r="E9" s="20" t="str">
        <f t="shared" si="0"/>
        <v/>
      </c>
    </row>
    <row r="10" spans="2:5" ht="18" customHeight="1">
      <c r="B10" s="17" t="s">
        <v>4</v>
      </c>
      <c r="C10" s="6">
        <v>613</v>
      </c>
      <c r="D10" s="6">
        <v>613</v>
      </c>
      <c r="E10" s="20" t="str">
        <f t="shared" si="0"/>
        <v>〇</v>
      </c>
    </row>
    <row r="11" spans="2:5" ht="18" customHeight="1">
      <c r="B11" s="21" t="s">
        <v>16</v>
      </c>
      <c r="C11" s="6">
        <v>916</v>
      </c>
      <c r="D11" s="6">
        <v>967</v>
      </c>
      <c r="E11" s="20" t="str">
        <f t="shared" si="0"/>
        <v>〇</v>
      </c>
    </row>
    <row r="12" spans="2:5" ht="18" customHeight="1" thickBot="1">
      <c r="B12" s="2"/>
      <c r="C12" s="26"/>
      <c r="D12" s="2"/>
      <c r="E12" s="2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1E29-090E-46B3-8DE5-1EB7819B4479}">
  <sheetPr>
    <tabColor theme="5" tint="0.79998168889431442"/>
  </sheetPr>
  <dimension ref="B1:E15"/>
  <sheetViews>
    <sheetView showGridLines="0" zoomScaleNormal="100" workbookViewId="0"/>
  </sheetViews>
  <sheetFormatPr defaultRowHeight="18" customHeight="1"/>
  <cols>
    <col min="1" max="1" width="3.625" style="1" customWidth="1"/>
    <col min="2" max="2" width="9" style="1"/>
    <col min="3" max="3" width="10.875" style="1" bestFit="1" customWidth="1"/>
    <col min="4" max="4" width="2.625" style="1" customWidth="1"/>
    <col min="5" max="5" width="12.25" style="22" customWidth="1"/>
    <col min="6" max="16384" width="9" style="1"/>
  </cols>
  <sheetData>
    <row r="1" spans="2:5" ht="18" customHeight="1" thickBot="1"/>
    <row r="2" spans="2:5" ht="18" customHeight="1">
      <c r="B2" s="113">
        <v>1500</v>
      </c>
      <c r="C2" s="114" t="s">
        <v>79</v>
      </c>
      <c r="D2" s="114"/>
      <c r="E2" s="118" t="s">
        <v>80</v>
      </c>
    </row>
    <row r="3" spans="2:5" ht="18" customHeight="1">
      <c r="B3" s="115">
        <v>1000</v>
      </c>
      <c r="C3" s="116" t="s">
        <v>79</v>
      </c>
      <c r="D3" s="116"/>
      <c r="E3" s="3" t="s">
        <v>81</v>
      </c>
    </row>
    <row r="4" spans="2:5" ht="18" customHeight="1" thickBot="1">
      <c r="B4" s="2"/>
      <c r="C4" s="117" t="s">
        <v>82</v>
      </c>
      <c r="D4" s="117"/>
      <c r="E4" s="4" t="s">
        <v>83</v>
      </c>
    </row>
    <row r="5" spans="2:5" ht="18" customHeight="1" thickBot="1"/>
    <row r="6" spans="2:5" ht="18" customHeight="1">
      <c r="B6" s="27" t="s">
        <v>77</v>
      </c>
      <c r="C6" s="9"/>
      <c r="D6" s="9"/>
      <c r="E6" s="8"/>
    </row>
    <row r="7" spans="2:5" ht="18" customHeight="1">
      <c r="B7" s="12"/>
      <c r="C7" s="18" t="s">
        <v>19</v>
      </c>
      <c r="D7" s="18"/>
      <c r="E7" s="24" t="s">
        <v>78</v>
      </c>
    </row>
    <row r="8" spans="2:5" ht="18" customHeight="1">
      <c r="B8" s="21" t="s">
        <v>70</v>
      </c>
      <c r="C8" s="6">
        <v>1101</v>
      </c>
      <c r="D8" s="6"/>
      <c r="E8" s="25" t="str">
        <f>IF(C8&gt;B2,E2,IF(C8&gt;B3,E3,E4))</f>
        <v>B</v>
      </c>
    </row>
    <row r="9" spans="2:5" ht="18" customHeight="1">
      <c r="B9" s="21" t="s">
        <v>71</v>
      </c>
      <c r="C9" s="6">
        <v>1782</v>
      </c>
      <c r="D9" s="6"/>
      <c r="E9" s="25"/>
    </row>
    <row r="10" spans="2:5" ht="18" customHeight="1">
      <c r="B10" s="21" t="s">
        <v>73</v>
      </c>
      <c r="C10" s="6">
        <v>1444</v>
      </c>
      <c r="D10" s="6"/>
      <c r="E10" s="25"/>
    </row>
    <row r="11" spans="2:5" ht="18" customHeight="1">
      <c r="B11" s="21" t="s">
        <v>72</v>
      </c>
      <c r="C11" s="6">
        <v>1005</v>
      </c>
      <c r="D11" s="6"/>
      <c r="E11" s="25"/>
    </row>
    <row r="12" spans="2:5" ht="18" customHeight="1">
      <c r="B12" s="21" t="s">
        <v>74</v>
      </c>
      <c r="C12" s="6">
        <v>948</v>
      </c>
      <c r="D12" s="6"/>
      <c r="E12" s="25"/>
    </row>
    <row r="13" spans="2:5" ht="18" customHeight="1">
      <c r="B13" s="17" t="s">
        <v>75</v>
      </c>
      <c r="C13" s="6">
        <v>1866</v>
      </c>
      <c r="D13" s="6"/>
      <c r="E13" s="25"/>
    </row>
    <row r="14" spans="2:5" ht="18" customHeight="1">
      <c r="B14" s="21" t="s">
        <v>76</v>
      </c>
      <c r="C14" s="6">
        <v>924</v>
      </c>
      <c r="D14" s="6"/>
      <c r="E14" s="25"/>
    </row>
    <row r="15" spans="2:5" ht="18" customHeight="1" thickBot="1">
      <c r="B15" s="2"/>
      <c r="C15" s="2"/>
      <c r="D15" s="2"/>
      <c r="E15" s="4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137E-80D0-45AC-B288-D64152DF1F19}">
  <sheetPr>
    <tabColor theme="9" tint="0.79998168889431442"/>
  </sheetPr>
  <dimension ref="B1:E13"/>
  <sheetViews>
    <sheetView zoomScaleNormal="100" workbookViewId="0"/>
  </sheetViews>
  <sheetFormatPr defaultColWidth="12.75" defaultRowHeight="15.95" customHeight="1"/>
  <cols>
    <col min="1" max="1" width="3.625" style="56" customWidth="1"/>
    <col min="2" max="2" width="12.75" style="56"/>
    <col min="3" max="5" width="8.625" style="56" customWidth="1"/>
    <col min="6" max="16384" width="12.75" style="56"/>
  </cols>
  <sheetData>
    <row r="1" spans="2:5" ht="15.95" customHeight="1" thickBot="1"/>
    <row r="2" spans="2:5" ht="15.95" customHeight="1">
      <c r="B2" s="95" t="s">
        <v>55</v>
      </c>
      <c r="C2" s="63"/>
      <c r="D2" s="63"/>
      <c r="E2" s="63"/>
    </row>
    <row r="3" spans="2:5" ht="15.95" customHeight="1" thickBot="1">
      <c r="B3" s="62" t="s">
        <v>21</v>
      </c>
      <c r="C3" s="68" t="s">
        <v>22</v>
      </c>
      <c r="D3" s="67" t="s">
        <v>23</v>
      </c>
      <c r="E3" s="67" t="s">
        <v>24</v>
      </c>
    </row>
    <row r="4" spans="2:5" ht="15.95" customHeight="1" thickBot="1">
      <c r="B4" s="66" t="s">
        <v>39</v>
      </c>
      <c r="C4" s="65">
        <f>VLOOKUP(B4,B8:C13,2,FALSE)</f>
        <v>150</v>
      </c>
      <c r="D4" s="64">
        <v>3</v>
      </c>
      <c r="E4" s="57">
        <f>C4*D4</f>
        <v>450</v>
      </c>
    </row>
    <row r="5" spans="2:5" ht="15.95" customHeight="1" thickBot="1"/>
    <row r="6" spans="2:5" ht="15.95" customHeight="1">
      <c r="B6" s="63" t="s">
        <v>25</v>
      </c>
      <c r="C6" s="63"/>
    </row>
    <row r="7" spans="2:5" ht="15.95" customHeight="1">
      <c r="B7" s="62" t="s">
        <v>21</v>
      </c>
      <c r="C7" s="61" t="s">
        <v>43</v>
      </c>
    </row>
    <row r="8" spans="2:5" ht="15.95" customHeight="1">
      <c r="B8" s="60" t="s">
        <v>32</v>
      </c>
      <c r="C8" s="59">
        <v>350</v>
      </c>
    </row>
    <row r="9" spans="2:5" ht="15.95" customHeight="1">
      <c r="B9" s="60" t="s">
        <v>42</v>
      </c>
      <c r="C9" s="59">
        <v>1500</v>
      </c>
    </row>
    <row r="10" spans="2:5" ht="15.95" customHeight="1">
      <c r="B10" s="60" t="s">
        <v>41</v>
      </c>
      <c r="C10" s="59">
        <v>800</v>
      </c>
    </row>
    <row r="11" spans="2:5" ht="15.95" customHeight="1">
      <c r="B11" s="60" t="s">
        <v>40</v>
      </c>
      <c r="C11" s="59">
        <v>1200</v>
      </c>
    </row>
    <row r="12" spans="2:5" ht="15.95" customHeight="1">
      <c r="B12" s="60" t="s">
        <v>39</v>
      </c>
      <c r="C12" s="59">
        <v>150</v>
      </c>
    </row>
    <row r="13" spans="2:5" ht="15.95" customHeight="1" thickBot="1">
      <c r="B13" s="58" t="s">
        <v>38</v>
      </c>
      <c r="C13" s="57">
        <v>200</v>
      </c>
    </row>
  </sheetData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9FA3-9874-4DCC-8290-84DF29C0A5E2}">
  <sheetPr>
    <tabColor theme="9" tint="0.79998168889431442"/>
  </sheetPr>
  <dimension ref="B2:H14"/>
  <sheetViews>
    <sheetView zoomScaleNormal="100" workbookViewId="0"/>
  </sheetViews>
  <sheetFormatPr defaultRowHeight="18" customHeight="1"/>
  <cols>
    <col min="1" max="1" width="3.625" style="123" customWidth="1"/>
    <col min="2" max="7" width="9" style="123"/>
    <col min="8" max="8" width="9.375" style="123" bestFit="1" customWidth="1"/>
    <col min="9" max="16384" width="9" style="123"/>
  </cols>
  <sheetData>
    <row r="2" spans="2:8" ht="18" customHeight="1">
      <c r="B2" s="123">
        <v>60</v>
      </c>
      <c r="C2" s="123" t="s">
        <v>93</v>
      </c>
      <c r="D2" s="123" t="s">
        <v>90</v>
      </c>
      <c r="F2" s="123">
        <v>60</v>
      </c>
      <c r="G2" s="123" t="s">
        <v>93</v>
      </c>
      <c r="H2" s="123" t="s">
        <v>90</v>
      </c>
    </row>
    <row r="3" spans="2:8" ht="18" customHeight="1">
      <c r="B3" s="123">
        <v>75</v>
      </c>
      <c r="C3" s="123" t="s">
        <v>93</v>
      </c>
      <c r="D3" s="123" t="s">
        <v>91</v>
      </c>
      <c r="F3" s="123">
        <v>75</v>
      </c>
      <c r="G3" s="123" t="s">
        <v>93</v>
      </c>
      <c r="H3" s="123" t="s">
        <v>91</v>
      </c>
    </row>
    <row r="4" spans="2:8" ht="18" customHeight="1">
      <c r="B4" s="123">
        <v>90</v>
      </c>
      <c r="C4" s="123" t="s">
        <v>93</v>
      </c>
      <c r="D4" s="123" t="s">
        <v>92</v>
      </c>
      <c r="F4" s="123">
        <v>90</v>
      </c>
      <c r="G4" s="123" t="s">
        <v>93</v>
      </c>
      <c r="H4" s="123" t="s">
        <v>92</v>
      </c>
    </row>
    <row r="6" spans="2:8" ht="18" customHeight="1">
      <c r="B6" s="123">
        <v>100</v>
      </c>
      <c r="C6" s="123" t="s">
        <v>94</v>
      </c>
      <c r="D6" s="124" t="e">
        <f>VLOOKUP(B6,$B$2:$D$4,3,FALSE)</f>
        <v>#N/A</v>
      </c>
      <c r="F6" s="123">
        <v>100</v>
      </c>
      <c r="G6" s="123" t="s">
        <v>94</v>
      </c>
      <c r="H6" s="124" t="str">
        <f>VLOOKUP(F6,$F$2:$H$4,3,TRUE)</f>
        <v>A</v>
      </c>
    </row>
    <row r="7" spans="2:8" ht="18" customHeight="1">
      <c r="B7" s="123">
        <f t="shared" ref="B7:B14" si="0">+B6-5</f>
        <v>95</v>
      </c>
      <c r="C7" s="123" t="s">
        <v>94</v>
      </c>
      <c r="D7" s="124" t="e">
        <f t="shared" ref="D7:D14" si="1">VLOOKUP(B7,$B$2:$D$4,3,FALSE)</f>
        <v>#N/A</v>
      </c>
      <c r="F7" s="123">
        <f t="shared" ref="F7:F14" si="2">+F6-5</f>
        <v>95</v>
      </c>
      <c r="G7" s="123" t="s">
        <v>94</v>
      </c>
      <c r="H7" s="124" t="str">
        <f t="shared" ref="H7:H14" si="3">VLOOKUP(F7,$F$2:$H$4,3,TRUE)</f>
        <v>A</v>
      </c>
    </row>
    <row r="8" spans="2:8" ht="18" customHeight="1">
      <c r="B8" s="123">
        <f t="shared" si="0"/>
        <v>90</v>
      </c>
      <c r="C8" s="123" t="s">
        <v>94</v>
      </c>
      <c r="D8" s="124" t="str">
        <f t="shared" si="1"/>
        <v>A</v>
      </c>
      <c r="F8" s="123">
        <f t="shared" si="2"/>
        <v>90</v>
      </c>
      <c r="G8" s="123" t="s">
        <v>94</v>
      </c>
      <c r="H8" s="124" t="str">
        <f t="shared" si="3"/>
        <v>A</v>
      </c>
    </row>
    <row r="9" spans="2:8" ht="18" customHeight="1">
      <c r="B9" s="123">
        <f t="shared" si="0"/>
        <v>85</v>
      </c>
      <c r="C9" s="123" t="s">
        <v>94</v>
      </c>
      <c r="D9" s="124" t="e">
        <f t="shared" si="1"/>
        <v>#N/A</v>
      </c>
      <c r="F9" s="123">
        <f t="shared" si="2"/>
        <v>85</v>
      </c>
      <c r="G9" s="123" t="s">
        <v>94</v>
      </c>
      <c r="H9" s="124" t="str">
        <f t="shared" si="3"/>
        <v>B</v>
      </c>
    </row>
    <row r="10" spans="2:8" ht="18" customHeight="1">
      <c r="B10" s="123">
        <f t="shared" si="0"/>
        <v>80</v>
      </c>
      <c r="C10" s="123" t="s">
        <v>94</v>
      </c>
      <c r="D10" s="124" t="e">
        <f t="shared" si="1"/>
        <v>#N/A</v>
      </c>
      <c r="F10" s="123">
        <f t="shared" si="2"/>
        <v>80</v>
      </c>
      <c r="G10" s="123" t="s">
        <v>94</v>
      </c>
      <c r="H10" s="124" t="str">
        <f t="shared" si="3"/>
        <v>B</v>
      </c>
    </row>
    <row r="11" spans="2:8" ht="18" customHeight="1">
      <c r="B11" s="123">
        <f t="shared" si="0"/>
        <v>75</v>
      </c>
      <c r="C11" s="123" t="s">
        <v>94</v>
      </c>
      <c r="D11" s="124" t="str">
        <f t="shared" si="1"/>
        <v>B</v>
      </c>
      <c r="F11" s="123">
        <f t="shared" si="2"/>
        <v>75</v>
      </c>
      <c r="G11" s="123" t="s">
        <v>94</v>
      </c>
      <c r="H11" s="124" t="str">
        <f t="shared" si="3"/>
        <v>B</v>
      </c>
    </row>
    <row r="12" spans="2:8" ht="18" customHeight="1">
      <c r="B12" s="123">
        <f t="shared" si="0"/>
        <v>70</v>
      </c>
      <c r="C12" s="123" t="s">
        <v>94</v>
      </c>
      <c r="D12" s="124" t="e">
        <f t="shared" si="1"/>
        <v>#N/A</v>
      </c>
      <c r="F12" s="123">
        <f t="shared" si="2"/>
        <v>70</v>
      </c>
      <c r="G12" s="123" t="s">
        <v>94</v>
      </c>
      <c r="H12" s="124" t="str">
        <f t="shared" si="3"/>
        <v>C</v>
      </c>
    </row>
    <row r="13" spans="2:8" ht="18" customHeight="1">
      <c r="B13" s="123">
        <f t="shared" si="0"/>
        <v>65</v>
      </c>
      <c r="C13" s="123" t="s">
        <v>94</v>
      </c>
      <c r="D13" s="124" t="e">
        <f t="shared" si="1"/>
        <v>#N/A</v>
      </c>
      <c r="F13" s="123">
        <f t="shared" si="2"/>
        <v>65</v>
      </c>
      <c r="G13" s="123" t="s">
        <v>94</v>
      </c>
      <c r="H13" s="124" t="str">
        <f t="shared" si="3"/>
        <v>C</v>
      </c>
    </row>
    <row r="14" spans="2:8" ht="18" customHeight="1">
      <c r="B14" s="123">
        <f t="shared" si="0"/>
        <v>60</v>
      </c>
      <c r="C14" s="123" t="s">
        <v>94</v>
      </c>
      <c r="D14" s="124" t="str">
        <f t="shared" si="1"/>
        <v>C</v>
      </c>
      <c r="F14" s="123">
        <f t="shared" si="2"/>
        <v>60</v>
      </c>
      <c r="G14" s="123" t="s">
        <v>94</v>
      </c>
      <c r="H14" s="124" t="str">
        <f t="shared" si="3"/>
        <v>C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1006-C758-462C-A523-F571916FA207}">
  <sheetPr>
    <tabColor theme="9" tint="0.79998168889431442"/>
  </sheetPr>
  <dimension ref="B1:G14"/>
  <sheetViews>
    <sheetView zoomScaleNormal="100" workbookViewId="0"/>
  </sheetViews>
  <sheetFormatPr defaultColWidth="12.75" defaultRowHeight="18" customHeight="1"/>
  <cols>
    <col min="1" max="1" width="3.75" style="69" customWidth="1"/>
    <col min="2" max="2" width="12.75" style="70"/>
    <col min="3" max="3" width="10.125" style="69" bestFit="1" customWidth="1"/>
    <col min="4" max="4" width="8.625" style="69" customWidth="1"/>
    <col min="5" max="5" width="9.625" style="69" customWidth="1"/>
    <col min="6" max="16384" width="12.75" style="69"/>
  </cols>
  <sheetData>
    <row r="1" spans="2:7" ht="18" customHeight="1" thickBot="1"/>
    <row r="2" spans="2:7" ht="18" customHeight="1">
      <c r="B2" s="82" t="s">
        <v>48</v>
      </c>
      <c r="C2" s="81"/>
      <c r="D2" s="80"/>
      <c r="E2" s="80"/>
    </row>
    <row r="3" spans="2:7" ht="18" customHeight="1" thickBot="1">
      <c r="B3" s="79"/>
      <c r="C3" s="78" t="s">
        <v>47</v>
      </c>
      <c r="D3" s="78" t="s">
        <v>28</v>
      </c>
      <c r="E3" s="78" t="s">
        <v>46</v>
      </c>
    </row>
    <row r="4" spans="2:7" ht="18" customHeight="1">
      <c r="B4" s="77" t="s">
        <v>44</v>
      </c>
      <c r="C4" s="76">
        <f>COUNTIF($C$9:$C$13,B4)</f>
        <v>2</v>
      </c>
      <c r="D4" s="75">
        <f>SUMIF($C$9:$C$13,B4,$D$9:$D$13)</f>
        <v>81000</v>
      </c>
      <c r="E4" s="74">
        <f>D4/C4</f>
        <v>40500</v>
      </c>
      <c r="G4" s="119"/>
    </row>
    <row r="5" spans="2:7" ht="18" customHeight="1" thickBot="1">
      <c r="B5" s="73" t="s">
        <v>45</v>
      </c>
      <c r="C5" s="72">
        <f>COUNTIF($C$9:$C$13,B5)</f>
        <v>3</v>
      </c>
      <c r="D5" s="122">
        <f>SUMIF($C$9:$C$13,B5,$D$9:$D$13)</f>
        <v>93000</v>
      </c>
      <c r="E5" s="71">
        <f>D5/C5</f>
        <v>31000</v>
      </c>
    </row>
    <row r="6" spans="2:7" ht="18" customHeight="1" thickBot="1"/>
    <row r="7" spans="2:7" ht="18" customHeight="1">
      <c r="B7" s="93" t="s">
        <v>50</v>
      </c>
      <c r="C7" s="81"/>
      <c r="D7" s="81"/>
    </row>
    <row r="8" spans="2:7" ht="18" customHeight="1">
      <c r="B8" s="92" t="s">
        <v>26</v>
      </c>
      <c r="C8" s="91" t="s">
        <v>49</v>
      </c>
      <c r="D8" s="90" t="s">
        <v>28</v>
      </c>
      <c r="F8" s="78"/>
    </row>
    <row r="9" spans="2:7" ht="18" customHeight="1">
      <c r="B9" s="89">
        <v>42840</v>
      </c>
      <c r="C9" s="88" t="s">
        <v>45</v>
      </c>
      <c r="D9" s="87">
        <v>35000</v>
      </c>
    </row>
    <row r="10" spans="2:7" ht="18" customHeight="1">
      <c r="B10" s="89">
        <v>42873</v>
      </c>
      <c r="C10" s="88" t="s">
        <v>44</v>
      </c>
      <c r="D10" s="87">
        <v>42000</v>
      </c>
    </row>
    <row r="11" spans="2:7" ht="18" customHeight="1">
      <c r="B11" s="89">
        <v>42911</v>
      </c>
      <c r="C11" s="88" t="s">
        <v>45</v>
      </c>
      <c r="D11" s="87">
        <v>32000</v>
      </c>
    </row>
    <row r="12" spans="2:7" ht="18" customHeight="1">
      <c r="B12" s="89">
        <v>42916</v>
      </c>
      <c r="C12" s="88" t="s">
        <v>45</v>
      </c>
      <c r="D12" s="87">
        <v>26000</v>
      </c>
    </row>
    <row r="13" spans="2:7" ht="18" customHeight="1" thickBot="1">
      <c r="B13" s="86">
        <v>42966</v>
      </c>
      <c r="C13" s="85" t="s">
        <v>44</v>
      </c>
      <c r="D13" s="84">
        <v>39000</v>
      </c>
    </row>
    <row r="14" spans="2:7" ht="18" customHeight="1">
      <c r="D14" s="83"/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8235-3081-413E-BBC5-0BC04F345C29}">
  <sheetPr>
    <tabColor theme="9" tint="0.79998168889431442"/>
  </sheetPr>
  <dimension ref="B1:E11"/>
  <sheetViews>
    <sheetView zoomScaleNormal="100" workbookViewId="0"/>
  </sheetViews>
  <sheetFormatPr defaultColWidth="12.75" defaultRowHeight="15.95" customHeight="1"/>
  <cols>
    <col min="1" max="1" width="3.625" style="56" customWidth="1"/>
    <col min="2" max="2" width="12.75" style="56"/>
    <col min="3" max="5" width="8.625" style="56" customWidth="1"/>
    <col min="6" max="16384" width="12.75" style="56"/>
  </cols>
  <sheetData>
    <row r="1" spans="2:5" ht="15.95" customHeight="1" thickBot="1"/>
    <row r="2" spans="2:5" ht="15.95" customHeight="1">
      <c r="B2" s="95" t="s">
        <v>55</v>
      </c>
      <c r="C2" s="63"/>
      <c r="D2" s="63"/>
      <c r="E2" s="63"/>
    </row>
    <row r="3" spans="2:5" ht="15.95" customHeight="1" thickBot="1">
      <c r="B3" s="62" t="s">
        <v>21</v>
      </c>
      <c r="C3" s="68" t="s">
        <v>22</v>
      </c>
      <c r="D3" s="67" t="s">
        <v>23</v>
      </c>
      <c r="E3" s="67" t="s">
        <v>24</v>
      </c>
    </row>
    <row r="4" spans="2:5" ht="15.95" customHeight="1" thickBot="1">
      <c r="B4" s="66" t="s">
        <v>32</v>
      </c>
      <c r="C4" s="65">
        <f>VLOOKUP(B4,B8:C11,2,FALSE)</f>
        <v>350</v>
      </c>
      <c r="D4" s="64">
        <v>3</v>
      </c>
      <c r="E4" s="57">
        <f>C4*D4</f>
        <v>1050</v>
      </c>
    </row>
    <row r="5" spans="2:5" ht="15.95" customHeight="1" thickBot="1"/>
    <row r="6" spans="2:5" ht="15.95" customHeight="1">
      <c r="B6" s="63" t="s">
        <v>25</v>
      </c>
      <c r="C6" s="63"/>
    </row>
    <row r="7" spans="2:5" ht="15.95" customHeight="1">
      <c r="B7" s="62" t="s">
        <v>21</v>
      </c>
      <c r="C7" s="61" t="s">
        <v>43</v>
      </c>
    </row>
    <row r="8" spans="2:5" ht="15.95" customHeight="1">
      <c r="B8" s="60" t="s">
        <v>32</v>
      </c>
      <c r="C8" s="59">
        <v>350</v>
      </c>
    </row>
    <row r="9" spans="2:5" ht="15.95" customHeight="1">
      <c r="B9" s="60" t="s">
        <v>42</v>
      </c>
      <c r="C9" s="59">
        <v>1500</v>
      </c>
    </row>
    <row r="10" spans="2:5" ht="15.95" customHeight="1">
      <c r="B10" s="60" t="s">
        <v>39</v>
      </c>
      <c r="C10" s="59">
        <v>150</v>
      </c>
    </row>
    <row r="11" spans="2:5" ht="15.95" customHeight="1" thickBot="1">
      <c r="B11" s="58" t="s">
        <v>38</v>
      </c>
      <c r="C11" s="57">
        <v>200</v>
      </c>
    </row>
  </sheetData>
  <phoneticPr fontId="4"/>
  <dataValidations count="1">
    <dataValidation type="list" allowBlank="1" showInputMessage="1" showErrorMessage="1" sqref="B4" xr:uid="{BEF9838E-119E-421B-ABFE-1927C48F26A4}">
      <formula1>$B$8:$B$11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1043-3842-4754-84ED-2E41C728E8EE}">
  <sheetPr>
    <tabColor theme="9" tint="0.79998168889431442"/>
  </sheetPr>
  <dimension ref="B1:I18"/>
  <sheetViews>
    <sheetView showGridLines="0" zoomScaleNormal="100" workbookViewId="0"/>
  </sheetViews>
  <sheetFormatPr defaultColWidth="12.75" defaultRowHeight="18" customHeight="1"/>
  <cols>
    <col min="1" max="1" width="3.75" style="28" customWidth="1"/>
    <col min="2" max="2" width="10.5" style="31" bestFit="1" customWidth="1"/>
    <col min="3" max="3" width="7.125" style="31" bestFit="1" customWidth="1"/>
    <col min="4" max="4" width="1.875" style="31" customWidth="1"/>
    <col min="5" max="6" width="12.75" style="28"/>
    <col min="7" max="7" width="3.625" style="28" customWidth="1"/>
    <col min="8" max="16384" width="12.75" style="28"/>
  </cols>
  <sheetData>
    <row r="1" spans="2:9" ht="18" customHeight="1" thickBot="1"/>
    <row r="2" spans="2:9" ht="18" customHeight="1">
      <c r="B2" s="43" t="s">
        <v>35</v>
      </c>
      <c r="C2" s="44"/>
      <c r="D2" s="44"/>
      <c r="E2" s="45"/>
      <c r="F2" s="45"/>
      <c r="G2" s="45"/>
    </row>
    <row r="3" spans="2:9" ht="18" customHeight="1" thickBot="1">
      <c r="B3" s="46" t="s">
        <v>27</v>
      </c>
      <c r="C3" s="47" t="s">
        <v>49</v>
      </c>
      <c r="D3" s="47"/>
      <c r="E3" s="98" t="s">
        <v>17</v>
      </c>
      <c r="F3" s="98" t="s">
        <v>28</v>
      </c>
      <c r="G3" s="49"/>
    </row>
    <row r="4" spans="2:9" ht="18" customHeight="1" thickBot="1">
      <c r="B4" s="40" t="s">
        <v>30</v>
      </c>
      <c r="C4" s="96" t="s">
        <v>58</v>
      </c>
      <c r="D4" s="32"/>
      <c r="E4" s="99">
        <f>COUNTIFS($B$10:$B$18,B4,$C$10:$C$18,C4)</f>
        <v>3</v>
      </c>
      <c r="F4" s="100">
        <f>SUMIFS($F$10:$F$18,$B$10:$B$18,B4,$C$10:$C$18,C4)</f>
        <v>450000</v>
      </c>
      <c r="G4" s="33"/>
    </row>
    <row r="5" spans="2:9" ht="18" customHeight="1" thickBot="1">
      <c r="B5" s="41"/>
      <c r="C5" s="41"/>
      <c r="D5" s="34"/>
      <c r="E5" s="101"/>
      <c r="F5" s="101"/>
      <c r="G5" s="42"/>
    </row>
    <row r="6" spans="2:9" ht="18" customHeight="1">
      <c r="E6" s="102"/>
      <c r="F6" s="102"/>
    </row>
    <row r="7" spans="2:9" ht="18" customHeight="1" thickBot="1">
      <c r="E7" s="102"/>
      <c r="F7" s="102"/>
    </row>
    <row r="8" spans="2:9" ht="18" customHeight="1">
      <c r="B8" s="43" t="s">
        <v>36</v>
      </c>
      <c r="C8" s="44"/>
      <c r="D8" s="44"/>
      <c r="E8" s="103"/>
      <c r="F8" s="103"/>
      <c r="G8" s="45"/>
    </row>
    <row r="9" spans="2:9" ht="18" customHeight="1">
      <c r="B9" s="52" t="s">
        <v>27</v>
      </c>
      <c r="C9" s="47" t="s">
        <v>49</v>
      </c>
      <c r="D9" s="47"/>
      <c r="E9" s="104"/>
      <c r="F9" s="104" t="s">
        <v>28</v>
      </c>
      <c r="G9" s="48"/>
    </row>
    <row r="10" spans="2:9" ht="18" customHeight="1">
      <c r="B10" s="29" t="s">
        <v>30</v>
      </c>
      <c r="C10" s="53" t="s">
        <v>58</v>
      </c>
      <c r="D10" s="50"/>
      <c r="E10" s="35"/>
      <c r="F10" s="35">
        <v>150000</v>
      </c>
      <c r="G10" s="30"/>
    </row>
    <row r="11" spans="2:9" ht="18" customHeight="1">
      <c r="B11" s="29" t="s">
        <v>32</v>
      </c>
      <c r="C11" s="53" t="s">
        <v>59</v>
      </c>
      <c r="D11" s="50"/>
      <c r="E11" s="35"/>
      <c r="F11" s="35">
        <v>38000</v>
      </c>
      <c r="G11" s="30"/>
    </row>
    <row r="12" spans="2:9" ht="18" customHeight="1">
      <c r="B12" s="29" t="s">
        <v>30</v>
      </c>
      <c r="C12" s="50" t="s">
        <v>57</v>
      </c>
      <c r="D12" s="50"/>
      <c r="E12" s="35"/>
      <c r="F12" s="35">
        <v>150000</v>
      </c>
      <c r="G12" s="30"/>
    </row>
    <row r="13" spans="2:9" ht="18" customHeight="1">
      <c r="B13" s="29" t="s">
        <v>34</v>
      </c>
      <c r="C13" s="50" t="s">
        <v>56</v>
      </c>
      <c r="D13" s="50"/>
      <c r="E13" s="35"/>
      <c r="F13" s="35">
        <v>30000</v>
      </c>
      <c r="G13" s="30"/>
      <c r="I13"/>
    </row>
    <row r="14" spans="2:9" ht="18" customHeight="1">
      <c r="B14" s="29" t="s">
        <v>32</v>
      </c>
      <c r="C14" s="50" t="s">
        <v>57</v>
      </c>
      <c r="D14" s="50"/>
      <c r="E14" s="35"/>
      <c r="F14" s="35">
        <v>30000</v>
      </c>
      <c r="G14" s="30"/>
      <c r="I14"/>
    </row>
    <row r="15" spans="2:9" ht="18" customHeight="1">
      <c r="B15" s="29" t="s">
        <v>30</v>
      </c>
      <c r="C15" s="50" t="s">
        <v>56</v>
      </c>
      <c r="D15" s="50"/>
      <c r="E15" s="35"/>
      <c r="F15" s="35">
        <v>150000</v>
      </c>
      <c r="G15" s="30"/>
      <c r="I15"/>
    </row>
    <row r="16" spans="2:9" ht="18" customHeight="1">
      <c r="B16" s="29" t="s">
        <v>32</v>
      </c>
      <c r="C16" s="50" t="s">
        <v>57</v>
      </c>
      <c r="D16" s="50"/>
      <c r="E16" s="35"/>
      <c r="F16" s="35">
        <v>38000</v>
      </c>
      <c r="G16" s="30"/>
      <c r="I16"/>
    </row>
    <row r="17" spans="2:9" ht="18" customHeight="1">
      <c r="B17" s="29" t="s">
        <v>30</v>
      </c>
      <c r="C17" s="53" t="s">
        <v>58</v>
      </c>
      <c r="D17" s="50"/>
      <c r="E17" s="35"/>
      <c r="F17" s="35">
        <v>150000</v>
      </c>
      <c r="G17" s="30"/>
      <c r="I17"/>
    </row>
    <row r="18" spans="2:9" ht="18" customHeight="1" thickBot="1">
      <c r="B18" s="39" t="s">
        <v>34</v>
      </c>
      <c r="C18" s="97" t="s">
        <v>59</v>
      </c>
      <c r="D18" s="51"/>
      <c r="E18" s="36"/>
      <c r="F18" s="36">
        <v>30000</v>
      </c>
      <c r="G18" s="37"/>
      <c r="I18"/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D681-D0B8-4B1A-9F86-671DDB8BD39C}">
  <sheetPr>
    <tabColor theme="9" tint="0.79998168889431442"/>
  </sheetPr>
  <dimension ref="B6:H35"/>
  <sheetViews>
    <sheetView zoomScaleNormal="100" workbookViewId="0"/>
  </sheetViews>
  <sheetFormatPr defaultColWidth="12.75" defaultRowHeight="18" customHeight="1"/>
  <cols>
    <col min="1" max="1" width="3.75" style="69" customWidth="1"/>
    <col min="2" max="2" width="12.75" style="70"/>
    <col min="3" max="3" width="10.125" style="69" bestFit="1" customWidth="1"/>
    <col min="4" max="4" width="8.625" style="69" customWidth="1"/>
    <col min="5" max="5" width="3.625" style="69" customWidth="1"/>
    <col min="6" max="6" width="12.75" style="69"/>
    <col min="7" max="8" width="8.625" style="69" customWidth="1"/>
    <col min="9" max="16384" width="12.75" style="69"/>
  </cols>
  <sheetData>
    <row r="6" spans="2:8" ht="18" customHeight="1" thickBot="1"/>
    <row r="7" spans="2:8" ht="18" customHeight="1">
      <c r="B7" s="93" t="s">
        <v>50</v>
      </c>
      <c r="C7" s="81"/>
      <c r="D7" s="81"/>
      <c r="F7" s="82" t="s">
        <v>48</v>
      </c>
      <c r="G7" s="81"/>
      <c r="H7" s="80"/>
    </row>
    <row r="8" spans="2:8" ht="18" customHeight="1" thickBot="1">
      <c r="B8" s="92" t="s">
        <v>26</v>
      </c>
      <c r="C8" s="91" t="s">
        <v>60</v>
      </c>
      <c r="D8" s="90" t="s">
        <v>28</v>
      </c>
      <c r="F8" s="79"/>
      <c r="G8" s="78" t="s">
        <v>47</v>
      </c>
      <c r="H8" s="78" t="s">
        <v>28</v>
      </c>
    </row>
    <row r="9" spans="2:8" ht="18" customHeight="1">
      <c r="B9" s="89">
        <v>42840</v>
      </c>
      <c r="C9" s="88" t="s">
        <v>29</v>
      </c>
      <c r="D9" s="87">
        <v>35000</v>
      </c>
      <c r="F9" s="77" t="s">
        <v>61</v>
      </c>
      <c r="G9" s="76">
        <f>COUNTIF($C:$C,F9)</f>
        <v>11</v>
      </c>
      <c r="H9" s="74"/>
    </row>
    <row r="10" spans="2:8" ht="18" customHeight="1" thickBot="1">
      <c r="B10" s="89">
        <v>42873</v>
      </c>
      <c r="C10" s="88" t="s">
        <v>31</v>
      </c>
      <c r="D10" s="87">
        <v>42000</v>
      </c>
      <c r="F10" s="73" t="s">
        <v>62</v>
      </c>
      <c r="G10" s="72"/>
      <c r="H10" s="71"/>
    </row>
    <row r="11" spans="2:8" ht="18" customHeight="1">
      <c r="B11" s="89">
        <v>42911</v>
      </c>
      <c r="C11" s="88" t="s">
        <v>29</v>
      </c>
      <c r="D11" s="87">
        <v>32000</v>
      </c>
    </row>
    <row r="12" spans="2:8" ht="18" customHeight="1">
      <c r="B12" s="89">
        <v>42916</v>
      </c>
      <c r="C12" s="88" t="s">
        <v>33</v>
      </c>
      <c r="D12" s="87">
        <v>26000</v>
      </c>
    </row>
    <row r="13" spans="2:8" ht="18" customHeight="1">
      <c r="B13" s="105">
        <f>+B12+3</f>
        <v>42919</v>
      </c>
      <c r="C13" s="88" t="s">
        <v>31</v>
      </c>
      <c r="D13" s="106">
        <v>28000</v>
      </c>
    </row>
    <row r="14" spans="2:8" ht="18" customHeight="1">
      <c r="B14" s="105">
        <f t="shared" ref="B14:B33" si="0">+B13+3</f>
        <v>42922</v>
      </c>
      <c r="C14" s="88" t="s">
        <v>29</v>
      </c>
      <c r="D14" s="106">
        <v>30000</v>
      </c>
    </row>
    <row r="15" spans="2:8" ht="18" customHeight="1">
      <c r="B15" s="105">
        <f t="shared" si="0"/>
        <v>42925</v>
      </c>
      <c r="C15" s="88" t="s">
        <v>31</v>
      </c>
      <c r="D15" s="106">
        <v>38000</v>
      </c>
    </row>
    <row r="16" spans="2:8" ht="18" customHeight="1">
      <c r="B16" s="105">
        <f t="shared" si="0"/>
        <v>42928</v>
      </c>
      <c r="C16" s="88" t="s">
        <v>29</v>
      </c>
      <c r="D16" s="106">
        <v>19000</v>
      </c>
    </row>
    <row r="17" spans="2:4" ht="18" customHeight="1">
      <c r="B17" s="105">
        <f t="shared" si="0"/>
        <v>42931</v>
      </c>
      <c r="C17" s="88" t="s">
        <v>33</v>
      </c>
      <c r="D17" s="87">
        <v>35000</v>
      </c>
    </row>
    <row r="18" spans="2:4" ht="18" customHeight="1">
      <c r="B18" s="105">
        <f t="shared" si="0"/>
        <v>42934</v>
      </c>
      <c r="C18" s="88" t="s">
        <v>29</v>
      </c>
      <c r="D18" s="87">
        <v>42000</v>
      </c>
    </row>
    <row r="19" spans="2:4" ht="18" customHeight="1">
      <c r="B19" s="105">
        <f t="shared" si="0"/>
        <v>42937</v>
      </c>
      <c r="C19" s="88" t="s">
        <v>31</v>
      </c>
      <c r="D19" s="87">
        <v>32000</v>
      </c>
    </row>
    <row r="20" spans="2:4" ht="18" customHeight="1">
      <c r="B20" s="105">
        <f t="shared" si="0"/>
        <v>42940</v>
      </c>
      <c r="C20" s="88" t="s">
        <v>29</v>
      </c>
      <c r="D20" s="87">
        <v>26000</v>
      </c>
    </row>
    <row r="21" spans="2:4" ht="18" customHeight="1">
      <c r="B21" s="105">
        <f t="shared" si="0"/>
        <v>42943</v>
      </c>
      <c r="C21" s="88" t="s">
        <v>33</v>
      </c>
      <c r="D21" s="106">
        <v>28000</v>
      </c>
    </row>
    <row r="22" spans="2:4" ht="18" customHeight="1">
      <c r="B22" s="105">
        <f t="shared" si="0"/>
        <v>42946</v>
      </c>
      <c r="C22" s="88" t="s">
        <v>31</v>
      </c>
      <c r="D22" s="106">
        <v>30000</v>
      </c>
    </row>
    <row r="23" spans="2:4" ht="18" customHeight="1">
      <c r="B23" s="105">
        <f t="shared" si="0"/>
        <v>42949</v>
      </c>
      <c r="C23" s="88" t="s">
        <v>29</v>
      </c>
      <c r="D23" s="106">
        <v>38000</v>
      </c>
    </row>
    <row r="24" spans="2:4" ht="18" customHeight="1">
      <c r="B24" s="105">
        <f t="shared" si="0"/>
        <v>42952</v>
      </c>
      <c r="C24" s="88" t="s">
        <v>31</v>
      </c>
      <c r="D24" s="106">
        <v>19000</v>
      </c>
    </row>
    <row r="25" spans="2:4" ht="18" customHeight="1">
      <c r="B25" s="105">
        <f t="shared" si="0"/>
        <v>42955</v>
      </c>
      <c r="C25" s="88" t="s">
        <v>29</v>
      </c>
      <c r="D25" s="87">
        <v>35000</v>
      </c>
    </row>
    <row r="26" spans="2:4" ht="18" customHeight="1">
      <c r="B26" s="105">
        <f t="shared" si="0"/>
        <v>42958</v>
      </c>
      <c r="C26" s="88" t="s">
        <v>33</v>
      </c>
      <c r="D26" s="87">
        <v>42000</v>
      </c>
    </row>
    <row r="27" spans="2:4" ht="18" customHeight="1">
      <c r="B27" s="105">
        <f t="shared" si="0"/>
        <v>42961</v>
      </c>
      <c r="C27" s="88" t="s">
        <v>29</v>
      </c>
      <c r="D27" s="87">
        <v>32000</v>
      </c>
    </row>
    <row r="28" spans="2:4" ht="18" customHeight="1">
      <c r="B28" s="105">
        <f t="shared" si="0"/>
        <v>42964</v>
      </c>
      <c r="C28" s="88" t="s">
        <v>33</v>
      </c>
      <c r="D28" s="87">
        <v>26000</v>
      </c>
    </row>
    <row r="29" spans="2:4" ht="18" customHeight="1">
      <c r="B29" s="105">
        <f t="shared" si="0"/>
        <v>42967</v>
      </c>
      <c r="C29" s="88" t="s">
        <v>31</v>
      </c>
      <c r="D29" s="106">
        <v>28000</v>
      </c>
    </row>
    <row r="30" spans="2:4" ht="18" customHeight="1">
      <c r="B30" s="105">
        <f t="shared" si="0"/>
        <v>42970</v>
      </c>
      <c r="C30" s="88" t="s">
        <v>29</v>
      </c>
      <c r="D30" s="106">
        <v>30000</v>
      </c>
    </row>
    <row r="31" spans="2:4" ht="18" customHeight="1">
      <c r="B31" s="105">
        <f t="shared" si="0"/>
        <v>42973</v>
      </c>
      <c r="C31" s="88" t="s">
        <v>31</v>
      </c>
      <c r="D31" s="106">
        <v>38000</v>
      </c>
    </row>
    <row r="32" spans="2:4" ht="18" customHeight="1">
      <c r="B32" s="105">
        <f t="shared" si="0"/>
        <v>42976</v>
      </c>
      <c r="C32" s="88" t="s">
        <v>29</v>
      </c>
      <c r="D32" s="106">
        <v>19000</v>
      </c>
    </row>
    <row r="33" spans="2:4" ht="18" customHeight="1">
      <c r="B33" s="105">
        <f t="shared" si="0"/>
        <v>42979</v>
      </c>
      <c r="C33" s="88" t="s">
        <v>33</v>
      </c>
      <c r="D33" s="106">
        <v>38000</v>
      </c>
    </row>
    <row r="34" spans="2:4" ht="18" customHeight="1" thickBot="1">
      <c r="B34" s="86">
        <v>42966</v>
      </c>
      <c r="C34" s="85" t="s">
        <v>31</v>
      </c>
      <c r="D34" s="84">
        <v>39000</v>
      </c>
    </row>
    <row r="35" spans="2:4" ht="18" customHeight="1">
      <c r="D35" s="8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3</vt:i4>
      </vt:variant>
    </vt:vector>
  </HeadingPairs>
  <TitlesOfParts>
    <vt:vector size="16" baseType="lpstr">
      <vt:lpstr>SUM</vt:lpstr>
      <vt:lpstr>IF_1</vt:lpstr>
      <vt:lpstr>IF_2</vt:lpstr>
      <vt:lpstr>vlookup_1</vt:lpstr>
      <vt:lpstr>Vlookup_2</vt:lpstr>
      <vt:lpstr>countif_sumif</vt:lpstr>
      <vt:lpstr>注意_1</vt:lpstr>
      <vt:lpstr>countifs_sumifs</vt:lpstr>
      <vt:lpstr>注意_2</vt:lpstr>
      <vt:lpstr>フィルタ</vt:lpstr>
      <vt:lpstr>ピボット</vt:lpstr>
      <vt:lpstr>Sheet5</vt:lpstr>
      <vt:lpstr>Sheet6</vt:lpstr>
      <vt:lpstr>IF_1!IBF_20180129192338</vt:lpstr>
      <vt:lpstr>IF_2!IBF_20180129192338</vt:lpstr>
      <vt:lpstr>SUM!IBF_20180129192338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2022-12-29T11:35:48Z</dcterms:modified>
</cp:coreProperties>
</file>