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zan\OneDrive\Dokumenty\GitHub\ChargesontheDisc\"/>
    </mc:Choice>
  </mc:AlternateContent>
  <xr:revisionPtr revIDLastSave="0" documentId="8_{AD94B22A-39EA-4832-953D-31F953928FCB}" xr6:coauthVersionLast="45" xr6:coauthVersionMax="45" xr10:uidLastSave="{00000000-0000-0000-0000-000000000000}"/>
  <bookViews>
    <workbookView xWindow="-110" yWindow="-110" windowWidth="19420" windowHeight="10420" xr2:uid="{AD9175A3-F5F3-43E7-8AE9-738AB86635F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B4" i="1" l="1"/>
  <c r="F3" i="1"/>
  <c r="I8" i="1" l="1"/>
  <c r="H8" i="1"/>
  <c r="G8" i="1"/>
  <c r="D8" i="1" s="1"/>
  <c r="B9" i="1"/>
  <c r="B8" i="1"/>
  <c r="E8" i="1"/>
  <c r="E9" i="1"/>
  <c r="E10" i="1"/>
  <c r="E11" i="1"/>
  <c r="C7" i="1"/>
  <c r="C8" i="1"/>
  <c r="C9" i="1"/>
  <c r="C10" i="1"/>
  <c r="C11" i="1"/>
  <c r="B7" i="1"/>
  <c r="I7" i="1"/>
  <c r="H7" i="1"/>
  <c r="F4" i="1"/>
  <c r="F5" i="1"/>
  <c r="F6" i="1"/>
  <c r="F7" i="1"/>
  <c r="F8" i="1"/>
  <c r="F9" i="1"/>
  <c r="F10" i="1"/>
  <c r="F11" i="1"/>
  <c r="G7" i="1"/>
  <c r="E7" i="1" s="1"/>
  <c r="E6" i="1"/>
  <c r="D6" i="1"/>
  <c r="C6" i="1"/>
  <c r="B6" i="1"/>
  <c r="C5" i="1"/>
  <c r="B5" i="1"/>
  <c r="I5" i="1"/>
  <c r="D5" i="1" s="1"/>
  <c r="H5" i="1"/>
  <c r="G5" i="1"/>
  <c r="E5" i="1" s="1"/>
  <c r="C4" i="1"/>
  <c r="H4" i="1"/>
  <c r="I4" i="1"/>
  <c r="G4" i="1"/>
  <c r="E4" i="1" s="1"/>
  <c r="C3" i="1"/>
  <c r="G3" i="1"/>
  <c r="I3" i="1"/>
  <c r="H3" i="1"/>
  <c r="E3" i="1" s="1"/>
  <c r="D4" i="1" l="1"/>
  <c r="D7" i="1"/>
</calcChain>
</file>

<file path=xl/sharedStrings.xml><?xml version="1.0" encoding="utf-8"?>
<sst xmlns="http://schemas.openxmlformats.org/spreadsheetml/2006/main" count="10" uniqueCount="10">
  <si>
    <t xml:space="preserve">step </t>
  </si>
  <si>
    <t>number</t>
  </si>
  <si>
    <t>energy</t>
  </si>
  <si>
    <t>time elapsed [min]</t>
  </si>
  <si>
    <t>no iterations</t>
  </si>
  <si>
    <t>radius</t>
  </si>
  <si>
    <t>times</t>
  </si>
  <si>
    <t>energies</t>
  </si>
  <si>
    <t>energy s_dev</t>
  </si>
  <si>
    <t>time s_dev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</si>
</sst>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</a:t>
            </a:r>
            <a:r>
              <a:rPr lang="en-US" baseline="0"/>
              <a:t> time [min] as a function of the number of charges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3631340140963414E-2"/>
                  <c:y val="-9.37877843063203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Sheet1!$A$3:$A$11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9.3024305555555493</c:v>
                </c:pt>
                <c:pt idx="1">
                  <c:v>16.935590277777777</c:v>
                </c:pt>
                <c:pt idx="2">
                  <c:v>24.33090277777778</c:v>
                </c:pt>
                <c:pt idx="3">
                  <c:v>32.577777777777733</c:v>
                </c:pt>
                <c:pt idx="4">
                  <c:v>40.985069444444449</c:v>
                </c:pt>
                <c:pt idx="5">
                  <c:v>49.976475694444446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09-4241-A994-8285DF10B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293375"/>
        <c:axId val="524441983"/>
      </c:scatterChart>
      <c:valAx>
        <c:axId val="52529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charges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41983"/>
        <c:crosses val="autoZero"/>
        <c:crossBetween val="midCat"/>
      </c:valAx>
      <c:valAx>
        <c:axId val="52444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elapsed [min]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9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552613</xdr:colOff>
      <xdr:row>8</xdr:row>
      <xdr:rowOff>174300</xdr:rowOff>
    </xdr:from>
    <xdr:to>
      <xdr:col>19</xdr:col>
      <xdr:colOff>112428</xdr:colOff>
      <xdr:row>27</xdr:row>
      <xdr:rowOff>126676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9EB8A5-D2C5-40BF-9C3C-ACD84B29A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4EEEB-5FF7-43F9-96B9-50113BDCE8D9}">
  <dimension ref="A1:L17"/>
  <sheetViews>
    <sheetView tabSelected="1" zoomScaleNormal="100" workbookViewId="0">
      <selection activeCell="D17" sqref="D17"/>
    </sheetView>
  </sheetViews>
  <sheetFormatPr defaultRowHeight="14.5" x14ac:dyDescent="0.35"/>
  <cols>
    <col min="2" max="3" width="22.453125" customWidth="1"/>
    <col min="4" max="4" width="16.453125" bestFit="1" customWidth="1"/>
    <col min="5" max="5" width="16.453125" customWidth="1"/>
    <col min="6" max="6" width="11.36328125" bestFit="1" customWidth="1"/>
  </cols>
  <sheetData>
    <row r="1" spans="1:12" x14ac:dyDescent="0.35">
      <c r="A1" t="s">
        <v>5</v>
      </c>
      <c r="B1">
        <v>10</v>
      </c>
      <c r="D1" t="s">
        <v>0</v>
      </c>
      <c r="E1">
        <v>0.01</v>
      </c>
      <c r="F1" s="1"/>
    </row>
    <row r="2" spans="1:12" x14ac:dyDescent="0.35">
      <c r="A2" t="s">
        <v>1</v>
      </c>
      <c r="B2" t="s">
        <v>2</v>
      </c>
      <c r="C2" t="s">
        <v>8</v>
      </c>
      <c r="D2" t="s">
        <v>3</v>
      </c>
      <c r="E2" t="s">
        <v>9</v>
      </c>
      <c r="F2" t="s">
        <v>4</v>
      </c>
      <c r="G2" t="s">
        <v>6</v>
      </c>
      <c r="J2" t="s">
        <v>7</v>
      </c>
    </row>
    <row r="3" spans="1:12" x14ac:dyDescent="0.35">
      <c r="A3">
        <v>2</v>
      </c>
      <c r="B3" s="2">
        <v>5.0000000086018202E-2</v>
      </c>
      <c r="C3" s="2">
        <f t="shared" ref="C3:C11" si="0">_xlfn.STDEV.S(J3:L3)</f>
        <v>4.1268627040621895E-11</v>
      </c>
      <c r="D3">
        <v>9.3024305555555493</v>
      </c>
      <c r="E3">
        <f t="shared" ref="E3:E11" si="1">_xlfn.STDEV.S(G3:I3)</f>
        <v>0.62767231073113727</v>
      </c>
      <c r="F3" s="1">
        <f>((B$1*2)^2/E$1^2)*A3</f>
        <v>8000000</v>
      </c>
      <c r="G3">
        <f>537.09375/60</f>
        <v>8.9515624999999996</v>
      </c>
      <c r="H3">
        <f>601.625/60</f>
        <v>10.027083333333334</v>
      </c>
      <c r="I3">
        <f>535.71875/60</f>
        <v>8.9286458333333325</v>
      </c>
      <c r="J3">
        <v>5.0000000087325198E-2</v>
      </c>
      <c r="K3">
        <v>5.0000000044111599E-2</v>
      </c>
      <c r="L3">
        <v>5.0000000126617802E-2</v>
      </c>
    </row>
    <row r="4" spans="1:12" x14ac:dyDescent="0.35">
      <c r="A4">
        <v>3</v>
      </c>
      <c r="B4">
        <f t="shared" ref="B4:B9" si="2">AVERAGE(J4:L4)</f>
        <v>0.17320508092088102</v>
      </c>
      <c r="C4" s="2">
        <f t="shared" si="0"/>
        <v>2.4480578018301973E-10</v>
      </c>
      <c r="D4">
        <f>AVERAGE(G4:I4)</f>
        <v>16.935590277777777</v>
      </c>
      <c r="E4">
        <f t="shared" si="1"/>
        <v>0.28065575886499394</v>
      </c>
      <c r="F4" s="1">
        <f t="shared" ref="F4:F11" si="3">((B$1*2)^2/E$1^2)*A4</f>
        <v>12000000</v>
      </c>
      <c r="G4">
        <f>1007.8125/60</f>
        <v>16.796875</v>
      </c>
      <c r="H4">
        <f>1005.078125/60</f>
        <v>16.751302083333332</v>
      </c>
      <c r="I4">
        <f>1035.515625/60</f>
        <v>17.258593749999999</v>
      </c>
      <c r="J4">
        <v>0.173205080774682</v>
      </c>
      <c r="K4">
        <v>0.173205081203502</v>
      </c>
      <c r="L4">
        <v>0.17320508078445901</v>
      </c>
    </row>
    <row r="5" spans="1:12" x14ac:dyDescent="0.35">
      <c r="A5">
        <v>4</v>
      </c>
      <c r="B5">
        <f t="shared" si="2"/>
        <v>0.38284271302717432</v>
      </c>
      <c r="C5" s="2">
        <f t="shared" si="0"/>
        <v>1.9449256601607304E-10</v>
      </c>
      <c r="D5">
        <f>AVERAGE(G5:I5)</f>
        <v>24.33090277777778</v>
      </c>
      <c r="E5">
        <f t="shared" si="1"/>
        <v>0.50612040022081362</v>
      </c>
      <c r="F5" s="1">
        <f t="shared" si="3"/>
        <v>16000000</v>
      </c>
      <c r="G5">
        <f>1491.21875/60</f>
        <v>24.853645833333335</v>
      </c>
      <c r="H5">
        <f>1430.59375/60</f>
        <v>23.843229166666667</v>
      </c>
      <c r="I5">
        <f>1457.75/60</f>
        <v>24.295833333333334</v>
      </c>
      <c r="J5">
        <v>0.38284271321735602</v>
      </c>
      <c r="K5">
        <v>0.38284271282864002</v>
      </c>
      <c r="L5">
        <v>0.38284271303552703</v>
      </c>
    </row>
    <row r="6" spans="1:12" x14ac:dyDescent="0.35">
      <c r="A6">
        <v>5</v>
      </c>
      <c r="B6">
        <f t="shared" si="2"/>
        <v>0.68819096051414397</v>
      </c>
      <c r="C6" s="2">
        <f t="shared" si="0"/>
        <v>1.9959240269884252E-10</v>
      </c>
      <c r="D6">
        <f>AVERAGE(G6:I6)</f>
        <v>32.577777777777733</v>
      </c>
      <c r="E6">
        <f t="shared" si="1"/>
        <v>1.1764269329606669</v>
      </c>
      <c r="F6" s="1">
        <f t="shared" si="3"/>
        <v>20000000</v>
      </c>
      <c r="G6">
        <v>32.773177083333302</v>
      </c>
      <c r="H6">
        <v>33.644270833333302</v>
      </c>
      <c r="I6">
        <v>31.3158854166666</v>
      </c>
      <c r="J6">
        <v>0.68819096035387295</v>
      </c>
      <c r="K6">
        <v>0.68819096045085004</v>
      </c>
      <c r="L6">
        <v>0.68819096073770902</v>
      </c>
    </row>
    <row r="7" spans="1:12" x14ac:dyDescent="0.35">
      <c r="A7">
        <v>6</v>
      </c>
      <c r="B7">
        <f t="shared" si="2"/>
        <v>1.1270037618593833</v>
      </c>
      <c r="C7" s="2">
        <f t="shared" si="0"/>
        <v>5.2989669059737031E-2</v>
      </c>
      <c r="D7">
        <f>AVERAGE(G7:I7)</f>
        <v>40.985069444444449</v>
      </c>
      <c r="E7">
        <f t="shared" si="1"/>
        <v>1.0190810699020441</v>
      </c>
      <c r="F7" s="1">
        <f t="shared" si="3"/>
        <v>24000000</v>
      </c>
      <c r="G7">
        <f>2474.90625/60</f>
        <v>41.248437500000001</v>
      </c>
      <c r="H7">
        <f>2510.796875/60</f>
        <v>41.846614583333334</v>
      </c>
      <c r="I7">
        <f>2391.609375/60</f>
        <v>39.860156250000003</v>
      </c>
      <c r="J7">
        <v>1.09641016252312</v>
      </c>
      <c r="K7">
        <v>1.1881909612512001</v>
      </c>
      <c r="L7">
        <v>1.09641016180383</v>
      </c>
    </row>
    <row r="8" spans="1:12" x14ac:dyDescent="0.35">
      <c r="A8">
        <v>7</v>
      </c>
      <c r="B8">
        <f t="shared" si="2"/>
        <v>1.6687185783998733</v>
      </c>
      <c r="C8" s="2">
        <f t="shared" si="0"/>
        <v>4.7963230287715708E-2</v>
      </c>
      <c r="D8">
        <f>AVERAGE(G8:I8)</f>
        <v>49.976475694444446</v>
      </c>
      <c r="E8">
        <f t="shared" si="1"/>
        <v>0.99450006406401259</v>
      </c>
      <c r="F8" s="1">
        <f t="shared" si="3"/>
        <v>28000000</v>
      </c>
      <c r="G8">
        <f>2929.875/60</f>
        <v>48.831249999999997</v>
      </c>
      <c r="H8">
        <f>3028.546875/60</f>
        <v>50.475781249999997</v>
      </c>
      <c r="I8">
        <f>3037.34375/60</f>
        <v>50.622395833333336</v>
      </c>
      <c r="J8">
        <v>1.6964101623054999</v>
      </c>
      <c r="K8">
        <v>1.69641016232988</v>
      </c>
      <c r="L8">
        <v>1.6133354105642399</v>
      </c>
    </row>
    <row r="9" spans="1:12" x14ac:dyDescent="0.35">
      <c r="A9">
        <v>8</v>
      </c>
      <c r="B9" t="e">
        <f t="shared" si="2"/>
        <v>#DIV/0!</v>
      </c>
      <c r="C9" s="2" t="e">
        <f t="shared" si="0"/>
        <v>#DIV/0!</v>
      </c>
      <c r="E9" t="e">
        <f t="shared" si="1"/>
        <v>#DIV/0!</v>
      </c>
      <c r="F9" s="1">
        <f t="shared" si="3"/>
        <v>32000000</v>
      </c>
    </row>
    <row r="10" spans="1:12" x14ac:dyDescent="0.35">
      <c r="A10">
        <v>9</v>
      </c>
      <c r="C10" s="2" t="e">
        <f t="shared" si="0"/>
        <v>#DIV/0!</v>
      </c>
      <c r="E10" t="e">
        <f t="shared" si="1"/>
        <v>#DIV/0!</v>
      </c>
      <c r="F10" s="1">
        <f t="shared" si="3"/>
        <v>36000000</v>
      </c>
    </row>
    <row r="11" spans="1:12" x14ac:dyDescent="0.35">
      <c r="A11">
        <v>10</v>
      </c>
      <c r="C11" s="2" t="e">
        <f t="shared" si="0"/>
        <v>#DIV/0!</v>
      </c>
      <c r="E11" t="e">
        <f t="shared" si="1"/>
        <v>#DIV/0!</v>
      </c>
      <c r="F11" s="1">
        <f t="shared" si="3"/>
        <v>40000000</v>
      </c>
    </row>
    <row r="17" spans="4:4" x14ac:dyDescent="0.35">
      <c r="D17">
        <f>8.1076*12-7.4661</f>
        <v>89.825100000000006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Zuzanna Skórniewska</dc:creator>
  <cp:lastModifiedBy>Zuzanna Skórniewska</cp:lastModifiedBy>
  <dcterms:created xsi:type="dcterms:W3CDTF">2020-03-16T15:53:04Z</dcterms:created>
  <dcterms:modified xsi:type="dcterms:W3CDTF">2020-03-21T17:40:47Z</dcterms:modified>
</cp:coreProperties>
</file>