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U:\gits\covid_latam_fertility\documents\"/>
    </mc:Choice>
  </mc:AlternateContent>
  <xr:revisionPtr revIDLastSave="0" documentId="13_ncr:1_{193DFD18-84B0-48C9-ABF2-16ECC4C9E336}" xr6:coauthVersionLast="36" xr6:coauthVersionMax="36" xr10:uidLastSave="{00000000-0000-0000-0000-000000000000}"/>
  <bookViews>
    <workbookView xWindow="0" yWindow="0" windowWidth="19200" windowHeight="10785" xr2:uid="{084607BF-E767-4A4B-BCCA-7F4C3BE8CBAE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2" l="1"/>
  <c r="B6" i="2" s="1"/>
  <c r="B5" i="2" s="1"/>
  <c r="B4" i="2" s="1"/>
  <c r="B8" i="2"/>
  <c r="B11" i="2"/>
  <c r="B12" i="2" s="1"/>
  <c r="B10" i="2"/>
  <c r="D10" i="2" s="1"/>
  <c r="I7" i="2"/>
  <c r="J7" i="2" s="1"/>
  <c r="C7" i="2" s="1"/>
  <c r="E7" i="2" s="1"/>
  <c r="I8" i="2"/>
  <c r="I9" i="2"/>
  <c r="D7" i="2"/>
  <c r="D8" i="2"/>
  <c r="D9" i="2"/>
  <c r="D11" i="2"/>
  <c r="J8" i="2"/>
  <c r="C8" i="2" s="1"/>
  <c r="E8" i="2" s="1"/>
  <c r="J9" i="2"/>
  <c r="C9" i="2" s="1"/>
  <c r="E9" i="2" s="1"/>
  <c r="I6" i="2" l="1"/>
  <c r="J6" i="2" s="1"/>
  <c r="C6" i="2" s="1"/>
  <c r="E6" i="2" s="1"/>
  <c r="D6" i="2"/>
  <c r="D12" i="2"/>
  <c r="B13" i="2"/>
  <c r="I12" i="2"/>
  <c r="J12" i="2" s="1"/>
  <c r="C12" i="2" s="1"/>
  <c r="E12" i="2" s="1"/>
  <c r="I11" i="2"/>
  <c r="J11" i="2" s="1"/>
  <c r="C11" i="2" s="1"/>
  <c r="E11" i="2" s="1"/>
  <c r="F11" i="2"/>
  <c r="I10" i="2"/>
  <c r="J10" i="2" s="1"/>
  <c r="C10" i="2" s="1"/>
  <c r="E10" i="2" s="1"/>
  <c r="G11" i="2"/>
  <c r="G10" i="2"/>
  <c r="F10" i="2"/>
  <c r="I5" i="2" l="1"/>
  <c r="J5" i="2" s="1"/>
  <c r="C5" i="2" s="1"/>
  <c r="E5" i="2" s="1"/>
  <c r="D5" i="2"/>
  <c r="I13" i="2"/>
  <c r="J13" i="2" s="1"/>
  <c r="C13" i="2" s="1"/>
  <c r="E13" i="2" s="1"/>
  <c r="D13" i="2"/>
  <c r="B14" i="2"/>
  <c r="G12" i="2"/>
  <c r="F12" i="2"/>
  <c r="D4" i="2" l="1"/>
  <c r="I4" i="2"/>
  <c r="J4" i="2" s="1"/>
  <c r="C4" i="2" s="1"/>
  <c r="E4" i="2" s="1"/>
  <c r="F13" i="2"/>
  <c r="G13" i="2"/>
  <c r="I14" i="2"/>
  <c r="J14" i="2" s="1"/>
  <c r="C14" i="2" s="1"/>
  <c r="E14" i="2" s="1"/>
  <c r="D14" i="2"/>
  <c r="B15" i="2"/>
  <c r="D15" i="2" l="1"/>
  <c r="B16" i="2"/>
  <c r="I15" i="2"/>
  <c r="J15" i="2" s="1"/>
  <c r="C15" i="2" s="1"/>
  <c r="E15" i="2" s="1"/>
  <c r="G14" i="2"/>
  <c r="F14" i="2"/>
  <c r="D16" i="2" l="1"/>
  <c r="B17" i="2"/>
  <c r="I16" i="2"/>
  <c r="J16" i="2" s="1"/>
  <c r="C16" i="2" s="1"/>
  <c r="E16" i="2" s="1"/>
  <c r="G15" i="2"/>
  <c r="F15" i="2"/>
  <c r="I17" i="2" l="1"/>
  <c r="J17" i="2" s="1"/>
  <c r="C17" i="2" s="1"/>
  <c r="E17" i="2" s="1"/>
  <c r="D17" i="2"/>
  <c r="B18" i="2"/>
  <c r="G16" i="2"/>
  <c r="F16" i="2"/>
  <c r="B19" i="2" l="1"/>
  <c r="I18" i="2"/>
  <c r="J18" i="2" s="1"/>
  <c r="C18" i="2" s="1"/>
  <c r="E18" i="2" s="1"/>
  <c r="D18" i="2"/>
  <c r="F17" i="2"/>
  <c r="G17" i="2"/>
  <c r="G18" i="2" l="1"/>
  <c r="F18" i="2"/>
  <c r="D19" i="2"/>
  <c r="I19" i="2"/>
  <c r="J19" i="2" s="1"/>
  <c r="C19" i="2" s="1"/>
  <c r="E19" i="2" s="1"/>
  <c r="G19" i="2" l="1"/>
  <c r="F19" i="2"/>
</calcChain>
</file>

<file path=xl/sharedStrings.xml><?xml version="1.0" encoding="utf-8"?>
<sst xmlns="http://schemas.openxmlformats.org/spreadsheetml/2006/main" count="9" uniqueCount="9">
  <si>
    <t>x</t>
  </si>
  <si>
    <t>y</t>
  </si>
  <si>
    <t>log(x)</t>
  </si>
  <si>
    <t>log(y)</t>
  </si>
  <si>
    <t>Coeff</t>
  </si>
  <si>
    <t>predict</t>
  </si>
  <si>
    <t>diff</t>
  </si>
  <si>
    <t>resta</t>
  </si>
  <si>
    <t>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</si>
</sst>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165" fontId="0" fillId="0" borderId="0" xfId="0" applyNumberFormat="1"/>
    <xf numFmtId="0" fontId="2" fillId="0" borderId="0" xfId="0" applyFont="1"/>
    <xf numFmtId="165" fontId="1" fillId="0" borderId="0" xfId="0" applyNumberFormat="1" applyFont="1"/>
    <xf numFmtId="165" fontId="2" fillId="0" borderId="0" xfId="0" applyNumberFormat="1" applyFont="1"/>
    <xf numFmtId="165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Sheet2!$B$4:$B$19</c:f>
              <c:numCache>
                <c:formatCode>0.0000</c:formatCode>
                <c:ptCount val="16"/>
                <c:pt idx="0">
                  <c:v>0.59049000000000018</c:v>
                </c:pt>
                <c:pt idx="1">
                  <c:v>0.65610000000000013</c:v>
                </c:pt>
                <c:pt idx="2">
                  <c:v>0.72900000000000009</c:v>
                </c:pt>
                <c:pt idx="3">
                  <c:v>0.81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1.2100000000000002</c:v>
                </c:pt>
                <c:pt idx="8">
                  <c:v>1.3310000000000004</c:v>
                </c:pt>
                <c:pt idx="9">
                  <c:v>1.4641000000000006</c:v>
                </c:pt>
                <c:pt idx="10">
                  <c:v>1.6105100000000008</c:v>
                </c:pt>
                <c:pt idx="11">
                  <c:v>1.7715610000000011</c:v>
                </c:pt>
                <c:pt idx="12">
                  <c:v>1.9487171000000014</c:v>
                </c:pt>
                <c:pt idx="13">
                  <c:v>2.1435888100000016</c:v>
                </c:pt>
                <c:pt idx="14">
                  <c:v>2.3579476910000019</c:v>
                </c:pt>
                <c:pt idx="15">
                  <c:v>2.5937424601000023</c:v>
                </c:pt>
              </c:numCache>
            </c:numRef>
          </c:xVal>
          <c:yVal>
            <c:numRef>
              <c:f>Sheet2!$C$4:$C$19</c:f>
              <c:numCache>
                <c:formatCode>0.0000</c:formatCode>
                <c:ptCount val="16"/>
                <c:pt idx="0">
                  <c:v>1.0212956876001351</c:v>
                </c:pt>
                <c:pt idx="1">
                  <c:v>1.0170005750514519</c:v>
                </c:pt>
                <c:pt idx="2">
                  <c:v>1.0127235258237344</c:v>
                </c:pt>
                <c:pt idx="3">
                  <c:v>1.0084644639507394</c:v>
                </c:pt>
                <c:pt idx="4">
                  <c:v>1.0042233137857035</c:v>
                </c:pt>
                <c:pt idx="5">
                  <c:v>1</c:v>
                </c:pt>
                <c:pt idx="6">
                  <c:v>0.99619485080571579</c:v>
                </c:pt>
                <c:pt idx="7">
                  <c:v>0.99240418077182235</c:v>
                </c:pt>
                <c:pt idx="8">
                  <c:v>0.98862793480295419</c:v>
                </c:pt>
                <c:pt idx="9">
                  <c:v>0.98486605801339189</c:v>
                </c:pt>
                <c:pt idx="10">
                  <c:v>0.98111849572626431</c:v>
                </c:pt>
                <c:pt idx="11">
                  <c:v>0.97738519347275421</c:v>
                </c:pt>
                <c:pt idx="12">
                  <c:v>0.97366609699130602</c:v>
                </c:pt>
                <c:pt idx="13">
                  <c:v>0.96996115222683765</c:v>
                </c:pt>
                <c:pt idx="14">
                  <c:v>0.96627030532995473</c:v>
                </c:pt>
                <c:pt idx="15">
                  <c:v>0.96259350265616772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76-4E94-9AD2-79C1C9578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495327"/>
        <c:axId val="843783311"/>
      </c:scatterChart>
      <c:valAx>
        <c:axId val="84449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783311"/>
        <c:crosses val="autoZero"/>
        <c:crossBetween val="midCat"/>
      </c:valAx>
      <c:valAx>
        <c:axId val="84378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495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Sheet2!$J$3</c:f>
              <c:strCache>
                <c:ptCount val="1"/>
                <c:pt idx="0">
                  <c:v>log(y)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Sheet2!$I$4:$I$19</c:f>
              <c:numCache>
                <c:formatCode>General</c:formatCode>
                <c:ptCount val="16"/>
                <c:pt idx="0">
                  <c:v>-0.52680257828913124</c:v>
                </c:pt>
                <c:pt idx="1">
                  <c:v>-0.42144206263130501</c:v>
                </c:pt>
                <c:pt idx="2">
                  <c:v>-0.31608154697347879</c:v>
                </c:pt>
                <c:pt idx="3">
                  <c:v>-0.21072103131565253</c:v>
                </c:pt>
                <c:pt idx="4">
                  <c:v>-0.10536051565782628</c:v>
                </c:pt>
                <c:pt idx="5">
                  <c:v>0</c:v>
                </c:pt>
                <c:pt idx="6">
                  <c:v>9.5310179804324935E-2</c:v>
                </c:pt>
                <c:pt idx="7">
                  <c:v>0.19062035960864987</c:v>
                </c:pt>
                <c:pt idx="8">
                  <c:v>0.28593053941297486</c:v>
                </c:pt>
                <c:pt idx="9">
                  <c:v>0.38124071921729985</c:v>
                </c:pt>
                <c:pt idx="10">
                  <c:v>0.47655089902162479</c:v>
                </c:pt>
                <c:pt idx="11">
                  <c:v>0.57186107882594972</c:v>
                </c:pt>
                <c:pt idx="12">
                  <c:v>0.66717125863027471</c:v>
                </c:pt>
                <c:pt idx="13">
                  <c:v>0.76248143843459959</c:v>
                </c:pt>
                <c:pt idx="14">
                  <c:v>0.85779161823892458</c:v>
                </c:pt>
                <c:pt idx="15">
                  <c:v>0.95310179804324946</c:v>
                </c:pt>
              </c:numCache>
            </c:numRef>
          </c:xVal>
          <c:yVal>
            <c:numRef>
              <c:f>Sheet2!$J$4:$J$19</c:f>
              <c:numCache>
                <c:formatCode>General</c:formatCode>
                <c:ptCount val="16"/>
                <c:pt idx="0">
                  <c:v>2.107210313156525E-2</c:v>
                </c:pt>
                <c:pt idx="1">
                  <c:v>1.68576825052522E-2</c:v>
                </c:pt>
                <c:pt idx="2">
                  <c:v>1.2643261878939152E-2</c:v>
                </c:pt>
                <c:pt idx="3">
                  <c:v>8.4288412526261017E-3</c:v>
                </c:pt>
                <c:pt idx="4">
                  <c:v>4.2144206263130517E-3</c:v>
                </c:pt>
                <c:pt idx="5">
                  <c:v>0</c:v>
                </c:pt>
                <c:pt idx="6">
                  <c:v>-3.8124071921729974E-3</c:v>
                </c:pt>
                <c:pt idx="7">
                  <c:v>-7.6248143843459949E-3</c:v>
                </c:pt>
                <c:pt idx="8">
                  <c:v>-1.1437221576518995E-2</c:v>
                </c:pt>
                <c:pt idx="9">
                  <c:v>-1.5249628768691995E-2</c:v>
                </c:pt>
                <c:pt idx="10">
                  <c:v>-1.9062035960864993E-2</c:v>
                </c:pt>
                <c:pt idx="11">
                  <c:v>-2.287444315303799E-2</c:v>
                </c:pt>
                <c:pt idx="12">
                  <c:v>-2.668685034521099E-2</c:v>
                </c:pt>
                <c:pt idx="13">
                  <c:v>-3.0499257537383983E-2</c:v>
                </c:pt>
                <c:pt idx="14">
                  <c:v>-3.4311664729556983E-2</c:v>
                </c:pt>
                <c:pt idx="15">
                  <c:v>-3.8124071921729979E-2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58-4AA3-B648-949126F26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701119"/>
        <c:axId val="845732255"/>
      </c:scatterChart>
      <c:valAx>
        <c:axId val="91570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32255"/>
        <c:crosses val="autoZero"/>
        <c:crossBetween val="midCat"/>
      </c:valAx>
      <c:valAx>
        <c:axId val="84573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701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295275</xdr:colOff>
      <xdr:row>0</xdr:row>
      <xdr:rowOff>147637</xdr:rowOff>
    </xdr:from>
    <xdr:to>
      <xdr:col>17</xdr:col>
      <xdr:colOff>600075</xdr:colOff>
      <xdr:row>15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12282B-BFDA-487A-A42A-E1CDCCBCDD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295275</xdr:colOff>
      <xdr:row>15</xdr:row>
      <xdr:rowOff>100012</xdr:rowOff>
    </xdr:from>
    <xdr:to>
      <xdr:col>17</xdr:col>
      <xdr:colOff>600075</xdr:colOff>
      <xdr:row>29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6B713C-05DB-4F9C-B43D-6A07534C85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9EAC2-863E-4FB5-A090-09485BE74CF9}">
  <dimension ref="B1:J36"/>
  <sheetViews>
    <sheetView tabSelected="1" workbookViewId="0">
      <selection activeCell="J19" sqref="J19"/>
    </sheetView>
  </sheetViews>
  <sheetFormatPr defaultRowHeight="15" x14ac:dyDescent="0.25"/>
  <cols>
    <col min="2" max="3" width="6.5703125" bestFit="1" customWidth="1"/>
    <col min="4" max="7" width="7.28515625" bestFit="1" customWidth="1"/>
    <col min="8" max="8" width="6.5703125" customWidth="1"/>
  </cols>
  <sheetData>
    <row r="1" spans="2:10" x14ac:dyDescent="0.25">
      <c r="I1" s="3" t="s">
        <v>4</v>
      </c>
      <c r="J1" s="3">
        <v>-0.04</v>
      </c>
    </row>
    <row r="2" spans="2:10" x14ac:dyDescent="0.25">
      <c r="I2" s="3"/>
      <c r="J2" s="3"/>
    </row>
    <row r="3" spans="2:10" x14ac:dyDescent="0.25">
      <c r="B3" s="1" t="s">
        <v>0</v>
      </c>
      <c r="C3" s="1" t="s">
        <v>1</v>
      </c>
      <c r="D3" s="1" t="s">
        <v>5</v>
      </c>
      <c r="E3" s="1" t="s">
        <v>6</v>
      </c>
      <c r="F3" s="1"/>
      <c r="G3" s="1"/>
      <c r="H3" s="1"/>
      <c r="I3" s="1" t="s">
        <v>2</v>
      </c>
      <c r="J3" s="1" t="s">
        <v>3</v>
      </c>
    </row>
    <row r="4" spans="2:10" x14ac:dyDescent="0.25">
      <c r="B4" s="2">
        <f t="shared" ref="B4:B7" si="0">+B5*0.9</f>
        <v>0.59049000000000018</v>
      </c>
      <c r="C4" s="2">
        <f>+EXP(J4)</f>
        <v>1.0212956876001351</v>
      </c>
      <c r="D4" s="2">
        <f>+POWER(B4,$J$1)</f>
        <v>1.0212956876001351</v>
      </c>
      <c r="E4" s="4">
        <f t="shared" ref="E4:E8" si="1">+C4-$C$9</f>
        <v>2.1295687600135116E-2</v>
      </c>
      <c r="I4">
        <f>+LN(B4)</f>
        <v>-0.52680257828913124</v>
      </c>
      <c r="J4">
        <f>+I4*$J$1</f>
        <v>2.107210313156525E-2</v>
      </c>
    </row>
    <row r="5" spans="2:10" x14ac:dyDescent="0.25">
      <c r="B5" s="2">
        <f t="shared" si="0"/>
        <v>0.65610000000000013</v>
      </c>
      <c r="C5" s="2">
        <f t="shared" ref="C5:C19" si="2">+EXP(J5)</f>
        <v>1.0170005750514519</v>
      </c>
      <c r="D5" s="2">
        <f>+POWER(B5,$J$1)</f>
        <v>1.0170005750514519</v>
      </c>
      <c r="E5" s="4">
        <f t="shared" si="1"/>
        <v>1.7000575051451916E-2</v>
      </c>
      <c r="I5">
        <f t="shared" ref="I5:I19" si="3">+LN(B5)</f>
        <v>-0.42144206263130501</v>
      </c>
      <c r="J5">
        <f>+I5*$J$1</f>
        <v>1.68576825052522E-2</v>
      </c>
    </row>
    <row r="6" spans="2:10" x14ac:dyDescent="0.25">
      <c r="B6" s="2">
        <f t="shared" si="0"/>
        <v>0.72900000000000009</v>
      </c>
      <c r="C6" s="2">
        <f t="shared" si="2"/>
        <v>1.0127235258237344</v>
      </c>
      <c r="D6" s="2">
        <f>+POWER(B6,$J$1)</f>
        <v>1.0127235258237346</v>
      </c>
      <c r="E6" s="4">
        <f t="shared" si="1"/>
        <v>1.2723525823734372E-2</v>
      </c>
      <c r="I6">
        <f t="shared" si="3"/>
        <v>-0.31608154697347879</v>
      </c>
      <c r="J6">
        <f>+I6*$J$1</f>
        <v>1.2643261878939152E-2</v>
      </c>
    </row>
    <row r="7" spans="2:10" x14ac:dyDescent="0.25">
      <c r="B7" s="2">
        <f t="shared" si="0"/>
        <v>0.81</v>
      </c>
      <c r="C7" s="2">
        <f t="shared" si="2"/>
        <v>1.0084644639507394</v>
      </c>
      <c r="D7" s="2">
        <f>+POWER(B7,$J$1)</f>
        <v>1.0084644639507394</v>
      </c>
      <c r="E7" s="4">
        <f t="shared" si="1"/>
        <v>8.4644639507394093E-3</v>
      </c>
      <c r="I7">
        <f t="shared" si="3"/>
        <v>-0.21072103131565253</v>
      </c>
      <c r="J7">
        <f>+I7*$J$1</f>
        <v>8.4288412526261017E-3</v>
      </c>
    </row>
    <row r="8" spans="2:10" x14ac:dyDescent="0.25">
      <c r="B8" s="2">
        <f>+B9*0.9</f>
        <v>0.9</v>
      </c>
      <c r="C8" s="2">
        <f t="shared" si="2"/>
        <v>1.0042233137857035</v>
      </c>
      <c r="D8" s="2">
        <f>+POWER(B8,$J$1)</f>
        <v>1.0042233137857033</v>
      </c>
      <c r="E8" s="4">
        <f t="shared" si="1"/>
        <v>4.2233137857035086E-3</v>
      </c>
      <c r="I8">
        <f t="shared" si="3"/>
        <v>-0.10536051565782628</v>
      </c>
      <c r="J8">
        <f>+I8*$J$1</f>
        <v>4.2144206263130517E-3</v>
      </c>
    </row>
    <row r="9" spans="2:10" x14ac:dyDescent="0.25">
      <c r="B9" s="5">
        <v>1</v>
      </c>
      <c r="C9" s="5">
        <f t="shared" si="2"/>
        <v>1</v>
      </c>
      <c r="D9" s="5">
        <f>+POWER(B9,$J$1)</f>
        <v>1</v>
      </c>
      <c r="E9" s="6">
        <f>+C9-$C$9</f>
        <v>0</v>
      </c>
      <c r="F9" s="2" t="s">
        <v>7</v>
      </c>
      <c r="G9" t="s">
        <v>8</v>
      </c>
      <c r="I9">
        <f t="shared" si="3"/>
        <v>0</v>
      </c>
      <c r="J9">
        <f>+I9*$J$1</f>
        <v>0</v>
      </c>
    </row>
    <row r="10" spans="2:10" x14ac:dyDescent="0.25">
      <c r="B10" s="2">
        <f>+B9*1.1</f>
        <v>1.1000000000000001</v>
      </c>
      <c r="C10" s="2">
        <f t="shared" si="2"/>
        <v>0.99619485080571579</v>
      </c>
      <c r="D10" s="2">
        <f>+POWER(B10,$J$1)</f>
        <v>0.99619485080571579</v>
      </c>
      <c r="E10" s="4">
        <f>+C10-$C$9</f>
        <v>-3.8051491942842075E-3</v>
      </c>
      <c r="F10" s="2">
        <f>+D10-D9</f>
        <v>-3.8051491942842075E-3</v>
      </c>
      <c r="G10" s="2">
        <f>D10/D9-1</f>
        <v>-3.8051491942842075E-3</v>
      </c>
      <c r="H10" s="2"/>
      <c r="I10">
        <f t="shared" si="3"/>
        <v>9.5310179804324935E-2</v>
      </c>
      <c r="J10">
        <f>+I10*$J$1</f>
        <v>-3.8124071921729974E-3</v>
      </c>
    </row>
    <row r="11" spans="2:10" x14ac:dyDescent="0.25">
      <c r="B11" s="2">
        <f t="shared" ref="B11:B19" si="4">+B10*1.1</f>
        <v>1.2100000000000002</v>
      </c>
      <c r="C11" s="2">
        <f t="shared" si="2"/>
        <v>0.99240418077182235</v>
      </c>
      <c r="D11" s="2">
        <f>+POWER(B11,$J$1)</f>
        <v>0.99240418077182235</v>
      </c>
      <c r="E11" s="4">
        <f t="shared" ref="E11:E19" si="5">+C11-$C$9</f>
        <v>-7.5958192281776471E-3</v>
      </c>
      <c r="F11" s="2">
        <f t="shared" ref="F11:F19" si="6">+D11-D10</f>
        <v>-3.7906700338934396E-3</v>
      </c>
      <c r="G11" s="2">
        <f t="shared" ref="G11:G19" si="7">D11/D10-1</f>
        <v>-3.8051491942842075E-3</v>
      </c>
      <c r="H11" s="2"/>
      <c r="I11">
        <f t="shared" si="3"/>
        <v>0.19062035960864987</v>
      </c>
      <c r="J11">
        <f>+I11*$J$1</f>
        <v>-7.6248143843459949E-3</v>
      </c>
    </row>
    <row r="12" spans="2:10" x14ac:dyDescent="0.25">
      <c r="B12" s="2">
        <f t="shared" si="4"/>
        <v>1.3310000000000004</v>
      </c>
      <c r="C12" s="2">
        <f t="shared" si="2"/>
        <v>0.98862793480295419</v>
      </c>
      <c r="D12" s="2">
        <f>+POWER(B12,$J$1)</f>
        <v>0.98862793480295408</v>
      </c>
      <c r="E12" s="4">
        <f t="shared" si="5"/>
        <v>-1.1372065197045811E-2</v>
      </c>
      <c r="F12" s="2">
        <f t="shared" si="6"/>
        <v>-3.7762459688682748E-3</v>
      </c>
      <c r="G12" s="2">
        <f t="shared" si="7"/>
        <v>-3.8051491942843185E-3</v>
      </c>
      <c r="H12" s="2"/>
      <c r="I12">
        <f t="shared" si="3"/>
        <v>0.28593053941297486</v>
      </c>
      <c r="J12">
        <f>+I12*$J$1</f>
        <v>-1.1437221576518995E-2</v>
      </c>
    </row>
    <row r="13" spans="2:10" x14ac:dyDescent="0.25">
      <c r="B13" s="2">
        <f t="shared" si="4"/>
        <v>1.4641000000000006</v>
      </c>
      <c r="C13" s="2">
        <f t="shared" si="2"/>
        <v>0.98486605801339189</v>
      </c>
      <c r="D13" s="2">
        <f>+POWER(B13,$J$1)</f>
        <v>0.98486605801339178</v>
      </c>
      <c r="E13" s="4">
        <f t="shared" si="5"/>
        <v>-1.5133941986608113E-2</v>
      </c>
      <c r="F13" s="2">
        <f t="shared" si="6"/>
        <v>-3.7618767895623018E-3</v>
      </c>
      <c r="G13" s="2">
        <f t="shared" si="7"/>
        <v>-3.8051491942842075E-3</v>
      </c>
      <c r="H13" s="2"/>
      <c r="I13">
        <f t="shared" si="3"/>
        <v>0.38124071921729985</v>
      </c>
      <c r="J13">
        <f>+I13*$J$1</f>
        <v>-1.5249628768691995E-2</v>
      </c>
    </row>
    <row r="14" spans="2:10" x14ac:dyDescent="0.25">
      <c r="B14" s="2">
        <f t="shared" si="4"/>
        <v>1.6105100000000008</v>
      </c>
      <c r="C14" s="2">
        <f t="shared" si="2"/>
        <v>0.98111849572626431</v>
      </c>
      <c r="D14" s="2">
        <f>+POWER(B14,$J$1)</f>
        <v>0.98111849572626442</v>
      </c>
      <c r="E14" s="4">
        <f t="shared" si="5"/>
        <v>-1.8881504273735694E-2</v>
      </c>
      <c r="F14" s="2">
        <f t="shared" si="6"/>
        <v>-3.7475622871273595E-3</v>
      </c>
      <c r="G14" s="2">
        <f t="shared" si="7"/>
        <v>-3.8051491942840965E-3</v>
      </c>
      <c r="H14" s="2"/>
      <c r="I14">
        <f t="shared" si="3"/>
        <v>0.47655089902162479</v>
      </c>
      <c r="J14">
        <f>+I14*$J$1</f>
        <v>-1.9062035960864993E-2</v>
      </c>
    </row>
    <row r="15" spans="2:10" x14ac:dyDescent="0.25">
      <c r="B15" s="2">
        <f t="shared" si="4"/>
        <v>1.7715610000000011</v>
      </c>
      <c r="C15" s="2">
        <f t="shared" si="2"/>
        <v>0.97738519347275421</v>
      </c>
      <c r="D15" s="2">
        <f>+POWER(B15,$J$1)</f>
        <v>0.9773851934727541</v>
      </c>
      <c r="E15" s="4">
        <f t="shared" si="5"/>
        <v>-2.261480652724579E-2</v>
      </c>
      <c r="F15" s="2">
        <f t="shared" si="6"/>
        <v>-3.7333022535103177E-3</v>
      </c>
      <c r="G15" s="2">
        <f t="shared" si="7"/>
        <v>-3.8051491942844295E-3</v>
      </c>
      <c r="H15" s="2"/>
      <c r="I15">
        <f t="shared" si="3"/>
        <v>0.57186107882594972</v>
      </c>
      <c r="J15">
        <f>+I15*$J$1</f>
        <v>-2.287444315303799E-2</v>
      </c>
    </row>
    <row r="16" spans="2:10" x14ac:dyDescent="0.25">
      <c r="B16" s="2">
        <f t="shared" si="4"/>
        <v>1.9487171000000014</v>
      </c>
      <c r="C16" s="2">
        <f t="shared" si="2"/>
        <v>0.97366609699130602</v>
      </c>
      <c r="D16" s="2">
        <f>+POWER(B16,$J$1)</f>
        <v>0.97366609699130613</v>
      </c>
      <c r="E16" s="4">
        <f t="shared" si="5"/>
        <v>-2.6333903008693982E-2</v>
      </c>
      <c r="F16" s="2">
        <f t="shared" si="6"/>
        <v>-3.7190964814479699E-3</v>
      </c>
      <c r="G16" s="2">
        <f t="shared" si="7"/>
        <v>-3.8051491942839855E-3</v>
      </c>
      <c r="H16" s="2"/>
      <c r="I16">
        <f t="shared" si="3"/>
        <v>0.66717125863027471</v>
      </c>
      <c r="J16">
        <f>+I16*$J$1</f>
        <v>-2.668685034521099E-2</v>
      </c>
    </row>
    <row r="17" spans="2:10" x14ac:dyDescent="0.25">
      <c r="B17" s="2">
        <f t="shared" si="4"/>
        <v>2.1435888100000016</v>
      </c>
      <c r="C17" s="2">
        <f t="shared" si="2"/>
        <v>0.96996115222683765</v>
      </c>
      <c r="D17" s="2">
        <f>+POWER(B17,$J$1)</f>
        <v>0.96996115222683765</v>
      </c>
      <c r="E17" s="4">
        <f t="shared" si="5"/>
        <v>-3.0038847773162347E-2</v>
      </c>
      <c r="F17" s="2">
        <f t="shared" si="6"/>
        <v>-3.7049447644684763E-3</v>
      </c>
      <c r="G17" s="2">
        <f t="shared" si="7"/>
        <v>-3.8051491942843185E-3</v>
      </c>
      <c r="H17" s="2"/>
      <c r="I17">
        <f t="shared" si="3"/>
        <v>0.76248143843459959</v>
      </c>
      <c r="J17">
        <f>+I17*$J$1</f>
        <v>-3.0499257537383983E-2</v>
      </c>
    </row>
    <row r="18" spans="2:10" x14ac:dyDescent="0.25">
      <c r="B18" s="2">
        <f t="shared" si="4"/>
        <v>2.3579476910000019</v>
      </c>
      <c r="C18" s="2">
        <f t="shared" si="2"/>
        <v>0.96627030532995473</v>
      </c>
      <c r="D18" s="2">
        <f>+POWER(B18,$J$1)</f>
        <v>0.96627030532995473</v>
      </c>
      <c r="E18" s="4">
        <f t="shared" si="5"/>
        <v>-3.3729694670045274E-2</v>
      </c>
      <c r="F18" s="2">
        <f t="shared" si="6"/>
        <v>-3.6908468968829267E-3</v>
      </c>
      <c r="G18" s="2">
        <f t="shared" si="7"/>
        <v>-3.8051491942842075E-3</v>
      </c>
      <c r="H18" s="2"/>
      <c r="I18">
        <f t="shared" si="3"/>
        <v>0.85779161823892458</v>
      </c>
      <c r="J18">
        <f>+I18*$J$1</f>
        <v>-3.4311664729556983E-2</v>
      </c>
    </row>
    <row r="19" spans="2:10" x14ac:dyDescent="0.25">
      <c r="B19" s="2">
        <f t="shared" si="4"/>
        <v>2.5937424601000023</v>
      </c>
      <c r="C19" s="2">
        <f t="shared" si="2"/>
        <v>0.96259350265616772</v>
      </c>
      <c r="D19" s="2">
        <f>+POWER(B19,$J$1)</f>
        <v>0.96259350265616783</v>
      </c>
      <c r="E19" s="4">
        <f t="shared" si="5"/>
        <v>-3.7406497343832279E-2</v>
      </c>
      <c r="F19" s="2">
        <f t="shared" si="6"/>
        <v>-3.6768026737868942E-3</v>
      </c>
      <c r="G19" s="2">
        <f t="shared" si="7"/>
        <v>-3.8051491942840965E-3</v>
      </c>
      <c r="H19" s="2"/>
      <c r="I19">
        <f t="shared" si="3"/>
        <v>0.95310179804324946</v>
      </c>
      <c r="J19">
        <f>+I19*$J$1</f>
        <v>-3.8124071921729979E-2</v>
      </c>
    </row>
    <row r="21" spans="2:10" x14ac:dyDescent="0.25">
      <c r="B21" s="2"/>
      <c r="C21" s="2"/>
      <c r="D21" s="2"/>
      <c r="E21" s="4"/>
    </row>
    <row r="22" spans="2:10" x14ac:dyDescent="0.25">
      <c r="B22" s="2"/>
      <c r="C22" s="2"/>
      <c r="D22" s="2"/>
      <c r="E22" s="4"/>
    </row>
    <row r="23" spans="2:10" x14ac:dyDescent="0.25">
      <c r="B23" s="2"/>
      <c r="C23" s="2"/>
      <c r="D23" s="2"/>
      <c r="E23" s="4"/>
    </row>
    <row r="24" spans="2:10" x14ac:dyDescent="0.25">
      <c r="B24" s="2"/>
      <c r="C24" s="2"/>
      <c r="D24" s="2"/>
      <c r="E24" s="4"/>
    </row>
    <row r="25" spans="2:10" x14ac:dyDescent="0.25">
      <c r="B25" s="2"/>
      <c r="C25" s="2"/>
      <c r="D25" s="2"/>
      <c r="E25" s="4"/>
    </row>
    <row r="26" spans="2:10" x14ac:dyDescent="0.25">
      <c r="B26" s="5"/>
      <c r="C26" s="5"/>
      <c r="D26" s="5"/>
      <c r="E26" s="6"/>
      <c r="F26" s="2"/>
    </row>
    <row r="27" spans="2:10" x14ac:dyDescent="0.25">
      <c r="B27" s="2"/>
      <c r="C27" s="2"/>
      <c r="D27" s="2"/>
      <c r="E27" s="4"/>
      <c r="F27" s="2"/>
      <c r="G27" s="2"/>
    </row>
    <row r="28" spans="2:10" x14ac:dyDescent="0.25">
      <c r="B28" s="2"/>
      <c r="C28" s="2"/>
      <c r="D28" s="2"/>
      <c r="E28" s="4"/>
      <c r="F28" s="2"/>
      <c r="G28" s="2"/>
    </row>
    <row r="29" spans="2:10" x14ac:dyDescent="0.25">
      <c r="B29" s="2"/>
      <c r="C29" s="2"/>
      <c r="D29" s="2"/>
      <c r="E29" s="4"/>
      <c r="F29" s="2"/>
      <c r="G29" s="2"/>
    </row>
    <row r="30" spans="2:10" x14ac:dyDescent="0.25">
      <c r="B30" s="2"/>
      <c r="C30" s="2"/>
      <c r="D30" s="2"/>
      <c r="E30" s="4"/>
      <c r="F30" s="2"/>
      <c r="G30" s="2"/>
    </row>
    <row r="31" spans="2:10" x14ac:dyDescent="0.25">
      <c r="B31" s="2"/>
      <c r="C31" s="2"/>
      <c r="D31" s="2"/>
      <c r="E31" s="4"/>
      <c r="F31" s="2"/>
      <c r="G31" s="2"/>
    </row>
    <row r="32" spans="2:10" x14ac:dyDescent="0.25">
      <c r="B32" s="2"/>
      <c r="C32" s="2"/>
      <c r="D32" s="2"/>
      <c r="E32" s="4"/>
      <c r="F32" s="2"/>
      <c r="G32" s="2"/>
    </row>
    <row r="33" spans="2:7" x14ac:dyDescent="0.25">
      <c r="B33" s="2"/>
      <c r="C33" s="2"/>
      <c r="D33" s="2"/>
      <c r="E33" s="4"/>
      <c r="F33" s="2"/>
      <c r="G33" s="2"/>
    </row>
    <row r="34" spans="2:7" x14ac:dyDescent="0.25">
      <c r="B34" s="2"/>
      <c r="C34" s="2"/>
      <c r="D34" s="2"/>
      <c r="E34" s="4"/>
      <c r="F34" s="2"/>
      <c r="G34" s="2"/>
    </row>
    <row r="35" spans="2:7" x14ac:dyDescent="0.25">
      <c r="B35" s="2"/>
      <c r="C35" s="2"/>
      <c r="D35" s="2"/>
      <c r="E35" s="4"/>
      <c r="F35" s="2"/>
      <c r="G35" s="2"/>
    </row>
    <row r="36" spans="2:7" x14ac:dyDescent="0.25">
      <c r="B36" s="2"/>
      <c r="C36" s="2"/>
      <c r="D36" s="2"/>
      <c r="E36" s="4"/>
      <c r="F36" s="2"/>
      <c r="G36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MPI for Demographic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Acosta, Enrique</dc:creator>
  <cp:lastModifiedBy>Acosta, Enrique</cp:lastModifiedBy>
  <dcterms:created xsi:type="dcterms:W3CDTF">2022-03-11T15:37:39Z</dcterms:created>
  <dcterms:modified xsi:type="dcterms:W3CDTF">2022-03-11T17:47:01Z</dcterms:modified>
</cp:coreProperties>
</file>