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ncentpo\Desktop\"/>
    </mc:Choice>
  </mc:AlternateContent>
  <bookViews>
    <workbookView xWindow="0" yWindow="0" windowWidth="24000" windowHeight="9600"/>
  </bookViews>
  <sheets>
    <sheet name="北投區" sheetId="1" r:id="rId1"/>
    <sheet name="工作表2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7" i="1" l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6" i="1"/>
  <c r="H7" i="1"/>
  <c r="I7" i="1"/>
  <c r="J7" i="1"/>
  <c r="J3" i="1" s="1"/>
  <c r="K7" i="1"/>
  <c r="L7" i="1"/>
  <c r="M7" i="1"/>
  <c r="N7" i="1"/>
  <c r="O7" i="1"/>
  <c r="P7" i="1"/>
  <c r="Q7" i="1"/>
  <c r="R7" i="1"/>
  <c r="R2" i="1" s="1"/>
  <c r="S7" i="1"/>
  <c r="T7" i="1"/>
  <c r="U7" i="1"/>
  <c r="V7" i="1"/>
  <c r="H8" i="1"/>
  <c r="H2" i="1" s="1"/>
  <c r="I8" i="1"/>
  <c r="J8" i="1"/>
  <c r="K8" i="1"/>
  <c r="L8" i="1"/>
  <c r="L2" i="1" s="1"/>
  <c r="M8" i="1"/>
  <c r="N8" i="1"/>
  <c r="O8" i="1"/>
  <c r="P8" i="1"/>
  <c r="Q8" i="1"/>
  <c r="R8" i="1"/>
  <c r="S8" i="1"/>
  <c r="T8" i="1"/>
  <c r="T3" i="1" s="1"/>
  <c r="U8" i="1"/>
  <c r="V8" i="1"/>
  <c r="H9" i="1"/>
  <c r="I9" i="1"/>
  <c r="I1" i="1" s="1"/>
  <c r="J9" i="1"/>
  <c r="K9" i="1"/>
  <c r="L9" i="1"/>
  <c r="M9" i="1"/>
  <c r="M3" i="1" s="1"/>
  <c r="N9" i="1"/>
  <c r="O9" i="1"/>
  <c r="P9" i="1"/>
  <c r="Q9" i="1"/>
  <c r="Q1" i="1" s="1"/>
  <c r="R9" i="1"/>
  <c r="S9" i="1"/>
  <c r="T9" i="1"/>
  <c r="U9" i="1"/>
  <c r="U1" i="1" s="1"/>
  <c r="V9" i="1"/>
  <c r="H10" i="1"/>
  <c r="I10" i="1"/>
  <c r="J10" i="1"/>
  <c r="J1" i="1" s="1"/>
  <c r="K10" i="1"/>
  <c r="L10" i="1"/>
  <c r="M10" i="1"/>
  <c r="N10" i="1"/>
  <c r="O10" i="1"/>
  <c r="P10" i="1"/>
  <c r="Q10" i="1"/>
  <c r="R10" i="1"/>
  <c r="S10" i="1"/>
  <c r="T10" i="1"/>
  <c r="U10" i="1"/>
  <c r="V10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H34" i="1"/>
  <c r="I34" i="1"/>
  <c r="J34" i="1"/>
  <c r="K34" i="1"/>
  <c r="L34" i="1"/>
  <c r="M34" i="1"/>
  <c r="N34" i="1"/>
  <c r="N3" i="1" s="1"/>
  <c r="O34" i="1"/>
  <c r="P34" i="1"/>
  <c r="Q34" i="1"/>
  <c r="R34" i="1"/>
  <c r="S34" i="1"/>
  <c r="T34" i="1"/>
  <c r="U34" i="1"/>
  <c r="V34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V6" i="1"/>
  <c r="V2" i="1" s="1"/>
  <c r="I6" i="1"/>
  <c r="J6" i="1"/>
  <c r="K6" i="1"/>
  <c r="L6" i="1"/>
  <c r="M6" i="1"/>
  <c r="N6" i="1"/>
  <c r="O6" i="1"/>
  <c r="P6" i="1"/>
  <c r="Q6" i="1"/>
  <c r="R6" i="1"/>
  <c r="S6" i="1"/>
  <c r="T6" i="1"/>
  <c r="U6" i="1"/>
  <c r="P3" i="1"/>
  <c r="K2" i="1"/>
  <c r="H6" i="1"/>
  <c r="J2" i="1"/>
  <c r="H1" i="1"/>
  <c r="U3" i="1" l="1"/>
  <c r="U2" i="1"/>
  <c r="L1" i="1"/>
  <c r="O2" i="1"/>
  <c r="H3" i="1"/>
  <c r="Q2" i="1"/>
  <c r="T1" i="1"/>
  <c r="R1" i="1"/>
  <c r="T2" i="1"/>
  <c r="R3" i="1"/>
  <c r="N1" i="1"/>
  <c r="I2" i="1"/>
  <c r="S3" i="1"/>
  <c r="Q3" i="1"/>
  <c r="M1" i="1"/>
  <c r="I3" i="1"/>
  <c r="V1" i="1"/>
  <c r="V3" i="1"/>
  <c r="N2" i="1"/>
  <c r="S2" i="1"/>
  <c r="M2" i="1"/>
  <c r="P2" i="1"/>
  <c r="P1" i="1"/>
  <c r="L3" i="1"/>
  <c r="S1" i="1"/>
  <c r="O1" i="1"/>
  <c r="K1" i="1"/>
  <c r="O3" i="1"/>
  <c r="K3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D6" i="1"/>
  <c r="C6" i="1"/>
  <c r="B6" i="1"/>
  <c r="B7" i="1"/>
  <c r="E7" i="1" s="1"/>
  <c r="B8" i="1"/>
  <c r="B9" i="1"/>
  <c r="B10" i="1"/>
  <c r="B11" i="1"/>
  <c r="E11" i="1" s="1"/>
  <c r="B12" i="1"/>
  <c r="B13" i="1"/>
  <c r="B14" i="1"/>
  <c r="B15" i="1"/>
  <c r="E15" i="1" s="1"/>
  <c r="B16" i="1"/>
  <c r="B17" i="1"/>
  <c r="B18" i="1"/>
  <c r="B19" i="1"/>
  <c r="E19" i="1" s="1"/>
  <c r="B20" i="1"/>
  <c r="B21" i="1"/>
  <c r="B22" i="1"/>
  <c r="B23" i="1"/>
  <c r="E23" i="1" s="1"/>
  <c r="B24" i="1"/>
  <c r="B25" i="1"/>
  <c r="B26" i="1"/>
  <c r="B27" i="1"/>
  <c r="E27" i="1" s="1"/>
  <c r="B28" i="1"/>
  <c r="B29" i="1"/>
  <c r="B30" i="1"/>
  <c r="B31" i="1"/>
  <c r="E31" i="1" s="1"/>
  <c r="B32" i="1"/>
  <c r="B33" i="1"/>
  <c r="B34" i="1"/>
  <c r="B35" i="1"/>
  <c r="E35" i="1" s="1"/>
  <c r="B36" i="1"/>
  <c r="B37" i="1"/>
  <c r="B38" i="1"/>
  <c r="B39" i="1"/>
  <c r="E39" i="1" s="1"/>
  <c r="B40" i="1"/>
  <c r="B41" i="1"/>
  <c r="B42" i="1"/>
  <c r="B43" i="1"/>
  <c r="E43" i="1" s="1"/>
  <c r="B44" i="1"/>
  <c r="B45" i="1"/>
  <c r="B46" i="1"/>
  <c r="B47" i="1"/>
  <c r="E47" i="1" s="1"/>
  <c r="AE7" i="2"/>
  <c r="AF7" i="2"/>
  <c r="AG7" i="2"/>
  <c r="AE8" i="2"/>
  <c r="AF8" i="2"/>
  <c r="AG8" i="2"/>
  <c r="AE9" i="2"/>
  <c r="AF9" i="2"/>
  <c r="AG9" i="2"/>
  <c r="AE10" i="2"/>
  <c r="AF10" i="2"/>
  <c r="AG10" i="2"/>
  <c r="AE11" i="2"/>
  <c r="AF11" i="2"/>
  <c r="AG11" i="2"/>
  <c r="AE12" i="2"/>
  <c r="AF12" i="2"/>
  <c r="AG12" i="2"/>
  <c r="AE13" i="2"/>
  <c r="AF13" i="2"/>
  <c r="AG13" i="2"/>
  <c r="AE14" i="2"/>
  <c r="AF14" i="2"/>
  <c r="AG14" i="2"/>
  <c r="AE15" i="2"/>
  <c r="AF15" i="2"/>
  <c r="AG15" i="2"/>
  <c r="AE16" i="2"/>
  <c r="AF16" i="2"/>
  <c r="AG16" i="2"/>
  <c r="AE17" i="2"/>
  <c r="AF17" i="2"/>
  <c r="AG17" i="2"/>
  <c r="AE18" i="2"/>
  <c r="AF18" i="2"/>
  <c r="AG18" i="2"/>
  <c r="AE19" i="2"/>
  <c r="AF19" i="2"/>
  <c r="AG19" i="2"/>
  <c r="AE20" i="2"/>
  <c r="AF20" i="2"/>
  <c r="AG20" i="2"/>
  <c r="AE21" i="2"/>
  <c r="AF21" i="2"/>
  <c r="AG21" i="2"/>
  <c r="AE22" i="2"/>
  <c r="AF22" i="2"/>
  <c r="AG22" i="2"/>
  <c r="AE23" i="2"/>
  <c r="AF23" i="2"/>
  <c r="AG23" i="2"/>
  <c r="AE24" i="2"/>
  <c r="AF24" i="2"/>
  <c r="AG24" i="2"/>
  <c r="AE25" i="2"/>
  <c r="AF25" i="2"/>
  <c r="AG25" i="2"/>
  <c r="AE26" i="2"/>
  <c r="AF26" i="2"/>
  <c r="AG26" i="2"/>
  <c r="AE27" i="2"/>
  <c r="AF27" i="2"/>
  <c r="AG27" i="2"/>
  <c r="AE28" i="2"/>
  <c r="AF28" i="2"/>
  <c r="AG28" i="2"/>
  <c r="AE29" i="2"/>
  <c r="AF29" i="2"/>
  <c r="AG29" i="2"/>
  <c r="AE30" i="2"/>
  <c r="AF30" i="2"/>
  <c r="AG30" i="2"/>
  <c r="AE31" i="2"/>
  <c r="AF31" i="2"/>
  <c r="AG31" i="2"/>
  <c r="AE32" i="2"/>
  <c r="AF32" i="2"/>
  <c r="AG32" i="2"/>
  <c r="AE33" i="2"/>
  <c r="AF33" i="2"/>
  <c r="AG33" i="2"/>
  <c r="AE34" i="2"/>
  <c r="AF34" i="2"/>
  <c r="AG34" i="2"/>
  <c r="AE35" i="2"/>
  <c r="AF35" i="2"/>
  <c r="AG35" i="2"/>
  <c r="AE36" i="2"/>
  <c r="AF36" i="2"/>
  <c r="AG36" i="2"/>
  <c r="AE37" i="2"/>
  <c r="AF37" i="2"/>
  <c r="AG37" i="2"/>
  <c r="AE38" i="2"/>
  <c r="AF38" i="2"/>
  <c r="AG38" i="2"/>
  <c r="AE39" i="2"/>
  <c r="AF39" i="2"/>
  <c r="AG39" i="2"/>
  <c r="AE40" i="2"/>
  <c r="AF40" i="2"/>
  <c r="AG40" i="2"/>
  <c r="AE41" i="2"/>
  <c r="AF41" i="2"/>
  <c r="AG41" i="2"/>
  <c r="AE42" i="2"/>
  <c r="AF42" i="2"/>
  <c r="AG42" i="2"/>
  <c r="AE43" i="2"/>
  <c r="AF43" i="2"/>
  <c r="AG43" i="2"/>
  <c r="AE44" i="2"/>
  <c r="AF44" i="2"/>
  <c r="AG44" i="2"/>
  <c r="AE45" i="2"/>
  <c r="AF45" i="2"/>
  <c r="AG45" i="2"/>
  <c r="AE46" i="2"/>
  <c r="AF46" i="2"/>
  <c r="AG46" i="2"/>
  <c r="AE47" i="2"/>
  <c r="AF47" i="2"/>
  <c r="AG47" i="2"/>
  <c r="AE48" i="2"/>
  <c r="AF48" i="2"/>
  <c r="AG48" i="2"/>
  <c r="AE49" i="2"/>
  <c r="AF49" i="2"/>
  <c r="AG49" i="2"/>
  <c r="AE50" i="2"/>
  <c r="AF50" i="2"/>
  <c r="AG50" i="2"/>
  <c r="AE51" i="2"/>
  <c r="AF51" i="2"/>
  <c r="AG51" i="2"/>
  <c r="AE52" i="2"/>
  <c r="AF52" i="2"/>
  <c r="AG52" i="2"/>
  <c r="AE53" i="2"/>
  <c r="AF53" i="2"/>
  <c r="AG53" i="2"/>
  <c r="AE54" i="2"/>
  <c r="AF54" i="2"/>
  <c r="AG54" i="2"/>
  <c r="AE55" i="2"/>
  <c r="AF55" i="2"/>
  <c r="AG55" i="2"/>
  <c r="AE56" i="2"/>
  <c r="AF56" i="2"/>
  <c r="AG56" i="2"/>
  <c r="AE57" i="2"/>
  <c r="AF57" i="2"/>
  <c r="AG57" i="2"/>
  <c r="AE58" i="2"/>
  <c r="AF58" i="2"/>
  <c r="AG58" i="2"/>
  <c r="AE59" i="2"/>
  <c r="AF59" i="2"/>
  <c r="AG59" i="2"/>
  <c r="AE60" i="2"/>
  <c r="AF60" i="2"/>
  <c r="AG60" i="2"/>
  <c r="AE61" i="2"/>
  <c r="AF61" i="2"/>
  <c r="AG61" i="2"/>
  <c r="AE62" i="2"/>
  <c r="AF62" i="2"/>
  <c r="AG62" i="2"/>
  <c r="AE63" i="2"/>
  <c r="AF63" i="2"/>
  <c r="AG63" i="2"/>
  <c r="AE64" i="2"/>
  <c r="AF64" i="2"/>
  <c r="AG64" i="2"/>
  <c r="AE65" i="2"/>
  <c r="AF65" i="2"/>
  <c r="AG65" i="2"/>
  <c r="AE66" i="2"/>
  <c r="AF66" i="2"/>
  <c r="AG66" i="2"/>
  <c r="AE67" i="2"/>
  <c r="AF67" i="2"/>
  <c r="AG67" i="2"/>
  <c r="AE68" i="2"/>
  <c r="AF68" i="2"/>
  <c r="AG68" i="2"/>
  <c r="AE69" i="2"/>
  <c r="AF69" i="2"/>
  <c r="AG69" i="2"/>
  <c r="AE70" i="2"/>
  <c r="AF70" i="2"/>
  <c r="AG70" i="2"/>
  <c r="AE71" i="2"/>
  <c r="AF71" i="2"/>
  <c r="AG71" i="2"/>
  <c r="AE72" i="2"/>
  <c r="AF72" i="2"/>
  <c r="AG72" i="2"/>
  <c r="AE73" i="2"/>
  <c r="AF73" i="2"/>
  <c r="AG73" i="2"/>
  <c r="AE74" i="2"/>
  <c r="AF74" i="2"/>
  <c r="AG74" i="2"/>
  <c r="AE75" i="2"/>
  <c r="AF75" i="2"/>
  <c r="AG75" i="2"/>
  <c r="AE76" i="2"/>
  <c r="AF76" i="2"/>
  <c r="AG76" i="2"/>
  <c r="AE77" i="2"/>
  <c r="AF77" i="2"/>
  <c r="AG77" i="2"/>
  <c r="AE78" i="2"/>
  <c r="AF78" i="2"/>
  <c r="AG78" i="2"/>
  <c r="AE79" i="2"/>
  <c r="AF79" i="2"/>
  <c r="AG79" i="2"/>
  <c r="AE80" i="2"/>
  <c r="AF80" i="2"/>
  <c r="AG80" i="2"/>
  <c r="AE81" i="2"/>
  <c r="AF81" i="2"/>
  <c r="AG81" i="2"/>
  <c r="AE82" i="2"/>
  <c r="AF82" i="2"/>
  <c r="AG82" i="2"/>
  <c r="AE83" i="2"/>
  <c r="AF83" i="2"/>
  <c r="AG83" i="2"/>
  <c r="AE84" i="2"/>
  <c r="AF84" i="2"/>
  <c r="AG84" i="2"/>
  <c r="AE85" i="2"/>
  <c r="AF85" i="2"/>
  <c r="AG85" i="2"/>
  <c r="AE86" i="2"/>
  <c r="AF86" i="2"/>
  <c r="AG86" i="2"/>
  <c r="AE87" i="2"/>
  <c r="AF87" i="2"/>
  <c r="AG87" i="2"/>
  <c r="AE88" i="2"/>
  <c r="AF88" i="2"/>
  <c r="AG88" i="2"/>
  <c r="AE89" i="2"/>
  <c r="AF89" i="2"/>
  <c r="AG89" i="2"/>
  <c r="AE90" i="2"/>
  <c r="AF90" i="2"/>
  <c r="AG90" i="2"/>
  <c r="AE91" i="2"/>
  <c r="AF91" i="2"/>
  <c r="AG91" i="2"/>
  <c r="AE92" i="2"/>
  <c r="AF92" i="2"/>
  <c r="AG92" i="2"/>
  <c r="AE93" i="2"/>
  <c r="AF93" i="2"/>
  <c r="AG93" i="2"/>
  <c r="AE94" i="2"/>
  <c r="AF94" i="2"/>
  <c r="AG94" i="2"/>
  <c r="AE95" i="2"/>
  <c r="AF95" i="2"/>
  <c r="AG95" i="2"/>
  <c r="AE96" i="2"/>
  <c r="AF96" i="2"/>
  <c r="AG96" i="2"/>
  <c r="AE97" i="2"/>
  <c r="AF97" i="2"/>
  <c r="AG97" i="2"/>
  <c r="AE98" i="2"/>
  <c r="AF98" i="2"/>
  <c r="AG98" i="2"/>
  <c r="AE99" i="2"/>
  <c r="AF99" i="2"/>
  <c r="AG99" i="2"/>
  <c r="AE100" i="2"/>
  <c r="AF100" i="2"/>
  <c r="AG100" i="2"/>
  <c r="AE101" i="2"/>
  <c r="AF101" i="2"/>
  <c r="AG101" i="2"/>
  <c r="AE102" i="2"/>
  <c r="AF102" i="2"/>
  <c r="AG102" i="2"/>
  <c r="AE103" i="2"/>
  <c r="AF103" i="2"/>
  <c r="AG103" i="2"/>
  <c r="AE104" i="2"/>
  <c r="AF104" i="2"/>
  <c r="AG104" i="2"/>
  <c r="AE105" i="2"/>
  <c r="AF105" i="2"/>
  <c r="AG105" i="2"/>
  <c r="AE106" i="2"/>
  <c r="AF106" i="2"/>
  <c r="AG106" i="2"/>
  <c r="AE107" i="2"/>
  <c r="AF107" i="2"/>
  <c r="AG107" i="2"/>
  <c r="AE108" i="2"/>
  <c r="AF108" i="2"/>
  <c r="AG108" i="2"/>
  <c r="AE109" i="2"/>
  <c r="AF109" i="2"/>
  <c r="AG109" i="2"/>
  <c r="AE110" i="2"/>
  <c r="AF110" i="2"/>
  <c r="AG110" i="2"/>
  <c r="AE111" i="2"/>
  <c r="AF111" i="2"/>
  <c r="AG111" i="2"/>
  <c r="AE112" i="2"/>
  <c r="AF112" i="2"/>
  <c r="AG112" i="2"/>
  <c r="AE113" i="2"/>
  <c r="AF113" i="2"/>
  <c r="AG113" i="2"/>
  <c r="AE114" i="2"/>
  <c r="AF114" i="2"/>
  <c r="AG114" i="2"/>
  <c r="AE115" i="2"/>
  <c r="AF115" i="2"/>
  <c r="AG115" i="2"/>
  <c r="AE116" i="2"/>
  <c r="AF116" i="2"/>
  <c r="AG116" i="2"/>
  <c r="AE117" i="2"/>
  <c r="AF117" i="2"/>
  <c r="AG117" i="2"/>
  <c r="AE118" i="2"/>
  <c r="AF118" i="2"/>
  <c r="AG118" i="2"/>
  <c r="AE119" i="2"/>
  <c r="AF119" i="2"/>
  <c r="AG119" i="2"/>
  <c r="AE120" i="2"/>
  <c r="AF120" i="2"/>
  <c r="AG120" i="2"/>
  <c r="AE121" i="2"/>
  <c r="AF121" i="2"/>
  <c r="AG121" i="2"/>
  <c r="AE122" i="2"/>
  <c r="AF122" i="2"/>
  <c r="AG122" i="2"/>
  <c r="AE123" i="2"/>
  <c r="AF123" i="2"/>
  <c r="AG123" i="2"/>
  <c r="AE124" i="2"/>
  <c r="AF124" i="2"/>
  <c r="AG124" i="2"/>
  <c r="AE125" i="2"/>
  <c r="AF125" i="2"/>
  <c r="AG125" i="2"/>
  <c r="AE126" i="2"/>
  <c r="AF126" i="2"/>
  <c r="AG126" i="2"/>
  <c r="AE127" i="2"/>
  <c r="AF127" i="2"/>
  <c r="AG127" i="2"/>
  <c r="AE128" i="2"/>
  <c r="AF128" i="2"/>
  <c r="AG128" i="2"/>
  <c r="AE129" i="2"/>
  <c r="AF129" i="2"/>
  <c r="AG129" i="2"/>
  <c r="AE130" i="2"/>
  <c r="AF130" i="2"/>
  <c r="AG130" i="2"/>
  <c r="AE131" i="2"/>
  <c r="AF131" i="2"/>
  <c r="AG131" i="2"/>
  <c r="AE132" i="2"/>
  <c r="AF132" i="2"/>
  <c r="AG132" i="2"/>
  <c r="AE133" i="2"/>
  <c r="AF133" i="2"/>
  <c r="AG133" i="2"/>
  <c r="AE134" i="2"/>
  <c r="AF134" i="2"/>
  <c r="AG134" i="2"/>
  <c r="AE135" i="2"/>
  <c r="AF135" i="2"/>
  <c r="AG135" i="2"/>
  <c r="AE136" i="2"/>
  <c r="AF136" i="2"/>
  <c r="AG136" i="2"/>
  <c r="AE137" i="2"/>
  <c r="AF137" i="2"/>
  <c r="AG137" i="2"/>
  <c r="AE138" i="2"/>
  <c r="AF138" i="2"/>
  <c r="AG138" i="2"/>
  <c r="AE139" i="2"/>
  <c r="AF139" i="2"/>
  <c r="AG139" i="2"/>
  <c r="AE140" i="2"/>
  <c r="AF140" i="2"/>
  <c r="AG140" i="2"/>
  <c r="AE141" i="2"/>
  <c r="AF141" i="2"/>
  <c r="AG141" i="2"/>
  <c r="AE142" i="2"/>
  <c r="AF142" i="2"/>
  <c r="AG142" i="2"/>
  <c r="AE143" i="2"/>
  <c r="AF143" i="2"/>
  <c r="AG143" i="2"/>
  <c r="AE144" i="2"/>
  <c r="AF144" i="2"/>
  <c r="AG144" i="2"/>
  <c r="AG6" i="2"/>
  <c r="AE6" i="2"/>
  <c r="AF6" i="2"/>
  <c r="AB7" i="2"/>
  <c r="AC7" i="2"/>
  <c r="AB8" i="2"/>
  <c r="AC8" i="2"/>
  <c r="AB9" i="2"/>
  <c r="AC9" i="2"/>
  <c r="AB10" i="2"/>
  <c r="AC10" i="2"/>
  <c r="AB11" i="2"/>
  <c r="AC11" i="2"/>
  <c r="AB12" i="2"/>
  <c r="AC12" i="2"/>
  <c r="AB13" i="2"/>
  <c r="AC13" i="2"/>
  <c r="AB14" i="2"/>
  <c r="AC14" i="2"/>
  <c r="AB15" i="2"/>
  <c r="AC15" i="2"/>
  <c r="AB16" i="2"/>
  <c r="AC16" i="2"/>
  <c r="AB17" i="2"/>
  <c r="AC17" i="2"/>
  <c r="AB18" i="2"/>
  <c r="AC18" i="2"/>
  <c r="AB19" i="2"/>
  <c r="AC19" i="2"/>
  <c r="AB20" i="2"/>
  <c r="AC20" i="2"/>
  <c r="AB21" i="2"/>
  <c r="AC21" i="2"/>
  <c r="AB22" i="2"/>
  <c r="AC22" i="2"/>
  <c r="AB23" i="2"/>
  <c r="AC23" i="2"/>
  <c r="AB24" i="2"/>
  <c r="AC24" i="2"/>
  <c r="AB25" i="2"/>
  <c r="AC25" i="2"/>
  <c r="AB26" i="2"/>
  <c r="AC26" i="2"/>
  <c r="AB27" i="2"/>
  <c r="AC27" i="2"/>
  <c r="AB28" i="2"/>
  <c r="AC28" i="2"/>
  <c r="AB29" i="2"/>
  <c r="AC29" i="2"/>
  <c r="AB30" i="2"/>
  <c r="AC30" i="2"/>
  <c r="AB31" i="2"/>
  <c r="AC31" i="2"/>
  <c r="AB32" i="2"/>
  <c r="AC32" i="2"/>
  <c r="AB33" i="2"/>
  <c r="AC33" i="2"/>
  <c r="AB34" i="2"/>
  <c r="AC34" i="2"/>
  <c r="AB35" i="2"/>
  <c r="AC35" i="2"/>
  <c r="AB36" i="2"/>
  <c r="AC36" i="2"/>
  <c r="AB37" i="2"/>
  <c r="AC37" i="2"/>
  <c r="AB38" i="2"/>
  <c r="AC38" i="2"/>
  <c r="AB39" i="2"/>
  <c r="AC39" i="2"/>
  <c r="AB40" i="2"/>
  <c r="AC40" i="2"/>
  <c r="AB41" i="2"/>
  <c r="AC41" i="2"/>
  <c r="AB42" i="2"/>
  <c r="AC42" i="2"/>
  <c r="AB43" i="2"/>
  <c r="AC43" i="2"/>
  <c r="AB44" i="2"/>
  <c r="AC44" i="2"/>
  <c r="AB45" i="2"/>
  <c r="AC45" i="2"/>
  <c r="AB46" i="2"/>
  <c r="AC46" i="2"/>
  <c r="AB47" i="2"/>
  <c r="AC47" i="2"/>
  <c r="AB48" i="2"/>
  <c r="AC48" i="2"/>
  <c r="AB49" i="2"/>
  <c r="AC49" i="2"/>
  <c r="AB50" i="2"/>
  <c r="AC50" i="2"/>
  <c r="AB51" i="2"/>
  <c r="AC51" i="2"/>
  <c r="AB52" i="2"/>
  <c r="AC52" i="2"/>
  <c r="AB53" i="2"/>
  <c r="AC53" i="2"/>
  <c r="AB54" i="2"/>
  <c r="AC54" i="2"/>
  <c r="AB55" i="2"/>
  <c r="AC55" i="2"/>
  <c r="AB56" i="2"/>
  <c r="AC56" i="2"/>
  <c r="AB57" i="2"/>
  <c r="AC57" i="2"/>
  <c r="AB58" i="2"/>
  <c r="AC58" i="2"/>
  <c r="AB59" i="2"/>
  <c r="AC59" i="2"/>
  <c r="AB60" i="2"/>
  <c r="AC60" i="2"/>
  <c r="AB61" i="2"/>
  <c r="AC61" i="2"/>
  <c r="AB62" i="2"/>
  <c r="AC62" i="2"/>
  <c r="AB63" i="2"/>
  <c r="AC63" i="2"/>
  <c r="AB64" i="2"/>
  <c r="AC64" i="2"/>
  <c r="AB65" i="2"/>
  <c r="AC65" i="2"/>
  <c r="AB66" i="2"/>
  <c r="AC66" i="2"/>
  <c r="AB67" i="2"/>
  <c r="AC67" i="2"/>
  <c r="AB68" i="2"/>
  <c r="AC68" i="2"/>
  <c r="AB69" i="2"/>
  <c r="AC69" i="2"/>
  <c r="AB70" i="2"/>
  <c r="AC70" i="2"/>
  <c r="AB71" i="2"/>
  <c r="AC71" i="2"/>
  <c r="AB72" i="2"/>
  <c r="AC72" i="2"/>
  <c r="AB73" i="2"/>
  <c r="AC73" i="2"/>
  <c r="AB74" i="2"/>
  <c r="AC74" i="2"/>
  <c r="AB75" i="2"/>
  <c r="AC75" i="2"/>
  <c r="AB76" i="2"/>
  <c r="AC76" i="2"/>
  <c r="AB77" i="2"/>
  <c r="AC77" i="2"/>
  <c r="AB78" i="2"/>
  <c r="AC78" i="2"/>
  <c r="AB79" i="2"/>
  <c r="AC79" i="2"/>
  <c r="AB80" i="2"/>
  <c r="AC80" i="2"/>
  <c r="AB81" i="2"/>
  <c r="AC81" i="2"/>
  <c r="AB82" i="2"/>
  <c r="AC82" i="2"/>
  <c r="AB83" i="2"/>
  <c r="AC83" i="2"/>
  <c r="AB84" i="2"/>
  <c r="AC84" i="2"/>
  <c r="AB85" i="2"/>
  <c r="AC85" i="2"/>
  <c r="AB86" i="2"/>
  <c r="AC86" i="2"/>
  <c r="AB87" i="2"/>
  <c r="AC87" i="2"/>
  <c r="AB88" i="2"/>
  <c r="AC88" i="2"/>
  <c r="AB89" i="2"/>
  <c r="AC89" i="2"/>
  <c r="AB90" i="2"/>
  <c r="AC90" i="2"/>
  <c r="AB91" i="2"/>
  <c r="AC91" i="2"/>
  <c r="AB92" i="2"/>
  <c r="AC92" i="2"/>
  <c r="AB93" i="2"/>
  <c r="AC93" i="2"/>
  <c r="AB94" i="2"/>
  <c r="AC94" i="2"/>
  <c r="AB95" i="2"/>
  <c r="AC95" i="2"/>
  <c r="AB96" i="2"/>
  <c r="AC96" i="2"/>
  <c r="AB97" i="2"/>
  <c r="AC97" i="2"/>
  <c r="AB98" i="2"/>
  <c r="AC98" i="2"/>
  <c r="AB99" i="2"/>
  <c r="AC99" i="2"/>
  <c r="AB100" i="2"/>
  <c r="AC100" i="2"/>
  <c r="AB101" i="2"/>
  <c r="AC101" i="2"/>
  <c r="AB102" i="2"/>
  <c r="AC102" i="2"/>
  <c r="AB103" i="2"/>
  <c r="AC103" i="2"/>
  <c r="AB104" i="2"/>
  <c r="AC104" i="2"/>
  <c r="AB105" i="2"/>
  <c r="AC105" i="2"/>
  <c r="AB106" i="2"/>
  <c r="AC106" i="2"/>
  <c r="AB107" i="2"/>
  <c r="AC107" i="2"/>
  <c r="AB108" i="2"/>
  <c r="AC108" i="2"/>
  <c r="AB109" i="2"/>
  <c r="AC109" i="2"/>
  <c r="AB110" i="2"/>
  <c r="AC110" i="2"/>
  <c r="AB111" i="2"/>
  <c r="AC111" i="2"/>
  <c r="AB112" i="2"/>
  <c r="AC112" i="2"/>
  <c r="AB113" i="2"/>
  <c r="AC113" i="2"/>
  <c r="AB114" i="2"/>
  <c r="AC114" i="2"/>
  <c r="AB115" i="2"/>
  <c r="AC115" i="2"/>
  <c r="AB116" i="2"/>
  <c r="AC116" i="2"/>
  <c r="AB117" i="2"/>
  <c r="AC117" i="2"/>
  <c r="AB118" i="2"/>
  <c r="AC118" i="2"/>
  <c r="AB119" i="2"/>
  <c r="AC119" i="2"/>
  <c r="AB120" i="2"/>
  <c r="AC120" i="2"/>
  <c r="AB121" i="2"/>
  <c r="AC121" i="2"/>
  <c r="AB122" i="2"/>
  <c r="AC122" i="2"/>
  <c r="AB123" i="2"/>
  <c r="AC123" i="2"/>
  <c r="AB124" i="2"/>
  <c r="AC124" i="2"/>
  <c r="AB125" i="2"/>
  <c r="AC125" i="2"/>
  <c r="AB126" i="2"/>
  <c r="AC126" i="2"/>
  <c r="AB127" i="2"/>
  <c r="AC127" i="2"/>
  <c r="AB128" i="2"/>
  <c r="AC128" i="2"/>
  <c r="AB129" i="2"/>
  <c r="AC129" i="2"/>
  <c r="AB130" i="2"/>
  <c r="AC130" i="2"/>
  <c r="AB131" i="2"/>
  <c r="AC131" i="2"/>
  <c r="AB132" i="2"/>
  <c r="AC132" i="2"/>
  <c r="AB133" i="2"/>
  <c r="AC133" i="2"/>
  <c r="AB134" i="2"/>
  <c r="AC134" i="2"/>
  <c r="AB135" i="2"/>
  <c r="AC135" i="2"/>
  <c r="AB136" i="2"/>
  <c r="AC136" i="2"/>
  <c r="AB137" i="2"/>
  <c r="AC137" i="2"/>
  <c r="AB138" i="2"/>
  <c r="AC138" i="2"/>
  <c r="AB139" i="2"/>
  <c r="AC139" i="2"/>
  <c r="AB140" i="2"/>
  <c r="AC140" i="2"/>
  <c r="AB141" i="2"/>
  <c r="AC141" i="2"/>
  <c r="AB142" i="2"/>
  <c r="AC142" i="2"/>
  <c r="AB143" i="2"/>
  <c r="AC143" i="2"/>
  <c r="AB144" i="2"/>
  <c r="AC144" i="2"/>
  <c r="AC6" i="2"/>
  <c r="AB6" i="2"/>
  <c r="E40" i="1" l="1"/>
  <c r="G40" i="1" s="1"/>
  <c r="E24" i="1"/>
  <c r="E16" i="1"/>
  <c r="G16" i="1" s="1"/>
  <c r="F42" i="1"/>
  <c r="F36" i="1"/>
  <c r="F32" i="1"/>
  <c r="F24" i="1"/>
  <c r="F18" i="1"/>
  <c r="F16" i="1"/>
  <c r="F8" i="1"/>
  <c r="E44" i="1"/>
  <c r="E36" i="1"/>
  <c r="E32" i="1"/>
  <c r="G32" i="1" s="1"/>
  <c r="E28" i="1"/>
  <c r="G28" i="1" s="1"/>
  <c r="E20" i="1"/>
  <c r="E12" i="1"/>
  <c r="E8" i="1"/>
  <c r="G8" i="1" s="1"/>
  <c r="F46" i="1"/>
  <c r="F44" i="1"/>
  <c r="F40" i="1"/>
  <c r="F38" i="1"/>
  <c r="F34" i="1"/>
  <c r="F30" i="1"/>
  <c r="G30" i="1" s="1"/>
  <c r="F28" i="1"/>
  <c r="F26" i="1"/>
  <c r="F22" i="1"/>
  <c r="F20" i="1"/>
  <c r="F14" i="1"/>
  <c r="F12" i="1"/>
  <c r="F10" i="1"/>
  <c r="E26" i="1"/>
  <c r="G26" i="1" s="1"/>
  <c r="E22" i="1"/>
  <c r="E18" i="1"/>
  <c r="G18" i="1" s="1"/>
  <c r="E14" i="1"/>
  <c r="E10" i="1"/>
  <c r="G10" i="1" s="1"/>
  <c r="E45" i="1"/>
  <c r="E41" i="1"/>
  <c r="G41" i="1" s="1"/>
  <c r="E37" i="1"/>
  <c r="E33" i="1"/>
  <c r="E29" i="1"/>
  <c r="E25" i="1"/>
  <c r="E21" i="1"/>
  <c r="E17" i="1"/>
  <c r="E13" i="1"/>
  <c r="E9" i="1"/>
  <c r="E46" i="1"/>
  <c r="E42" i="1"/>
  <c r="G42" i="1" s="1"/>
  <c r="E38" i="1"/>
  <c r="E34" i="1"/>
  <c r="G34" i="1" s="1"/>
  <c r="E30" i="1"/>
  <c r="G43" i="1"/>
  <c r="G46" i="1"/>
  <c r="G38" i="1"/>
  <c r="G22" i="1"/>
  <c r="G14" i="1"/>
  <c r="E6" i="1"/>
  <c r="F47" i="1"/>
  <c r="G47" i="1" s="1"/>
  <c r="F45" i="1"/>
  <c r="G45" i="1" s="1"/>
  <c r="F43" i="1"/>
  <c r="F41" i="1"/>
  <c r="F39" i="1"/>
  <c r="G39" i="1" s="1"/>
  <c r="F37" i="1"/>
  <c r="G37" i="1" s="1"/>
  <c r="F35" i="1"/>
  <c r="G35" i="1" s="1"/>
  <c r="F33" i="1"/>
  <c r="F31" i="1"/>
  <c r="G31" i="1" s="1"/>
  <c r="F29" i="1"/>
  <c r="G29" i="1" s="1"/>
  <c r="F27" i="1"/>
  <c r="G27" i="1" s="1"/>
  <c r="F25" i="1"/>
  <c r="F23" i="1"/>
  <c r="G23" i="1" s="1"/>
  <c r="F21" i="1"/>
  <c r="F19" i="1"/>
  <c r="G19" i="1" s="1"/>
  <c r="F17" i="1"/>
  <c r="G17" i="1" s="1"/>
  <c r="F15" i="1"/>
  <c r="G15" i="1" s="1"/>
  <c r="F13" i="1"/>
  <c r="G13" i="1" s="1"/>
  <c r="F11" i="1"/>
  <c r="G11" i="1" s="1"/>
  <c r="F9" i="1"/>
  <c r="F7" i="1"/>
  <c r="G7" i="1" s="1"/>
  <c r="F6" i="1"/>
  <c r="G33" i="1"/>
  <c r="G6" i="1" l="1"/>
  <c r="G9" i="1"/>
  <c r="G12" i="1"/>
  <c r="G36" i="1"/>
  <c r="G20" i="1"/>
  <c r="G44" i="1"/>
  <c r="G21" i="1"/>
  <c r="G24" i="1"/>
  <c r="G25" i="1"/>
</calcChain>
</file>

<file path=xl/sharedStrings.xml><?xml version="1.0" encoding="utf-8"?>
<sst xmlns="http://schemas.openxmlformats.org/spreadsheetml/2006/main" count="1073" uniqueCount="225">
  <si>
    <t>一德里</t>
  </si>
  <si>
    <t>八仙里</t>
  </si>
  <si>
    <t>大屯里</t>
  </si>
  <si>
    <t>大同里</t>
  </si>
  <si>
    <t>中心里</t>
  </si>
  <si>
    <t>中央里</t>
  </si>
  <si>
    <t>中和里</t>
  </si>
  <si>
    <t>中庸里</t>
  </si>
  <si>
    <t>文化里</t>
  </si>
  <si>
    <t>文林里</t>
  </si>
  <si>
    <t>永和里</t>
  </si>
  <si>
    <t>永明里</t>
  </si>
  <si>
    <t>永欣里</t>
  </si>
  <si>
    <t>石牌里</t>
  </si>
  <si>
    <t>立農里</t>
    <phoneticPr fontId="2" type="noConversion"/>
  </si>
  <si>
    <t>立賢里</t>
    <phoneticPr fontId="2" type="noConversion"/>
  </si>
  <si>
    <t>吉利里</t>
  </si>
  <si>
    <t>吉慶里</t>
  </si>
  <si>
    <t>秀山里</t>
  </si>
  <si>
    <t>奇岩里</t>
  </si>
  <si>
    <t>東華里</t>
  </si>
  <si>
    <t>林泉里</t>
  </si>
  <si>
    <t>長安里</t>
  </si>
  <si>
    <t>建民里</t>
  </si>
  <si>
    <t>泉源里</t>
  </si>
  <si>
    <t>洲美里</t>
  </si>
  <si>
    <t>振華里</t>
  </si>
  <si>
    <t>桃源里</t>
  </si>
  <si>
    <t>清江里</t>
  </si>
  <si>
    <t>尊賢里</t>
  </si>
  <si>
    <t>智仁里</t>
  </si>
  <si>
    <t>湖山里</t>
  </si>
  <si>
    <t>湖田里</t>
  </si>
  <si>
    <t>開明里</t>
  </si>
  <si>
    <t>溫泉里</t>
  </si>
  <si>
    <t>裕民里</t>
  </si>
  <si>
    <t>榮光里</t>
  </si>
  <si>
    <t>榮華里</t>
  </si>
  <si>
    <t>福興里</t>
  </si>
  <si>
    <t>稻香里</t>
  </si>
  <si>
    <t>豐年里</t>
  </si>
  <si>
    <t>關渡里</t>
  </si>
  <si>
    <t>里</t>
    <phoneticPr fontId="2" type="noConversion"/>
  </si>
  <si>
    <t>行政區別</t>
  </si>
  <si>
    <t>村里別</t>
  </si>
  <si>
    <t>投開票所別</t>
  </si>
  <si>
    <t>各候選人得票情形</t>
  </si>
  <si>
    <t>C
投票數
C=A+B</t>
  </si>
  <si>
    <t>G
選舉人數
(原領票數)
G=E+F</t>
  </si>
  <si>
    <t>H
投票率
H=C/G
(%)</t>
  </si>
  <si>
    <t>1
謝維洲
民主進步黨</t>
  </si>
  <si>
    <t xml:space="preserve">2
賴素如
 </t>
  </si>
  <si>
    <t xml:space="preserve">3
孫士堅
 </t>
  </si>
  <si>
    <t>4
潘懷宗
新黨</t>
  </si>
  <si>
    <t xml:space="preserve">5
林瑞圖
 </t>
  </si>
  <si>
    <t>6
周佳君
人民民主陣線</t>
  </si>
  <si>
    <t xml:space="preserve">7
王奕凱
 </t>
  </si>
  <si>
    <t xml:space="preserve">8
王英文
 </t>
  </si>
  <si>
    <t>9
陳重文
中國國民黨</t>
  </si>
  <si>
    <t>10
黃平洋
中國國民黨</t>
  </si>
  <si>
    <t>11
王小玉
親民黨</t>
  </si>
  <si>
    <t>12
楊靜宇
新黨</t>
  </si>
  <si>
    <t>13
汪志冰
中國國民黨</t>
  </si>
  <si>
    <t>14
林世宗
民主進步黨</t>
  </si>
  <si>
    <t>15
王威中
民主進步黨</t>
  </si>
  <si>
    <t>16
吳思瑤
民主進步黨</t>
  </si>
  <si>
    <t>17
陳建銘
台灣團結聯盟</t>
  </si>
  <si>
    <t>18
何志偉
民主進步黨</t>
  </si>
  <si>
    <t xml:space="preserve">19
陳政忠
 </t>
  </si>
  <si>
    <t>20
陳慈慧
民主進步黨</t>
  </si>
  <si>
    <t>21
吳碧珠
中國國民黨</t>
  </si>
  <si>
    <t>　北投區</t>
  </si>
  <si>
    <t/>
  </si>
  <si>
    <t>　　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</si>
  <si>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</si>
  <si>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</si>
  <si>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</si>
  <si>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</si>
  <si>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</si>
  <si>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</si>
  <si>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</si>
  <si>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</si>
  <si>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</si>
  <si>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</si>
  <si>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</si>
  <si>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</si>
  <si>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</si>
  <si>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</si>
  <si>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</si>
  <si>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</si>
  <si>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</si>
  <si>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</si>
  <si>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</si>
  <si>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</si>
  <si>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</si>
  <si>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</si>
  <si>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</si>
  <si>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</si>
  <si>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</si>
  <si>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</si>
  <si>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</si>
  <si>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</si>
  <si>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</si>
  <si>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</si>
  <si>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</si>
  <si>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</si>
  <si>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</si>
  <si>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</si>
  <si>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</si>
  <si>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</si>
  <si>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</si>
  <si>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</si>
  <si>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</si>
  <si>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</si>
  <si>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</si>
  <si>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</si>
  <si>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</si>
  <si>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</si>
  <si>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</si>
  <si>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</si>
  <si>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</si>
  <si>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</si>
  <si>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</si>
  <si>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</si>
  <si>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</si>
  <si>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</si>
  <si>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</si>
  <si>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</si>
  <si>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立賢里</t>
  </si>
  <si>
    <t>55</t>
  </si>
  <si>
    <t>56</t>
  </si>
  <si>
    <t>57</t>
  </si>
  <si>
    <t>立農里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</si>
  <si>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</si>
  <si>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</si>
  <si>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</si>
  <si>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</si>
  <si>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</si>
  <si>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</si>
  <si>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</si>
  <si>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</si>
  <si>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</si>
  <si>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</si>
  <si>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</si>
  <si>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</si>
  <si>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</si>
  <si>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</si>
  <si>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</si>
  <si>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</si>
  <si>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</si>
  <si>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</si>
  <si>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</si>
  <si>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</si>
  <si>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</si>
  <si>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</si>
  <si>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</si>
  <si>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</si>
  <si>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</si>
  <si>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</si>
  <si>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</si>
  <si>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</si>
  <si>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</si>
  <si>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</si>
  <si>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</si>
  <si>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</si>
  <si>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</si>
  <si>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</si>
  <si>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</si>
  <si>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</si>
  <si>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</si>
  <si>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</si>
  <si>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</si>
  <si>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</si>
  <si>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</si>
  <si>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</si>
  <si>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</si>
  <si>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</si>
  <si>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</si>
  <si>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</si>
  <si>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</si>
  <si>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</si>
  <si>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</si>
  <si>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</si>
  <si>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</si>
  <si>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</si>
  <si>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</si>
  <si>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</si>
  <si>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</si>
  <si>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</si>
  <si>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</si>
  <si>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</si>
  <si>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</si>
  <si>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</si>
  <si>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</si>
  <si>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</si>
  <si>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</si>
  <si>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</si>
  <si>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</si>
  <si>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</si>
  <si>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</si>
  <si>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</si>
  <si>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</si>
  <si>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</si>
  <si>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</si>
  <si>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</si>
  <si>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</si>
  <si>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</si>
  <si>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</si>
  <si>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</si>
  <si>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</si>
  <si>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</si>
  <si>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</si>
  <si>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</si>
  <si>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</si>
  <si>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</si>
  <si>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藍得票數</t>
    <phoneticPr fontId="2" type="noConversion"/>
  </si>
  <si>
    <t>綠得票數</t>
    <phoneticPr fontId="2" type="noConversion"/>
  </si>
  <si>
    <t>投票人數</t>
    <phoneticPr fontId="2" type="noConversion"/>
  </si>
  <si>
    <t>藍得票率</t>
    <phoneticPr fontId="2" type="noConversion"/>
  </si>
  <si>
    <t>綠得票率</t>
    <phoneticPr fontId="2" type="noConversion"/>
  </si>
  <si>
    <t>藍-綠</t>
    <phoneticPr fontId="2" type="noConversion"/>
  </si>
  <si>
    <t>weighted sum</t>
    <phoneticPr fontId="2" type="noConversion"/>
  </si>
  <si>
    <t>綠</t>
    <phoneticPr fontId="2" type="noConversion"/>
  </si>
  <si>
    <t>藍</t>
    <phoneticPr fontId="2" type="noConversion"/>
  </si>
  <si>
    <t>藍綠差對年齡相關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</si>
</sst>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77" formatCode="##.00"/>
    <numFmt numFmtId="184" formatCode="_-* #,##0.0000_-;\-* #,##0.0000_-;_-* &quot;-&quot;??_-;_-@_-"/>
    <numFmt numFmtId="193" formatCode="0.0000"/>
    <numFmt numFmtId="194" formatCode="0.000%"/>
  </numFmts>
  <fonts count="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0" xfId="0" applyNumberFormat="1" applyFont="1" applyFill="1" applyBorder="1" applyAlignment="1"/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/>
    <xf numFmtId="3" fontId="0" fillId="0" borderId="7" xfId="0" applyNumberFormat="1" applyBorder="1" applyAlignment="1"/>
    <xf numFmtId="177" fontId="0" fillId="0" borderId="7" xfId="0" applyNumberFormat="1" applyBorder="1" applyAlignment="1"/>
    <xf numFmtId="3" fontId="0" fillId="0" borderId="0" xfId="0" applyNumberFormat="1" applyFont="1" applyFill="1" applyBorder="1" applyAlignment="1"/>
    <xf numFmtId="10" fontId="0" fillId="0" borderId="0" xfId="2" applyNumberFormat="1" applyFont="1">
      <alignment vertical="center"/>
    </xf>
    <xf numFmtId="10" fontId="0" fillId="0" borderId="0" xfId="0" applyNumberFormat="1">
      <alignment vertical="center"/>
    </xf>
    <xf numFmtId="184" fontId="0" fillId="0" borderId="0" xfId="1" applyNumberFormat="1" applyFont="1">
      <alignment vertical="center"/>
    </xf>
    <xf numFmtId="193" fontId="0" fillId="0" borderId="0" xfId="0" applyNumberFormat="1">
      <alignment vertical="center"/>
    </xf>
    <xf numFmtId="194" fontId="0" fillId="0" borderId="0" xfId="2" applyNumberFormat="1" applyFont="1" applyFill="1">
      <alignment vertical="center"/>
    </xf>
  </cellXfs>
  <cellStyles count="3">
    <cellStyle name="一般" xfId="0" builtinId="0"/>
    <cellStyle name="千分位" xfId="1" builtinId="3"/>
    <cellStyle name="百分比" xfId="2" builtinId="5"/>
  </cellStyles>
  <dxfs count="0"/>
  <tableStyles count="0" defaultTableStyle="TableStyleMedium2" defaultPivotStyle="PivotStyleLight16"/>
  <colors>
    <mruColors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北投區!$G$6:$G$47</c:f>
              <c:numCache>
                <c:formatCode>0.00%</c:formatCode>
                <c:ptCount val="42"/>
                <c:pt idx="0">
                  <c:v>-0.26530131826741998</c:v>
                </c:pt>
                <c:pt idx="1">
                  <c:v>-0.18815545959284397</c:v>
                </c:pt>
                <c:pt idx="2">
                  <c:v>-0.33946251768033942</c:v>
                </c:pt>
                <c:pt idx="3">
                  <c:v>-0.18589025755879063</c:v>
                </c:pt>
                <c:pt idx="4">
                  <c:v>-0.10177115546809107</c:v>
                </c:pt>
                <c:pt idx="5">
                  <c:v>-0.21600606865162142</c:v>
                </c:pt>
                <c:pt idx="6">
                  <c:v>-8.3360790774299809E-2</c:v>
                </c:pt>
                <c:pt idx="7">
                  <c:v>-0.23992537313432838</c:v>
                </c:pt>
                <c:pt idx="8">
                  <c:v>0.21958098307816282</c:v>
                </c:pt>
                <c:pt idx="9">
                  <c:v>-0.19887005649717515</c:v>
                </c:pt>
                <c:pt idx="10">
                  <c:v>-7.3497958390044693E-2</c:v>
                </c:pt>
                <c:pt idx="11">
                  <c:v>-4.5936395759717308E-2</c:v>
                </c:pt>
                <c:pt idx="12">
                  <c:v>8.4820393974507524E-2</c:v>
                </c:pt>
                <c:pt idx="13">
                  <c:v>-0.13751113751113753</c:v>
                </c:pt>
                <c:pt idx="14">
                  <c:v>-0.15681475903614456</c:v>
                </c:pt>
                <c:pt idx="15">
                  <c:v>-0.17143746110765401</c:v>
                </c:pt>
                <c:pt idx="16">
                  <c:v>-3.4204739799658102E-3</c:v>
                </c:pt>
                <c:pt idx="17">
                  <c:v>-0.20729001584786055</c:v>
                </c:pt>
                <c:pt idx="18">
                  <c:v>-7.6043737574552683E-2</c:v>
                </c:pt>
                <c:pt idx="19">
                  <c:v>-9.1067083767813695E-2</c:v>
                </c:pt>
                <c:pt idx="20">
                  <c:v>1.9396551724137956E-2</c:v>
                </c:pt>
                <c:pt idx="21">
                  <c:v>1.8318965517241381E-2</c:v>
                </c:pt>
                <c:pt idx="22">
                  <c:v>-0.16213847502191059</c:v>
                </c:pt>
                <c:pt idx="23">
                  <c:v>-0.14170815779394869</c:v>
                </c:pt>
                <c:pt idx="24">
                  <c:v>-0.28246983676366211</c:v>
                </c:pt>
                <c:pt idx="25">
                  <c:v>-0.36944818304172272</c:v>
                </c:pt>
                <c:pt idx="26">
                  <c:v>-1.2245790509512355E-2</c:v>
                </c:pt>
                <c:pt idx="27">
                  <c:v>-0.1656836461126005</c:v>
                </c:pt>
                <c:pt idx="28">
                  <c:v>-0.16398158803222096</c:v>
                </c:pt>
                <c:pt idx="29">
                  <c:v>-0.18077884958913898</c:v>
                </c:pt>
                <c:pt idx="30">
                  <c:v>-8.2975295381310432E-2</c:v>
                </c:pt>
                <c:pt idx="31">
                  <c:v>-8.5740072202166062E-2</c:v>
                </c:pt>
                <c:pt idx="32">
                  <c:v>-0.15147783251231528</c:v>
                </c:pt>
                <c:pt idx="33">
                  <c:v>-4.622266401590458E-2</c:v>
                </c:pt>
                <c:pt idx="34">
                  <c:v>-0.13970223325062037</c:v>
                </c:pt>
                <c:pt idx="35">
                  <c:v>-5.5942533739660405E-2</c:v>
                </c:pt>
                <c:pt idx="36">
                  <c:v>-0.11018711018711019</c:v>
                </c:pt>
                <c:pt idx="37">
                  <c:v>-2.3387978142076493E-2</c:v>
                </c:pt>
                <c:pt idx="38">
                  <c:v>-0.13481269386781197</c:v>
                </c:pt>
                <c:pt idx="39">
                  <c:v>-6.9949066213921884E-2</c:v>
                </c:pt>
                <c:pt idx="40">
                  <c:v>-0.1587578506629449</c:v>
                </c:pt>
                <c:pt idx="41">
                  <c:v>-0.15574650912996774</c:v>
                </c:pt>
              </c:numCache>
            </c:numRef>
          </c:xVal>
          <c:yVal>
            <c:numRef>
              <c:f>北投區!$W$6:$W$47</c:f>
              <c:numCache>
                <c:formatCode>_-* #,##0.0000_-;\-* #,##0.0000_-;_-* "-"??_-;_-@_-</c:formatCode>
                <c:ptCount val="42"/>
                <c:pt idx="0">
                  <c:v>44.51954134366926</c:v>
                </c:pt>
                <c:pt idx="1">
                  <c:v>45.646025283908294</c:v>
                </c:pt>
                <c:pt idx="2">
                  <c:v>47.628571428571426</c:v>
                </c:pt>
                <c:pt idx="3">
                  <c:v>45.747645211930923</c:v>
                </c:pt>
                <c:pt idx="4">
                  <c:v>46.535306704707565</c:v>
                </c:pt>
                <c:pt idx="5">
                  <c:v>45.3742918802266</c:v>
                </c:pt>
                <c:pt idx="6">
                  <c:v>47.000910539494647</c:v>
                </c:pt>
                <c:pt idx="7">
                  <c:v>45.978514108206063</c:v>
                </c:pt>
                <c:pt idx="8">
                  <c:v>46.368166287015939</c:v>
                </c:pt>
                <c:pt idx="9">
                  <c:v>46.893669498492741</c:v>
                </c:pt>
                <c:pt idx="10">
                  <c:v>46.521260046668395</c:v>
                </c:pt>
                <c:pt idx="11">
                  <c:v>45.463286713286706</c:v>
                </c:pt>
                <c:pt idx="12">
                  <c:v>46.818874828479956</c:v>
                </c:pt>
                <c:pt idx="13">
                  <c:v>45.67907877744296</c:v>
                </c:pt>
                <c:pt idx="14">
                  <c:v>44.627518557794282</c:v>
                </c:pt>
                <c:pt idx="15">
                  <c:v>45.016567263088128</c:v>
                </c:pt>
                <c:pt idx="16">
                  <c:v>45.59429477020602</c:v>
                </c:pt>
                <c:pt idx="17">
                  <c:v>45.6644403500691</c:v>
                </c:pt>
                <c:pt idx="18">
                  <c:v>47.286888052036971</c:v>
                </c:pt>
                <c:pt idx="19">
                  <c:v>45.834931671062094</c:v>
                </c:pt>
                <c:pt idx="20">
                  <c:v>46.449275362318836</c:v>
                </c:pt>
                <c:pt idx="21">
                  <c:v>47.594355103380373</c:v>
                </c:pt>
                <c:pt idx="22">
                  <c:v>46.083715596330279</c:v>
                </c:pt>
                <c:pt idx="23">
                  <c:v>47.280487804878049</c:v>
                </c:pt>
                <c:pt idx="24">
                  <c:v>46.899856252994724</c:v>
                </c:pt>
                <c:pt idx="25">
                  <c:v>45.472114853672004</c:v>
                </c:pt>
                <c:pt idx="26">
                  <c:v>46.899420024420017</c:v>
                </c:pt>
                <c:pt idx="27">
                  <c:v>44.274393736872256</c:v>
                </c:pt>
                <c:pt idx="28">
                  <c:v>46.336853474138955</c:v>
                </c:pt>
                <c:pt idx="29">
                  <c:v>45.711402623612514</c:v>
                </c:pt>
                <c:pt idx="30">
                  <c:v>45.305871212121218</c:v>
                </c:pt>
                <c:pt idx="31">
                  <c:v>49.560853199498105</c:v>
                </c:pt>
                <c:pt idx="32">
                  <c:v>47.553430821147352</c:v>
                </c:pt>
                <c:pt idx="33">
                  <c:v>46.191307383487526</c:v>
                </c:pt>
                <c:pt idx="34">
                  <c:v>46.601908657123388</c:v>
                </c:pt>
                <c:pt idx="35">
                  <c:v>46.010646387832708</c:v>
                </c:pt>
                <c:pt idx="36">
                  <c:v>45.555918901242642</c:v>
                </c:pt>
                <c:pt idx="37">
                  <c:v>46.762499999999996</c:v>
                </c:pt>
                <c:pt idx="38">
                  <c:v>45.187019641332192</c:v>
                </c:pt>
                <c:pt idx="39">
                  <c:v>45.540843806104121</c:v>
                </c:pt>
                <c:pt idx="40">
                  <c:v>44.939339184305616</c:v>
                </c:pt>
                <c:pt idx="41">
                  <c:v>45.771372589460661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28-43AA-AF71-ABC0AB3A2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510608"/>
        <c:axId val="326509360"/>
      </c:scatterChart>
      <c:valAx>
        <c:axId val="32651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6509360"/>
        <c:crosses val="autoZero"/>
        <c:crossBetween val="midCat"/>
      </c:valAx>
      <c:valAx>
        <c:axId val="326509360"/>
        <c:scaling>
          <c:orientation val="minMax"/>
          <c:max val="4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0_-;\-* #,##0.00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651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2E75B6"/>
            </a:solidFill>
            <a:ln>
              <a:noFill/>
            </a:ln>
            <a:effectLst/>
          </c:spPr>
          <c:invertIfNegative val="1"/>
          <c:cat>
            <c:numRef>
              <c:f>北投區!$Y$26:$Y$40</c:f>
              <c:numCache>
                <c:formatCode>General</c:formatCode>
                <c:ptCount val="1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</c:numCache>
            </c:numRef>
          </c:cat>
          <c:val>
            <c:numRef>
              <c:f>北投區!$Z$26:$Z$40</c:f>
              <c:numCache>
                <c:formatCode>General</c:formatCode>
                <c:ptCount val="15"/>
                <c:pt idx="0">
                  <c:v>-0.24183937799383459</c:v>
                </c:pt>
                <c:pt idx="1">
                  <c:v>-0.19620667576614351</c:v>
                </c:pt>
                <c:pt idx="2">
                  <c:v>-0.51225320693953824</c:v>
                </c:pt>
                <c:pt idx="3">
                  <c:v>2.9648999799969954E-2</c:v>
                </c:pt>
                <c:pt idx="4">
                  <c:v>0.1074684279911424</c:v>
                </c:pt>
                <c:pt idx="5">
                  <c:v>0.24077320190566989</c:v>
                </c:pt>
                <c:pt idx="6">
                  <c:v>-6.6377652033297416E-2</c:v>
                </c:pt>
                <c:pt idx="7">
                  <c:v>0.19670708165938941</c:v>
                </c:pt>
                <c:pt idx="8">
                  <c:v>0.18942666506987946</c:v>
                </c:pt>
                <c:pt idx="9">
                  <c:v>0.26349867474912297</c:v>
                </c:pt>
                <c:pt idx="10">
                  <c:v>-7.0101332873060918E-2</c:v>
                </c:pt>
                <c:pt idx="11">
                  <c:v>-0.29954134580227337</c:v>
                </c:pt>
                <c:pt idx="12">
                  <c:v>-5.5836792821452287E-4</c:v>
                </c:pt>
                <c:pt idx="13">
                  <c:v>0.35711067943613961</c:v>
                </c:pt>
                <c:pt idx="14">
                  <c:v>0.34379819134162065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63BE7B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8BC8-4BFD-88A7-5A81A43A4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9959776"/>
        <c:axId val="419959360"/>
      </c:barChart>
      <c:catAx>
        <c:axId val="41995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9959360"/>
        <c:crosses val="autoZero"/>
        <c:auto val="1"/>
        <c:lblAlgn val="ctr"/>
        <c:lblOffset val="100"/>
        <c:noMultiLvlLbl val="0"/>
      </c:catAx>
      <c:valAx>
        <c:axId val="4199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995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48</xdr:row>
      <xdr:rowOff>38100</xdr:rowOff>
    </xdr:from>
    <xdr:to>
      <xdr:col>13</xdr:col>
      <xdr:colOff>657225</xdr:colOff>
      <xdr:row>61</xdr:row>
      <xdr:rowOff>57150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538162</xdr:colOff>
      <xdr:row>29</xdr:row>
      <xdr:rowOff>123825</xdr:rowOff>
    </xdr:from>
    <xdr:to>
      <xdr:col>34</xdr:col>
      <xdr:colOff>309562</xdr:colOff>
      <xdr:row>42</xdr:row>
      <xdr:rowOff>142875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488;&#21271;&#24066;&#20154;&#21475;5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Y區隔"/>
    </sheetNames>
    <sheetDataSet>
      <sheetData sheetId="0">
        <row r="416">
          <cell r="B416" t="str">
            <v>建民里</v>
          </cell>
          <cell r="C416">
            <v>3690</v>
          </cell>
          <cell r="D416">
            <v>273</v>
          </cell>
          <cell r="E416">
            <v>272</v>
          </cell>
          <cell r="F416">
            <v>355</v>
          </cell>
          <cell r="G416">
            <v>365</v>
          </cell>
          <cell r="H416">
            <v>316</v>
          </cell>
          <cell r="I416">
            <v>314</v>
          </cell>
          <cell r="J416">
            <v>369</v>
          </cell>
          <cell r="K416">
            <v>334</v>
          </cell>
          <cell r="L416">
            <v>340</v>
          </cell>
          <cell r="M416">
            <v>262</v>
          </cell>
          <cell r="N416">
            <v>158</v>
          </cell>
          <cell r="O416">
            <v>120</v>
          </cell>
          <cell r="P416">
            <v>108</v>
          </cell>
          <cell r="Q416">
            <v>60</v>
          </cell>
          <cell r="R416">
            <v>44</v>
          </cell>
        </row>
        <row r="417">
          <cell r="B417" t="str">
            <v>文林里</v>
          </cell>
          <cell r="C417">
            <v>3649</v>
          </cell>
          <cell r="D417">
            <v>237</v>
          </cell>
          <cell r="E417">
            <v>263</v>
          </cell>
          <cell r="F417">
            <v>372</v>
          </cell>
          <cell r="G417">
            <v>390</v>
          </cell>
          <cell r="H417">
            <v>358</v>
          </cell>
          <cell r="I417">
            <v>347</v>
          </cell>
          <cell r="J417">
            <v>296</v>
          </cell>
          <cell r="K417">
            <v>323</v>
          </cell>
          <cell r="L417">
            <v>340</v>
          </cell>
          <cell r="M417">
            <v>257</v>
          </cell>
          <cell r="N417">
            <v>173</v>
          </cell>
          <cell r="O417">
            <v>130</v>
          </cell>
          <cell r="P417">
            <v>88</v>
          </cell>
          <cell r="Q417">
            <v>53</v>
          </cell>
          <cell r="R417">
            <v>22</v>
          </cell>
        </row>
        <row r="418">
          <cell r="B418" t="str">
            <v>石牌里</v>
          </cell>
          <cell r="C418">
            <v>4646</v>
          </cell>
          <cell r="D418">
            <v>301</v>
          </cell>
          <cell r="E418">
            <v>361</v>
          </cell>
          <cell r="F418">
            <v>548</v>
          </cell>
          <cell r="G418">
            <v>584</v>
          </cell>
          <cell r="H418">
            <v>442</v>
          </cell>
          <cell r="I418">
            <v>386</v>
          </cell>
          <cell r="J418">
            <v>363</v>
          </cell>
          <cell r="K418">
            <v>407</v>
          </cell>
          <cell r="L418">
            <v>445</v>
          </cell>
          <cell r="M418">
            <v>305</v>
          </cell>
          <cell r="N418">
            <v>187</v>
          </cell>
          <cell r="O418">
            <v>155</v>
          </cell>
          <cell r="P418">
            <v>85</v>
          </cell>
          <cell r="Q418">
            <v>51</v>
          </cell>
          <cell r="R418">
            <v>26</v>
          </cell>
        </row>
        <row r="419">
          <cell r="B419" t="str">
            <v>福興里</v>
          </cell>
          <cell r="C419">
            <v>5855</v>
          </cell>
          <cell r="D419">
            <v>424</v>
          </cell>
          <cell r="E419">
            <v>425</v>
          </cell>
          <cell r="F419">
            <v>652</v>
          </cell>
          <cell r="G419">
            <v>703</v>
          </cell>
          <cell r="H419">
            <v>651</v>
          </cell>
          <cell r="I419">
            <v>556</v>
          </cell>
          <cell r="J419">
            <v>491</v>
          </cell>
          <cell r="K419">
            <v>550</v>
          </cell>
          <cell r="L419">
            <v>503</v>
          </cell>
          <cell r="M419">
            <v>311</v>
          </cell>
          <cell r="N419">
            <v>195</v>
          </cell>
          <cell r="O419">
            <v>176</v>
          </cell>
          <cell r="P419">
            <v>109</v>
          </cell>
          <cell r="Q419">
            <v>67</v>
          </cell>
          <cell r="R419">
            <v>42</v>
          </cell>
        </row>
        <row r="420">
          <cell r="B420" t="str">
            <v>榮光里</v>
          </cell>
          <cell r="C420">
            <v>6116</v>
          </cell>
          <cell r="D420">
            <v>435</v>
          </cell>
          <cell r="E420">
            <v>403</v>
          </cell>
          <cell r="F420">
            <v>630</v>
          </cell>
          <cell r="G420">
            <v>822</v>
          </cell>
          <cell r="H420">
            <v>664</v>
          </cell>
          <cell r="I420">
            <v>604</v>
          </cell>
          <cell r="J420">
            <v>530</v>
          </cell>
          <cell r="K420">
            <v>486</v>
          </cell>
          <cell r="L420">
            <v>499</v>
          </cell>
          <cell r="M420">
            <v>375</v>
          </cell>
          <cell r="N420">
            <v>235</v>
          </cell>
          <cell r="O420">
            <v>186</v>
          </cell>
          <cell r="P420">
            <v>139</v>
          </cell>
          <cell r="Q420">
            <v>70</v>
          </cell>
          <cell r="R420">
            <v>38</v>
          </cell>
        </row>
        <row r="421">
          <cell r="B421" t="str">
            <v>榮華里</v>
          </cell>
          <cell r="C421">
            <v>6400</v>
          </cell>
          <cell r="D421">
            <v>451</v>
          </cell>
          <cell r="E421">
            <v>496</v>
          </cell>
          <cell r="F421">
            <v>631</v>
          </cell>
          <cell r="G421">
            <v>626</v>
          </cell>
          <cell r="H421">
            <v>572</v>
          </cell>
          <cell r="I421">
            <v>565</v>
          </cell>
          <cell r="J421">
            <v>574</v>
          </cell>
          <cell r="K421">
            <v>650</v>
          </cell>
          <cell r="L421">
            <v>624</v>
          </cell>
          <cell r="M421">
            <v>488</v>
          </cell>
          <cell r="N421">
            <v>276</v>
          </cell>
          <cell r="O421">
            <v>177</v>
          </cell>
          <cell r="P421">
            <v>128</v>
          </cell>
          <cell r="Q421">
            <v>102</v>
          </cell>
          <cell r="R421">
            <v>40</v>
          </cell>
        </row>
        <row r="422">
          <cell r="B422" t="str">
            <v>裕民里</v>
          </cell>
          <cell r="C422">
            <v>6575</v>
          </cell>
          <cell r="D422">
            <v>464</v>
          </cell>
          <cell r="E422">
            <v>470</v>
          </cell>
          <cell r="F422">
            <v>744</v>
          </cell>
          <cell r="G422">
            <v>764</v>
          </cell>
          <cell r="H422">
            <v>597</v>
          </cell>
          <cell r="I422">
            <v>556</v>
          </cell>
          <cell r="J422">
            <v>591</v>
          </cell>
          <cell r="K422">
            <v>645</v>
          </cell>
          <cell r="L422">
            <v>601</v>
          </cell>
          <cell r="M422">
            <v>420</v>
          </cell>
          <cell r="N422">
            <v>277</v>
          </cell>
          <cell r="O422">
            <v>178</v>
          </cell>
          <cell r="P422">
            <v>137</v>
          </cell>
          <cell r="Q422">
            <v>69</v>
          </cell>
          <cell r="R422">
            <v>62</v>
          </cell>
        </row>
        <row r="423">
          <cell r="B423" t="str">
            <v>振華里</v>
          </cell>
          <cell r="C423">
            <v>6552</v>
          </cell>
          <cell r="D423">
            <v>416</v>
          </cell>
          <cell r="E423">
            <v>469</v>
          </cell>
          <cell r="F423">
            <v>692</v>
          </cell>
          <cell r="G423">
            <v>708</v>
          </cell>
          <cell r="H423">
            <v>645</v>
          </cell>
          <cell r="I423">
            <v>577</v>
          </cell>
          <cell r="J423">
            <v>566</v>
          </cell>
          <cell r="K423">
            <v>556</v>
          </cell>
          <cell r="L423">
            <v>628</v>
          </cell>
          <cell r="M423">
            <v>492</v>
          </cell>
          <cell r="N423">
            <v>299</v>
          </cell>
          <cell r="O423">
            <v>206</v>
          </cell>
          <cell r="P423">
            <v>133</v>
          </cell>
          <cell r="Q423">
            <v>95</v>
          </cell>
          <cell r="R423">
            <v>70</v>
          </cell>
        </row>
        <row r="424">
          <cell r="B424" t="str">
            <v>永和里</v>
          </cell>
          <cell r="C424">
            <v>7714</v>
          </cell>
          <cell r="D424">
            <v>563</v>
          </cell>
          <cell r="E424">
            <v>528</v>
          </cell>
          <cell r="F424">
            <v>718</v>
          </cell>
          <cell r="G424">
            <v>778</v>
          </cell>
          <cell r="H424">
            <v>754</v>
          </cell>
          <cell r="I424">
            <v>751</v>
          </cell>
          <cell r="J424">
            <v>824</v>
          </cell>
          <cell r="K424">
            <v>790</v>
          </cell>
          <cell r="L424">
            <v>729</v>
          </cell>
          <cell r="M424">
            <v>404</v>
          </cell>
          <cell r="N424">
            <v>298</v>
          </cell>
          <cell r="O424">
            <v>236</v>
          </cell>
          <cell r="P424">
            <v>171</v>
          </cell>
          <cell r="Q424">
            <v>102</v>
          </cell>
          <cell r="R424">
            <v>68</v>
          </cell>
        </row>
        <row r="425">
          <cell r="B425" t="str">
            <v>永欣里</v>
          </cell>
          <cell r="C425">
            <v>6559</v>
          </cell>
          <cell r="D425">
            <v>421</v>
          </cell>
          <cell r="E425">
            <v>482</v>
          </cell>
          <cell r="F425">
            <v>656</v>
          </cell>
          <cell r="G425">
            <v>720</v>
          </cell>
          <cell r="H425">
            <v>584</v>
          </cell>
          <cell r="I425">
            <v>621</v>
          </cell>
          <cell r="J425">
            <v>639</v>
          </cell>
          <cell r="K425">
            <v>603</v>
          </cell>
          <cell r="L425">
            <v>655</v>
          </cell>
          <cell r="M425">
            <v>401</v>
          </cell>
          <cell r="N425">
            <v>257</v>
          </cell>
          <cell r="O425">
            <v>185</v>
          </cell>
          <cell r="P425">
            <v>148</v>
          </cell>
          <cell r="Q425">
            <v>117</v>
          </cell>
          <cell r="R425">
            <v>70</v>
          </cell>
        </row>
        <row r="426">
          <cell r="B426" t="str">
            <v>永明里</v>
          </cell>
          <cell r="C426">
            <v>4004</v>
          </cell>
          <cell r="D426">
            <v>279</v>
          </cell>
          <cell r="E426">
            <v>312</v>
          </cell>
          <cell r="F426">
            <v>418</v>
          </cell>
          <cell r="G426">
            <v>500</v>
          </cell>
          <cell r="H426">
            <v>411</v>
          </cell>
          <cell r="I426">
            <v>388</v>
          </cell>
          <cell r="J426">
            <v>345</v>
          </cell>
          <cell r="K426">
            <v>349</v>
          </cell>
          <cell r="L426">
            <v>323</v>
          </cell>
          <cell r="M426">
            <v>260</v>
          </cell>
          <cell r="N426">
            <v>174</v>
          </cell>
          <cell r="O426">
            <v>85</v>
          </cell>
          <cell r="P426">
            <v>67</v>
          </cell>
          <cell r="Q426">
            <v>59</v>
          </cell>
          <cell r="R426">
            <v>34</v>
          </cell>
        </row>
        <row r="427">
          <cell r="B427" t="str">
            <v>東華里</v>
          </cell>
          <cell r="C427">
            <v>3726</v>
          </cell>
          <cell r="D427">
            <v>260</v>
          </cell>
          <cell r="E427">
            <v>289</v>
          </cell>
          <cell r="F427">
            <v>363</v>
          </cell>
          <cell r="G427">
            <v>372</v>
          </cell>
          <cell r="H427">
            <v>362</v>
          </cell>
          <cell r="I427">
            <v>344</v>
          </cell>
          <cell r="J427">
            <v>344</v>
          </cell>
          <cell r="K427">
            <v>398</v>
          </cell>
          <cell r="L427">
            <v>342</v>
          </cell>
          <cell r="M427">
            <v>242</v>
          </cell>
          <cell r="N427">
            <v>161</v>
          </cell>
          <cell r="O427">
            <v>88</v>
          </cell>
          <cell r="P427">
            <v>61</v>
          </cell>
          <cell r="Q427">
            <v>63</v>
          </cell>
          <cell r="R427">
            <v>37</v>
          </cell>
        </row>
        <row r="428">
          <cell r="B428" t="str">
            <v>吉利里</v>
          </cell>
          <cell r="C428">
            <v>5679</v>
          </cell>
          <cell r="D428">
            <v>366</v>
          </cell>
          <cell r="E428">
            <v>369</v>
          </cell>
          <cell r="F428">
            <v>569</v>
          </cell>
          <cell r="G428">
            <v>789</v>
          </cell>
          <cell r="H428">
            <v>660</v>
          </cell>
          <cell r="I428">
            <v>565</v>
          </cell>
          <cell r="J428">
            <v>500</v>
          </cell>
          <cell r="K428">
            <v>436</v>
          </cell>
          <cell r="L428">
            <v>484</v>
          </cell>
          <cell r="M428">
            <v>349</v>
          </cell>
          <cell r="N428">
            <v>212</v>
          </cell>
          <cell r="O428">
            <v>161</v>
          </cell>
          <cell r="P428">
            <v>109</v>
          </cell>
          <cell r="Q428">
            <v>73</v>
          </cell>
          <cell r="R428">
            <v>37</v>
          </cell>
        </row>
        <row r="429">
          <cell r="B429" t="str">
            <v>吉慶里</v>
          </cell>
          <cell r="C429">
            <v>4342</v>
          </cell>
          <cell r="D429">
            <v>309</v>
          </cell>
          <cell r="E429">
            <v>338</v>
          </cell>
          <cell r="F429">
            <v>428</v>
          </cell>
          <cell r="G429">
            <v>532</v>
          </cell>
          <cell r="H429">
            <v>494</v>
          </cell>
          <cell r="I429">
            <v>389</v>
          </cell>
          <cell r="J429">
            <v>368</v>
          </cell>
          <cell r="K429">
            <v>402</v>
          </cell>
          <cell r="L429">
            <v>348</v>
          </cell>
          <cell r="M429">
            <v>242</v>
          </cell>
          <cell r="N429">
            <v>162</v>
          </cell>
          <cell r="O429">
            <v>141</v>
          </cell>
          <cell r="P429">
            <v>79</v>
          </cell>
          <cell r="Q429">
            <v>67</v>
          </cell>
          <cell r="R429">
            <v>43</v>
          </cell>
        </row>
        <row r="430">
          <cell r="B430" t="str">
            <v>尊賢里</v>
          </cell>
          <cell r="C430">
            <v>3964</v>
          </cell>
          <cell r="D430">
            <v>252</v>
          </cell>
          <cell r="E430">
            <v>280</v>
          </cell>
          <cell r="F430">
            <v>465</v>
          </cell>
          <cell r="G430">
            <v>515</v>
          </cell>
          <cell r="H430">
            <v>415</v>
          </cell>
          <cell r="I430">
            <v>352</v>
          </cell>
          <cell r="J430">
            <v>293</v>
          </cell>
          <cell r="K430">
            <v>350</v>
          </cell>
          <cell r="L430">
            <v>330</v>
          </cell>
          <cell r="M430">
            <v>260</v>
          </cell>
          <cell r="N430">
            <v>180</v>
          </cell>
          <cell r="O430">
            <v>131</v>
          </cell>
          <cell r="P430">
            <v>79</v>
          </cell>
          <cell r="Q430">
            <v>36</v>
          </cell>
          <cell r="R430">
            <v>26</v>
          </cell>
        </row>
        <row r="431">
          <cell r="B431" t="str">
            <v>立賢里</v>
          </cell>
          <cell r="C431">
            <v>4527</v>
          </cell>
          <cell r="D431">
            <v>301</v>
          </cell>
          <cell r="E431">
            <v>352</v>
          </cell>
          <cell r="F431">
            <v>490</v>
          </cell>
          <cell r="G431">
            <v>585</v>
          </cell>
          <cell r="H431">
            <v>532</v>
          </cell>
          <cell r="I431">
            <v>399</v>
          </cell>
          <cell r="J431">
            <v>405</v>
          </cell>
          <cell r="K431">
            <v>349</v>
          </cell>
          <cell r="L431">
            <v>404</v>
          </cell>
          <cell r="M431">
            <v>288</v>
          </cell>
          <cell r="N431">
            <v>151</v>
          </cell>
          <cell r="O431">
            <v>121</v>
          </cell>
          <cell r="P431">
            <v>68</v>
          </cell>
          <cell r="Q431">
            <v>62</v>
          </cell>
          <cell r="R431">
            <v>20</v>
          </cell>
        </row>
        <row r="432">
          <cell r="B432" t="str">
            <v>立農里</v>
          </cell>
          <cell r="C432">
            <v>7544</v>
          </cell>
          <cell r="D432">
            <v>533</v>
          </cell>
          <cell r="E432">
            <v>611</v>
          </cell>
          <cell r="F432">
            <v>891</v>
          </cell>
          <cell r="G432">
            <v>943</v>
          </cell>
          <cell r="H432">
            <v>771</v>
          </cell>
          <cell r="I432">
            <v>688</v>
          </cell>
          <cell r="J432">
            <v>636</v>
          </cell>
          <cell r="K432">
            <v>698</v>
          </cell>
          <cell r="L432">
            <v>695</v>
          </cell>
          <cell r="M432">
            <v>432</v>
          </cell>
          <cell r="N432">
            <v>250</v>
          </cell>
          <cell r="O432">
            <v>156</v>
          </cell>
          <cell r="P432">
            <v>124</v>
          </cell>
          <cell r="Q432">
            <v>66</v>
          </cell>
          <cell r="R432">
            <v>50</v>
          </cell>
        </row>
        <row r="433">
          <cell r="B433" t="str">
            <v>八仙里</v>
          </cell>
          <cell r="C433">
            <v>4667</v>
          </cell>
          <cell r="D433">
            <v>331</v>
          </cell>
          <cell r="E433">
            <v>380</v>
          </cell>
          <cell r="F433">
            <v>500</v>
          </cell>
          <cell r="G433">
            <v>514</v>
          </cell>
          <cell r="H433">
            <v>408</v>
          </cell>
          <cell r="I433">
            <v>465</v>
          </cell>
          <cell r="J433">
            <v>433</v>
          </cell>
          <cell r="K433">
            <v>462</v>
          </cell>
          <cell r="L433">
            <v>423</v>
          </cell>
          <cell r="M433">
            <v>275</v>
          </cell>
          <cell r="N433">
            <v>174</v>
          </cell>
          <cell r="O433">
            <v>125</v>
          </cell>
          <cell r="P433">
            <v>87</v>
          </cell>
          <cell r="Q433">
            <v>51</v>
          </cell>
          <cell r="R433">
            <v>39</v>
          </cell>
        </row>
        <row r="434">
          <cell r="B434" t="str">
            <v>洲美里</v>
          </cell>
          <cell r="C434">
            <v>1811</v>
          </cell>
          <cell r="D434">
            <v>123</v>
          </cell>
          <cell r="E434">
            <v>134</v>
          </cell>
          <cell r="F434">
            <v>214</v>
          </cell>
          <cell r="G434">
            <v>219</v>
          </cell>
          <cell r="H434">
            <v>188</v>
          </cell>
          <cell r="I434">
            <v>153</v>
          </cell>
          <cell r="J434">
            <v>174</v>
          </cell>
          <cell r="K434">
            <v>164</v>
          </cell>
          <cell r="L434">
            <v>140</v>
          </cell>
          <cell r="M434">
            <v>91</v>
          </cell>
          <cell r="N434">
            <v>86</v>
          </cell>
          <cell r="O434">
            <v>52</v>
          </cell>
          <cell r="P434">
            <v>34</v>
          </cell>
          <cell r="Q434">
            <v>27</v>
          </cell>
          <cell r="R434">
            <v>12</v>
          </cell>
        </row>
        <row r="435">
          <cell r="B435" t="str">
            <v>奇岩里</v>
          </cell>
          <cell r="C435">
            <v>8342</v>
          </cell>
          <cell r="D435">
            <v>672</v>
          </cell>
          <cell r="E435">
            <v>686</v>
          </cell>
          <cell r="F435">
            <v>830</v>
          </cell>
          <cell r="G435">
            <v>895</v>
          </cell>
          <cell r="H435">
            <v>691</v>
          </cell>
          <cell r="I435">
            <v>703</v>
          </cell>
          <cell r="J435">
            <v>805</v>
          </cell>
          <cell r="K435">
            <v>868</v>
          </cell>
          <cell r="L435">
            <v>789</v>
          </cell>
          <cell r="M435">
            <v>539</v>
          </cell>
          <cell r="N435">
            <v>301</v>
          </cell>
          <cell r="O435">
            <v>254</v>
          </cell>
          <cell r="P435">
            <v>153</v>
          </cell>
          <cell r="Q435">
            <v>100</v>
          </cell>
          <cell r="R435">
            <v>56</v>
          </cell>
        </row>
        <row r="436">
          <cell r="B436" t="str">
            <v>清江里</v>
          </cell>
          <cell r="C436">
            <v>8333</v>
          </cell>
          <cell r="D436">
            <v>571</v>
          </cell>
          <cell r="E436">
            <v>635</v>
          </cell>
          <cell r="F436">
            <v>792</v>
          </cell>
          <cell r="G436">
            <v>856</v>
          </cell>
          <cell r="H436">
            <v>789</v>
          </cell>
          <cell r="I436">
            <v>860</v>
          </cell>
          <cell r="J436">
            <v>852</v>
          </cell>
          <cell r="K436">
            <v>810</v>
          </cell>
          <cell r="L436">
            <v>749</v>
          </cell>
          <cell r="M436">
            <v>479</v>
          </cell>
          <cell r="N436">
            <v>317</v>
          </cell>
          <cell r="O436">
            <v>281</v>
          </cell>
          <cell r="P436">
            <v>192</v>
          </cell>
          <cell r="Q436">
            <v>100</v>
          </cell>
          <cell r="R436">
            <v>50</v>
          </cell>
        </row>
        <row r="437">
          <cell r="B437" t="str">
            <v>中央里</v>
          </cell>
          <cell r="C437">
            <v>7414</v>
          </cell>
          <cell r="D437">
            <v>591</v>
          </cell>
          <cell r="E437">
            <v>537</v>
          </cell>
          <cell r="F437">
            <v>819</v>
          </cell>
          <cell r="G437">
            <v>838</v>
          </cell>
          <cell r="H437">
            <v>677</v>
          </cell>
          <cell r="I437">
            <v>747</v>
          </cell>
          <cell r="J437">
            <v>722</v>
          </cell>
          <cell r="K437">
            <v>639</v>
          </cell>
          <cell r="L437">
            <v>677</v>
          </cell>
          <cell r="M437">
            <v>379</v>
          </cell>
          <cell r="N437">
            <v>276</v>
          </cell>
          <cell r="O437">
            <v>219</v>
          </cell>
          <cell r="P437">
            <v>155</v>
          </cell>
          <cell r="Q437">
            <v>100</v>
          </cell>
          <cell r="R437">
            <v>38</v>
          </cell>
        </row>
        <row r="438">
          <cell r="B438" t="str">
            <v>長安里</v>
          </cell>
          <cell r="C438">
            <v>5232</v>
          </cell>
          <cell r="D438">
            <v>399</v>
          </cell>
          <cell r="E438">
            <v>396</v>
          </cell>
          <cell r="F438">
            <v>509</v>
          </cell>
          <cell r="G438">
            <v>541</v>
          </cell>
          <cell r="H438">
            <v>482</v>
          </cell>
          <cell r="I438">
            <v>525</v>
          </cell>
          <cell r="J438">
            <v>557</v>
          </cell>
          <cell r="K438">
            <v>490</v>
          </cell>
          <cell r="L438">
            <v>442</v>
          </cell>
          <cell r="M438">
            <v>297</v>
          </cell>
          <cell r="N438">
            <v>192</v>
          </cell>
          <cell r="O438">
            <v>181</v>
          </cell>
          <cell r="P438">
            <v>105</v>
          </cell>
          <cell r="Q438">
            <v>72</v>
          </cell>
          <cell r="R438">
            <v>44</v>
          </cell>
        </row>
        <row r="439">
          <cell r="B439" t="str">
            <v>大同里</v>
          </cell>
          <cell r="C439">
            <v>5096</v>
          </cell>
          <cell r="D439">
            <v>388</v>
          </cell>
          <cell r="E439">
            <v>435</v>
          </cell>
          <cell r="F439">
            <v>533</v>
          </cell>
          <cell r="G439">
            <v>489</v>
          </cell>
          <cell r="H439">
            <v>481</v>
          </cell>
          <cell r="I439">
            <v>492</v>
          </cell>
          <cell r="J439">
            <v>486</v>
          </cell>
          <cell r="K439">
            <v>491</v>
          </cell>
          <cell r="L439">
            <v>457</v>
          </cell>
          <cell r="M439">
            <v>287</v>
          </cell>
          <cell r="N439">
            <v>190</v>
          </cell>
          <cell r="O439">
            <v>144</v>
          </cell>
          <cell r="P439">
            <v>116</v>
          </cell>
          <cell r="Q439">
            <v>76</v>
          </cell>
          <cell r="R439">
            <v>31</v>
          </cell>
        </row>
        <row r="440">
          <cell r="B440" t="str">
            <v>溫泉里</v>
          </cell>
          <cell r="C440">
            <v>5868</v>
          </cell>
          <cell r="D440">
            <v>440</v>
          </cell>
          <cell r="E440">
            <v>429</v>
          </cell>
          <cell r="F440">
            <v>611</v>
          </cell>
          <cell r="G440">
            <v>555</v>
          </cell>
          <cell r="H440">
            <v>522</v>
          </cell>
          <cell r="I440">
            <v>542</v>
          </cell>
          <cell r="J440">
            <v>566</v>
          </cell>
          <cell r="K440">
            <v>596</v>
          </cell>
          <cell r="L440">
            <v>539</v>
          </cell>
          <cell r="M440">
            <v>375</v>
          </cell>
          <cell r="N440">
            <v>230</v>
          </cell>
          <cell r="O440">
            <v>194</v>
          </cell>
          <cell r="P440">
            <v>128</v>
          </cell>
          <cell r="Q440">
            <v>93</v>
          </cell>
          <cell r="R440">
            <v>48</v>
          </cell>
        </row>
        <row r="441">
          <cell r="B441" t="str">
            <v>林泉里</v>
          </cell>
          <cell r="C441">
            <v>3047</v>
          </cell>
          <cell r="D441">
            <v>184</v>
          </cell>
          <cell r="E441">
            <v>207</v>
          </cell>
          <cell r="F441">
            <v>307</v>
          </cell>
          <cell r="G441">
            <v>301</v>
          </cell>
          <cell r="H441">
            <v>289</v>
          </cell>
          <cell r="I441">
            <v>259</v>
          </cell>
          <cell r="J441">
            <v>297</v>
          </cell>
          <cell r="K441">
            <v>311</v>
          </cell>
          <cell r="L441">
            <v>285</v>
          </cell>
          <cell r="M441">
            <v>213</v>
          </cell>
          <cell r="N441">
            <v>138</v>
          </cell>
          <cell r="O441">
            <v>84</v>
          </cell>
          <cell r="P441">
            <v>80</v>
          </cell>
          <cell r="Q441">
            <v>67</v>
          </cell>
          <cell r="R441">
            <v>25</v>
          </cell>
        </row>
        <row r="442">
          <cell r="B442" t="str">
            <v>中心里</v>
          </cell>
          <cell r="C442">
            <v>5608</v>
          </cell>
          <cell r="D442">
            <v>405</v>
          </cell>
          <cell r="E442">
            <v>378</v>
          </cell>
          <cell r="F442">
            <v>564</v>
          </cell>
          <cell r="G442">
            <v>631</v>
          </cell>
          <cell r="H442">
            <v>474</v>
          </cell>
          <cell r="I442">
            <v>525</v>
          </cell>
          <cell r="J442">
            <v>570</v>
          </cell>
          <cell r="K442">
            <v>584</v>
          </cell>
          <cell r="L442">
            <v>508</v>
          </cell>
          <cell r="M442">
            <v>301</v>
          </cell>
          <cell r="N442">
            <v>221</v>
          </cell>
          <cell r="O442">
            <v>190</v>
          </cell>
          <cell r="P442">
            <v>128</v>
          </cell>
          <cell r="Q442">
            <v>81</v>
          </cell>
          <cell r="R442">
            <v>48</v>
          </cell>
        </row>
        <row r="443">
          <cell r="B443" t="str">
            <v>中庸里</v>
          </cell>
          <cell r="C443">
            <v>3863</v>
          </cell>
          <cell r="D443">
            <v>289</v>
          </cell>
          <cell r="E443">
            <v>305</v>
          </cell>
          <cell r="F443">
            <v>417</v>
          </cell>
          <cell r="G443">
            <v>450</v>
          </cell>
          <cell r="H443">
            <v>363</v>
          </cell>
          <cell r="I443">
            <v>317</v>
          </cell>
          <cell r="J443">
            <v>355</v>
          </cell>
          <cell r="K443">
            <v>328</v>
          </cell>
          <cell r="L443">
            <v>318</v>
          </cell>
          <cell r="M443">
            <v>247</v>
          </cell>
          <cell r="N443">
            <v>156</v>
          </cell>
          <cell r="O443">
            <v>136</v>
          </cell>
          <cell r="P443">
            <v>102</v>
          </cell>
          <cell r="Q443">
            <v>48</v>
          </cell>
          <cell r="R443">
            <v>32</v>
          </cell>
        </row>
        <row r="444">
          <cell r="B444" t="str">
            <v>開明里</v>
          </cell>
          <cell r="C444">
            <v>5729</v>
          </cell>
          <cell r="D444">
            <v>420</v>
          </cell>
          <cell r="E444">
            <v>499</v>
          </cell>
          <cell r="F444">
            <v>554</v>
          </cell>
          <cell r="G444">
            <v>536</v>
          </cell>
          <cell r="H444">
            <v>555</v>
          </cell>
          <cell r="I444">
            <v>520</v>
          </cell>
          <cell r="J444">
            <v>579</v>
          </cell>
          <cell r="K444">
            <v>529</v>
          </cell>
          <cell r="L444">
            <v>512</v>
          </cell>
          <cell r="M444">
            <v>366</v>
          </cell>
          <cell r="N444">
            <v>240</v>
          </cell>
          <cell r="O444">
            <v>176</v>
          </cell>
          <cell r="P444">
            <v>118</v>
          </cell>
          <cell r="Q444">
            <v>94</v>
          </cell>
          <cell r="R444">
            <v>31</v>
          </cell>
        </row>
        <row r="445">
          <cell r="B445" t="str">
            <v>中和里</v>
          </cell>
          <cell r="C445">
            <v>4393</v>
          </cell>
          <cell r="D445">
            <v>280</v>
          </cell>
          <cell r="E445">
            <v>327</v>
          </cell>
          <cell r="F445">
            <v>442</v>
          </cell>
          <cell r="G445">
            <v>495</v>
          </cell>
          <cell r="H445">
            <v>416</v>
          </cell>
          <cell r="I445">
            <v>408</v>
          </cell>
          <cell r="J445">
            <v>403</v>
          </cell>
          <cell r="K445">
            <v>365</v>
          </cell>
          <cell r="L445">
            <v>380</v>
          </cell>
          <cell r="M445">
            <v>261</v>
          </cell>
          <cell r="N445">
            <v>200</v>
          </cell>
          <cell r="O445">
            <v>191</v>
          </cell>
          <cell r="P445">
            <v>103</v>
          </cell>
          <cell r="Q445">
            <v>84</v>
          </cell>
          <cell r="R445">
            <v>38</v>
          </cell>
        </row>
        <row r="446">
          <cell r="B446" t="str">
            <v>智仁里</v>
          </cell>
          <cell r="C446">
            <v>5280</v>
          </cell>
          <cell r="D446">
            <v>390</v>
          </cell>
          <cell r="E446">
            <v>431</v>
          </cell>
          <cell r="F446">
            <v>567</v>
          </cell>
          <cell r="G446">
            <v>657</v>
          </cell>
          <cell r="H446">
            <v>528</v>
          </cell>
          <cell r="I446">
            <v>460</v>
          </cell>
          <cell r="J446">
            <v>478</v>
          </cell>
          <cell r="K446">
            <v>450</v>
          </cell>
          <cell r="L446">
            <v>424</v>
          </cell>
          <cell r="M446">
            <v>316</v>
          </cell>
          <cell r="N446">
            <v>209</v>
          </cell>
          <cell r="O446">
            <v>162</v>
          </cell>
          <cell r="P446">
            <v>87</v>
          </cell>
          <cell r="Q446">
            <v>89</v>
          </cell>
          <cell r="R446">
            <v>32</v>
          </cell>
        </row>
        <row r="447">
          <cell r="B447" t="str">
            <v>秀山里</v>
          </cell>
          <cell r="C447">
            <v>2921</v>
          </cell>
          <cell r="D447">
            <v>189</v>
          </cell>
          <cell r="E447">
            <v>224</v>
          </cell>
          <cell r="F447">
            <v>271</v>
          </cell>
          <cell r="G447">
            <v>327</v>
          </cell>
          <cell r="H447">
            <v>288</v>
          </cell>
          <cell r="I447">
            <v>269</v>
          </cell>
          <cell r="J447">
            <v>224</v>
          </cell>
          <cell r="K447">
            <v>267</v>
          </cell>
          <cell r="L447">
            <v>252</v>
          </cell>
          <cell r="M447">
            <v>187</v>
          </cell>
          <cell r="N447">
            <v>146</v>
          </cell>
          <cell r="O447">
            <v>118</v>
          </cell>
          <cell r="P447">
            <v>66</v>
          </cell>
          <cell r="Q447">
            <v>67</v>
          </cell>
          <cell r="R447">
            <v>26</v>
          </cell>
        </row>
        <row r="448">
          <cell r="B448" t="str">
            <v>文化里</v>
          </cell>
          <cell r="C448">
            <v>3512</v>
          </cell>
          <cell r="D448">
            <v>257</v>
          </cell>
          <cell r="E448">
            <v>235</v>
          </cell>
          <cell r="F448">
            <v>316</v>
          </cell>
          <cell r="G448">
            <v>419</v>
          </cell>
          <cell r="H448">
            <v>328</v>
          </cell>
          <cell r="I448">
            <v>381</v>
          </cell>
          <cell r="J448">
            <v>361</v>
          </cell>
          <cell r="K448">
            <v>357</v>
          </cell>
          <cell r="L448">
            <v>272</v>
          </cell>
          <cell r="M448">
            <v>171</v>
          </cell>
          <cell r="N448">
            <v>129</v>
          </cell>
          <cell r="O448">
            <v>87</v>
          </cell>
          <cell r="P448">
            <v>72</v>
          </cell>
          <cell r="Q448">
            <v>89</v>
          </cell>
          <cell r="R448">
            <v>38</v>
          </cell>
        </row>
        <row r="449">
          <cell r="B449" t="str">
            <v>豐年里</v>
          </cell>
          <cell r="C449">
            <v>3874</v>
          </cell>
          <cell r="D449">
            <v>273</v>
          </cell>
          <cell r="E449">
            <v>289</v>
          </cell>
          <cell r="F449">
            <v>421</v>
          </cell>
          <cell r="G449">
            <v>534</v>
          </cell>
          <cell r="H449">
            <v>424</v>
          </cell>
          <cell r="I449">
            <v>380</v>
          </cell>
          <cell r="J449">
            <v>317</v>
          </cell>
          <cell r="K449">
            <v>336</v>
          </cell>
          <cell r="L449">
            <v>256</v>
          </cell>
          <cell r="M449">
            <v>222</v>
          </cell>
          <cell r="N449">
            <v>157</v>
          </cell>
          <cell r="O449">
            <v>127</v>
          </cell>
          <cell r="P449">
            <v>81</v>
          </cell>
          <cell r="Q449">
            <v>43</v>
          </cell>
          <cell r="R449">
            <v>14</v>
          </cell>
        </row>
        <row r="450">
          <cell r="B450" t="str">
            <v>稻香里</v>
          </cell>
          <cell r="C450">
            <v>4456</v>
          </cell>
          <cell r="D450">
            <v>321</v>
          </cell>
          <cell r="E450">
            <v>344</v>
          </cell>
          <cell r="F450">
            <v>476</v>
          </cell>
          <cell r="G450">
            <v>520</v>
          </cell>
          <cell r="H450">
            <v>437</v>
          </cell>
          <cell r="I450">
            <v>448</v>
          </cell>
          <cell r="J450">
            <v>423</v>
          </cell>
          <cell r="K450">
            <v>389</v>
          </cell>
          <cell r="L450">
            <v>372</v>
          </cell>
          <cell r="M450">
            <v>248</v>
          </cell>
          <cell r="N450">
            <v>148</v>
          </cell>
          <cell r="O450">
            <v>130</v>
          </cell>
          <cell r="P450">
            <v>94</v>
          </cell>
          <cell r="Q450">
            <v>73</v>
          </cell>
          <cell r="R450">
            <v>33</v>
          </cell>
        </row>
        <row r="451">
          <cell r="B451" t="str">
            <v>桃源里</v>
          </cell>
          <cell r="C451">
            <v>5237</v>
          </cell>
          <cell r="D451">
            <v>446</v>
          </cell>
          <cell r="E451">
            <v>475</v>
          </cell>
          <cell r="F451">
            <v>612</v>
          </cell>
          <cell r="G451">
            <v>590</v>
          </cell>
          <cell r="H451">
            <v>444</v>
          </cell>
          <cell r="I451">
            <v>447</v>
          </cell>
          <cell r="J451">
            <v>539</v>
          </cell>
          <cell r="K451">
            <v>526</v>
          </cell>
          <cell r="L451">
            <v>433</v>
          </cell>
          <cell r="M451">
            <v>252</v>
          </cell>
          <cell r="N451">
            <v>166</v>
          </cell>
          <cell r="O451">
            <v>139</v>
          </cell>
          <cell r="P451">
            <v>96</v>
          </cell>
          <cell r="Q451">
            <v>52</v>
          </cell>
          <cell r="R451">
            <v>20</v>
          </cell>
        </row>
        <row r="452">
          <cell r="B452" t="str">
            <v>一德里</v>
          </cell>
          <cell r="C452">
            <v>6192</v>
          </cell>
          <cell r="D452">
            <v>455</v>
          </cell>
          <cell r="E452">
            <v>528</v>
          </cell>
          <cell r="F452">
            <v>748</v>
          </cell>
          <cell r="G452">
            <v>746</v>
          </cell>
          <cell r="H452">
            <v>590</v>
          </cell>
          <cell r="I452">
            <v>593</v>
          </cell>
          <cell r="J452">
            <v>566</v>
          </cell>
          <cell r="K452">
            <v>590</v>
          </cell>
          <cell r="L452">
            <v>490</v>
          </cell>
          <cell r="M452">
            <v>283</v>
          </cell>
          <cell r="N452">
            <v>220</v>
          </cell>
          <cell r="O452">
            <v>154</v>
          </cell>
          <cell r="P452">
            <v>113</v>
          </cell>
          <cell r="Q452">
            <v>89</v>
          </cell>
          <cell r="R452">
            <v>27</v>
          </cell>
        </row>
        <row r="453">
          <cell r="B453" t="str">
            <v>關渡里</v>
          </cell>
          <cell r="C453">
            <v>9697</v>
          </cell>
          <cell r="D453">
            <v>706</v>
          </cell>
          <cell r="E453">
            <v>774</v>
          </cell>
          <cell r="F453">
            <v>1144</v>
          </cell>
          <cell r="G453">
            <v>1106</v>
          </cell>
          <cell r="H453">
            <v>885</v>
          </cell>
          <cell r="I453">
            <v>780</v>
          </cell>
          <cell r="J453">
            <v>868</v>
          </cell>
          <cell r="K453">
            <v>930</v>
          </cell>
          <cell r="L453">
            <v>854</v>
          </cell>
          <cell r="M453">
            <v>523</v>
          </cell>
          <cell r="N453">
            <v>332</v>
          </cell>
          <cell r="O453">
            <v>319</v>
          </cell>
          <cell r="P453">
            <v>214</v>
          </cell>
          <cell r="Q453">
            <v>161</v>
          </cell>
          <cell r="R453">
            <v>101</v>
          </cell>
        </row>
        <row r="454">
          <cell r="B454" t="str">
            <v>泉源里</v>
          </cell>
          <cell r="C454">
            <v>2087</v>
          </cell>
          <cell r="D454">
            <v>169</v>
          </cell>
          <cell r="E454">
            <v>167</v>
          </cell>
          <cell r="F454">
            <v>201</v>
          </cell>
          <cell r="G454">
            <v>186</v>
          </cell>
          <cell r="H454">
            <v>144</v>
          </cell>
          <cell r="I454">
            <v>207</v>
          </cell>
          <cell r="J454">
            <v>237</v>
          </cell>
          <cell r="K454">
            <v>197</v>
          </cell>
          <cell r="L454">
            <v>175</v>
          </cell>
          <cell r="M454">
            <v>123</v>
          </cell>
          <cell r="N454">
            <v>87</v>
          </cell>
          <cell r="O454">
            <v>85</v>
          </cell>
          <cell r="P454">
            <v>57</v>
          </cell>
          <cell r="Q454">
            <v>35</v>
          </cell>
          <cell r="R454">
            <v>17</v>
          </cell>
        </row>
        <row r="455">
          <cell r="B455" t="str">
            <v>湖山里</v>
          </cell>
          <cell r="C455">
            <v>1594</v>
          </cell>
          <cell r="D455">
            <v>102</v>
          </cell>
          <cell r="E455">
            <v>101</v>
          </cell>
          <cell r="F455">
            <v>136</v>
          </cell>
          <cell r="G455">
            <v>143</v>
          </cell>
          <cell r="H455">
            <v>122</v>
          </cell>
          <cell r="I455">
            <v>143</v>
          </cell>
          <cell r="J455">
            <v>160</v>
          </cell>
          <cell r="K455">
            <v>143</v>
          </cell>
          <cell r="L455">
            <v>140</v>
          </cell>
          <cell r="M455">
            <v>116</v>
          </cell>
          <cell r="N455">
            <v>89</v>
          </cell>
          <cell r="O455">
            <v>76</v>
          </cell>
          <cell r="P455">
            <v>56</v>
          </cell>
          <cell r="Q455">
            <v>42</v>
          </cell>
          <cell r="R455">
            <v>25</v>
          </cell>
        </row>
        <row r="456">
          <cell r="B456" t="str">
            <v>大屯里</v>
          </cell>
          <cell r="C456">
            <v>1050</v>
          </cell>
          <cell r="D456">
            <v>70</v>
          </cell>
          <cell r="E456">
            <v>63</v>
          </cell>
          <cell r="F456">
            <v>126</v>
          </cell>
          <cell r="G456">
            <v>99</v>
          </cell>
          <cell r="H456">
            <v>79</v>
          </cell>
          <cell r="I456">
            <v>89</v>
          </cell>
          <cell r="J456">
            <v>116</v>
          </cell>
          <cell r="K456">
            <v>92</v>
          </cell>
          <cell r="L456">
            <v>98</v>
          </cell>
          <cell r="M456">
            <v>62</v>
          </cell>
          <cell r="N456">
            <v>57</v>
          </cell>
          <cell r="O456">
            <v>49</v>
          </cell>
          <cell r="P456">
            <v>21</v>
          </cell>
          <cell r="Q456">
            <v>20</v>
          </cell>
          <cell r="R456">
            <v>9</v>
          </cell>
        </row>
        <row r="457">
          <cell r="B457" t="str">
            <v>湖田里</v>
          </cell>
          <cell r="C457">
            <v>889</v>
          </cell>
          <cell r="D457">
            <v>65</v>
          </cell>
          <cell r="E457">
            <v>76</v>
          </cell>
          <cell r="F457">
            <v>85</v>
          </cell>
          <cell r="G457">
            <v>72</v>
          </cell>
          <cell r="H457">
            <v>66</v>
          </cell>
          <cell r="I457">
            <v>67</v>
          </cell>
          <cell r="J457">
            <v>105</v>
          </cell>
          <cell r="K457">
            <v>89</v>
          </cell>
          <cell r="L457">
            <v>86</v>
          </cell>
          <cell r="M457">
            <v>49</v>
          </cell>
          <cell r="N457">
            <v>39</v>
          </cell>
          <cell r="O457">
            <v>45</v>
          </cell>
          <cell r="P457">
            <v>20</v>
          </cell>
          <cell r="Q457">
            <v>19</v>
          </cell>
          <cell r="R457">
            <v>6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"/>
  <sheetViews>
    <sheetView tabSelected="1" workbookViewId="0">
      <selection activeCell="A5" sqref="A5:A30"/>
    </sheetView>
  </sheetViews>
  <sheetFormatPr defaultRowHeight="16.5" x14ac:dyDescent="0.25"/>
  <cols>
    <col min="8" max="8" width="8.75" customWidth="1"/>
    <col min="23" max="23" width="9.25" bestFit="1" customWidth="1"/>
  </cols>
  <sheetData>
    <row r="1" spans="1:39" x14ac:dyDescent="0.25">
      <c r="G1" t="s">
        <v>222</v>
      </c>
      <c r="H1" s="15">
        <f>CORREL(H$6:H$47,$F$6:$F$47)</f>
        <v>0.26914096169891605</v>
      </c>
      <c r="I1" s="15">
        <f t="shared" ref="I1:V1" si="0">CORREL(I$6:I$47,$F$6:$F$47)</f>
        <v>0.17706677265402132</v>
      </c>
      <c r="J1" s="15">
        <f t="shared" si="0"/>
        <v>0.49248770625953919</v>
      </c>
      <c r="K1" s="15">
        <f t="shared" si="0"/>
        <v>-5.806406335862329E-2</v>
      </c>
      <c r="L1" s="15">
        <f t="shared" si="0"/>
        <v>-0.16555930762282189</v>
      </c>
      <c r="M1" s="15">
        <f t="shared" si="0"/>
        <v>-0.2277183158207147</v>
      </c>
      <c r="N1" s="15">
        <f t="shared" si="0"/>
        <v>3.4656616609359592E-2</v>
      </c>
      <c r="O1" s="15">
        <f t="shared" si="0"/>
        <v>-0.17520065888015182</v>
      </c>
      <c r="P1" s="15">
        <f t="shared" si="0"/>
        <v>-3.2187504751770186E-2</v>
      </c>
      <c r="Q1" s="15">
        <f t="shared" si="0"/>
        <v>-0.14029635464793164</v>
      </c>
      <c r="R1" s="15">
        <f t="shared" si="0"/>
        <v>2.5624033793594875E-2</v>
      </c>
      <c r="S1" s="15">
        <f t="shared" si="0"/>
        <v>0.23950787835633289</v>
      </c>
      <c r="T1" s="15">
        <f t="shared" si="0"/>
        <v>8.9795667354913757E-3</v>
      </c>
      <c r="U1" s="15">
        <f t="shared" si="0"/>
        <v>-0.42090592044465397</v>
      </c>
      <c r="V1" s="15">
        <f t="shared" si="0"/>
        <v>-0.27864163456641527</v>
      </c>
      <c r="Y1">
        <v>0.26914096169891605</v>
      </c>
      <c r="Z1">
        <v>0.17706677265402132</v>
      </c>
      <c r="AA1">
        <v>0.49248770625953919</v>
      </c>
      <c r="AB1">
        <v>-5.806406335862329E-2</v>
      </c>
      <c r="AC1">
        <v>-0.16555930762282189</v>
      </c>
      <c r="AD1">
        <v>-0.2277183158207147</v>
      </c>
      <c r="AE1">
        <v>3.4656616609359592E-2</v>
      </c>
      <c r="AF1">
        <v>-0.17520065888015182</v>
      </c>
      <c r="AG1">
        <v>-3.2187504751770186E-2</v>
      </c>
      <c r="AH1">
        <v>-0.14029635464793164</v>
      </c>
      <c r="AI1">
        <v>2.5624033793594875E-2</v>
      </c>
      <c r="AJ1">
        <v>0.23950787835633289</v>
      </c>
      <c r="AK1">
        <v>8.9795667354913757E-3</v>
      </c>
      <c r="AL1">
        <v>-0.42090592044465397</v>
      </c>
      <c r="AM1">
        <v>-0.27864163456641527</v>
      </c>
    </row>
    <row r="2" spans="1:39" x14ac:dyDescent="0.25">
      <c r="G2" t="s">
        <v>223</v>
      </c>
      <c r="H2" s="15">
        <f>CORREL(H$6:H$47,$E$6:$E$47)</f>
        <v>-0.19236650775169833</v>
      </c>
      <c r="I2" s="15">
        <f t="shared" ref="I2:V2" si="1">CORREL(I$6:I$47,$E$6:$E$47)</f>
        <v>-0.18800332365225142</v>
      </c>
      <c r="J2" s="15">
        <f t="shared" si="1"/>
        <v>-0.46747514593526046</v>
      </c>
      <c r="K2" s="15">
        <f t="shared" si="1"/>
        <v>4.1956755171825193E-3</v>
      </c>
      <c r="L2" s="15">
        <f t="shared" si="1"/>
        <v>4.9938384831615799E-2</v>
      </c>
      <c r="M2" s="15">
        <f t="shared" si="1"/>
        <v>0.22263785349176909</v>
      </c>
      <c r="N2" s="15">
        <f t="shared" si="1"/>
        <v>-8.3128117610444807E-2</v>
      </c>
      <c r="O2" s="15">
        <f t="shared" si="1"/>
        <v>0.1902753675428985</v>
      </c>
      <c r="P2" s="15">
        <f t="shared" si="1"/>
        <v>0.2888270579918944</v>
      </c>
      <c r="Q2" s="15">
        <f t="shared" si="1"/>
        <v>0.32788885474508922</v>
      </c>
      <c r="R2" s="15">
        <f t="shared" si="1"/>
        <v>-9.628112302511338E-2</v>
      </c>
      <c r="S2" s="15">
        <f>CORREL(S$6:S$47,$E$6:$E$47)</f>
        <v>-0.31084922138958099</v>
      </c>
      <c r="T2" s="15">
        <f t="shared" si="1"/>
        <v>6.0202289936028457E-3</v>
      </c>
      <c r="U2" s="15">
        <f t="shared" si="1"/>
        <v>0.26589655342560464</v>
      </c>
      <c r="V2" s="15">
        <f t="shared" si="1"/>
        <v>0.3538789576696747</v>
      </c>
      <c r="Y2">
        <v>-0.19236650775169833</v>
      </c>
      <c r="Z2">
        <v>-0.18800332365225142</v>
      </c>
      <c r="AA2">
        <v>-0.46747514593526046</v>
      </c>
      <c r="AB2">
        <v>4.1956755171825193E-3</v>
      </c>
      <c r="AC2">
        <v>4.9938384831615799E-2</v>
      </c>
      <c r="AD2">
        <v>0.22263785349176909</v>
      </c>
      <c r="AE2">
        <v>-8.3128117610444807E-2</v>
      </c>
      <c r="AF2">
        <v>0.1902753675428985</v>
      </c>
      <c r="AG2">
        <v>0.2888270579918944</v>
      </c>
      <c r="AH2">
        <v>0.32788885474508922</v>
      </c>
      <c r="AI2">
        <v>-9.628112302511338E-2</v>
      </c>
      <c r="AJ2">
        <v>-0.31084922138958099</v>
      </c>
      <c r="AK2">
        <v>6.0202289936028457E-3</v>
      </c>
      <c r="AL2">
        <v>0.26589655342560464</v>
      </c>
      <c r="AM2">
        <v>0.3538789576696747</v>
      </c>
    </row>
    <row r="3" spans="1:39" x14ac:dyDescent="0.25">
      <c r="G3" t="s">
        <v>224</v>
      </c>
      <c r="H3">
        <f>CORREL(H$6:H$47,$G$6:$G$47)</f>
        <v>-0.24183937799383459</v>
      </c>
      <c r="I3">
        <f t="shared" ref="I3:V3" si="2">CORREL(I6:I47,$G$6:$G$47)</f>
        <v>-0.19620667576614351</v>
      </c>
      <c r="J3">
        <f t="shared" si="2"/>
        <v>-0.51225320693953824</v>
      </c>
      <c r="K3">
        <f t="shared" si="2"/>
        <v>2.9648999799969954E-2</v>
      </c>
      <c r="L3">
        <f t="shared" si="2"/>
        <v>0.1074684279911424</v>
      </c>
      <c r="M3">
        <f t="shared" si="2"/>
        <v>0.24077320190566989</v>
      </c>
      <c r="N3">
        <f t="shared" si="2"/>
        <v>-6.6377652033297416E-2</v>
      </c>
      <c r="O3">
        <f t="shared" si="2"/>
        <v>0.19670708165938941</v>
      </c>
      <c r="P3">
        <f t="shared" si="2"/>
        <v>0.18942666506987946</v>
      </c>
      <c r="Q3">
        <f t="shared" si="2"/>
        <v>0.26349867474912297</v>
      </c>
      <c r="R3">
        <f t="shared" si="2"/>
        <v>-7.0101332873060918E-2</v>
      </c>
      <c r="S3">
        <f t="shared" si="2"/>
        <v>-0.29954134580227337</v>
      </c>
      <c r="T3">
        <f t="shared" si="2"/>
        <v>-5.5836792821452287E-4</v>
      </c>
      <c r="U3">
        <f t="shared" si="2"/>
        <v>0.35711067943613961</v>
      </c>
      <c r="V3">
        <f t="shared" si="2"/>
        <v>0.34379819134162065</v>
      </c>
      <c r="Y3">
        <v>-0.24183937799383459</v>
      </c>
      <c r="Z3">
        <v>-0.19620667576614351</v>
      </c>
      <c r="AA3">
        <v>-0.51225320693953824</v>
      </c>
      <c r="AB3">
        <v>2.9648999799969954E-2</v>
      </c>
      <c r="AC3">
        <v>0.1074684279911424</v>
      </c>
      <c r="AD3">
        <v>0.24077320190566989</v>
      </c>
      <c r="AE3">
        <v>-6.6377652033297416E-2</v>
      </c>
      <c r="AF3">
        <v>0.19670708165938941</v>
      </c>
      <c r="AG3">
        <v>0.18942666506987946</v>
      </c>
      <c r="AH3">
        <v>0.26349867474912297</v>
      </c>
      <c r="AI3">
        <v>-7.0101332873060918E-2</v>
      </c>
      <c r="AJ3">
        <v>-0.29954134580227337</v>
      </c>
      <c r="AK3">
        <v>-5.5836792821452287E-4</v>
      </c>
      <c r="AL3">
        <v>0.35711067943613961</v>
      </c>
      <c r="AM3">
        <v>0.34379819134162065</v>
      </c>
    </row>
    <row r="4" spans="1:39" x14ac:dyDescent="0.25">
      <c r="H4">
        <v>3</v>
      </c>
      <c r="I4">
        <v>4</v>
      </c>
      <c r="J4">
        <v>5</v>
      </c>
      <c r="K4">
        <v>6</v>
      </c>
      <c r="L4">
        <v>7</v>
      </c>
      <c r="M4">
        <v>8</v>
      </c>
      <c r="N4">
        <v>9</v>
      </c>
      <c r="O4">
        <v>10</v>
      </c>
      <c r="P4">
        <v>11</v>
      </c>
      <c r="Q4">
        <v>12</v>
      </c>
      <c r="R4">
        <v>13</v>
      </c>
      <c r="S4">
        <v>14</v>
      </c>
      <c r="T4">
        <v>15</v>
      </c>
      <c r="U4">
        <v>16</v>
      </c>
      <c r="V4">
        <v>17</v>
      </c>
    </row>
    <row r="5" spans="1:39" x14ac:dyDescent="0.25">
      <c r="A5" t="s">
        <v>42</v>
      </c>
      <c r="B5" t="s">
        <v>215</v>
      </c>
      <c r="C5" t="s">
        <v>216</v>
      </c>
      <c r="D5" t="s">
        <v>217</v>
      </c>
      <c r="E5" t="s">
        <v>218</v>
      </c>
      <c r="F5" t="s">
        <v>219</v>
      </c>
      <c r="G5" t="s">
        <v>220</v>
      </c>
      <c r="H5">
        <v>20</v>
      </c>
      <c r="I5">
        <v>25</v>
      </c>
      <c r="J5">
        <v>30</v>
      </c>
      <c r="K5">
        <v>35</v>
      </c>
      <c r="L5">
        <v>40</v>
      </c>
      <c r="M5">
        <v>45</v>
      </c>
      <c r="N5">
        <v>50</v>
      </c>
      <c r="O5">
        <v>55</v>
      </c>
      <c r="P5">
        <v>60</v>
      </c>
      <c r="Q5">
        <v>65</v>
      </c>
      <c r="R5">
        <v>70</v>
      </c>
      <c r="S5">
        <v>75</v>
      </c>
      <c r="T5">
        <v>80</v>
      </c>
      <c r="U5">
        <v>85</v>
      </c>
      <c r="V5">
        <v>90</v>
      </c>
      <c r="W5" t="s">
        <v>221</v>
      </c>
    </row>
    <row r="6" spans="1:39" x14ac:dyDescent="0.25">
      <c r="A6" t="s">
        <v>0</v>
      </c>
      <c r="B6">
        <f>VLOOKUP($A6,工作表2!$A$146:$D$284,2,FALSE)</f>
        <v>1085</v>
      </c>
      <c r="C6">
        <f>VLOOKUP($A6,工作表2!$A$146:$D$284,3,FALSE)</f>
        <v>2212</v>
      </c>
      <c r="D6">
        <f>VLOOKUP($A6,工作表2!$A$146:$D$284,4,FALSE)</f>
        <v>4248</v>
      </c>
      <c r="E6" s="12">
        <f>B6/$D6</f>
        <v>0.25541431261770242</v>
      </c>
      <c r="F6" s="12">
        <f>C6/$D6</f>
        <v>0.5207156308851224</v>
      </c>
      <c r="G6" s="13">
        <f>E6-F6</f>
        <v>-0.26530131826741998</v>
      </c>
      <c r="H6" s="16">
        <f>VLOOKUP($A6,'[1]5Y區隔'!$B$416:$R$457,H$4,FALSE)/VLOOKUP($A6,'[1]5Y區隔'!$B$416:$R$457,2,FALSE)</f>
        <v>7.3481912144702843E-2</v>
      </c>
      <c r="I6" s="16">
        <f>VLOOKUP($A6,'[1]5Y區隔'!$B$416:$R$457,I$4,FALSE)/VLOOKUP($A6,'[1]5Y區隔'!$B$416:$R$457,2,FALSE)</f>
        <v>8.5271317829457363E-2</v>
      </c>
      <c r="J6" s="16">
        <f>VLOOKUP($A6,'[1]5Y區隔'!$B$416:$R$457,J$4,FALSE)/VLOOKUP($A6,'[1]5Y區隔'!$B$416:$R$457,2,FALSE)</f>
        <v>0.12080103359173126</v>
      </c>
      <c r="K6" s="16">
        <f>VLOOKUP($A6,'[1]5Y區隔'!$B$416:$R$457,K$4,FALSE)/VLOOKUP($A6,'[1]5Y區隔'!$B$416:$R$457,2,FALSE)</f>
        <v>0.1204780361757106</v>
      </c>
      <c r="L6" s="16">
        <f>VLOOKUP($A6,'[1]5Y區隔'!$B$416:$R$457,L$4,FALSE)/VLOOKUP($A6,'[1]5Y區隔'!$B$416:$R$457,2,FALSE)</f>
        <v>9.5284237726098189E-2</v>
      </c>
      <c r="M6" s="16">
        <f>VLOOKUP($A6,'[1]5Y區隔'!$B$416:$R$457,M$4,FALSE)/VLOOKUP($A6,'[1]5Y區隔'!$B$416:$R$457,2,FALSE)</f>
        <v>9.5768733850129198E-2</v>
      </c>
      <c r="N6" s="16">
        <f>VLOOKUP($A6,'[1]5Y區隔'!$B$416:$R$457,N$4,FALSE)/VLOOKUP($A6,'[1]5Y區隔'!$B$416:$R$457,2,FALSE)</f>
        <v>9.1408268733850134E-2</v>
      </c>
      <c r="O6" s="16">
        <f>VLOOKUP($A6,'[1]5Y區隔'!$B$416:$R$457,O$4,FALSE)/VLOOKUP($A6,'[1]5Y區隔'!$B$416:$R$457,2,FALSE)</f>
        <v>9.5284237726098189E-2</v>
      </c>
      <c r="P6" s="16">
        <f>VLOOKUP($A6,'[1]5Y區隔'!$B$416:$R$457,P$4,FALSE)/VLOOKUP($A6,'[1]5Y區隔'!$B$416:$R$457,2,FALSE)</f>
        <v>7.9134366925064606E-2</v>
      </c>
      <c r="Q6" s="16">
        <f>VLOOKUP($A6,'[1]5Y區隔'!$B$416:$R$457,Q$4,FALSE)/VLOOKUP($A6,'[1]5Y區隔'!$B$416:$R$457,2,FALSE)</f>
        <v>4.5704134366925067E-2</v>
      </c>
      <c r="R6" s="16">
        <f>VLOOKUP($A6,'[1]5Y區隔'!$B$416:$R$457,R$4,FALSE)/VLOOKUP($A6,'[1]5Y區隔'!$B$416:$R$457,2,FALSE)</f>
        <v>3.55297157622739E-2</v>
      </c>
      <c r="S6" s="16">
        <f>VLOOKUP($A6,'[1]5Y區隔'!$B$416:$R$457,S$4,FALSE)/VLOOKUP($A6,'[1]5Y區隔'!$B$416:$R$457,2,FALSE)</f>
        <v>2.4870801033591731E-2</v>
      </c>
      <c r="T6" s="16">
        <f>VLOOKUP($A6,'[1]5Y區隔'!$B$416:$R$457,T$4,FALSE)/VLOOKUP($A6,'[1]5Y區隔'!$B$416:$R$457,2,FALSE)</f>
        <v>1.8249354005167959E-2</v>
      </c>
      <c r="U6" s="16">
        <f>VLOOKUP($A6,'[1]5Y區隔'!$B$416:$R$457,U$4,FALSE)/VLOOKUP($A6,'[1]5Y區隔'!$B$416:$R$457,2,FALSE)</f>
        <v>1.4373385012919897E-2</v>
      </c>
      <c r="V6" s="16">
        <f>VLOOKUP($A6,'[1]5Y區隔'!$B$416:$R$457,V$4,FALSE)/VLOOKUP($A6,'[1]5Y區隔'!$B$416:$R$457,2,FALSE)</f>
        <v>4.3604651162790697E-3</v>
      </c>
      <c r="W6" s="14">
        <f>SUMPRODUCT(H$5:V$5,H6:V6)</f>
        <v>44.51954134366926</v>
      </c>
    </row>
    <row r="7" spans="1:39" x14ac:dyDescent="0.25">
      <c r="A7" t="s">
        <v>1</v>
      </c>
      <c r="B7">
        <f>VLOOKUP(A7,工作表2!$A$146:$D$284,2,FALSE)</f>
        <v>980</v>
      </c>
      <c r="C7">
        <f>VLOOKUP($A7,工作表2!$A$146:$D$284,3,FALSE)</f>
        <v>1590</v>
      </c>
      <c r="D7">
        <f>VLOOKUP($A7,工作表2!$A$146:$D$284,4,FALSE)</f>
        <v>3242</v>
      </c>
      <c r="E7" s="12">
        <f t="shared" ref="E7:E47" si="3">B7/$D7</f>
        <v>0.30228254164096235</v>
      </c>
      <c r="F7" s="12">
        <f t="shared" ref="F7:F47" si="4">C7/$D7</f>
        <v>0.49043800123380632</v>
      </c>
      <c r="G7" s="13">
        <f t="shared" ref="G7:G47" si="5">E7-F7</f>
        <v>-0.18815545959284397</v>
      </c>
      <c r="H7" s="16">
        <f>VLOOKUP($A7,'[1]5Y區隔'!$B$416:$R$457,H$4,FALSE)/VLOOKUP($A7,'[1]5Y區隔'!$B$416:$R$457,2,FALSE)</f>
        <v>7.0923505463895434E-2</v>
      </c>
      <c r="I7" s="16">
        <f>VLOOKUP($A7,'[1]5Y區隔'!$B$416:$R$457,I$4,FALSE)/VLOOKUP($A7,'[1]5Y區隔'!$B$416:$R$457,2,FALSE)</f>
        <v>8.1422755517463044E-2</v>
      </c>
      <c r="J7" s="16">
        <f>VLOOKUP($A7,'[1]5Y區隔'!$B$416:$R$457,J$4,FALSE)/VLOOKUP($A7,'[1]5Y區隔'!$B$416:$R$457,2,FALSE)</f>
        <v>0.10713520462824085</v>
      </c>
      <c r="K7" s="16">
        <f>VLOOKUP($A7,'[1]5Y區隔'!$B$416:$R$457,K$4,FALSE)/VLOOKUP($A7,'[1]5Y區隔'!$B$416:$R$457,2,FALSE)</f>
        <v>0.11013499035783159</v>
      </c>
      <c r="L7" s="16">
        <f>VLOOKUP($A7,'[1]5Y區隔'!$B$416:$R$457,L$4,FALSE)/VLOOKUP($A7,'[1]5Y區隔'!$B$416:$R$457,2,FALSE)</f>
        <v>8.7422326976644524E-2</v>
      </c>
      <c r="M7" s="16">
        <f>VLOOKUP($A7,'[1]5Y區隔'!$B$416:$R$457,M$4,FALSE)/VLOOKUP($A7,'[1]5Y區隔'!$B$416:$R$457,2,FALSE)</f>
        <v>9.9635740304263976E-2</v>
      </c>
      <c r="N7" s="16">
        <f>VLOOKUP($A7,'[1]5Y區隔'!$B$416:$R$457,N$4,FALSE)/VLOOKUP($A7,'[1]5Y區隔'!$B$416:$R$457,2,FALSE)</f>
        <v>9.2779087208056568E-2</v>
      </c>
      <c r="O7" s="16">
        <f>VLOOKUP($A7,'[1]5Y區隔'!$B$416:$R$457,O$4,FALSE)/VLOOKUP($A7,'[1]5Y區隔'!$B$416:$R$457,2,FALSE)</f>
        <v>9.899292907649454E-2</v>
      </c>
      <c r="P7" s="16">
        <f>VLOOKUP($A7,'[1]5Y區隔'!$B$416:$R$457,P$4,FALSE)/VLOOKUP($A7,'[1]5Y區隔'!$B$416:$R$457,2,FALSE)</f>
        <v>9.0636383115491756E-2</v>
      </c>
      <c r="Q7" s="16">
        <f>VLOOKUP($A7,'[1]5Y區隔'!$B$416:$R$457,Q$4,FALSE)/VLOOKUP($A7,'[1]5Y區隔'!$B$416:$R$457,2,FALSE)</f>
        <v>5.892436254553246E-2</v>
      </c>
      <c r="R7" s="16">
        <f>VLOOKUP($A7,'[1]5Y區隔'!$B$416:$R$457,R$4,FALSE)/VLOOKUP($A7,'[1]5Y區隔'!$B$416:$R$457,2,FALSE)</f>
        <v>3.7283051210627811E-2</v>
      </c>
      <c r="S7" s="16">
        <f>VLOOKUP($A7,'[1]5Y區隔'!$B$416:$R$457,S$4,FALSE)/VLOOKUP($A7,'[1]5Y區隔'!$B$416:$R$457,2,FALSE)</f>
        <v>2.6783801157060212E-2</v>
      </c>
      <c r="T7" s="16">
        <f>VLOOKUP($A7,'[1]5Y區隔'!$B$416:$R$457,T$4,FALSE)/VLOOKUP($A7,'[1]5Y區隔'!$B$416:$R$457,2,FALSE)</f>
        <v>1.8641525605313906E-2</v>
      </c>
      <c r="U7" s="16">
        <f>VLOOKUP($A7,'[1]5Y區隔'!$B$416:$R$457,U$4,FALSE)/VLOOKUP($A7,'[1]5Y區隔'!$B$416:$R$457,2,FALSE)</f>
        <v>1.0927790872080565E-2</v>
      </c>
      <c r="V7" s="16">
        <f>VLOOKUP($A7,'[1]5Y區隔'!$B$416:$R$457,V$4,FALSE)/VLOOKUP($A7,'[1]5Y區隔'!$B$416:$R$457,2,FALSE)</f>
        <v>8.356545961002786E-3</v>
      </c>
      <c r="W7" s="14">
        <f t="shared" ref="W7:W47" si="6">SUMPRODUCT(H$5:V$5,H7:V7)</f>
        <v>45.646025283908294</v>
      </c>
    </row>
    <row r="8" spans="1:39" x14ac:dyDescent="0.25">
      <c r="A8" t="s">
        <v>2</v>
      </c>
      <c r="B8">
        <f>VLOOKUP(A8,工作表2!$A$146:$D$284,2,FALSE)</f>
        <v>164</v>
      </c>
      <c r="C8">
        <f>VLOOKUP($A8,工作表2!$A$146:$D$284,3,FALSE)</f>
        <v>404</v>
      </c>
      <c r="D8">
        <f>VLOOKUP($A8,工作表2!$A$146:$D$284,4,FALSE)</f>
        <v>707</v>
      </c>
      <c r="E8" s="12">
        <f t="shared" si="3"/>
        <v>0.23196605374823195</v>
      </c>
      <c r="F8" s="12">
        <f t="shared" si="4"/>
        <v>0.5714285714285714</v>
      </c>
      <c r="G8" s="13">
        <f t="shared" si="5"/>
        <v>-0.33946251768033942</v>
      </c>
      <c r="H8" s="16">
        <f>VLOOKUP($A8,'[1]5Y區隔'!$B$416:$R$457,H$4,FALSE)/VLOOKUP($A8,'[1]5Y區隔'!$B$416:$R$457,2,FALSE)</f>
        <v>6.6666666666666666E-2</v>
      </c>
      <c r="I8" s="16">
        <f>VLOOKUP($A8,'[1]5Y區隔'!$B$416:$R$457,I$4,FALSE)/VLOOKUP($A8,'[1]5Y區隔'!$B$416:$R$457,2,FALSE)</f>
        <v>0.06</v>
      </c>
      <c r="J8" s="16">
        <f>VLOOKUP($A8,'[1]5Y區隔'!$B$416:$R$457,J$4,FALSE)/VLOOKUP($A8,'[1]5Y區隔'!$B$416:$R$457,2,FALSE)</f>
        <v>0.12</v>
      </c>
      <c r="K8" s="16">
        <f>VLOOKUP($A8,'[1]5Y區隔'!$B$416:$R$457,K$4,FALSE)/VLOOKUP($A8,'[1]5Y區隔'!$B$416:$R$457,2,FALSE)</f>
        <v>9.4285714285714292E-2</v>
      </c>
      <c r="L8" s="16">
        <f>VLOOKUP($A8,'[1]5Y區隔'!$B$416:$R$457,L$4,FALSE)/VLOOKUP($A8,'[1]5Y區隔'!$B$416:$R$457,2,FALSE)</f>
        <v>7.5238095238095243E-2</v>
      </c>
      <c r="M8" s="16">
        <f>VLOOKUP($A8,'[1]5Y區隔'!$B$416:$R$457,M$4,FALSE)/VLOOKUP($A8,'[1]5Y區隔'!$B$416:$R$457,2,FALSE)</f>
        <v>8.4761904761904761E-2</v>
      </c>
      <c r="N8" s="16">
        <f>VLOOKUP($A8,'[1]5Y區隔'!$B$416:$R$457,N$4,FALSE)/VLOOKUP($A8,'[1]5Y區隔'!$B$416:$R$457,2,FALSE)</f>
        <v>0.11047619047619048</v>
      </c>
      <c r="O8" s="16">
        <f>VLOOKUP($A8,'[1]5Y區隔'!$B$416:$R$457,O$4,FALSE)/VLOOKUP($A8,'[1]5Y區隔'!$B$416:$R$457,2,FALSE)</f>
        <v>8.7619047619047624E-2</v>
      </c>
      <c r="P8" s="16">
        <f>VLOOKUP($A8,'[1]5Y區隔'!$B$416:$R$457,P$4,FALSE)/VLOOKUP($A8,'[1]5Y區隔'!$B$416:$R$457,2,FALSE)</f>
        <v>9.3333333333333338E-2</v>
      </c>
      <c r="Q8" s="16">
        <f>VLOOKUP($A8,'[1]5Y區隔'!$B$416:$R$457,Q$4,FALSE)/VLOOKUP($A8,'[1]5Y區隔'!$B$416:$R$457,2,FALSE)</f>
        <v>5.904761904761905E-2</v>
      </c>
      <c r="R8" s="16">
        <f>VLOOKUP($A8,'[1]5Y區隔'!$B$416:$R$457,R$4,FALSE)/VLOOKUP($A8,'[1]5Y區隔'!$B$416:$R$457,2,FALSE)</f>
        <v>5.4285714285714284E-2</v>
      </c>
      <c r="S8" s="16">
        <f>VLOOKUP($A8,'[1]5Y區隔'!$B$416:$R$457,S$4,FALSE)/VLOOKUP($A8,'[1]5Y區隔'!$B$416:$R$457,2,FALSE)</f>
        <v>4.6666666666666669E-2</v>
      </c>
      <c r="T8" s="16">
        <f>VLOOKUP($A8,'[1]5Y區隔'!$B$416:$R$457,T$4,FALSE)/VLOOKUP($A8,'[1]5Y區隔'!$B$416:$R$457,2,FALSE)</f>
        <v>0.02</v>
      </c>
      <c r="U8" s="16">
        <f>VLOOKUP($A8,'[1]5Y區隔'!$B$416:$R$457,U$4,FALSE)/VLOOKUP($A8,'[1]5Y區隔'!$B$416:$R$457,2,FALSE)</f>
        <v>1.9047619047619049E-2</v>
      </c>
      <c r="V8" s="16">
        <f>VLOOKUP($A8,'[1]5Y區隔'!$B$416:$R$457,V$4,FALSE)/VLOOKUP($A8,'[1]5Y區隔'!$B$416:$R$457,2,FALSE)</f>
        <v>8.5714285714285719E-3</v>
      </c>
      <c r="W8" s="14">
        <f t="shared" si="6"/>
        <v>47.628571428571426</v>
      </c>
    </row>
    <row r="9" spans="1:39" x14ac:dyDescent="0.25">
      <c r="A9" t="s">
        <v>3</v>
      </c>
      <c r="B9">
        <f>VLOOKUP(A9,工作表2!$A$146:$D$284,2,FALSE)</f>
        <v>1092</v>
      </c>
      <c r="C9">
        <f>VLOOKUP($A9,工作表2!$A$146:$D$284,3,FALSE)</f>
        <v>1756</v>
      </c>
      <c r="D9">
        <f>VLOOKUP($A9,工作表2!$A$146:$D$284,4,FALSE)</f>
        <v>3572</v>
      </c>
      <c r="E9" s="12">
        <f t="shared" si="3"/>
        <v>0.3057110862262038</v>
      </c>
      <c r="F9" s="12">
        <f t="shared" si="4"/>
        <v>0.49160134378499443</v>
      </c>
      <c r="G9" s="13">
        <f t="shared" si="5"/>
        <v>-0.18589025755879063</v>
      </c>
      <c r="H9" s="16">
        <f>VLOOKUP($A9,'[1]5Y區隔'!$B$416:$R$457,H$4,FALSE)/VLOOKUP($A9,'[1]5Y區隔'!$B$416:$R$457,2,FALSE)</f>
        <v>7.6138147566718994E-2</v>
      </c>
      <c r="I9" s="16">
        <f>VLOOKUP($A9,'[1]5Y區隔'!$B$416:$R$457,I$4,FALSE)/VLOOKUP($A9,'[1]5Y區隔'!$B$416:$R$457,2,FALSE)</f>
        <v>8.5361067503924651E-2</v>
      </c>
      <c r="J9" s="16">
        <f>VLOOKUP($A9,'[1]5Y區隔'!$B$416:$R$457,J$4,FALSE)/VLOOKUP($A9,'[1]5Y區隔'!$B$416:$R$457,2,FALSE)</f>
        <v>0.10459183673469388</v>
      </c>
      <c r="K9" s="16">
        <f>VLOOKUP($A9,'[1]5Y區隔'!$B$416:$R$457,K$4,FALSE)/VLOOKUP($A9,'[1]5Y區隔'!$B$416:$R$457,2,FALSE)</f>
        <v>9.5957613814756676E-2</v>
      </c>
      <c r="L9" s="16">
        <f>VLOOKUP($A9,'[1]5Y區隔'!$B$416:$R$457,L$4,FALSE)/VLOOKUP($A9,'[1]5Y區隔'!$B$416:$R$457,2,FALSE)</f>
        <v>9.438775510204081E-2</v>
      </c>
      <c r="M9" s="16">
        <f>VLOOKUP($A9,'[1]5Y區隔'!$B$416:$R$457,M$4,FALSE)/VLOOKUP($A9,'[1]5Y區隔'!$B$416:$R$457,2,FALSE)</f>
        <v>9.6546310832025112E-2</v>
      </c>
      <c r="N9" s="16">
        <f>VLOOKUP($A9,'[1]5Y區隔'!$B$416:$R$457,N$4,FALSE)/VLOOKUP($A9,'[1]5Y區隔'!$B$416:$R$457,2,FALSE)</f>
        <v>9.5368916797488226E-2</v>
      </c>
      <c r="O9" s="16">
        <f>VLOOKUP($A9,'[1]5Y區隔'!$B$416:$R$457,O$4,FALSE)/VLOOKUP($A9,'[1]5Y區隔'!$B$416:$R$457,2,FALSE)</f>
        <v>9.6350078492935642E-2</v>
      </c>
      <c r="P9" s="16">
        <f>VLOOKUP($A9,'[1]5Y區隔'!$B$416:$R$457,P$4,FALSE)/VLOOKUP($A9,'[1]5Y區隔'!$B$416:$R$457,2,FALSE)</f>
        <v>8.9678178963893254E-2</v>
      </c>
      <c r="Q9" s="16">
        <f>VLOOKUP($A9,'[1]5Y區隔'!$B$416:$R$457,Q$4,FALSE)/VLOOKUP($A9,'[1]5Y區隔'!$B$416:$R$457,2,FALSE)</f>
        <v>5.631868131868132E-2</v>
      </c>
      <c r="R9" s="16">
        <f>VLOOKUP($A9,'[1]5Y區隔'!$B$416:$R$457,R$4,FALSE)/VLOOKUP($A9,'[1]5Y區隔'!$B$416:$R$457,2,FALSE)</f>
        <v>3.7284144427001571E-2</v>
      </c>
      <c r="S9" s="16">
        <f>VLOOKUP($A9,'[1]5Y區隔'!$B$416:$R$457,S$4,FALSE)/VLOOKUP($A9,'[1]5Y區隔'!$B$416:$R$457,2,FALSE)</f>
        <v>2.8257456828885402E-2</v>
      </c>
      <c r="T9" s="16">
        <f>VLOOKUP($A9,'[1]5Y區隔'!$B$416:$R$457,T$4,FALSE)/VLOOKUP($A9,'[1]5Y區隔'!$B$416:$R$457,2,FALSE)</f>
        <v>2.2762951334379906E-2</v>
      </c>
      <c r="U9" s="16">
        <f>VLOOKUP($A9,'[1]5Y區隔'!$B$416:$R$457,U$4,FALSE)/VLOOKUP($A9,'[1]5Y區隔'!$B$416:$R$457,2,FALSE)</f>
        <v>1.4913657770800628E-2</v>
      </c>
      <c r="V9" s="16">
        <f>VLOOKUP($A9,'[1]5Y區隔'!$B$416:$R$457,V$4,FALSE)/VLOOKUP($A9,'[1]5Y區隔'!$B$416:$R$457,2,FALSE)</f>
        <v>6.0832025117739403E-3</v>
      </c>
      <c r="W9" s="14">
        <f t="shared" si="6"/>
        <v>45.747645211930923</v>
      </c>
      <c r="Z9" t="s">
        <v>222</v>
      </c>
      <c r="AA9" t="s">
        <v>223</v>
      </c>
      <c r="AB9" t="s">
        <v>224</v>
      </c>
    </row>
    <row r="10" spans="1:39" x14ac:dyDescent="0.25">
      <c r="A10" t="s">
        <v>4</v>
      </c>
      <c r="B10">
        <f>VLOOKUP(A10,工作表2!$A$146:$D$284,2,FALSE)</f>
        <v>1129</v>
      </c>
      <c r="C10">
        <f>VLOOKUP($A10,工作表2!$A$146:$D$284,3,FALSE)</f>
        <v>1491</v>
      </c>
      <c r="D10">
        <f>VLOOKUP($A10,工作表2!$A$146:$D$284,4,FALSE)</f>
        <v>3557</v>
      </c>
      <c r="E10" s="12">
        <f t="shared" si="3"/>
        <v>0.31740230531346642</v>
      </c>
      <c r="F10" s="12">
        <f t="shared" si="4"/>
        <v>0.41917346078155748</v>
      </c>
      <c r="G10" s="13">
        <f t="shared" si="5"/>
        <v>-0.10177115546809107</v>
      </c>
      <c r="H10" s="16">
        <f>VLOOKUP($A10,'[1]5Y區隔'!$B$416:$R$457,H$4,FALSE)/VLOOKUP($A10,'[1]5Y區隔'!$B$416:$R$457,2,FALSE)</f>
        <v>7.2218259629101278E-2</v>
      </c>
      <c r="I10" s="16">
        <f>VLOOKUP($A10,'[1]5Y區隔'!$B$416:$R$457,I$4,FALSE)/VLOOKUP($A10,'[1]5Y區隔'!$B$416:$R$457,2,FALSE)</f>
        <v>6.7403708987161193E-2</v>
      </c>
      <c r="J10" s="16">
        <f>VLOOKUP($A10,'[1]5Y區隔'!$B$416:$R$457,J$4,FALSE)/VLOOKUP($A10,'[1]5Y區隔'!$B$416:$R$457,2,FALSE)</f>
        <v>0.10057061340941512</v>
      </c>
      <c r="K10" s="16">
        <f>VLOOKUP($A10,'[1]5Y區隔'!$B$416:$R$457,K$4,FALSE)/VLOOKUP($A10,'[1]5Y區隔'!$B$416:$R$457,2,FALSE)</f>
        <v>0.11251783166904422</v>
      </c>
      <c r="L10" s="16">
        <f>VLOOKUP($A10,'[1]5Y區隔'!$B$416:$R$457,L$4,FALSE)/VLOOKUP($A10,'[1]5Y區隔'!$B$416:$R$457,2,FALSE)</f>
        <v>8.4522111269614841E-2</v>
      </c>
      <c r="M10" s="16">
        <f>VLOOKUP($A10,'[1]5Y區隔'!$B$416:$R$457,M$4,FALSE)/VLOOKUP($A10,'[1]5Y區隔'!$B$416:$R$457,2,FALSE)</f>
        <v>9.3616262482168325E-2</v>
      </c>
      <c r="N10" s="16">
        <f>VLOOKUP($A10,'[1]5Y區隔'!$B$416:$R$457,N$4,FALSE)/VLOOKUP($A10,'[1]5Y區隔'!$B$416:$R$457,2,FALSE)</f>
        <v>0.10164051355206848</v>
      </c>
      <c r="O10" s="16">
        <f>VLOOKUP($A10,'[1]5Y區隔'!$B$416:$R$457,O$4,FALSE)/VLOOKUP($A10,'[1]5Y區隔'!$B$416:$R$457,2,FALSE)</f>
        <v>0.10413694721825963</v>
      </c>
      <c r="P10" s="16">
        <f>VLOOKUP($A10,'[1]5Y區隔'!$B$416:$R$457,P$4,FALSE)/VLOOKUP($A10,'[1]5Y區隔'!$B$416:$R$457,2,FALSE)</f>
        <v>9.0584878744650502E-2</v>
      </c>
      <c r="Q10" s="16">
        <f>VLOOKUP($A10,'[1]5Y區隔'!$B$416:$R$457,Q$4,FALSE)/VLOOKUP($A10,'[1]5Y區隔'!$B$416:$R$457,2,FALSE)</f>
        <v>5.3673323823109846E-2</v>
      </c>
      <c r="R10" s="16">
        <f>VLOOKUP($A10,'[1]5Y區隔'!$B$416:$R$457,R$4,FALSE)/VLOOKUP($A10,'[1]5Y區隔'!$B$416:$R$457,2,FALSE)</f>
        <v>3.9407988587731813E-2</v>
      </c>
      <c r="S10" s="16">
        <f>VLOOKUP($A10,'[1]5Y區隔'!$B$416:$R$457,S$4,FALSE)/VLOOKUP($A10,'[1]5Y區隔'!$B$416:$R$457,2,FALSE)</f>
        <v>3.3880171184022825E-2</v>
      </c>
      <c r="T10" s="16">
        <f>VLOOKUP($A10,'[1]5Y區隔'!$B$416:$R$457,T$4,FALSE)/VLOOKUP($A10,'[1]5Y區隔'!$B$416:$R$457,2,FALSE)</f>
        <v>2.2824536376604851E-2</v>
      </c>
      <c r="U10" s="16">
        <f>VLOOKUP($A10,'[1]5Y區隔'!$B$416:$R$457,U$4,FALSE)/VLOOKUP($A10,'[1]5Y區隔'!$B$416:$R$457,2,FALSE)</f>
        <v>1.4443651925820257E-2</v>
      </c>
      <c r="V10" s="16">
        <f>VLOOKUP($A10,'[1]5Y區隔'!$B$416:$R$457,V$4,FALSE)/VLOOKUP($A10,'[1]5Y區隔'!$B$416:$R$457,2,FALSE)</f>
        <v>8.5592011412268191E-3</v>
      </c>
      <c r="W10" s="14">
        <f t="shared" si="6"/>
        <v>46.535306704707565</v>
      </c>
      <c r="Y10">
        <v>20</v>
      </c>
      <c r="Z10" s="15">
        <v>0.26914096169891605</v>
      </c>
      <c r="AA10" s="15">
        <v>-0.19236650775169833</v>
      </c>
      <c r="AB10">
        <v>-0.24183937799383459</v>
      </c>
    </row>
    <row r="11" spans="1:39" x14ac:dyDescent="0.25">
      <c r="A11" t="s">
        <v>5</v>
      </c>
      <c r="B11">
        <f>VLOOKUP(A11,工作表2!$A$146:$D$284,2,FALSE)</f>
        <v>1528</v>
      </c>
      <c r="C11">
        <f>VLOOKUP($A11,工作表2!$A$146:$D$284,3,FALSE)</f>
        <v>2667</v>
      </c>
      <c r="D11">
        <f>VLOOKUP($A11,工作表2!$A$146:$D$284,4,FALSE)</f>
        <v>5273</v>
      </c>
      <c r="E11" s="12">
        <f t="shared" si="3"/>
        <v>0.28977811492509009</v>
      </c>
      <c r="F11" s="12">
        <f t="shared" si="4"/>
        <v>0.50578418357671151</v>
      </c>
      <c r="G11" s="13">
        <f t="shared" si="5"/>
        <v>-0.21600606865162142</v>
      </c>
      <c r="H11" s="16">
        <f>VLOOKUP($A11,'[1]5Y區隔'!$B$416:$R$457,H$4,FALSE)/VLOOKUP($A11,'[1]5Y區隔'!$B$416:$R$457,2,FALSE)</f>
        <v>7.9714054491502567E-2</v>
      </c>
      <c r="I11" s="16">
        <f>VLOOKUP($A11,'[1]5Y區隔'!$B$416:$R$457,I$4,FALSE)/VLOOKUP($A11,'[1]5Y區隔'!$B$416:$R$457,2,FALSE)</f>
        <v>7.243053682222822E-2</v>
      </c>
      <c r="J11" s="16">
        <f>VLOOKUP($A11,'[1]5Y區隔'!$B$416:$R$457,J$4,FALSE)/VLOOKUP($A11,'[1]5Y區隔'!$B$416:$R$457,2,FALSE)</f>
        <v>0.11046668465066091</v>
      </c>
      <c r="K11" s="16">
        <f>VLOOKUP($A11,'[1]5Y區隔'!$B$416:$R$457,K$4,FALSE)/VLOOKUP($A11,'[1]5Y區隔'!$B$416:$R$457,2,FALSE)</f>
        <v>0.11302940383059078</v>
      </c>
      <c r="L11" s="16">
        <f>VLOOKUP($A11,'[1]5Y區隔'!$B$416:$R$457,L$4,FALSE)/VLOOKUP($A11,'[1]5Y區隔'!$B$416:$R$457,2,FALSE)</f>
        <v>9.1313730779606153E-2</v>
      </c>
      <c r="M11" s="16">
        <f>VLOOKUP($A11,'[1]5Y區隔'!$B$416:$R$457,M$4,FALSE)/VLOOKUP($A11,'[1]5Y區隔'!$B$416:$R$457,2,FALSE)</f>
        <v>0.10075532775829511</v>
      </c>
      <c r="N11" s="16">
        <f>VLOOKUP($A11,'[1]5Y區隔'!$B$416:$R$457,N$4,FALSE)/VLOOKUP($A11,'[1]5Y區隔'!$B$416:$R$457,2,FALSE)</f>
        <v>9.7383328837334776E-2</v>
      </c>
      <c r="O11" s="16">
        <f>VLOOKUP($A11,'[1]5Y區隔'!$B$416:$R$457,O$4,FALSE)/VLOOKUP($A11,'[1]5Y區隔'!$B$416:$R$457,2,FALSE)</f>
        <v>8.6188292419746432E-2</v>
      </c>
      <c r="P11" s="16">
        <f>VLOOKUP($A11,'[1]5Y區隔'!$B$416:$R$457,P$4,FALSE)/VLOOKUP($A11,'[1]5Y區隔'!$B$416:$R$457,2,FALSE)</f>
        <v>9.1313730779606153E-2</v>
      </c>
      <c r="Q11" s="16">
        <f>VLOOKUP($A11,'[1]5Y區隔'!$B$416:$R$457,Q$4,FALSE)/VLOOKUP($A11,'[1]5Y區隔'!$B$416:$R$457,2,FALSE)</f>
        <v>5.1119503641758837E-2</v>
      </c>
      <c r="R11" s="16">
        <f>VLOOKUP($A11,'[1]5Y區隔'!$B$416:$R$457,R$4,FALSE)/VLOOKUP($A11,'[1]5Y區隔'!$B$416:$R$457,2,FALSE)</f>
        <v>3.7226868087402214E-2</v>
      </c>
      <c r="S11" s="16">
        <f>VLOOKUP($A11,'[1]5Y區隔'!$B$416:$R$457,S$4,FALSE)/VLOOKUP($A11,'[1]5Y區隔'!$B$416:$R$457,2,FALSE)</f>
        <v>2.9538710547612625E-2</v>
      </c>
      <c r="T11" s="16">
        <f>VLOOKUP($A11,'[1]5Y區隔'!$B$416:$R$457,T$4,FALSE)/VLOOKUP($A11,'[1]5Y區隔'!$B$416:$R$457,2,FALSE)</f>
        <v>2.0906393309954141E-2</v>
      </c>
      <c r="U11" s="16">
        <f>VLOOKUP($A11,'[1]5Y區隔'!$B$416:$R$457,U$4,FALSE)/VLOOKUP($A11,'[1]5Y區隔'!$B$416:$R$457,2,FALSE)</f>
        <v>1.3487995683841382E-2</v>
      </c>
      <c r="V11" s="16">
        <f>VLOOKUP($A11,'[1]5Y區隔'!$B$416:$R$457,V$4,FALSE)/VLOOKUP($A11,'[1]5Y區隔'!$B$416:$R$457,2,FALSE)</f>
        <v>5.1254383598597249E-3</v>
      </c>
      <c r="W11" s="14">
        <f t="shared" si="6"/>
        <v>45.3742918802266</v>
      </c>
      <c r="Y11">
        <v>25</v>
      </c>
      <c r="Z11" s="15">
        <v>0.17706677265402132</v>
      </c>
      <c r="AA11" s="15">
        <v>-0.18800332365225142</v>
      </c>
      <c r="AB11">
        <v>-0.19620667576614351</v>
      </c>
    </row>
    <row r="12" spans="1:39" x14ac:dyDescent="0.25">
      <c r="A12" t="s">
        <v>6</v>
      </c>
      <c r="B12">
        <f>VLOOKUP(A12,工作表2!$A$146:$D$284,2,FALSE)</f>
        <v>965</v>
      </c>
      <c r="C12">
        <f>VLOOKUP($A12,工作表2!$A$146:$D$284,3,FALSE)</f>
        <v>1218</v>
      </c>
      <c r="D12">
        <f>VLOOKUP($A12,工作表2!$A$146:$D$284,4,FALSE)</f>
        <v>3035</v>
      </c>
      <c r="E12" s="12">
        <f t="shared" si="3"/>
        <v>0.31795716639209226</v>
      </c>
      <c r="F12" s="12">
        <f t="shared" si="4"/>
        <v>0.40131795716639207</v>
      </c>
      <c r="G12" s="13">
        <f t="shared" si="5"/>
        <v>-8.3360790774299809E-2</v>
      </c>
      <c r="H12" s="16">
        <f>VLOOKUP($A12,'[1]5Y區隔'!$B$416:$R$457,H$4,FALSE)/VLOOKUP($A12,'[1]5Y區隔'!$B$416:$R$457,2,FALSE)</f>
        <v>6.3737764625540635E-2</v>
      </c>
      <c r="I12" s="16">
        <f>VLOOKUP($A12,'[1]5Y區隔'!$B$416:$R$457,I$4,FALSE)/VLOOKUP($A12,'[1]5Y區隔'!$B$416:$R$457,2,FALSE)</f>
        <v>7.4436603687684955E-2</v>
      </c>
      <c r="J12" s="16">
        <f>VLOOKUP($A12,'[1]5Y區隔'!$B$416:$R$457,J$4,FALSE)/VLOOKUP($A12,'[1]5Y區隔'!$B$416:$R$457,2,FALSE)</f>
        <v>0.10061461415888914</v>
      </c>
      <c r="K12" s="16">
        <f>VLOOKUP($A12,'[1]5Y區隔'!$B$416:$R$457,K$4,FALSE)/VLOOKUP($A12,'[1]5Y區隔'!$B$416:$R$457,2,FALSE)</f>
        <v>0.11267926246300933</v>
      </c>
      <c r="L12" s="16">
        <f>VLOOKUP($A12,'[1]5Y區隔'!$B$416:$R$457,L$4,FALSE)/VLOOKUP($A12,'[1]5Y區隔'!$B$416:$R$457,2,FALSE)</f>
        <v>9.4696107443660374E-2</v>
      </c>
      <c r="M12" s="16">
        <f>VLOOKUP($A12,'[1]5Y區隔'!$B$416:$R$457,M$4,FALSE)/VLOOKUP($A12,'[1]5Y區隔'!$B$416:$R$457,2,FALSE)</f>
        <v>9.2875028454359201E-2</v>
      </c>
      <c r="N12" s="16">
        <f>VLOOKUP($A12,'[1]5Y區隔'!$B$416:$R$457,N$4,FALSE)/VLOOKUP($A12,'[1]5Y區隔'!$B$416:$R$457,2,FALSE)</f>
        <v>9.1736854086045982E-2</v>
      </c>
      <c r="O12" s="16">
        <f>VLOOKUP($A12,'[1]5Y區隔'!$B$416:$R$457,O$4,FALSE)/VLOOKUP($A12,'[1]5Y區隔'!$B$416:$R$457,2,FALSE)</f>
        <v>8.3086728886865469E-2</v>
      </c>
      <c r="P12" s="16">
        <f>VLOOKUP($A12,'[1]5Y區隔'!$B$416:$R$457,P$4,FALSE)/VLOOKUP($A12,'[1]5Y區隔'!$B$416:$R$457,2,FALSE)</f>
        <v>8.6501251991805139E-2</v>
      </c>
      <c r="Q12" s="16">
        <f>VLOOKUP($A12,'[1]5Y區隔'!$B$416:$R$457,Q$4,FALSE)/VLOOKUP($A12,'[1]5Y區隔'!$B$416:$R$457,2,FALSE)</f>
        <v>5.9412702025950379E-2</v>
      </c>
      <c r="R12" s="16">
        <f>VLOOKUP($A12,'[1]5Y區隔'!$B$416:$R$457,R$4,FALSE)/VLOOKUP($A12,'[1]5Y區隔'!$B$416:$R$457,2,FALSE)</f>
        <v>4.5526974732529021E-2</v>
      </c>
      <c r="S12" s="16">
        <f>VLOOKUP($A12,'[1]5Y區隔'!$B$416:$R$457,S$4,FALSE)/VLOOKUP($A12,'[1]5Y區隔'!$B$416:$R$457,2,FALSE)</f>
        <v>4.3478260869565216E-2</v>
      </c>
      <c r="T12" s="16">
        <f>VLOOKUP($A12,'[1]5Y區隔'!$B$416:$R$457,T$4,FALSE)/VLOOKUP($A12,'[1]5Y區隔'!$B$416:$R$457,2,FALSE)</f>
        <v>2.3446391987252447E-2</v>
      </c>
      <c r="U12" s="16">
        <f>VLOOKUP($A12,'[1]5Y區隔'!$B$416:$R$457,U$4,FALSE)/VLOOKUP($A12,'[1]5Y區隔'!$B$416:$R$457,2,FALSE)</f>
        <v>1.912132938766219E-2</v>
      </c>
      <c r="V12" s="16">
        <f>VLOOKUP($A12,'[1]5Y區隔'!$B$416:$R$457,V$4,FALSE)/VLOOKUP($A12,'[1]5Y區隔'!$B$416:$R$457,2,FALSE)</f>
        <v>8.6501251991805139E-3</v>
      </c>
      <c r="W12" s="14">
        <f t="shared" si="6"/>
        <v>47.000910539494647</v>
      </c>
      <c r="Y12">
        <v>30</v>
      </c>
      <c r="Z12" s="15">
        <v>0.49248770625953919</v>
      </c>
      <c r="AA12" s="15">
        <v>-0.46747514593526046</v>
      </c>
      <c r="AB12">
        <v>-0.51225320693953824</v>
      </c>
    </row>
    <row r="13" spans="1:39" x14ac:dyDescent="0.25">
      <c r="A13" t="s">
        <v>7</v>
      </c>
      <c r="B13">
        <f>VLOOKUP(A13,工作表2!$A$146:$D$284,2,FALSE)</f>
        <v>743</v>
      </c>
      <c r="C13">
        <f>VLOOKUP($A13,工作表2!$A$146:$D$284,3,FALSE)</f>
        <v>1386</v>
      </c>
      <c r="D13">
        <f>VLOOKUP($A13,工作表2!$A$146:$D$284,4,FALSE)</f>
        <v>2680</v>
      </c>
      <c r="E13" s="12">
        <f t="shared" si="3"/>
        <v>0.27723880597014927</v>
      </c>
      <c r="F13" s="12">
        <f t="shared" si="4"/>
        <v>0.51716417910447765</v>
      </c>
      <c r="G13" s="13">
        <f t="shared" si="5"/>
        <v>-0.23992537313432838</v>
      </c>
      <c r="H13" s="16">
        <f>VLOOKUP($A13,'[1]5Y區隔'!$B$416:$R$457,H$4,FALSE)/VLOOKUP($A13,'[1]5Y區隔'!$B$416:$R$457,2,FALSE)</f>
        <v>7.4812322029510742E-2</v>
      </c>
      <c r="I13" s="16">
        <f>VLOOKUP($A13,'[1]5Y區隔'!$B$416:$R$457,I$4,FALSE)/VLOOKUP($A13,'[1]5Y區隔'!$B$416:$R$457,2,FALSE)</f>
        <v>7.8954180688584008E-2</v>
      </c>
      <c r="J13" s="16">
        <f>VLOOKUP($A13,'[1]5Y區隔'!$B$416:$R$457,J$4,FALSE)/VLOOKUP($A13,'[1]5Y區隔'!$B$416:$R$457,2,FALSE)</f>
        <v>0.10794719130209682</v>
      </c>
      <c r="K13" s="16">
        <f>VLOOKUP($A13,'[1]5Y區隔'!$B$416:$R$457,K$4,FALSE)/VLOOKUP($A13,'[1]5Y區隔'!$B$416:$R$457,2,FALSE)</f>
        <v>0.11648977478643541</v>
      </c>
      <c r="L13" s="16">
        <f>VLOOKUP($A13,'[1]5Y區隔'!$B$416:$R$457,L$4,FALSE)/VLOOKUP($A13,'[1]5Y區隔'!$B$416:$R$457,2,FALSE)</f>
        <v>9.3968418327724568E-2</v>
      </c>
      <c r="M13" s="16">
        <f>VLOOKUP($A13,'[1]5Y區隔'!$B$416:$R$457,M$4,FALSE)/VLOOKUP($A13,'[1]5Y區隔'!$B$416:$R$457,2,FALSE)</f>
        <v>8.2060574682888951E-2</v>
      </c>
      <c r="N13" s="16">
        <f>VLOOKUP($A13,'[1]5Y區隔'!$B$416:$R$457,N$4,FALSE)/VLOOKUP($A13,'[1]5Y區隔'!$B$416:$R$457,2,FALSE)</f>
        <v>9.1897488998187934E-2</v>
      </c>
      <c r="O13" s="16">
        <f>VLOOKUP($A13,'[1]5Y區隔'!$B$416:$R$457,O$4,FALSE)/VLOOKUP($A13,'[1]5Y區隔'!$B$416:$R$457,2,FALSE)</f>
        <v>8.4908102511001809E-2</v>
      </c>
      <c r="P13" s="16">
        <f>VLOOKUP($A13,'[1]5Y區隔'!$B$416:$R$457,P$4,FALSE)/VLOOKUP($A13,'[1]5Y區隔'!$B$416:$R$457,2,FALSE)</f>
        <v>8.2319440849081021E-2</v>
      </c>
      <c r="Q13" s="16">
        <f>VLOOKUP($A13,'[1]5Y區隔'!$B$416:$R$457,Q$4,FALSE)/VLOOKUP($A13,'[1]5Y區隔'!$B$416:$R$457,2,FALSE)</f>
        <v>6.3939943049443435E-2</v>
      </c>
      <c r="R13" s="16">
        <f>VLOOKUP($A13,'[1]5Y區隔'!$B$416:$R$457,R$4,FALSE)/VLOOKUP($A13,'[1]5Y區隔'!$B$416:$R$457,2,FALSE)</f>
        <v>4.0383121925964278E-2</v>
      </c>
      <c r="S13" s="16">
        <f>VLOOKUP($A13,'[1]5Y區隔'!$B$416:$R$457,S$4,FALSE)/VLOOKUP($A13,'[1]5Y區隔'!$B$416:$R$457,2,FALSE)</f>
        <v>3.5205798602122702E-2</v>
      </c>
      <c r="T13" s="16">
        <f>VLOOKUP($A13,'[1]5Y區隔'!$B$416:$R$457,T$4,FALSE)/VLOOKUP($A13,'[1]5Y區隔'!$B$416:$R$457,2,FALSE)</f>
        <v>2.6404348951592028E-2</v>
      </c>
      <c r="U13" s="16">
        <f>VLOOKUP($A13,'[1]5Y區隔'!$B$416:$R$457,U$4,FALSE)/VLOOKUP($A13,'[1]5Y區隔'!$B$416:$R$457,2,FALSE)</f>
        <v>1.2425575977219777E-2</v>
      </c>
      <c r="V13" s="16">
        <f>VLOOKUP($A13,'[1]5Y區隔'!$B$416:$R$457,V$4,FALSE)/VLOOKUP($A13,'[1]5Y區隔'!$B$416:$R$457,2,FALSE)</f>
        <v>8.283717318146519E-3</v>
      </c>
      <c r="W13" s="14">
        <f t="shared" si="6"/>
        <v>45.978514108206063</v>
      </c>
      <c r="Y13">
        <v>35</v>
      </c>
      <c r="Z13" s="15">
        <v>-5.806406335862329E-2</v>
      </c>
      <c r="AA13" s="15">
        <v>4.1956755171825193E-3</v>
      </c>
      <c r="AB13">
        <v>2.9648999799969954E-2</v>
      </c>
    </row>
    <row r="14" spans="1:39" x14ac:dyDescent="0.25">
      <c r="A14" t="s">
        <v>8</v>
      </c>
      <c r="B14">
        <f>VLOOKUP(A14,工作表2!$A$146:$D$284,2,FALSE)</f>
        <v>1271</v>
      </c>
      <c r="C14">
        <f>VLOOKUP($A14,工作表2!$A$146:$D$284,3,FALSE)</f>
        <v>726</v>
      </c>
      <c r="D14">
        <f>VLOOKUP($A14,工作表2!$A$146:$D$284,4,FALSE)</f>
        <v>2482</v>
      </c>
      <c r="E14" s="12">
        <f t="shared" si="3"/>
        <v>0.51208702659145855</v>
      </c>
      <c r="F14" s="12">
        <f t="shared" si="4"/>
        <v>0.29250604351329573</v>
      </c>
      <c r="G14" s="13">
        <f t="shared" si="5"/>
        <v>0.21958098307816282</v>
      </c>
      <c r="H14" s="16">
        <f>VLOOKUP($A14,'[1]5Y區隔'!$B$416:$R$457,H$4,FALSE)/VLOOKUP($A14,'[1]5Y區隔'!$B$416:$R$457,2,FALSE)</f>
        <v>7.3177676537585418E-2</v>
      </c>
      <c r="I14" s="16">
        <f>VLOOKUP($A14,'[1]5Y區隔'!$B$416:$R$457,I$4,FALSE)/VLOOKUP($A14,'[1]5Y區隔'!$B$416:$R$457,2,FALSE)</f>
        <v>6.691343963553531E-2</v>
      </c>
      <c r="J14" s="16">
        <f>VLOOKUP($A14,'[1]5Y區隔'!$B$416:$R$457,J$4,FALSE)/VLOOKUP($A14,'[1]5Y區隔'!$B$416:$R$457,2,FALSE)</f>
        <v>8.9977220956719811E-2</v>
      </c>
      <c r="K14" s="16">
        <f>VLOOKUP($A14,'[1]5Y區隔'!$B$416:$R$457,K$4,FALSE)/VLOOKUP($A14,'[1]5Y區隔'!$B$416:$R$457,2,FALSE)</f>
        <v>0.11930523917995445</v>
      </c>
      <c r="L14" s="16">
        <f>VLOOKUP($A14,'[1]5Y區隔'!$B$416:$R$457,L$4,FALSE)/VLOOKUP($A14,'[1]5Y區隔'!$B$416:$R$457,2,FALSE)</f>
        <v>9.3394077448747156E-2</v>
      </c>
      <c r="M14" s="16">
        <f>VLOOKUP($A14,'[1]5Y區隔'!$B$416:$R$457,M$4,FALSE)/VLOOKUP($A14,'[1]5Y區隔'!$B$416:$R$457,2,FALSE)</f>
        <v>0.10848519362186788</v>
      </c>
      <c r="N14" s="16">
        <f>VLOOKUP($A14,'[1]5Y區隔'!$B$416:$R$457,N$4,FALSE)/VLOOKUP($A14,'[1]5Y區隔'!$B$416:$R$457,2,FALSE)</f>
        <v>0.10279043280182232</v>
      </c>
      <c r="O14" s="16">
        <f>VLOOKUP($A14,'[1]5Y區隔'!$B$416:$R$457,O$4,FALSE)/VLOOKUP($A14,'[1]5Y區隔'!$B$416:$R$457,2,FALSE)</f>
        <v>0.10165148063781321</v>
      </c>
      <c r="P14" s="16">
        <f>VLOOKUP($A14,'[1]5Y區隔'!$B$416:$R$457,P$4,FALSE)/VLOOKUP($A14,'[1]5Y區隔'!$B$416:$R$457,2,FALSE)</f>
        <v>7.7448747152619596E-2</v>
      </c>
      <c r="Q14" s="16">
        <f>VLOOKUP($A14,'[1]5Y區隔'!$B$416:$R$457,Q$4,FALSE)/VLOOKUP($A14,'[1]5Y區隔'!$B$416:$R$457,2,FALSE)</f>
        <v>4.8690205011389522E-2</v>
      </c>
      <c r="R14" s="16">
        <f>VLOOKUP($A14,'[1]5Y區隔'!$B$416:$R$457,R$4,FALSE)/VLOOKUP($A14,'[1]5Y區隔'!$B$416:$R$457,2,FALSE)</f>
        <v>3.6731207289293848E-2</v>
      </c>
      <c r="S14" s="16">
        <f>VLOOKUP($A14,'[1]5Y區隔'!$B$416:$R$457,S$4,FALSE)/VLOOKUP($A14,'[1]5Y區隔'!$B$416:$R$457,2,FALSE)</f>
        <v>2.4772209567198177E-2</v>
      </c>
      <c r="T14" s="16">
        <f>VLOOKUP($A14,'[1]5Y區隔'!$B$416:$R$457,T$4,FALSE)/VLOOKUP($A14,'[1]5Y區隔'!$B$416:$R$457,2,FALSE)</f>
        <v>2.0501138952164009E-2</v>
      </c>
      <c r="U14" s="16">
        <f>VLOOKUP($A14,'[1]5Y區隔'!$B$416:$R$457,U$4,FALSE)/VLOOKUP($A14,'[1]5Y區隔'!$B$416:$R$457,2,FALSE)</f>
        <v>2.5341685649202732E-2</v>
      </c>
      <c r="V14" s="16">
        <f>VLOOKUP($A14,'[1]5Y區隔'!$B$416:$R$457,V$4,FALSE)/VLOOKUP($A14,'[1]5Y區隔'!$B$416:$R$457,2,FALSE)</f>
        <v>1.082004555808656E-2</v>
      </c>
      <c r="W14" s="14">
        <f t="shared" si="6"/>
        <v>46.368166287015939</v>
      </c>
      <c r="Y14">
        <v>40</v>
      </c>
      <c r="Z14" s="15">
        <v>-0.16555930762282189</v>
      </c>
      <c r="AA14" s="15">
        <v>4.9938384831615799E-2</v>
      </c>
      <c r="AB14">
        <v>0.1074684279911424</v>
      </c>
    </row>
    <row r="15" spans="1:39" x14ac:dyDescent="0.25">
      <c r="A15" t="s">
        <v>9</v>
      </c>
      <c r="B15">
        <f>VLOOKUP(A15,工作表2!$A$146:$D$284,2,FALSE)</f>
        <v>786</v>
      </c>
      <c r="C15">
        <f>VLOOKUP($A15,工作表2!$A$146:$D$284,3,FALSE)</f>
        <v>1314</v>
      </c>
      <c r="D15">
        <f>VLOOKUP($A15,工作表2!$A$146:$D$284,4,FALSE)</f>
        <v>2655</v>
      </c>
      <c r="E15" s="12">
        <f t="shared" si="3"/>
        <v>0.29604519774011301</v>
      </c>
      <c r="F15" s="12">
        <f t="shared" si="4"/>
        <v>0.49491525423728816</v>
      </c>
      <c r="G15" s="13">
        <f t="shared" si="5"/>
        <v>-0.19887005649717515</v>
      </c>
      <c r="H15" s="16">
        <f>VLOOKUP($A15,'[1]5Y區隔'!$B$416:$R$457,H$4,FALSE)/VLOOKUP($A15,'[1]5Y區隔'!$B$416:$R$457,2,FALSE)</f>
        <v>6.4949301178405042E-2</v>
      </c>
      <c r="I15" s="16">
        <f>VLOOKUP($A15,'[1]5Y區隔'!$B$416:$R$457,I$4,FALSE)/VLOOKUP($A15,'[1]5Y區隔'!$B$416:$R$457,2,FALSE)</f>
        <v>7.2074540970128803E-2</v>
      </c>
      <c r="J15" s="16">
        <f>VLOOKUP($A15,'[1]5Y區隔'!$B$416:$R$457,J$4,FALSE)/VLOOKUP($A15,'[1]5Y區隔'!$B$416:$R$457,2,FALSE)</f>
        <v>0.10194573855850918</v>
      </c>
      <c r="K15" s="16">
        <f>VLOOKUP($A15,'[1]5Y區隔'!$B$416:$R$457,K$4,FALSE)/VLOOKUP($A15,'[1]5Y區隔'!$B$416:$R$457,2,FALSE)</f>
        <v>0.10687859687585639</v>
      </c>
      <c r="L15" s="16">
        <f>VLOOKUP($A15,'[1]5Y區隔'!$B$416:$R$457,L$4,FALSE)/VLOOKUP($A15,'[1]5Y區隔'!$B$416:$R$457,2,FALSE)</f>
        <v>9.8109070978350227E-2</v>
      </c>
      <c r="M15" s="16">
        <f>VLOOKUP($A15,'[1]5Y區隔'!$B$416:$R$457,M$4,FALSE)/VLOOKUP($A15,'[1]5Y區隔'!$B$416:$R$457,2,FALSE)</f>
        <v>9.5094546451082493E-2</v>
      </c>
      <c r="N15" s="16">
        <f>VLOOKUP($A15,'[1]5Y區隔'!$B$416:$R$457,N$4,FALSE)/VLOOKUP($A15,'[1]5Y區隔'!$B$416:$R$457,2,FALSE)</f>
        <v>8.1118114551932033E-2</v>
      </c>
      <c r="O15" s="16">
        <f>VLOOKUP($A15,'[1]5Y區隔'!$B$416:$R$457,O$4,FALSE)/VLOOKUP($A15,'[1]5Y區隔'!$B$416:$R$457,2,FALSE)</f>
        <v>8.8517402027952857E-2</v>
      </c>
      <c r="P15" s="16">
        <f>VLOOKUP($A15,'[1]5Y區隔'!$B$416:$R$457,P$4,FALSE)/VLOOKUP($A15,'[1]5Y區隔'!$B$416:$R$457,2,FALSE)</f>
        <v>9.3176212661003011E-2</v>
      </c>
      <c r="Q15" s="16">
        <f>VLOOKUP($A15,'[1]5Y區隔'!$B$416:$R$457,Q$4,FALSE)/VLOOKUP($A15,'[1]5Y區隔'!$B$416:$R$457,2,FALSE)</f>
        <v>7.0430254864346398E-2</v>
      </c>
      <c r="R15" s="16">
        <f>VLOOKUP($A15,'[1]5Y區隔'!$B$416:$R$457,R$4,FALSE)/VLOOKUP($A15,'[1]5Y區隔'!$B$416:$R$457,2,FALSE)</f>
        <v>4.7410249383392708E-2</v>
      </c>
      <c r="S15" s="16">
        <f>VLOOKUP($A15,'[1]5Y區隔'!$B$416:$R$457,S$4,FALSE)/VLOOKUP($A15,'[1]5Y區隔'!$B$416:$R$457,2,FALSE)</f>
        <v>3.56261989586188E-2</v>
      </c>
      <c r="T15" s="16">
        <f>VLOOKUP($A15,'[1]5Y區隔'!$B$416:$R$457,T$4,FALSE)/VLOOKUP($A15,'[1]5Y區隔'!$B$416:$R$457,2,FALSE)</f>
        <v>2.4116196218141955E-2</v>
      </c>
      <c r="U15" s="16">
        <f>VLOOKUP($A15,'[1]5Y區隔'!$B$416:$R$457,U$4,FALSE)/VLOOKUP($A15,'[1]5Y區隔'!$B$416:$R$457,2,FALSE)</f>
        <v>1.4524527267744588E-2</v>
      </c>
      <c r="V15" s="16">
        <f>VLOOKUP($A15,'[1]5Y區隔'!$B$416:$R$457,V$4,FALSE)/VLOOKUP($A15,'[1]5Y區隔'!$B$416:$R$457,2,FALSE)</f>
        <v>6.0290490545354888E-3</v>
      </c>
      <c r="W15" s="14">
        <f t="shared" si="6"/>
        <v>46.893669498492741</v>
      </c>
      <c r="Y15">
        <v>45</v>
      </c>
      <c r="Z15" s="15">
        <v>-0.2277183158207147</v>
      </c>
      <c r="AA15" s="15">
        <v>0.22263785349176909</v>
      </c>
      <c r="AB15">
        <v>0.24077320190566989</v>
      </c>
    </row>
    <row r="16" spans="1:39" x14ac:dyDescent="0.25">
      <c r="A16" t="s">
        <v>10</v>
      </c>
      <c r="B16">
        <f>VLOOKUP(A16,工作表2!$A$146:$D$284,2,FALSE)</f>
        <v>1909</v>
      </c>
      <c r="C16">
        <f>VLOOKUP($A16,工作表2!$A$146:$D$284,3,FALSE)</f>
        <v>2287</v>
      </c>
      <c r="D16">
        <f>VLOOKUP($A16,工作表2!$A$146:$D$284,4,FALSE)</f>
        <v>5143</v>
      </c>
      <c r="E16" s="12">
        <f t="shared" si="3"/>
        <v>0.37118413377406184</v>
      </c>
      <c r="F16" s="12">
        <f t="shared" si="4"/>
        <v>0.44468209216410653</v>
      </c>
      <c r="G16" s="13">
        <f t="shared" si="5"/>
        <v>-7.3497958390044693E-2</v>
      </c>
      <c r="H16" s="16">
        <f>VLOOKUP($A16,'[1]5Y區隔'!$B$416:$R$457,H$4,FALSE)/VLOOKUP($A16,'[1]5Y區隔'!$B$416:$R$457,2,FALSE)</f>
        <v>7.2984184599429611E-2</v>
      </c>
      <c r="I16" s="16">
        <f>VLOOKUP($A16,'[1]5Y區隔'!$B$416:$R$457,I$4,FALSE)/VLOOKUP($A16,'[1]5Y區隔'!$B$416:$R$457,2,FALSE)</f>
        <v>6.8446979517759923E-2</v>
      </c>
      <c r="J16" s="16">
        <f>VLOOKUP($A16,'[1]5Y區隔'!$B$416:$R$457,J$4,FALSE)/VLOOKUP($A16,'[1]5Y區隔'!$B$416:$R$457,2,FALSE)</f>
        <v>9.3077521389681103E-2</v>
      </c>
      <c r="K16" s="16">
        <f>VLOOKUP($A16,'[1]5Y區隔'!$B$416:$R$457,K$4,FALSE)/VLOOKUP($A16,'[1]5Y區隔'!$B$416:$R$457,2,FALSE)</f>
        <v>0.10085558724397201</v>
      </c>
      <c r="L16" s="16">
        <f>VLOOKUP($A16,'[1]5Y區隔'!$B$416:$R$457,L$4,FALSE)/VLOOKUP($A16,'[1]5Y區隔'!$B$416:$R$457,2,FALSE)</f>
        <v>9.7744360902255634E-2</v>
      </c>
      <c r="M16" s="16">
        <f>VLOOKUP($A16,'[1]5Y區隔'!$B$416:$R$457,M$4,FALSE)/VLOOKUP($A16,'[1]5Y區隔'!$B$416:$R$457,2,FALSE)</f>
        <v>9.7355457609541091E-2</v>
      </c>
      <c r="N16" s="16">
        <f>VLOOKUP($A16,'[1]5Y區隔'!$B$416:$R$457,N$4,FALSE)/VLOOKUP($A16,'[1]5Y區隔'!$B$416:$R$457,2,FALSE)</f>
        <v>0.10681877106559502</v>
      </c>
      <c r="O16" s="16">
        <f>VLOOKUP($A16,'[1]5Y區隔'!$B$416:$R$457,O$4,FALSE)/VLOOKUP($A16,'[1]5Y區隔'!$B$416:$R$457,2,FALSE)</f>
        <v>0.10241120041483018</v>
      </c>
      <c r="P16" s="16">
        <f>VLOOKUP($A16,'[1]5Y區隔'!$B$416:$R$457,P$4,FALSE)/VLOOKUP($A16,'[1]5Y區隔'!$B$416:$R$457,2,FALSE)</f>
        <v>9.4503500129634432E-2</v>
      </c>
      <c r="Q16" s="16">
        <f>VLOOKUP($A16,'[1]5Y區隔'!$B$416:$R$457,Q$4,FALSE)/VLOOKUP($A16,'[1]5Y區隔'!$B$416:$R$457,2,FALSE)</f>
        <v>5.2372310085558725E-2</v>
      </c>
      <c r="R16" s="16">
        <f>VLOOKUP($A16,'[1]5Y區隔'!$B$416:$R$457,R$4,FALSE)/VLOOKUP($A16,'[1]5Y區隔'!$B$416:$R$457,2,FALSE)</f>
        <v>3.8631060409644799E-2</v>
      </c>
      <c r="S16" s="16">
        <f>VLOOKUP($A16,'[1]5Y區隔'!$B$416:$R$457,S$4,FALSE)/VLOOKUP($A16,'[1]5Y區隔'!$B$416:$R$457,2,FALSE)</f>
        <v>3.0593725693544207E-2</v>
      </c>
      <c r="T16" s="16">
        <f>VLOOKUP($A16,'[1]5Y區隔'!$B$416:$R$457,T$4,FALSE)/VLOOKUP($A16,'[1]5Y區隔'!$B$416:$R$457,2,FALSE)</f>
        <v>2.2167487684729065E-2</v>
      </c>
      <c r="U16" s="16">
        <f>VLOOKUP($A16,'[1]5Y區隔'!$B$416:$R$457,U$4,FALSE)/VLOOKUP($A16,'[1]5Y區隔'!$B$416:$R$457,2,FALSE)</f>
        <v>1.322271195229453E-2</v>
      </c>
      <c r="V16" s="16">
        <f>VLOOKUP($A16,'[1]5Y區隔'!$B$416:$R$457,V$4,FALSE)/VLOOKUP($A16,'[1]5Y區隔'!$B$416:$R$457,2,FALSE)</f>
        <v>8.8151413015296869E-3</v>
      </c>
      <c r="W16" s="14">
        <f t="shared" si="6"/>
        <v>46.521260046668395</v>
      </c>
      <c r="Y16">
        <v>50</v>
      </c>
      <c r="Z16" s="15">
        <v>3.4656616609359592E-2</v>
      </c>
      <c r="AA16" s="15">
        <v>-8.3128117610444807E-2</v>
      </c>
      <c r="AB16">
        <v>-6.6377652033297416E-2</v>
      </c>
    </row>
    <row r="17" spans="1:28" x14ac:dyDescent="0.25">
      <c r="A17" t="s">
        <v>11</v>
      </c>
      <c r="B17">
        <f>VLOOKUP(A17,工作表2!$A$146:$D$284,2,FALSE)</f>
        <v>1036</v>
      </c>
      <c r="C17">
        <f>VLOOKUP($A17,工作表2!$A$146:$D$284,3,FALSE)</f>
        <v>1166</v>
      </c>
      <c r="D17">
        <f>VLOOKUP($A17,工作表2!$A$146:$D$284,4,FALSE)</f>
        <v>2830</v>
      </c>
      <c r="E17" s="12">
        <f t="shared" si="3"/>
        <v>0.36607773851590109</v>
      </c>
      <c r="F17" s="12">
        <f t="shared" si="4"/>
        <v>0.41201413427561839</v>
      </c>
      <c r="G17" s="13">
        <f t="shared" si="5"/>
        <v>-4.5936395759717308E-2</v>
      </c>
      <c r="H17" s="16">
        <f>VLOOKUP($A17,'[1]5Y區隔'!$B$416:$R$457,H$4,FALSE)/VLOOKUP($A17,'[1]5Y區隔'!$B$416:$R$457,2,FALSE)</f>
        <v>6.968031968031968E-2</v>
      </c>
      <c r="I17" s="16">
        <f>VLOOKUP($A17,'[1]5Y區隔'!$B$416:$R$457,I$4,FALSE)/VLOOKUP($A17,'[1]5Y區隔'!$B$416:$R$457,2,FALSE)</f>
        <v>7.792207792207792E-2</v>
      </c>
      <c r="J17" s="16">
        <f>VLOOKUP($A17,'[1]5Y區隔'!$B$416:$R$457,J$4,FALSE)/VLOOKUP($A17,'[1]5Y區隔'!$B$416:$R$457,2,FALSE)</f>
        <v>0.1043956043956044</v>
      </c>
      <c r="K17" s="16">
        <f>VLOOKUP($A17,'[1]5Y區隔'!$B$416:$R$457,K$4,FALSE)/VLOOKUP($A17,'[1]5Y區隔'!$B$416:$R$457,2,FALSE)</f>
        <v>0.12487512487512488</v>
      </c>
      <c r="L17" s="16">
        <f>VLOOKUP($A17,'[1]5Y區隔'!$B$416:$R$457,L$4,FALSE)/VLOOKUP($A17,'[1]5Y區隔'!$B$416:$R$457,2,FALSE)</f>
        <v>0.10264735264735264</v>
      </c>
      <c r="M17" s="16">
        <f>VLOOKUP($A17,'[1]5Y區隔'!$B$416:$R$457,M$4,FALSE)/VLOOKUP($A17,'[1]5Y區隔'!$B$416:$R$457,2,FALSE)</f>
        <v>9.6903096903096897E-2</v>
      </c>
      <c r="N17" s="16">
        <f>VLOOKUP($A17,'[1]5Y區隔'!$B$416:$R$457,N$4,FALSE)/VLOOKUP($A17,'[1]5Y區隔'!$B$416:$R$457,2,FALSE)</f>
        <v>8.6163836163836161E-2</v>
      </c>
      <c r="O17" s="16">
        <f>VLOOKUP($A17,'[1]5Y區隔'!$B$416:$R$457,O$4,FALSE)/VLOOKUP($A17,'[1]5Y區隔'!$B$416:$R$457,2,FALSE)</f>
        <v>8.7162837162837167E-2</v>
      </c>
      <c r="P17" s="16">
        <f>VLOOKUP($A17,'[1]5Y區隔'!$B$416:$R$457,P$4,FALSE)/VLOOKUP($A17,'[1]5Y區隔'!$B$416:$R$457,2,FALSE)</f>
        <v>8.0669330669330672E-2</v>
      </c>
      <c r="Q17" s="16">
        <f>VLOOKUP($A17,'[1]5Y區隔'!$B$416:$R$457,Q$4,FALSE)/VLOOKUP($A17,'[1]5Y區隔'!$B$416:$R$457,2,FALSE)</f>
        <v>6.4935064935064929E-2</v>
      </c>
      <c r="R17" s="16">
        <f>VLOOKUP($A17,'[1]5Y區隔'!$B$416:$R$457,R$4,FALSE)/VLOOKUP($A17,'[1]5Y區隔'!$B$416:$R$457,2,FALSE)</f>
        <v>4.3456543456543456E-2</v>
      </c>
      <c r="S17" s="16">
        <f>VLOOKUP($A17,'[1]5Y區隔'!$B$416:$R$457,S$4,FALSE)/VLOOKUP($A17,'[1]5Y區隔'!$B$416:$R$457,2,FALSE)</f>
        <v>2.1228771228771228E-2</v>
      </c>
      <c r="T17" s="16">
        <f>VLOOKUP($A17,'[1]5Y區隔'!$B$416:$R$457,T$4,FALSE)/VLOOKUP($A17,'[1]5Y區隔'!$B$416:$R$457,2,FALSE)</f>
        <v>1.6733266733266732E-2</v>
      </c>
      <c r="U17" s="16">
        <f>VLOOKUP($A17,'[1]5Y區隔'!$B$416:$R$457,U$4,FALSE)/VLOOKUP($A17,'[1]5Y區隔'!$B$416:$R$457,2,FALSE)</f>
        <v>1.4735264735264736E-2</v>
      </c>
      <c r="V17" s="16">
        <f>VLOOKUP($A17,'[1]5Y區隔'!$B$416:$R$457,V$4,FALSE)/VLOOKUP($A17,'[1]5Y區隔'!$B$416:$R$457,2,FALSE)</f>
        <v>8.4915084915084919E-3</v>
      </c>
      <c r="W17" s="14">
        <f t="shared" si="6"/>
        <v>45.463286713286706</v>
      </c>
      <c r="Y17">
        <v>55</v>
      </c>
      <c r="Z17" s="15">
        <v>-0.17520065888015182</v>
      </c>
      <c r="AA17" s="15">
        <v>0.1902753675428985</v>
      </c>
      <c r="AB17">
        <v>0.19670708165938941</v>
      </c>
    </row>
    <row r="18" spans="1:28" x14ac:dyDescent="0.25">
      <c r="A18" t="s">
        <v>12</v>
      </c>
      <c r="B18">
        <f>VLOOKUP(A18,工作表2!$A$146:$D$284,2,FALSE)</f>
        <v>2011</v>
      </c>
      <c r="C18">
        <f>VLOOKUP($A18,工作表2!$A$146:$D$284,3,FALSE)</f>
        <v>1645</v>
      </c>
      <c r="D18">
        <f>VLOOKUP($A18,工作表2!$A$146:$D$284,4,FALSE)</f>
        <v>4315</v>
      </c>
      <c r="E18" s="12">
        <f t="shared" si="3"/>
        <v>0.46604866743916568</v>
      </c>
      <c r="F18" s="12">
        <f t="shared" si="4"/>
        <v>0.38122827346465815</v>
      </c>
      <c r="G18" s="13">
        <f t="shared" si="5"/>
        <v>8.4820393974507524E-2</v>
      </c>
      <c r="H18" s="16">
        <f>VLOOKUP($A18,'[1]5Y區隔'!$B$416:$R$457,H$4,FALSE)/VLOOKUP($A18,'[1]5Y區隔'!$B$416:$R$457,2,FALSE)</f>
        <v>6.4186613813081259E-2</v>
      </c>
      <c r="I18" s="16">
        <f>VLOOKUP($A18,'[1]5Y區隔'!$B$416:$R$457,I$4,FALSE)/VLOOKUP($A18,'[1]5Y區隔'!$B$416:$R$457,2,FALSE)</f>
        <v>7.3486812014026529E-2</v>
      </c>
      <c r="J18" s="16">
        <f>VLOOKUP($A18,'[1]5Y區隔'!$B$416:$R$457,J$4,FALSE)/VLOOKUP($A18,'[1]5Y區隔'!$B$416:$R$457,2,FALSE)</f>
        <v>0.10001524622655893</v>
      </c>
      <c r="K18" s="16">
        <f>VLOOKUP($A18,'[1]5Y區隔'!$B$416:$R$457,K$4,FALSE)/VLOOKUP($A18,'[1]5Y區隔'!$B$416:$R$457,2,FALSE)</f>
        <v>0.10977283122427199</v>
      </c>
      <c r="L18" s="16">
        <f>VLOOKUP($A18,'[1]5Y區隔'!$B$416:$R$457,L$4,FALSE)/VLOOKUP($A18,'[1]5Y區隔'!$B$416:$R$457,2,FALSE)</f>
        <v>8.9037963104131729E-2</v>
      </c>
      <c r="M18" s="16">
        <f>VLOOKUP($A18,'[1]5Y區隔'!$B$416:$R$457,M$4,FALSE)/VLOOKUP($A18,'[1]5Y區隔'!$B$416:$R$457,2,FALSE)</f>
        <v>9.4679066930934599E-2</v>
      </c>
      <c r="N18" s="16">
        <f>VLOOKUP($A18,'[1]5Y區隔'!$B$416:$R$457,N$4,FALSE)/VLOOKUP($A18,'[1]5Y區隔'!$B$416:$R$457,2,FALSE)</f>
        <v>9.7423387711541395E-2</v>
      </c>
      <c r="O18" s="16">
        <f>VLOOKUP($A18,'[1]5Y區隔'!$B$416:$R$457,O$4,FALSE)/VLOOKUP($A18,'[1]5Y區隔'!$B$416:$R$457,2,FALSE)</f>
        <v>9.193474615032779E-2</v>
      </c>
      <c r="P18" s="16">
        <f>VLOOKUP($A18,'[1]5Y區隔'!$B$416:$R$457,P$4,FALSE)/VLOOKUP($A18,'[1]5Y區隔'!$B$416:$R$457,2,FALSE)</f>
        <v>9.9862783960969662E-2</v>
      </c>
      <c r="Q18" s="16">
        <f>VLOOKUP($A18,'[1]5Y區隔'!$B$416:$R$457,Q$4,FALSE)/VLOOKUP($A18,'[1]5Y區隔'!$B$416:$R$457,2,FALSE)</f>
        <v>6.1137368501295926E-2</v>
      </c>
      <c r="R18" s="16">
        <f>VLOOKUP($A18,'[1]5Y區隔'!$B$416:$R$457,R$4,FALSE)/VLOOKUP($A18,'[1]5Y區隔'!$B$416:$R$457,2,FALSE)</f>
        <v>3.918280225644153E-2</v>
      </c>
      <c r="S18" s="16">
        <f>VLOOKUP($A18,'[1]5Y區隔'!$B$416:$R$457,S$4,FALSE)/VLOOKUP($A18,'[1]5Y區隔'!$B$416:$R$457,2,FALSE)</f>
        <v>2.8205519134014333E-2</v>
      </c>
      <c r="T18" s="16">
        <f>VLOOKUP($A18,'[1]5Y區隔'!$B$416:$R$457,T$4,FALSE)/VLOOKUP($A18,'[1]5Y區隔'!$B$416:$R$457,2,FALSE)</f>
        <v>2.2564415307211465E-2</v>
      </c>
      <c r="U18" s="16">
        <f>VLOOKUP($A18,'[1]5Y區隔'!$B$416:$R$457,U$4,FALSE)/VLOOKUP($A18,'[1]5Y區隔'!$B$416:$R$457,2,FALSE)</f>
        <v>1.7838085073944198E-2</v>
      </c>
      <c r="V18" s="16">
        <f>VLOOKUP($A18,'[1]5Y區隔'!$B$416:$R$457,V$4,FALSE)/VLOOKUP($A18,'[1]5Y區隔'!$B$416:$R$457,2,FALSE)</f>
        <v>1.0672358591248666E-2</v>
      </c>
      <c r="W18" s="14">
        <f t="shared" si="6"/>
        <v>46.818874828479956</v>
      </c>
      <c r="Y18">
        <v>60</v>
      </c>
      <c r="Z18" s="15">
        <v>-3.2187504751770186E-2</v>
      </c>
      <c r="AA18" s="15">
        <v>0.2888270579918944</v>
      </c>
      <c r="AB18">
        <v>0.18942666506987946</v>
      </c>
    </row>
    <row r="19" spans="1:28" x14ac:dyDescent="0.25">
      <c r="A19" t="s">
        <v>13</v>
      </c>
      <c r="B19">
        <f>VLOOKUP(A19,工作表2!$A$146:$D$284,2,FALSE)</f>
        <v>1115</v>
      </c>
      <c r="C19">
        <f>VLOOKUP($A19,工作表2!$A$146:$D$284,3,FALSE)</f>
        <v>1578</v>
      </c>
      <c r="D19">
        <f>VLOOKUP($A19,工作表2!$A$146:$D$284,4,FALSE)</f>
        <v>3367</v>
      </c>
      <c r="E19" s="12">
        <f t="shared" si="3"/>
        <v>0.33115533115533113</v>
      </c>
      <c r="F19" s="12">
        <f t="shared" si="4"/>
        <v>0.46866646866646866</v>
      </c>
      <c r="G19" s="13">
        <f t="shared" si="5"/>
        <v>-0.13751113751113753</v>
      </c>
      <c r="H19" s="16">
        <f>VLOOKUP($A19,'[1]5Y區隔'!$B$416:$R$457,H$4,FALSE)/VLOOKUP($A19,'[1]5Y區隔'!$B$416:$R$457,2,FALSE)</f>
        <v>6.4786913473956098E-2</v>
      </c>
      <c r="I19" s="16">
        <f>VLOOKUP($A19,'[1]5Y區隔'!$B$416:$R$457,I$4,FALSE)/VLOOKUP($A19,'[1]5Y區隔'!$B$416:$R$457,2,FALSE)</f>
        <v>7.7701248385708133E-2</v>
      </c>
      <c r="J19" s="16">
        <f>VLOOKUP($A19,'[1]5Y區隔'!$B$416:$R$457,J$4,FALSE)/VLOOKUP($A19,'[1]5Y區隔'!$B$416:$R$457,2,FALSE)</f>
        <v>0.11795092552733534</v>
      </c>
      <c r="K19" s="16">
        <f>VLOOKUP($A19,'[1]5Y區隔'!$B$416:$R$457,K$4,FALSE)/VLOOKUP($A19,'[1]5Y區隔'!$B$416:$R$457,2,FALSE)</f>
        <v>0.12569952647438656</v>
      </c>
      <c r="L19" s="16">
        <f>VLOOKUP($A19,'[1]5Y區隔'!$B$416:$R$457,L$4,FALSE)/VLOOKUP($A19,'[1]5Y區隔'!$B$416:$R$457,2,FALSE)</f>
        <v>9.5135600516573396E-2</v>
      </c>
      <c r="M19" s="16">
        <f>VLOOKUP($A19,'[1]5Y區隔'!$B$416:$R$457,M$4,FALSE)/VLOOKUP($A19,'[1]5Y區隔'!$B$416:$R$457,2,FALSE)</f>
        <v>8.3082221265604828E-2</v>
      </c>
      <c r="N19" s="16">
        <f>VLOOKUP($A19,'[1]5Y區隔'!$B$416:$R$457,N$4,FALSE)/VLOOKUP($A19,'[1]5Y區隔'!$B$416:$R$457,2,FALSE)</f>
        <v>7.8131726216099873E-2</v>
      </c>
      <c r="O19" s="16">
        <f>VLOOKUP($A19,'[1]5Y區隔'!$B$416:$R$457,O$4,FALSE)/VLOOKUP($A19,'[1]5Y區隔'!$B$416:$R$457,2,FALSE)</f>
        <v>8.7602238484718042E-2</v>
      </c>
      <c r="P19" s="16">
        <f>VLOOKUP($A19,'[1]5Y區隔'!$B$416:$R$457,P$4,FALSE)/VLOOKUP($A19,'[1]5Y區隔'!$B$416:$R$457,2,FALSE)</f>
        <v>9.5781317262160992E-2</v>
      </c>
      <c r="Q19" s="16">
        <f>VLOOKUP($A19,'[1]5Y區隔'!$B$416:$R$457,Q$4,FALSE)/VLOOKUP($A19,'[1]5Y區隔'!$B$416:$R$457,2,FALSE)</f>
        <v>6.5647869134739564E-2</v>
      </c>
      <c r="R19" s="16">
        <f>VLOOKUP($A19,'[1]5Y區隔'!$B$416:$R$457,R$4,FALSE)/VLOOKUP($A19,'[1]5Y區隔'!$B$416:$R$457,2,FALSE)</f>
        <v>4.0249677141627208E-2</v>
      </c>
      <c r="S19" s="16">
        <f>VLOOKUP($A19,'[1]5Y區隔'!$B$416:$R$457,S$4,FALSE)/VLOOKUP($A19,'[1]5Y區隔'!$B$416:$R$457,2,FALSE)</f>
        <v>3.336203185535945E-2</v>
      </c>
      <c r="T19" s="16">
        <f>VLOOKUP($A19,'[1]5Y區隔'!$B$416:$R$457,T$4,FALSE)/VLOOKUP($A19,'[1]5Y區隔'!$B$416:$R$457,2,FALSE)</f>
        <v>1.8295307791648729E-2</v>
      </c>
      <c r="U19" s="16">
        <f>VLOOKUP($A19,'[1]5Y區隔'!$B$416:$R$457,U$4,FALSE)/VLOOKUP($A19,'[1]5Y區隔'!$B$416:$R$457,2,FALSE)</f>
        <v>1.0977184674989237E-2</v>
      </c>
      <c r="V19" s="16">
        <f>VLOOKUP($A19,'[1]5Y區隔'!$B$416:$R$457,V$4,FALSE)/VLOOKUP($A19,'[1]5Y區隔'!$B$416:$R$457,2,FALSE)</f>
        <v>5.5962117950925528E-3</v>
      </c>
      <c r="W19" s="14">
        <f t="shared" si="6"/>
        <v>45.67907877744296</v>
      </c>
      <c r="Y19">
        <v>65</v>
      </c>
      <c r="Z19" s="15">
        <v>-0.14029635464793164</v>
      </c>
      <c r="AA19" s="15">
        <v>0.32788885474508922</v>
      </c>
      <c r="AB19">
        <v>0.26349867474912297</v>
      </c>
    </row>
    <row r="20" spans="1:28" x14ac:dyDescent="0.25">
      <c r="A20" t="s">
        <v>14</v>
      </c>
      <c r="B20">
        <f>VLOOKUP(A20,工作表2!$A$146:$D$284,2,FALSE)</f>
        <v>1703</v>
      </c>
      <c r="C20">
        <f>VLOOKUP($A20,工作表2!$A$146:$D$284,3,FALSE)</f>
        <v>2536</v>
      </c>
      <c r="D20">
        <f>VLOOKUP($A20,工作表2!$A$146:$D$284,4,FALSE)</f>
        <v>5312</v>
      </c>
      <c r="E20" s="12">
        <f t="shared" si="3"/>
        <v>0.32059487951807231</v>
      </c>
      <c r="F20" s="12">
        <f t="shared" si="4"/>
        <v>0.47740963855421686</v>
      </c>
      <c r="G20" s="13">
        <f t="shared" si="5"/>
        <v>-0.15681475903614456</v>
      </c>
      <c r="H20" s="16">
        <f>VLOOKUP($A20,'[1]5Y區隔'!$B$416:$R$457,H$4,FALSE)/VLOOKUP($A20,'[1]5Y區隔'!$B$416:$R$457,2,FALSE)</f>
        <v>7.0652173913043473E-2</v>
      </c>
      <c r="I20" s="16">
        <f>VLOOKUP($A20,'[1]5Y區隔'!$B$416:$R$457,I$4,FALSE)/VLOOKUP($A20,'[1]5Y區隔'!$B$416:$R$457,2,FALSE)</f>
        <v>8.0991516436903499E-2</v>
      </c>
      <c r="J20" s="16">
        <f>VLOOKUP($A20,'[1]5Y區隔'!$B$416:$R$457,J$4,FALSE)/VLOOKUP($A20,'[1]5Y區隔'!$B$416:$R$457,2,FALSE)</f>
        <v>0.11810710498409333</v>
      </c>
      <c r="K20" s="16">
        <f>VLOOKUP($A20,'[1]5Y區隔'!$B$416:$R$457,K$4,FALSE)/VLOOKUP($A20,'[1]5Y區隔'!$B$416:$R$457,2,FALSE)</f>
        <v>0.125</v>
      </c>
      <c r="L20" s="16">
        <f>VLOOKUP($A20,'[1]5Y區隔'!$B$416:$R$457,L$4,FALSE)/VLOOKUP($A20,'[1]5Y區隔'!$B$416:$R$457,2,FALSE)</f>
        <v>0.10220042417815482</v>
      </c>
      <c r="M20" s="16">
        <f>VLOOKUP($A20,'[1]5Y區隔'!$B$416:$R$457,M$4,FALSE)/VLOOKUP($A20,'[1]5Y區隔'!$B$416:$R$457,2,FALSE)</f>
        <v>9.1198303287380697E-2</v>
      </c>
      <c r="N20" s="16">
        <f>VLOOKUP($A20,'[1]5Y區隔'!$B$416:$R$457,N$4,FALSE)/VLOOKUP($A20,'[1]5Y區隔'!$B$416:$R$457,2,FALSE)</f>
        <v>8.4305408271474022E-2</v>
      </c>
      <c r="O20" s="16">
        <f>VLOOKUP($A20,'[1]5Y區隔'!$B$416:$R$457,O$4,FALSE)/VLOOKUP($A20,'[1]5Y區隔'!$B$416:$R$457,2,FALSE)</f>
        <v>9.2523860021208909E-2</v>
      </c>
      <c r="P20" s="16">
        <f>VLOOKUP($A20,'[1]5Y區隔'!$B$416:$R$457,P$4,FALSE)/VLOOKUP($A20,'[1]5Y區隔'!$B$416:$R$457,2,FALSE)</f>
        <v>9.2126193001060439E-2</v>
      </c>
      <c r="Q20" s="16">
        <f>VLOOKUP($A20,'[1]5Y區隔'!$B$416:$R$457,Q$4,FALSE)/VLOOKUP($A20,'[1]5Y區隔'!$B$416:$R$457,2,FALSE)</f>
        <v>5.726405090137858E-2</v>
      </c>
      <c r="R20" s="16">
        <f>VLOOKUP($A20,'[1]5Y區隔'!$B$416:$R$457,R$4,FALSE)/VLOOKUP($A20,'[1]5Y區隔'!$B$416:$R$457,2,FALSE)</f>
        <v>3.3138918345705197E-2</v>
      </c>
      <c r="S20" s="16">
        <f>VLOOKUP($A20,'[1]5Y區隔'!$B$416:$R$457,S$4,FALSE)/VLOOKUP($A20,'[1]5Y區隔'!$B$416:$R$457,2,FALSE)</f>
        <v>2.0678685047720042E-2</v>
      </c>
      <c r="T20" s="16">
        <f>VLOOKUP($A20,'[1]5Y區隔'!$B$416:$R$457,T$4,FALSE)/VLOOKUP($A20,'[1]5Y區隔'!$B$416:$R$457,2,FALSE)</f>
        <v>1.6436903499469777E-2</v>
      </c>
      <c r="U20" s="16">
        <f>VLOOKUP($A20,'[1]5Y區隔'!$B$416:$R$457,U$4,FALSE)/VLOOKUP($A20,'[1]5Y區隔'!$B$416:$R$457,2,FALSE)</f>
        <v>8.7486744432661717E-3</v>
      </c>
      <c r="V20" s="16">
        <f>VLOOKUP($A20,'[1]5Y區隔'!$B$416:$R$457,V$4,FALSE)/VLOOKUP($A20,'[1]5Y區隔'!$B$416:$R$457,2,FALSE)</f>
        <v>6.6277836691410394E-3</v>
      </c>
      <c r="W20" s="14">
        <f t="shared" si="6"/>
        <v>44.627518557794282</v>
      </c>
      <c r="Y20">
        <v>70</v>
      </c>
      <c r="Z20" s="15">
        <v>2.5624033793594875E-2</v>
      </c>
      <c r="AA20" s="15">
        <v>-9.628112302511338E-2</v>
      </c>
      <c r="AB20">
        <v>-7.0101332873060918E-2</v>
      </c>
    </row>
    <row r="21" spans="1:28" x14ac:dyDescent="0.25">
      <c r="A21" t="s">
        <v>15</v>
      </c>
      <c r="B21">
        <f>VLOOKUP(A21,工作表2!$A$146:$D$284,2,FALSE)</f>
        <v>994</v>
      </c>
      <c r="C21">
        <f>VLOOKUP($A21,工作表2!$A$146:$D$284,3,FALSE)</f>
        <v>1545</v>
      </c>
      <c r="D21">
        <f>VLOOKUP($A21,工作表2!$A$146:$D$284,4,FALSE)</f>
        <v>3214</v>
      </c>
      <c r="E21" s="12">
        <f t="shared" si="3"/>
        <v>0.30927193528313629</v>
      </c>
      <c r="F21" s="12">
        <f t="shared" si="4"/>
        <v>0.4807093963907903</v>
      </c>
      <c r="G21" s="13">
        <f t="shared" si="5"/>
        <v>-0.17143746110765401</v>
      </c>
      <c r="H21" s="16">
        <f>VLOOKUP($A21,'[1]5Y區隔'!$B$416:$R$457,H$4,FALSE)/VLOOKUP($A21,'[1]5Y區隔'!$B$416:$R$457,2,FALSE)</f>
        <v>6.6489949193726527E-2</v>
      </c>
      <c r="I21" s="16">
        <f>VLOOKUP($A21,'[1]5Y區隔'!$B$416:$R$457,I$4,FALSE)/VLOOKUP($A21,'[1]5Y區隔'!$B$416:$R$457,2,FALSE)</f>
        <v>7.7755688093660263E-2</v>
      </c>
      <c r="J21" s="16">
        <f>VLOOKUP($A21,'[1]5Y區隔'!$B$416:$R$457,J$4,FALSE)/VLOOKUP($A21,'[1]5Y區隔'!$B$416:$R$457,2,FALSE)</f>
        <v>0.10823945217583389</v>
      </c>
      <c r="K21" s="16">
        <f>VLOOKUP($A21,'[1]5Y區隔'!$B$416:$R$457,K$4,FALSE)/VLOOKUP($A21,'[1]5Y區隔'!$B$416:$R$457,2,FALSE)</f>
        <v>0.12922465208747516</v>
      </c>
      <c r="L21" s="16">
        <f>VLOOKUP($A21,'[1]5Y區隔'!$B$416:$R$457,L$4,FALSE)/VLOOKUP($A21,'[1]5Y區隔'!$B$416:$R$457,2,FALSE)</f>
        <v>0.11751711950519107</v>
      </c>
      <c r="M21" s="16">
        <f>VLOOKUP($A21,'[1]5Y區隔'!$B$416:$R$457,M$4,FALSE)/VLOOKUP($A21,'[1]5Y區隔'!$B$416:$R$457,2,FALSE)</f>
        <v>8.8137839628893308E-2</v>
      </c>
      <c r="N21" s="16">
        <f>VLOOKUP($A21,'[1]5Y區隔'!$B$416:$R$457,N$4,FALSE)/VLOOKUP($A21,'[1]5Y區隔'!$B$416:$R$457,2,FALSE)</f>
        <v>8.9463220675944338E-2</v>
      </c>
      <c r="O21" s="16">
        <f>VLOOKUP($A21,'[1]5Y區隔'!$B$416:$R$457,O$4,FALSE)/VLOOKUP($A21,'[1]5Y區隔'!$B$416:$R$457,2,FALSE)</f>
        <v>7.7092997570134741E-2</v>
      </c>
      <c r="P21" s="16">
        <f>VLOOKUP($A21,'[1]5Y區隔'!$B$416:$R$457,P$4,FALSE)/VLOOKUP($A21,'[1]5Y區隔'!$B$416:$R$457,2,FALSE)</f>
        <v>8.9242323834769169E-2</v>
      </c>
      <c r="Q21" s="16">
        <f>VLOOKUP($A21,'[1]5Y區隔'!$B$416:$R$457,Q$4,FALSE)/VLOOKUP($A21,'[1]5Y區隔'!$B$416:$R$457,2,FALSE)</f>
        <v>6.3618290258449298E-2</v>
      </c>
      <c r="R21" s="16">
        <f>VLOOKUP($A21,'[1]5Y區隔'!$B$416:$R$457,R$4,FALSE)/VLOOKUP($A21,'[1]5Y區隔'!$B$416:$R$457,2,FALSE)</f>
        <v>3.3355423017450848E-2</v>
      </c>
      <c r="S21" s="16">
        <f>VLOOKUP($A21,'[1]5Y區隔'!$B$416:$R$457,S$4,FALSE)/VLOOKUP($A21,'[1]5Y區隔'!$B$416:$R$457,2,FALSE)</f>
        <v>2.6728517782195715E-2</v>
      </c>
      <c r="T21" s="16">
        <f>VLOOKUP($A21,'[1]5Y區隔'!$B$416:$R$457,T$4,FALSE)/VLOOKUP($A21,'[1]5Y區隔'!$B$416:$R$457,2,FALSE)</f>
        <v>1.5020985199911642E-2</v>
      </c>
      <c r="U21" s="16">
        <f>VLOOKUP($A21,'[1]5Y區隔'!$B$416:$R$457,U$4,FALSE)/VLOOKUP($A21,'[1]5Y區隔'!$B$416:$R$457,2,FALSE)</f>
        <v>1.3695604152860615E-2</v>
      </c>
      <c r="V21" s="16">
        <f>VLOOKUP($A21,'[1]5Y區隔'!$B$416:$R$457,V$4,FALSE)/VLOOKUP($A21,'[1]5Y區隔'!$B$416:$R$457,2,FALSE)</f>
        <v>4.4179368235034242E-3</v>
      </c>
      <c r="W21" s="14">
        <f t="shared" si="6"/>
        <v>45.016567263088128</v>
      </c>
      <c r="Y21">
        <v>75</v>
      </c>
      <c r="Z21" s="15">
        <v>0.23950787835633289</v>
      </c>
      <c r="AA21" s="15">
        <v>-0.31084922138958099</v>
      </c>
      <c r="AB21">
        <v>-0.29954134580227337</v>
      </c>
    </row>
    <row r="22" spans="1:28" x14ac:dyDescent="0.25">
      <c r="A22" t="s">
        <v>16</v>
      </c>
      <c r="B22">
        <f>VLOOKUP(A22,工作表2!$A$146:$D$284,2,FALSE)</f>
        <v>1636</v>
      </c>
      <c r="C22">
        <f>VLOOKUP($A22,工作表2!$A$146:$D$284,3,FALSE)</f>
        <v>1650</v>
      </c>
      <c r="D22">
        <f>VLOOKUP($A22,工作表2!$A$146:$D$284,4,FALSE)</f>
        <v>4093</v>
      </c>
      <c r="E22" s="12">
        <f t="shared" si="3"/>
        <v>0.39970681651600293</v>
      </c>
      <c r="F22" s="12">
        <f t="shared" si="4"/>
        <v>0.40312729049596874</v>
      </c>
      <c r="G22" s="13">
        <f t="shared" si="5"/>
        <v>-3.4204739799658102E-3</v>
      </c>
      <c r="H22" s="16">
        <f>VLOOKUP($A22,'[1]5Y區隔'!$B$416:$R$457,H$4,FALSE)/VLOOKUP($A22,'[1]5Y區隔'!$B$416:$R$457,2,FALSE)</f>
        <v>6.4447966191230846E-2</v>
      </c>
      <c r="I22" s="16">
        <f>VLOOKUP($A22,'[1]5Y區隔'!$B$416:$R$457,I$4,FALSE)/VLOOKUP($A22,'[1]5Y區隔'!$B$416:$R$457,2,FALSE)</f>
        <v>6.4976228209191758E-2</v>
      </c>
      <c r="J22" s="16">
        <f>VLOOKUP($A22,'[1]5Y區隔'!$B$416:$R$457,J$4,FALSE)/VLOOKUP($A22,'[1]5Y區隔'!$B$416:$R$457,2,FALSE)</f>
        <v>0.10019369607325233</v>
      </c>
      <c r="K22" s="16">
        <f>VLOOKUP($A22,'[1]5Y區隔'!$B$416:$R$457,K$4,FALSE)/VLOOKUP($A22,'[1]5Y區隔'!$B$416:$R$457,2,FALSE)</f>
        <v>0.13893291072371897</v>
      </c>
      <c r="L22" s="16">
        <f>VLOOKUP($A22,'[1]5Y區隔'!$B$416:$R$457,L$4,FALSE)/VLOOKUP($A22,'[1]5Y區隔'!$B$416:$R$457,2,FALSE)</f>
        <v>0.1162176439513999</v>
      </c>
      <c r="M22" s="16">
        <f>VLOOKUP($A22,'[1]5Y區隔'!$B$416:$R$457,M$4,FALSE)/VLOOKUP($A22,'[1]5Y區隔'!$B$416:$R$457,2,FALSE)</f>
        <v>9.9489346715971122E-2</v>
      </c>
      <c r="N22" s="16">
        <f>VLOOKUP($A22,'[1]5Y區隔'!$B$416:$R$457,N$4,FALSE)/VLOOKUP($A22,'[1]5Y區隔'!$B$416:$R$457,2,FALSE)</f>
        <v>8.8043669660151438E-2</v>
      </c>
      <c r="O22" s="16">
        <f>VLOOKUP($A22,'[1]5Y區隔'!$B$416:$R$457,O$4,FALSE)/VLOOKUP($A22,'[1]5Y區隔'!$B$416:$R$457,2,FALSE)</f>
        <v>7.6774079943652054E-2</v>
      </c>
      <c r="P22" s="16">
        <f>VLOOKUP($A22,'[1]5Y區隔'!$B$416:$R$457,P$4,FALSE)/VLOOKUP($A22,'[1]5Y區隔'!$B$416:$R$457,2,FALSE)</f>
        <v>8.5226272231026592E-2</v>
      </c>
      <c r="Q22" s="16">
        <f>VLOOKUP($A22,'[1]5Y區隔'!$B$416:$R$457,Q$4,FALSE)/VLOOKUP($A22,'[1]5Y區隔'!$B$416:$R$457,2,FALSE)</f>
        <v>6.1454481422785701E-2</v>
      </c>
      <c r="R22" s="16">
        <f>VLOOKUP($A22,'[1]5Y區隔'!$B$416:$R$457,R$4,FALSE)/VLOOKUP($A22,'[1]5Y區隔'!$B$416:$R$457,2,FALSE)</f>
        <v>3.733051593590421E-2</v>
      </c>
      <c r="S22" s="16">
        <f>VLOOKUP($A22,'[1]5Y區隔'!$B$416:$R$457,S$4,FALSE)/VLOOKUP($A22,'[1]5Y區隔'!$B$416:$R$457,2,FALSE)</f>
        <v>2.8350061630568763E-2</v>
      </c>
      <c r="T22" s="16">
        <f>VLOOKUP($A22,'[1]5Y區隔'!$B$416:$R$457,T$4,FALSE)/VLOOKUP($A22,'[1]5Y區隔'!$B$416:$R$457,2,FALSE)</f>
        <v>1.9193519985913014E-2</v>
      </c>
      <c r="U22" s="16">
        <f>VLOOKUP($A22,'[1]5Y區隔'!$B$416:$R$457,U$4,FALSE)/VLOOKUP($A22,'[1]5Y區隔'!$B$416:$R$457,2,FALSE)</f>
        <v>1.285437577038211E-2</v>
      </c>
      <c r="V22" s="16">
        <f>VLOOKUP($A22,'[1]5Y區隔'!$B$416:$R$457,V$4,FALSE)/VLOOKUP($A22,'[1]5Y區隔'!$B$416:$R$457,2,FALSE)</f>
        <v>6.5152315548512064E-3</v>
      </c>
      <c r="W22" s="14">
        <f t="shared" si="6"/>
        <v>45.59429477020602</v>
      </c>
      <c r="Y22">
        <v>80</v>
      </c>
      <c r="Z22" s="15">
        <v>8.9795667354913757E-3</v>
      </c>
      <c r="AA22" s="15">
        <v>6.0202289936028457E-3</v>
      </c>
      <c r="AB22">
        <v>-5.5836792821452287E-4</v>
      </c>
    </row>
    <row r="23" spans="1:28" x14ac:dyDescent="0.25">
      <c r="A23" t="s">
        <v>17</v>
      </c>
      <c r="B23">
        <f>VLOOKUP(A23,工作表2!$A$146:$D$284,2,FALSE)</f>
        <v>922</v>
      </c>
      <c r="C23">
        <f>VLOOKUP($A23,工作表2!$A$146:$D$284,3,FALSE)</f>
        <v>1576</v>
      </c>
      <c r="D23">
        <f>VLOOKUP($A23,工作表2!$A$146:$D$284,4,FALSE)</f>
        <v>3155</v>
      </c>
      <c r="E23" s="12">
        <f t="shared" si="3"/>
        <v>0.29223454833597462</v>
      </c>
      <c r="F23" s="12">
        <f t="shared" si="4"/>
        <v>0.49952456418383517</v>
      </c>
      <c r="G23" s="13">
        <f t="shared" si="5"/>
        <v>-0.20729001584786055</v>
      </c>
      <c r="H23" s="16">
        <f>VLOOKUP($A23,'[1]5Y區隔'!$B$416:$R$457,H$4,FALSE)/VLOOKUP($A23,'[1]5Y區隔'!$B$416:$R$457,2,FALSE)</f>
        <v>7.116536158452326E-2</v>
      </c>
      <c r="I23" s="16">
        <f>VLOOKUP($A23,'[1]5Y區隔'!$B$416:$R$457,I$4,FALSE)/VLOOKUP($A23,'[1]5Y區隔'!$B$416:$R$457,2,FALSE)</f>
        <v>7.7844311377245512E-2</v>
      </c>
      <c r="J23" s="16">
        <f>VLOOKUP($A23,'[1]5Y區隔'!$B$416:$R$457,J$4,FALSE)/VLOOKUP($A23,'[1]5Y區隔'!$B$416:$R$457,2,FALSE)</f>
        <v>9.8572086596038694E-2</v>
      </c>
      <c r="K23" s="16">
        <f>VLOOKUP($A23,'[1]5Y區隔'!$B$416:$R$457,K$4,FALSE)/VLOOKUP($A23,'[1]5Y區隔'!$B$416:$R$457,2,FALSE)</f>
        <v>0.12252418240442192</v>
      </c>
      <c r="L23" s="16">
        <f>VLOOKUP($A23,'[1]5Y區隔'!$B$416:$R$457,L$4,FALSE)/VLOOKUP($A23,'[1]5Y區隔'!$B$416:$R$457,2,FALSE)</f>
        <v>0.11377245508982035</v>
      </c>
      <c r="M23" s="16">
        <f>VLOOKUP($A23,'[1]5Y區隔'!$B$416:$R$457,M$4,FALSE)/VLOOKUP($A23,'[1]5Y區隔'!$B$416:$R$457,2,FALSE)</f>
        <v>8.959005066789498E-2</v>
      </c>
      <c r="N23" s="16">
        <f>VLOOKUP($A23,'[1]5Y區隔'!$B$416:$R$457,N$4,FALSE)/VLOOKUP($A23,'[1]5Y區隔'!$B$416:$R$457,2,FALSE)</f>
        <v>8.4753569783509897E-2</v>
      </c>
      <c r="O23" s="16">
        <f>VLOOKUP($A23,'[1]5Y區隔'!$B$416:$R$457,O$4,FALSE)/VLOOKUP($A23,'[1]5Y區隔'!$B$416:$R$457,2,FALSE)</f>
        <v>9.258406264394288E-2</v>
      </c>
      <c r="P23" s="16">
        <f>VLOOKUP($A23,'[1]5Y區隔'!$B$416:$R$457,P$4,FALSE)/VLOOKUP($A23,'[1]5Y區隔'!$B$416:$R$457,2,FALSE)</f>
        <v>8.0147397512666974E-2</v>
      </c>
      <c r="Q23" s="16">
        <f>VLOOKUP($A23,'[1]5Y區隔'!$B$416:$R$457,Q$4,FALSE)/VLOOKUP($A23,'[1]5Y區隔'!$B$416:$R$457,2,FALSE)</f>
        <v>5.5734684477199446E-2</v>
      </c>
      <c r="R23" s="16">
        <f>VLOOKUP($A23,'[1]5Y區隔'!$B$416:$R$457,R$4,FALSE)/VLOOKUP($A23,'[1]5Y區隔'!$B$416:$R$457,2,FALSE)</f>
        <v>3.7309995393827726E-2</v>
      </c>
      <c r="S23" s="16">
        <f>VLOOKUP($A23,'[1]5Y區隔'!$B$416:$R$457,S$4,FALSE)/VLOOKUP($A23,'[1]5Y區隔'!$B$416:$R$457,2,FALSE)</f>
        <v>3.247351450944265E-2</v>
      </c>
      <c r="T23" s="16">
        <f>VLOOKUP($A23,'[1]5Y區隔'!$B$416:$R$457,T$4,FALSE)/VLOOKUP($A23,'[1]5Y區隔'!$B$416:$R$457,2,FALSE)</f>
        <v>1.8194380469829571E-2</v>
      </c>
      <c r="U23" s="16">
        <f>VLOOKUP($A23,'[1]5Y區隔'!$B$416:$R$457,U$4,FALSE)/VLOOKUP($A23,'[1]5Y區隔'!$B$416:$R$457,2,FALSE)</f>
        <v>1.5430677107323813E-2</v>
      </c>
      <c r="V23" s="16">
        <f>VLOOKUP($A23,'[1]5Y區隔'!$B$416:$R$457,V$4,FALSE)/VLOOKUP($A23,'[1]5Y區隔'!$B$416:$R$457,2,FALSE)</f>
        <v>9.9032703823122986E-3</v>
      </c>
      <c r="W23" s="14">
        <f t="shared" si="6"/>
        <v>45.6644403500691</v>
      </c>
      <c r="Y23">
        <v>85</v>
      </c>
      <c r="Z23" s="15">
        <v>-0.42090592044465397</v>
      </c>
      <c r="AA23" s="15">
        <v>0.26589655342560464</v>
      </c>
      <c r="AB23">
        <v>0.35711067943613961</v>
      </c>
    </row>
    <row r="24" spans="1:28" x14ac:dyDescent="0.25">
      <c r="A24" t="s">
        <v>18</v>
      </c>
      <c r="B24">
        <f>VLOOKUP(A24,工作表2!$A$146:$D$284,2,FALSE)</f>
        <v>656</v>
      </c>
      <c r="C24">
        <f>VLOOKUP($A24,工作表2!$A$146:$D$284,3,FALSE)</f>
        <v>809</v>
      </c>
      <c r="D24">
        <f>VLOOKUP($A24,工作表2!$A$146:$D$284,4,FALSE)</f>
        <v>2012</v>
      </c>
      <c r="E24" s="12">
        <f t="shared" si="3"/>
        <v>0.32604373757455268</v>
      </c>
      <c r="F24" s="12">
        <f t="shared" si="4"/>
        <v>0.40208747514910537</v>
      </c>
      <c r="G24" s="13">
        <f t="shared" si="5"/>
        <v>-7.6043737574552683E-2</v>
      </c>
      <c r="H24" s="16">
        <f>VLOOKUP($A24,'[1]5Y區隔'!$B$416:$R$457,H$4,FALSE)/VLOOKUP($A24,'[1]5Y區隔'!$B$416:$R$457,2,FALSE)</f>
        <v>6.4703868538171852E-2</v>
      </c>
      <c r="I24" s="16">
        <f>VLOOKUP($A24,'[1]5Y區隔'!$B$416:$R$457,I$4,FALSE)/VLOOKUP($A24,'[1]5Y區隔'!$B$416:$R$457,2,FALSE)</f>
        <v>7.6686066415611098E-2</v>
      </c>
      <c r="J24" s="16">
        <f>VLOOKUP($A24,'[1]5Y區隔'!$B$416:$R$457,J$4,FALSE)/VLOOKUP($A24,'[1]5Y區隔'!$B$416:$R$457,2,FALSE)</f>
        <v>9.2776446422458067E-2</v>
      </c>
      <c r="K24" s="16">
        <f>VLOOKUP($A24,'[1]5Y區隔'!$B$416:$R$457,K$4,FALSE)/VLOOKUP($A24,'[1]5Y區隔'!$B$416:$R$457,2,FALSE)</f>
        <v>0.11194796302636084</v>
      </c>
      <c r="L24" s="16">
        <f>VLOOKUP($A24,'[1]5Y區隔'!$B$416:$R$457,L$4,FALSE)/VLOOKUP($A24,'[1]5Y區隔'!$B$416:$R$457,2,FALSE)</f>
        <v>9.8596371105785688E-2</v>
      </c>
      <c r="M24" s="16">
        <f>VLOOKUP($A24,'[1]5Y區隔'!$B$416:$R$457,M$4,FALSE)/VLOOKUP($A24,'[1]5Y區隔'!$B$416:$R$457,2,FALSE)</f>
        <v>9.2091749400890099E-2</v>
      </c>
      <c r="N24" s="16">
        <f>VLOOKUP($A24,'[1]5Y區隔'!$B$416:$R$457,N$4,FALSE)/VLOOKUP($A24,'[1]5Y區隔'!$B$416:$R$457,2,FALSE)</f>
        <v>7.6686066415611098E-2</v>
      </c>
      <c r="O24" s="16">
        <f>VLOOKUP($A24,'[1]5Y區隔'!$B$416:$R$457,O$4,FALSE)/VLOOKUP($A24,'[1]5Y區隔'!$B$416:$R$457,2,FALSE)</f>
        <v>9.1407052379322146E-2</v>
      </c>
      <c r="P24" s="16">
        <f>VLOOKUP($A24,'[1]5Y區隔'!$B$416:$R$457,P$4,FALSE)/VLOOKUP($A24,'[1]5Y區隔'!$B$416:$R$457,2,FALSE)</f>
        <v>8.6271824717562479E-2</v>
      </c>
      <c r="Q24" s="16">
        <f>VLOOKUP($A24,'[1]5Y區隔'!$B$416:$R$457,Q$4,FALSE)/VLOOKUP($A24,'[1]5Y區隔'!$B$416:$R$457,2,FALSE)</f>
        <v>6.4019171516603898E-2</v>
      </c>
      <c r="R24" s="16">
        <f>VLOOKUP($A24,'[1]5Y區隔'!$B$416:$R$457,R$4,FALSE)/VLOOKUP($A24,'[1]5Y區隔'!$B$416:$R$457,2,FALSE)</f>
        <v>4.9982882574460798E-2</v>
      </c>
      <c r="S24" s="16">
        <f>VLOOKUP($A24,'[1]5Y區隔'!$B$416:$R$457,S$4,FALSE)/VLOOKUP($A24,'[1]5Y區隔'!$B$416:$R$457,2,FALSE)</f>
        <v>4.0397124272509417E-2</v>
      </c>
      <c r="T24" s="16">
        <f>VLOOKUP($A24,'[1]5Y區隔'!$B$416:$R$457,T$4,FALSE)/VLOOKUP($A24,'[1]5Y區隔'!$B$416:$R$457,2,FALSE)</f>
        <v>2.2595001711742554E-2</v>
      </c>
      <c r="U24" s="16">
        <f>VLOOKUP($A24,'[1]5Y區隔'!$B$416:$R$457,U$4,FALSE)/VLOOKUP($A24,'[1]5Y區隔'!$B$416:$R$457,2,FALSE)</f>
        <v>2.2937350222526531E-2</v>
      </c>
      <c r="V24" s="16">
        <f>VLOOKUP($A24,'[1]5Y區隔'!$B$416:$R$457,V$4,FALSE)/VLOOKUP($A24,'[1]5Y區隔'!$B$416:$R$457,2,FALSE)</f>
        <v>8.9010612803834301E-3</v>
      </c>
      <c r="W24" s="14">
        <f t="shared" si="6"/>
        <v>47.286888052036971</v>
      </c>
      <c r="Y24">
        <v>90</v>
      </c>
      <c r="Z24" s="15">
        <v>-0.27864163456641527</v>
      </c>
      <c r="AA24" s="15">
        <v>0.3538789576696747</v>
      </c>
      <c r="AB24">
        <v>0.34379819134162065</v>
      </c>
    </row>
    <row r="25" spans="1:28" x14ac:dyDescent="0.25">
      <c r="A25" t="s">
        <v>19</v>
      </c>
      <c r="B25">
        <f>VLOOKUP(A25,工作表2!$A$146:$D$284,2,FALSE)</f>
        <v>2083</v>
      </c>
      <c r="C25">
        <f>VLOOKUP($A25,工作表2!$A$146:$D$284,3,FALSE)</f>
        <v>2607</v>
      </c>
      <c r="D25">
        <f>VLOOKUP($A25,工作表2!$A$146:$D$284,4,FALSE)</f>
        <v>5754</v>
      </c>
      <c r="E25" s="12">
        <f t="shared" si="3"/>
        <v>0.36200903719151895</v>
      </c>
      <c r="F25" s="12">
        <f t="shared" si="4"/>
        <v>0.45307612095933264</v>
      </c>
      <c r="G25" s="13">
        <f t="shared" si="5"/>
        <v>-9.1067083767813695E-2</v>
      </c>
      <c r="H25" s="16">
        <f>VLOOKUP($A25,'[1]5Y區隔'!$B$416:$R$457,H$4,FALSE)/VLOOKUP($A25,'[1]5Y區隔'!$B$416:$R$457,2,FALSE)</f>
        <v>8.0556221529609201E-2</v>
      </c>
      <c r="I25" s="16">
        <f>VLOOKUP($A25,'[1]5Y區隔'!$B$416:$R$457,I$4,FALSE)/VLOOKUP($A25,'[1]5Y區隔'!$B$416:$R$457,2,FALSE)</f>
        <v>8.2234476144809401E-2</v>
      </c>
      <c r="J25" s="16">
        <f>VLOOKUP($A25,'[1]5Y區隔'!$B$416:$R$457,J$4,FALSE)/VLOOKUP($A25,'[1]5Y區隔'!$B$416:$R$457,2,FALSE)</f>
        <v>9.9496523615439939E-2</v>
      </c>
      <c r="K25" s="16">
        <f>VLOOKUP($A25,'[1]5Y區隔'!$B$416:$R$457,K$4,FALSE)/VLOOKUP($A25,'[1]5Y區隔'!$B$416:$R$457,2,FALSE)</f>
        <v>0.10728842004315511</v>
      </c>
      <c r="L25" s="16">
        <f>VLOOKUP($A25,'[1]5Y區隔'!$B$416:$R$457,L$4,FALSE)/VLOOKUP($A25,'[1]5Y區隔'!$B$416:$R$457,2,FALSE)</f>
        <v>8.2833852793095186E-2</v>
      </c>
      <c r="M25" s="16">
        <f>VLOOKUP($A25,'[1]5Y區隔'!$B$416:$R$457,M$4,FALSE)/VLOOKUP($A25,'[1]5Y區隔'!$B$416:$R$457,2,FALSE)</f>
        <v>8.4272356748981064E-2</v>
      </c>
      <c r="N25" s="16">
        <f>VLOOKUP($A25,'[1]5Y區隔'!$B$416:$R$457,N$4,FALSE)/VLOOKUP($A25,'[1]5Y區隔'!$B$416:$R$457,2,FALSE)</f>
        <v>9.6499640374011028E-2</v>
      </c>
      <c r="O25" s="16">
        <f>VLOOKUP($A25,'[1]5Y區隔'!$B$416:$R$457,O$4,FALSE)/VLOOKUP($A25,'[1]5Y區隔'!$B$416:$R$457,2,FALSE)</f>
        <v>0.1040517861424119</v>
      </c>
      <c r="P25" s="16">
        <f>VLOOKUP($A25,'[1]5Y區隔'!$B$416:$R$457,P$4,FALSE)/VLOOKUP($A25,'[1]5Y區隔'!$B$416:$R$457,2,FALSE)</f>
        <v>9.4581635099496519E-2</v>
      </c>
      <c r="Q25" s="16">
        <f>VLOOKUP($A25,'[1]5Y區隔'!$B$416:$R$457,Q$4,FALSE)/VLOOKUP($A25,'[1]5Y區隔'!$B$416:$R$457,2,FALSE)</f>
        <v>6.4612802685207388E-2</v>
      </c>
      <c r="R25" s="16">
        <f>VLOOKUP($A25,'[1]5Y區隔'!$B$416:$R$457,R$4,FALSE)/VLOOKUP($A25,'[1]5Y區隔'!$B$416:$R$457,2,FALSE)</f>
        <v>3.608247422680412E-2</v>
      </c>
      <c r="S25" s="16">
        <f>VLOOKUP($A25,'[1]5Y區隔'!$B$416:$R$457,S$4,FALSE)/VLOOKUP($A25,'[1]5Y區隔'!$B$416:$R$457,2,FALSE)</f>
        <v>3.0448333732917766E-2</v>
      </c>
      <c r="T25" s="16">
        <f>VLOOKUP($A25,'[1]5Y區隔'!$B$416:$R$457,T$4,FALSE)/VLOOKUP($A25,'[1]5Y區隔'!$B$416:$R$457,2,FALSE)</f>
        <v>1.8340925437544953E-2</v>
      </c>
      <c r="U25" s="16">
        <f>VLOOKUP($A25,'[1]5Y區隔'!$B$416:$R$457,U$4,FALSE)/VLOOKUP($A25,'[1]5Y區隔'!$B$416:$R$457,2,FALSE)</f>
        <v>1.1987532965715655E-2</v>
      </c>
      <c r="V25" s="16">
        <f>VLOOKUP($A25,'[1]5Y區隔'!$B$416:$R$457,V$4,FALSE)/VLOOKUP($A25,'[1]5Y區隔'!$B$416:$R$457,2,FALSE)</f>
        <v>6.7130184608007676E-3</v>
      </c>
      <c r="W25" s="14">
        <f t="shared" si="6"/>
        <v>45.834931671062094</v>
      </c>
    </row>
    <row r="26" spans="1:28" x14ac:dyDescent="0.25">
      <c r="A26" t="s">
        <v>20</v>
      </c>
      <c r="B26">
        <f>VLOOKUP(A26,工作表2!$A$146:$D$284,2,FALSE)</f>
        <v>1170</v>
      </c>
      <c r="C26">
        <f>VLOOKUP($A26,工作表2!$A$146:$D$284,3,FALSE)</f>
        <v>1116</v>
      </c>
      <c r="D26">
        <f>VLOOKUP($A26,工作表2!$A$146:$D$284,4,FALSE)</f>
        <v>2784</v>
      </c>
      <c r="E26" s="12">
        <f t="shared" si="3"/>
        <v>0.42025862068965519</v>
      </c>
      <c r="F26" s="12">
        <f t="shared" si="4"/>
        <v>0.40086206896551724</v>
      </c>
      <c r="G26" s="13">
        <f t="shared" si="5"/>
        <v>1.9396551724137956E-2</v>
      </c>
      <c r="H26" s="16">
        <f>VLOOKUP($A26,'[1]5Y區隔'!$B$416:$R$457,H$4,FALSE)/VLOOKUP($A26,'[1]5Y區隔'!$B$416:$R$457,2,FALSE)</f>
        <v>6.9779924852388625E-2</v>
      </c>
      <c r="I26" s="16">
        <f>VLOOKUP($A26,'[1]5Y區隔'!$B$416:$R$457,I$4,FALSE)/VLOOKUP($A26,'[1]5Y區隔'!$B$416:$R$457,2,FALSE)</f>
        <v>7.7563070316693503E-2</v>
      </c>
      <c r="J26" s="16">
        <f>VLOOKUP($A26,'[1]5Y區隔'!$B$416:$R$457,J$4,FALSE)/VLOOKUP($A26,'[1]5Y區隔'!$B$416:$R$457,2,FALSE)</f>
        <v>9.742351046698873E-2</v>
      </c>
      <c r="K26" s="16">
        <f>VLOOKUP($A26,'[1]5Y區隔'!$B$416:$R$457,K$4,FALSE)/VLOOKUP($A26,'[1]5Y區隔'!$B$416:$R$457,2,FALSE)</f>
        <v>9.9838969404186795E-2</v>
      </c>
      <c r="L26" s="16">
        <f>VLOOKUP($A26,'[1]5Y區隔'!$B$416:$R$457,L$4,FALSE)/VLOOKUP($A26,'[1]5Y區隔'!$B$416:$R$457,2,FALSE)</f>
        <v>9.7155126140633388E-2</v>
      </c>
      <c r="M26" s="16">
        <f>VLOOKUP($A26,'[1]5Y區隔'!$B$416:$R$457,M$4,FALSE)/VLOOKUP($A26,'[1]5Y區隔'!$B$416:$R$457,2,FALSE)</f>
        <v>9.2324208266237245E-2</v>
      </c>
      <c r="N26" s="16">
        <f>VLOOKUP($A26,'[1]5Y區隔'!$B$416:$R$457,N$4,FALSE)/VLOOKUP($A26,'[1]5Y區隔'!$B$416:$R$457,2,FALSE)</f>
        <v>9.2324208266237245E-2</v>
      </c>
      <c r="O26" s="16">
        <f>VLOOKUP($A26,'[1]5Y區隔'!$B$416:$R$457,O$4,FALSE)/VLOOKUP($A26,'[1]5Y區隔'!$B$416:$R$457,2,FALSE)</f>
        <v>0.10681696188942566</v>
      </c>
      <c r="P26" s="16">
        <f>VLOOKUP($A26,'[1]5Y區隔'!$B$416:$R$457,P$4,FALSE)/VLOOKUP($A26,'[1]5Y區隔'!$B$416:$R$457,2,FALSE)</f>
        <v>9.1787439613526575E-2</v>
      </c>
      <c r="Q26" s="16">
        <f>VLOOKUP($A26,'[1]5Y區隔'!$B$416:$R$457,Q$4,FALSE)/VLOOKUP($A26,'[1]5Y區隔'!$B$416:$R$457,2,FALSE)</f>
        <v>6.4949006977992482E-2</v>
      </c>
      <c r="R26" s="16">
        <f>VLOOKUP($A26,'[1]5Y區隔'!$B$416:$R$457,R$4,FALSE)/VLOOKUP($A26,'[1]5Y區隔'!$B$416:$R$457,2,FALSE)</f>
        <v>4.3209876543209874E-2</v>
      </c>
      <c r="S26" s="16">
        <f>VLOOKUP($A26,'[1]5Y區隔'!$B$416:$R$457,S$4,FALSE)/VLOOKUP($A26,'[1]5Y區隔'!$B$416:$R$457,2,FALSE)</f>
        <v>2.3617820719269995E-2</v>
      </c>
      <c r="T26" s="16">
        <f>VLOOKUP($A26,'[1]5Y區隔'!$B$416:$R$457,T$4,FALSE)/VLOOKUP($A26,'[1]5Y區隔'!$B$416:$R$457,2,FALSE)</f>
        <v>1.6371443907675792E-2</v>
      </c>
      <c r="U26" s="16">
        <f>VLOOKUP($A26,'[1]5Y區隔'!$B$416:$R$457,U$4,FALSE)/VLOOKUP($A26,'[1]5Y區隔'!$B$416:$R$457,2,FALSE)</f>
        <v>1.6908212560386472E-2</v>
      </c>
      <c r="V26" s="16">
        <f>VLOOKUP($A26,'[1]5Y區隔'!$B$416:$R$457,V$4,FALSE)/VLOOKUP($A26,'[1]5Y區隔'!$B$416:$R$457,2,FALSE)</f>
        <v>9.9302200751476121E-3</v>
      </c>
      <c r="W26" s="14">
        <f t="shared" si="6"/>
        <v>46.449275362318836</v>
      </c>
      <c r="Y26">
        <v>20</v>
      </c>
      <c r="Z26">
        <v>-0.24183937799383459</v>
      </c>
    </row>
    <row r="27" spans="1:28" x14ac:dyDescent="0.25">
      <c r="A27" t="s">
        <v>21</v>
      </c>
      <c r="B27">
        <f>VLOOKUP(A27,工作表2!$A$146:$D$284,2,FALSE)</f>
        <v>696</v>
      </c>
      <c r="C27">
        <f>VLOOKUP($A27,工作表2!$A$146:$D$284,3,FALSE)</f>
        <v>662</v>
      </c>
      <c r="D27">
        <f>VLOOKUP($A27,工作表2!$A$146:$D$284,4,FALSE)</f>
        <v>1856</v>
      </c>
      <c r="E27" s="12">
        <f t="shared" si="3"/>
        <v>0.375</v>
      </c>
      <c r="F27" s="12">
        <f t="shared" si="4"/>
        <v>0.35668103448275862</v>
      </c>
      <c r="G27" s="13">
        <f t="shared" si="5"/>
        <v>1.8318965517241381E-2</v>
      </c>
      <c r="H27" s="16">
        <f>VLOOKUP($A27,'[1]5Y區隔'!$B$416:$R$457,H$4,FALSE)/VLOOKUP($A27,'[1]5Y區隔'!$B$416:$R$457,2,FALSE)</f>
        <v>6.0387266163439451E-2</v>
      </c>
      <c r="I27" s="16">
        <f>VLOOKUP($A27,'[1]5Y區隔'!$B$416:$R$457,I$4,FALSE)/VLOOKUP($A27,'[1]5Y區隔'!$B$416:$R$457,2,FALSE)</f>
        <v>6.7935674433869386E-2</v>
      </c>
      <c r="J27" s="16">
        <f>VLOOKUP($A27,'[1]5Y區隔'!$B$416:$R$457,J$4,FALSE)/VLOOKUP($A27,'[1]5Y區隔'!$B$416:$R$457,2,FALSE)</f>
        <v>0.10075484082704299</v>
      </c>
      <c r="K27" s="16">
        <f>VLOOKUP($A27,'[1]5Y區隔'!$B$416:$R$457,K$4,FALSE)/VLOOKUP($A27,'[1]5Y區隔'!$B$416:$R$457,2,FALSE)</f>
        <v>9.8785690843452581E-2</v>
      </c>
      <c r="L27" s="16">
        <f>VLOOKUP($A27,'[1]5Y區隔'!$B$416:$R$457,L$4,FALSE)/VLOOKUP($A27,'[1]5Y區隔'!$B$416:$R$457,2,FALSE)</f>
        <v>9.4847390876271739E-2</v>
      </c>
      <c r="M27" s="16">
        <f>VLOOKUP($A27,'[1]5Y區隔'!$B$416:$R$457,M$4,FALSE)/VLOOKUP($A27,'[1]5Y區隔'!$B$416:$R$457,2,FALSE)</f>
        <v>8.5001640958319663E-2</v>
      </c>
      <c r="N27" s="16">
        <f>VLOOKUP($A27,'[1]5Y區隔'!$B$416:$R$457,N$4,FALSE)/VLOOKUP($A27,'[1]5Y區隔'!$B$416:$R$457,2,FALSE)</f>
        <v>9.7472924187725629E-2</v>
      </c>
      <c r="O27" s="16">
        <f>VLOOKUP($A27,'[1]5Y區隔'!$B$416:$R$457,O$4,FALSE)/VLOOKUP($A27,'[1]5Y區隔'!$B$416:$R$457,2,FALSE)</f>
        <v>0.10206760748276994</v>
      </c>
      <c r="P27" s="16">
        <f>VLOOKUP($A27,'[1]5Y區隔'!$B$416:$R$457,P$4,FALSE)/VLOOKUP($A27,'[1]5Y區隔'!$B$416:$R$457,2,FALSE)</f>
        <v>9.3534624220544801E-2</v>
      </c>
      <c r="Q27" s="16">
        <f>VLOOKUP($A27,'[1]5Y區隔'!$B$416:$R$457,Q$4,FALSE)/VLOOKUP($A27,'[1]5Y區隔'!$B$416:$R$457,2,FALSE)</f>
        <v>6.9904824417459793E-2</v>
      </c>
      <c r="R27" s="16">
        <f>VLOOKUP($A27,'[1]5Y區隔'!$B$416:$R$457,R$4,FALSE)/VLOOKUP($A27,'[1]5Y區隔'!$B$416:$R$457,2,FALSE)</f>
        <v>4.5290449622579589E-2</v>
      </c>
      <c r="S27" s="16">
        <f>VLOOKUP($A27,'[1]5Y區隔'!$B$416:$R$457,S$4,FALSE)/VLOOKUP($A27,'[1]5Y區隔'!$B$416:$R$457,2,FALSE)</f>
        <v>2.7568099770265836E-2</v>
      </c>
      <c r="T27" s="16">
        <f>VLOOKUP($A27,'[1]5Y區隔'!$B$416:$R$457,T$4,FALSE)/VLOOKUP($A27,'[1]5Y區隔'!$B$416:$R$457,2,FALSE)</f>
        <v>2.6255333114538891E-2</v>
      </c>
      <c r="U27" s="16">
        <f>VLOOKUP($A27,'[1]5Y區隔'!$B$416:$R$457,U$4,FALSE)/VLOOKUP($A27,'[1]5Y區隔'!$B$416:$R$457,2,FALSE)</f>
        <v>2.1988841483426322E-2</v>
      </c>
      <c r="V27" s="16">
        <f>VLOOKUP($A27,'[1]5Y區隔'!$B$416:$R$457,V$4,FALSE)/VLOOKUP($A27,'[1]5Y區隔'!$B$416:$R$457,2,FALSE)</f>
        <v>8.2047915982934039E-3</v>
      </c>
      <c r="W27" s="14">
        <f t="shared" si="6"/>
        <v>47.594355103380373</v>
      </c>
      <c r="Y27">
        <v>25</v>
      </c>
      <c r="Z27">
        <v>-0.19620667576614351</v>
      </c>
    </row>
    <row r="28" spans="1:28" x14ac:dyDescent="0.25">
      <c r="A28" t="s">
        <v>22</v>
      </c>
      <c r="B28">
        <f>VLOOKUP(A28,工作表2!$A$146:$D$284,2,FALSE)</f>
        <v>972</v>
      </c>
      <c r="C28">
        <f>VLOOKUP($A28,工作表2!$A$146:$D$284,3,FALSE)</f>
        <v>1527</v>
      </c>
      <c r="D28">
        <f>VLOOKUP($A28,工作表2!$A$146:$D$284,4,FALSE)</f>
        <v>3423</v>
      </c>
      <c r="E28" s="12">
        <f t="shared" si="3"/>
        <v>0.28396143733567047</v>
      </c>
      <c r="F28" s="12">
        <f t="shared" si="4"/>
        <v>0.44609991235758106</v>
      </c>
      <c r="G28" s="13">
        <f t="shared" si="5"/>
        <v>-0.16213847502191059</v>
      </c>
      <c r="H28" s="16">
        <f>VLOOKUP($A28,'[1]5Y區隔'!$B$416:$R$457,H$4,FALSE)/VLOOKUP($A28,'[1]5Y區隔'!$B$416:$R$457,2,FALSE)</f>
        <v>7.6261467889908258E-2</v>
      </c>
      <c r="I28" s="16">
        <f>VLOOKUP($A28,'[1]5Y區隔'!$B$416:$R$457,I$4,FALSE)/VLOOKUP($A28,'[1]5Y區隔'!$B$416:$R$457,2,FALSE)</f>
        <v>7.5688073394495417E-2</v>
      </c>
      <c r="J28" s="16">
        <f>VLOOKUP($A28,'[1]5Y區隔'!$B$416:$R$457,J$4,FALSE)/VLOOKUP($A28,'[1]5Y區隔'!$B$416:$R$457,2,FALSE)</f>
        <v>9.7285932721712542E-2</v>
      </c>
      <c r="K28" s="16">
        <f>VLOOKUP($A28,'[1]5Y區隔'!$B$416:$R$457,K$4,FALSE)/VLOOKUP($A28,'[1]5Y區隔'!$B$416:$R$457,2,FALSE)</f>
        <v>0.10340214067278287</v>
      </c>
      <c r="L28" s="16">
        <f>VLOOKUP($A28,'[1]5Y區隔'!$B$416:$R$457,L$4,FALSE)/VLOOKUP($A28,'[1]5Y區隔'!$B$416:$R$457,2,FALSE)</f>
        <v>9.2125382262996935E-2</v>
      </c>
      <c r="M28" s="16">
        <f>VLOOKUP($A28,'[1]5Y區隔'!$B$416:$R$457,M$4,FALSE)/VLOOKUP($A28,'[1]5Y區隔'!$B$416:$R$457,2,FALSE)</f>
        <v>0.1003440366972477</v>
      </c>
      <c r="N28" s="16">
        <f>VLOOKUP($A28,'[1]5Y區隔'!$B$416:$R$457,N$4,FALSE)/VLOOKUP($A28,'[1]5Y區隔'!$B$416:$R$457,2,FALSE)</f>
        <v>0.10646024464831805</v>
      </c>
      <c r="O28" s="16">
        <f>VLOOKUP($A28,'[1]5Y區隔'!$B$416:$R$457,O$4,FALSE)/VLOOKUP($A28,'[1]5Y區隔'!$B$416:$R$457,2,FALSE)</f>
        <v>9.3654434250764529E-2</v>
      </c>
      <c r="P28" s="16">
        <f>VLOOKUP($A28,'[1]5Y區隔'!$B$416:$R$457,P$4,FALSE)/VLOOKUP($A28,'[1]5Y區隔'!$B$416:$R$457,2,FALSE)</f>
        <v>8.4480122324159024E-2</v>
      </c>
      <c r="Q28" s="16">
        <f>VLOOKUP($A28,'[1]5Y區隔'!$B$416:$R$457,Q$4,FALSE)/VLOOKUP($A28,'[1]5Y區隔'!$B$416:$R$457,2,FALSE)</f>
        <v>5.6766055045871559E-2</v>
      </c>
      <c r="R28" s="16">
        <f>VLOOKUP($A28,'[1]5Y區隔'!$B$416:$R$457,R$4,FALSE)/VLOOKUP($A28,'[1]5Y區隔'!$B$416:$R$457,2,FALSE)</f>
        <v>3.669724770642202E-2</v>
      </c>
      <c r="S28" s="16">
        <f>VLOOKUP($A28,'[1]5Y區隔'!$B$416:$R$457,S$4,FALSE)/VLOOKUP($A28,'[1]5Y區隔'!$B$416:$R$457,2,FALSE)</f>
        <v>3.4594801223241593E-2</v>
      </c>
      <c r="T28" s="16">
        <f>VLOOKUP($A28,'[1]5Y區隔'!$B$416:$R$457,T$4,FALSE)/VLOOKUP($A28,'[1]5Y區隔'!$B$416:$R$457,2,FALSE)</f>
        <v>2.0068807339449542E-2</v>
      </c>
      <c r="U28" s="16">
        <f>VLOOKUP($A28,'[1]5Y區隔'!$B$416:$R$457,U$4,FALSE)/VLOOKUP($A28,'[1]5Y區隔'!$B$416:$R$457,2,FALSE)</f>
        <v>1.3761467889908258E-2</v>
      </c>
      <c r="V28" s="16">
        <f>VLOOKUP($A28,'[1]5Y區隔'!$B$416:$R$457,V$4,FALSE)/VLOOKUP($A28,'[1]5Y區隔'!$B$416:$R$457,2,FALSE)</f>
        <v>8.4097859327217118E-3</v>
      </c>
      <c r="W28" s="14">
        <f t="shared" si="6"/>
        <v>46.083715596330279</v>
      </c>
      <c r="Y28">
        <v>30</v>
      </c>
      <c r="Z28">
        <v>-0.51225320693953824</v>
      </c>
    </row>
    <row r="29" spans="1:28" x14ac:dyDescent="0.25">
      <c r="A29" t="s">
        <v>23</v>
      </c>
      <c r="B29">
        <f>VLOOKUP(A29,工作表2!$A$146:$D$284,2,FALSE)</f>
        <v>875</v>
      </c>
      <c r="C29">
        <f>VLOOKUP($A29,工作表2!$A$146:$D$284,3,FALSE)</f>
        <v>1245</v>
      </c>
      <c r="D29">
        <f>VLOOKUP($A29,工作表2!$A$146:$D$284,4,FALSE)</f>
        <v>2611</v>
      </c>
      <c r="E29" s="12">
        <f t="shared" si="3"/>
        <v>0.33512064343163539</v>
      </c>
      <c r="F29" s="12">
        <f t="shared" si="4"/>
        <v>0.47682880122558408</v>
      </c>
      <c r="G29" s="13">
        <f t="shared" si="5"/>
        <v>-0.14170815779394869</v>
      </c>
      <c r="H29" s="16">
        <f>VLOOKUP($A29,'[1]5Y區隔'!$B$416:$R$457,H$4,FALSE)/VLOOKUP($A29,'[1]5Y區隔'!$B$416:$R$457,2,FALSE)</f>
        <v>7.398373983739838E-2</v>
      </c>
      <c r="I29" s="16">
        <f>VLOOKUP($A29,'[1]5Y區隔'!$B$416:$R$457,I$4,FALSE)/VLOOKUP($A29,'[1]5Y區隔'!$B$416:$R$457,2,FALSE)</f>
        <v>7.3712737127371281E-2</v>
      </c>
      <c r="J29" s="16">
        <f>VLOOKUP($A29,'[1]5Y區隔'!$B$416:$R$457,J$4,FALSE)/VLOOKUP($A29,'[1]5Y區隔'!$B$416:$R$457,2,FALSE)</f>
        <v>9.6205962059620592E-2</v>
      </c>
      <c r="K29" s="16">
        <f>VLOOKUP($A29,'[1]5Y區隔'!$B$416:$R$457,K$4,FALSE)/VLOOKUP($A29,'[1]5Y區隔'!$B$416:$R$457,2,FALSE)</f>
        <v>9.8915989159891596E-2</v>
      </c>
      <c r="L29" s="16">
        <f>VLOOKUP($A29,'[1]5Y區隔'!$B$416:$R$457,L$4,FALSE)/VLOOKUP($A29,'[1]5Y區隔'!$B$416:$R$457,2,FALSE)</f>
        <v>8.5636856368563691E-2</v>
      </c>
      <c r="M29" s="16">
        <f>VLOOKUP($A29,'[1]5Y區隔'!$B$416:$R$457,M$4,FALSE)/VLOOKUP($A29,'[1]5Y區隔'!$B$416:$R$457,2,FALSE)</f>
        <v>8.5094850948509479E-2</v>
      </c>
      <c r="N29" s="16">
        <f>VLOOKUP($A29,'[1]5Y區隔'!$B$416:$R$457,N$4,FALSE)/VLOOKUP($A29,'[1]5Y區隔'!$B$416:$R$457,2,FALSE)</f>
        <v>0.1</v>
      </c>
      <c r="O29" s="16">
        <f>VLOOKUP($A29,'[1]5Y區隔'!$B$416:$R$457,O$4,FALSE)/VLOOKUP($A29,'[1]5Y區隔'!$B$416:$R$457,2,FALSE)</f>
        <v>9.0514905149051486E-2</v>
      </c>
      <c r="P29" s="16">
        <f>VLOOKUP($A29,'[1]5Y區隔'!$B$416:$R$457,P$4,FALSE)/VLOOKUP($A29,'[1]5Y區隔'!$B$416:$R$457,2,FALSE)</f>
        <v>9.2140921409214094E-2</v>
      </c>
      <c r="Q29" s="16">
        <f>VLOOKUP($A29,'[1]5Y區隔'!$B$416:$R$457,Q$4,FALSE)/VLOOKUP($A29,'[1]5Y區隔'!$B$416:$R$457,2,FALSE)</f>
        <v>7.1002710027100277E-2</v>
      </c>
      <c r="R29" s="16">
        <f>VLOOKUP($A29,'[1]5Y區隔'!$B$416:$R$457,R$4,FALSE)/VLOOKUP($A29,'[1]5Y區隔'!$B$416:$R$457,2,FALSE)</f>
        <v>4.2818428184281845E-2</v>
      </c>
      <c r="S29" s="16">
        <f>VLOOKUP($A29,'[1]5Y區隔'!$B$416:$R$457,S$4,FALSE)/VLOOKUP($A29,'[1]5Y區隔'!$B$416:$R$457,2,FALSE)</f>
        <v>3.2520325203252036E-2</v>
      </c>
      <c r="T29" s="16">
        <f>VLOOKUP($A29,'[1]5Y區隔'!$B$416:$R$457,T$4,FALSE)/VLOOKUP($A29,'[1]5Y區隔'!$B$416:$R$457,2,FALSE)</f>
        <v>2.9268292682926831E-2</v>
      </c>
      <c r="U29" s="16">
        <f>VLOOKUP($A29,'[1]5Y區隔'!$B$416:$R$457,U$4,FALSE)/VLOOKUP($A29,'[1]5Y區隔'!$B$416:$R$457,2,FALSE)</f>
        <v>1.6260162601626018E-2</v>
      </c>
      <c r="V29" s="16">
        <f>VLOOKUP($A29,'[1]5Y區隔'!$B$416:$R$457,V$4,FALSE)/VLOOKUP($A29,'[1]5Y區隔'!$B$416:$R$457,2,FALSE)</f>
        <v>1.1924119241192412E-2</v>
      </c>
      <c r="W29" s="14">
        <f t="shared" si="6"/>
        <v>47.280487804878049</v>
      </c>
      <c r="Y29">
        <v>35</v>
      </c>
      <c r="Z29">
        <v>2.9648999799969954E-2</v>
      </c>
    </row>
    <row r="30" spans="1:28" x14ac:dyDescent="0.25">
      <c r="A30" t="s">
        <v>24</v>
      </c>
      <c r="B30">
        <f>VLOOKUP(A30,工作表2!$A$146:$D$284,2,FALSE)</f>
        <v>316</v>
      </c>
      <c r="C30">
        <f>VLOOKUP($A30,工作表2!$A$146:$D$284,3,FALSE)</f>
        <v>714</v>
      </c>
      <c r="D30">
        <f>VLOOKUP($A30,工作表2!$A$146:$D$284,4,FALSE)</f>
        <v>1409</v>
      </c>
      <c r="E30" s="12">
        <f t="shared" si="3"/>
        <v>0.22427253371185238</v>
      </c>
      <c r="F30" s="12">
        <f t="shared" si="4"/>
        <v>0.50674237047551451</v>
      </c>
      <c r="G30" s="13">
        <f t="shared" si="5"/>
        <v>-0.28246983676366211</v>
      </c>
      <c r="H30" s="16">
        <f>VLOOKUP($A30,'[1]5Y區隔'!$B$416:$R$457,H$4,FALSE)/VLOOKUP($A30,'[1]5Y區隔'!$B$416:$R$457,2,FALSE)</f>
        <v>8.0977479635840927E-2</v>
      </c>
      <c r="I30" s="16">
        <f>VLOOKUP($A30,'[1]5Y區隔'!$B$416:$R$457,I$4,FALSE)/VLOOKUP($A30,'[1]5Y區隔'!$B$416:$R$457,2,FALSE)</f>
        <v>8.0019166267369435E-2</v>
      </c>
      <c r="J30" s="16">
        <f>VLOOKUP($A30,'[1]5Y區隔'!$B$416:$R$457,J$4,FALSE)/VLOOKUP($A30,'[1]5Y區隔'!$B$416:$R$457,2,FALSE)</f>
        <v>9.6310493531384767E-2</v>
      </c>
      <c r="K30" s="16">
        <f>VLOOKUP($A30,'[1]5Y區隔'!$B$416:$R$457,K$4,FALSE)/VLOOKUP($A30,'[1]5Y區隔'!$B$416:$R$457,2,FALSE)</f>
        <v>8.9123143267848592E-2</v>
      </c>
      <c r="L30" s="16">
        <f>VLOOKUP($A30,'[1]5Y區隔'!$B$416:$R$457,L$4,FALSE)/VLOOKUP($A30,'[1]5Y區隔'!$B$416:$R$457,2,FALSE)</f>
        <v>6.8998562529947294E-2</v>
      </c>
      <c r="M30" s="16">
        <f>VLOOKUP($A30,'[1]5Y區隔'!$B$416:$R$457,M$4,FALSE)/VLOOKUP($A30,'[1]5Y區隔'!$B$416:$R$457,2,FALSE)</f>
        <v>9.9185433636799228E-2</v>
      </c>
      <c r="N30" s="16">
        <f>VLOOKUP($A30,'[1]5Y區隔'!$B$416:$R$457,N$4,FALSE)/VLOOKUP($A30,'[1]5Y區隔'!$B$416:$R$457,2,FALSE)</f>
        <v>0.11356013416387159</v>
      </c>
      <c r="O30" s="16">
        <f>VLOOKUP($A30,'[1]5Y區隔'!$B$416:$R$457,O$4,FALSE)/VLOOKUP($A30,'[1]5Y區隔'!$B$416:$R$457,2,FALSE)</f>
        <v>9.4393866794441783E-2</v>
      </c>
      <c r="P30" s="16">
        <f>VLOOKUP($A30,'[1]5Y區隔'!$B$416:$R$457,P$4,FALSE)/VLOOKUP($A30,'[1]5Y區隔'!$B$416:$R$457,2,FALSE)</f>
        <v>8.3852419741255388E-2</v>
      </c>
      <c r="Q30" s="16">
        <f>VLOOKUP($A30,'[1]5Y區隔'!$B$416:$R$457,Q$4,FALSE)/VLOOKUP($A30,'[1]5Y區隔'!$B$416:$R$457,2,FALSE)</f>
        <v>5.8936272160996644E-2</v>
      </c>
      <c r="R30" s="16">
        <f>VLOOKUP($A30,'[1]5Y區隔'!$B$416:$R$457,R$4,FALSE)/VLOOKUP($A30,'[1]5Y區隔'!$B$416:$R$457,2,FALSE)</f>
        <v>4.1686631528509821E-2</v>
      </c>
      <c r="S30" s="16">
        <f>VLOOKUP($A30,'[1]5Y區隔'!$B$416:$R$457,S$4,FALSE)/VLOOKUP($A30,'[1]5Y區隔'!$B$416:$R$457,2,FALSE)</f>
        <v>4.0728318160038329E-2</v>
      </c>
      <c r="T30" s="16">
        <f>VLOOKUP($A30,'[1]5Y區隔'!$B$416:$R$457,T$4,FALSE)/VLOOKUP($A30,'[1]5Y區隔'!$B$416:$R$457,2,FALSE)</f>
        <v>2.7311931001437469E-2</v>
      </c>
      <c r="U30" s="16">
        <f>VLOOKUP($A30,'[1]5Y區隔'!$B$416:$R$457,U$4,FALSE)/VLOOKUP($A30,'[1]5Y區隔'!$B$416:$R$457,2,FALSE)</f>
        <v>1.6770483948251078E-2</v>
      </c>
      <c r="V30" s="16">
        <f>VLOOKUP($A30,'[1]5Y區隔'!$B$416:$R$457,V$4,FALSE)/VLOOKUP($A30,'[1]5Y區隔'!$B$416:$R$457,2,FALSE)</f>
        <v>8.1456636320076659E-3</v>
      </c>
      <c r="W30" s="14">
        <f t="shared" si="6"/>
        <v>46.899856252994724</v>
      </c>
      <c r="Y30">
        <v>40</v>
      </c>
      <c r="Z30">
        <v>0.1074684279911424</v>
      </c>
    </row>
    <row r="31" spans="1:28" x14ac:dyDescent="0.25">
      <c r="A31" t="s">
        <v>25</v>
      </c>
      <c r="B31">
        <f>VLOOKUP(A31,工作表2!$A$146:$D$284,2,FALSE)</f>
        <v>167</v>
      </c>
      <c r="C31">
        <f>VLOOKUP($A31,工作表2!$A$146:$D$284,3,FALSE)</f>
        <v>716</v>
      </c>
      <c r="D31">
        <f>VLOOKUP($A31,工作表2!$A$146:$D$284,4,FALSE)</f>
        <v>1486</v>
      </c>
      <c r="E31" s="12">
        <f t="shared" si="3"/>
        <v>0.11238223418573351</v>
      </c>
      <c r="F31" s="12">
        <f t="shared" si="4"/>
        <v>0.48183041722745623</v>
      </c>
      <c r="G31" s="13">
        <f t="shared" si="5"/>
        <v>-0.36944818304172272</v>
      </c>
      <c r="H31" s="16">
        <f>VLOOKUP($A31,'[1]5Y區隔'!$B$416:$R$457,H$4,FALSE)/VLOOKUP($A31,'[1]5Y區隔'!$B$416:$R$457,2,FALSE)</f>
        <v>6.791827719491994E-2</v>
      </c>
      <c r="I31" s="16">
        <f>VLOOKUP($A31,'[1]5Y區隔'!$B$416:$R$457,I$4,FALSE)/VLOOKUP($A31,'[1]5Y區隔'!$B$416:$R$457,2,FALSE)</f>
        <v>7.3992269464384322E-2</v>
      </c>
      <c r="J31" s="16">
        <f>VLOOKUP($A31,'[1]5Y區隔'!$B$416:$R$457,J$4,FALSE)/VLOOKUP($A31,'[1]5Y區隔'!$B$416:$R$457,2,FALSE)</f>
        <v>0.11816675869685257</v>
      </c>
      <c r="K31" s="16">
        <f>VLOOKUP($A31,'[1]5Y區隔'!$B$416:$R$457,K$4,FALSE)/VLOOKUP($A31,'[1]5Y區隔'!$B$416:$R$457,2,FALSE)</f>
        <v>0.12092766427388184</v>
      </c>
      <c r="L31" s="16">
        <f>VLOOKUP($A31,'[1]5Y區隔'!$B$416:$R$457,L$4,FALSE)/VLOOKUP($A31,'[1]5Y區隔'!$B$416:$R$457,2,FALSE)</f>
        <v>0.10381004969630038</v>
      </c>
      <c r="M31" s="16">
        <f>VLOOKUP($A31,'[1]5Y區隔'!$B$416:$R$457,M$4,FALSE)/VLOOKUP($A31,'[1]5Y區隔'!$B$416:$R$457,2,FALSE)</f>
        <v>8.448371065709552E-2</v>
      </c>
      <c r="N31" s="16">
        <f>VLOOKUP($A31,'[1]5Y區隔'!$B$416:$R$457,N$4,FALSE)/VLOOKUP($A31,'[1]5Y區隔'!$B$416:$R$457,2,FALSE)</f>
        <v>9.6079514080618447E-2</v>
      </c>
      <c r="O31" s="16">
        <f>VLOOKUP($A31,'[1]5Y區隔'!$B$416:$R$457,O$4,FALSE)/VLOOKUP($A31,'[1]5Y區隔'!$B$416:$R$457,2,FALSE)</f>
        <v>9.0557702926559916E-2</v>
      </c>
      <c r="P31" s="16">
        <f>VLOOKUP($A31,'[1]5Y區隔'!$B$416:$R$457,P$4,FALSE)/VLOOKUP($A31,'[1]5Y區隔'!$B$416:$R$457,2,FALSE)</f>
        <v>7.7305356156819438E-2</v>
      </c>
      <c r="Q31" s="16">
        <f>VLOOKUP($A31,'[1]5Y區隔'!$B$416:$R$457,Q$4,FALSE)/VLOOKUP($A31,'[1]5Y區隔'!$B$416:$R$457,2,FALSE)</f>
        <v>5.0248481501932632E-2</v>
      </c>
      <c r="R31" s="16">
        <f>VLOOKUP($A31,'[1]5Y區隔'!$B$416:$R$457,R$4,FALSE)/VLOOKUP($A31,'[1]5Y區隔'!$B$416:$R$457,2,FALSE)</f>
        <v>4.7487575924903366E-2</v>
      </c>
      <c r="S31" s="16">
        <f>VLOOKUP($A31,'[1]5Y區隔'!$B$416:$R$457,S$4,FALSE)/VLOOKUP($A31,'[1]5Y區隔'!$B$416:$R$457,2,FALSE)</f>
        <v>2.8713418001104361E-2</v>
      </c>
      <c r="T31" s="16">
        <f>VLOOKUP($A31,'[1]5Y區隔'!$B$416:$R$457,T$4,FALSE)/VLOOKUP($A31,'[1]5Y區隔'!$B$416:$R$457,2,FALSE)</f>
        <v>1.8774157923799006E-2</v>
      </c>
      <c r="U31" s="16">
        <f>VLOOKUP($A31,'[1]5Y區隔'!$B$416:$R$457,U$4,FALSE)/VLOOKUP($A31,'[1]5Y區隔'!$B$416:$R$457,2,FALSE)</f>
        <v>1.4908890115958034E-2</v>
      </c>
      <c r="V31" s="16">
        <f>VLOOKUP($A31,'[1]5Y區隔'!$B$416:$R$457,V$4,FALSE)/VLOOKUP($A31,'[1]5Y區隔'!$B$416:$R$457,2,FALSE)</f>
        <v>6.6261733848702372E-3</v>
      </c>
      <c r="W31" s="14">
        <f t="shared" si="6"/>
        <v>45.472114853672004</v>
      </c>
      <c r="Y31">
        <v>45</v>
      </c>
      <c r="Z31">
        <v>0.24077320190566989</v>
      </c>
    </row>
    <row r="32" spans="1:28" x14ac:dyDescent="0.25">
      <c r="A32" t="s">
        <v>26</v>
      </c>
      <c r="B32">
        <f>VLOOKUP(A32,工作表2!$A$146:$D$284,2,FALSE)</f>
        <v>1744</v>
      </c>
      <c r="C32">
        <f>VLOOKUP($A32,工作表2!$A$146:$D$284,3,FALSE)</f>
        <v>1800</v>
      </c>
      <c r="D32">
        <f>VLOOKUP($A32,工作表2!$A$146:$D$284,4,FALSE)</f>
        <v>4573</v>
      </c>
      <c r="E32" s="12">
        <f t="shared" si="3"/>
        <v>0.38136890443909904</v>
      </c>
      <c r="F32" s="12">
        <f t="shared" si="4"/>
        <v>0.3936146949486114</v>
      </c>
      <c r="G32" s="13">
        <f t="shared" si="5"/>
        <v>-1.2245790509512355E-2</v>
      </c>
      <c r="H32" s="16">
        <f>VLOOKUP($A32,'[1]5Y區隔'!$B$416:$R$457,H$4,FALSE)/VLOOKUP($A32,'[1]5Y區隔'!$B$416:$R$457,2,FALSE)</f>
        <v>6.3492063492063489E-2</v>
      </c>
      <c r="I32" s="16">
        <f>VLOOKUP($A32,'[1]5Y區隔'!$B$416:$R$457,I$4,FALSE)/VLOOKUP($A32,'[1]5Y區隔'!$B$416:$R$457,2,FALSE)</f>
        <v>7.1581196581196577E-2</v>
      </c>
      <c r="J32" s="16">
        <f>VLOOKUP($A32,'[1]5Y區隔'!$B$416:$R$457,J$4,FALSE)/VLOOKUP($A32,'[1]5Y區隔'!$B$416:$R$457,2,FALSE)</f>
        <v>0.10561660561660562</v>
      </c>
      <c r="K32" s="16">
        <f>VLOOKUP($A32,'[1]5Y區隔'!$B$416:$R$457,K$4,FALSE)/VLOOKUP($A32,'[1]5Y區隔'!$B$416:$R$457,2,FALSE)</f>
        <v>0.10805860805860806</v>
      </c>
      <c r="L32" s="16">
        <f>VLOOKUP($A32,'[1]5Y區隔'!$B$416:$R$457,L$4,FALSE)/VLOOKUP($A32,'[1]5Y區隔'!$B$416:$R$457,2,FALSE)</f>
        <v>9.844322344322344E-2</v>
      </c>
      <c r="M32" s="16">
        <f>VLOOKUP($A32,'[1]5Y區隔'!$B$416:$R$457,M$4,FALSE)/VLOOKUP($A32,'[1]5Y區隔'!$B$416:$R$457,2,FALSE)</f>
        <v>8.8064713064713071E-2</v>
      </c>
      <c r="N32" s="16">
        <f>VLOOKUP($A32,'[1]5Y區隔'!$B$416:$R$457,N$4,FALSE)/VLOOKUP($A32,'[1]5Y區隔'!$B$416:$R$457,2,FALSE)</f>
        <v>8.6385836385836384E-2</v>
      </c>
      <c r="O32" s="16">
        <f>VLOOKUP($A32,'[1]5Y區隔'!$B$416:$R$457,O$4,FALSE)/VLOOKUP($A32,'[1]5Y區隔'!$B$416:$R$457,2,FALSE)</f>
        <v>8.4859584859584863E-2</v>
      </c>
      <c r="P32" s="16">
        <f>VLOOKUP($A32,'[1]5Y區隔'!$B$416:$R$457,P$4,FALSE)/VLOOKUP($A32,'[1]5Y區隔'!$B$416:$R$457,2,FALSE)</f>
        <v>9.5848595848595855E-2</v>
      </c>
      <c r="Q32" s="16">
        <f>VLOOKUP($A32,'[1]5Y區隔'!$B$416:$R$457,Q$4,FALSE)/VLOOKUP($A32,'[1]5Y區隔'!$B$416:$R$457,2,FALSE)</f>
        <v>7.5091575091575088E-2</v>
      </c>
      <c r="R32" s="16">
        <f>VLOOKUP($A32,'[1]5Y區隔'!$B$416:$R$457,R$4,FALSE)/VLOOKUP($A32,'[1]5Y區隔'!$B$416:$R$457,2,FALSE)</f>
        <v>4.5634920634920632E-2</v>
      </c>
      <c r="S32" s="16">
        <f>VLOOKUP($A32,'[1]5Y區隔'!$B$416:$R$457,S$4,FALSE)/VLOOKUP($A32,'[1]5Y區隔'!$B$416:$R$457,2,FALSE)</f>
        <v>3.144078144078144E-2</v>
      </c>
      <c r="T32" s="16">
        <f>VLOOKUP($A32,'[1]5Y區隔'!$B$416:$R$457,T$4,FALSE)/VLOOKUP($A32,'[1]5Y區隔'!$B$416:$R$457,2,FALSE)</f>
        <v>2.02991452991453E-2</v>
      </c>
      <c r="U32" s="16">
        <f>VLOOKUP($A32,'[1]5Y區隔'!$B$416:$R$457,U$4,FALSE)/VLOOKUP($A32,'[1]5Y區隔'!$B$416:$R$457,2,FALSE)</f>
        <v>1.44993894993895E-2</v>
      </c>
      <c r="V32" s="16">
        <f>VLOOKUP($A32,'[1]5Y區隔'!$B$416:$R$457,V$4,FALSE)/VLOOKUP($A32,'[1]5Y區隔'!$B$416:$R$457,2,FALSE)</f>
        <v>1.0683760683760684E-2</v>
      </c>
      <c r="W32" s="14">
        <f t="shared" si="6"/>
        <v>46.899420024420017</v>
      </c>
      <c r="Y32">
        <v>50</v>
      </c>
      <c r="Z32">
        <v>-6.6377652033297416E-2</v>
      </c>
    </row>
    <row r="33" spans="1:26" x14ac:dyDescent="0.25">
      <c r="A33" t="s">
        <v>27</v>
      </c>
      <c r="B33">
        <f>VLOOKUP(A33,工作表2!$A$146:$D$284,2,FALSE)</f>
        <v>1167</v>
      </c>
      <c r="C33">
        <f>VLOOKUP($A33,工作表2!$A$146:$D$284,3,FALSE)</f>
        <v>1785</v>
      </c>
      <c r="D33">
        <f>VLOOKUP($A33,工作表2!$A$146:$D$284,4,FALSE)</f>
        <v>3730</v>
      </c>
      <c r="E33" s="12">
        <f t="shared" si="3"/>
        <v>0.31286863270777482</v>
      </c>
      <c r="F33" s="12">
        <f t="shared" si="4"/>
        <v>0.47855227882037532</v>
      </c>
      <c r="G33" s="13">
        <f t="shared" si="5"/>
        <v>-0.1656836461126005</v>
      </c>
      <c r="H33" s="16">
        <f>VLOOKUP($A33,'[1]5Y區隔'!$B$416:$R$457,H$4,FALSE)/VLOOKUP($A33,'[1]5Y區隔'!$B$416:$R$457,2,FALSE)</f>
        <v>8.5163261409203744E-2</v>
      </c>
      <c r="I33" s="16">
        <f>VLOOKUP($A33,'[1]5Y區隔'!$B$416:$R$457,I$4,FALSE)/VLOOKUP($A33,'[1]5Y區隔'!$B$416:$R$457,2,FALSE)</f>
        <v>9.0700782890968112E-2</v>
      </c>
      <c r="J33" s="16">
        <f>VLOOKUP($A33,'[1]5Y區隔'!$B$416:$R$457,J$4,FALSE)/VLOOKUP($A33,'[1]5Y區隔'!$B$416:$R$457,2,FALSE)</f>
        <v>0.11686079816688943</v>
      </c>
      <c r="K33" s="16">
        <f>VLOOKUP($A33,'[1]5Y區隔'!$B$416:$R$457,K$4,FALSE)/VLOOKUP($A33,'[1]5Y區隔'!$B$416:$R$457,2,FALSE)</f>
        <v>0.11265991980141302</v>
      </c>
      <c r="L33" s="16">
        <f>VLOOKUP($A33,'[1]5Y區隔'!$B$416:$R$457,L$4,FALSE)/VLOOKUP($A33,'[1]5Y區隔'!$B$416:$R$457,2,FALSE)</f>
        <v>8.4781363375978608E-2</v>
      </c>
      <c r="M33" s="16">
        <f>VLOOKUP($A33,'[1]5Y區隔'!$B$416:$R$457,M$4,FALSE)/VLOOKUP($A33,'[1]5Y區隔'!$B$416:$R$457,2,FALSE)</f>
        <v>8.5354210425816313E-2</v>
      </c>
      <c r="N33" s="16">
        <f>VLOOKUP($A33,'[1]5Y區隔'!$B$416:$R$457,N$4,FALSE)/VLOOKUP($A33,'[1]5Y區隔'!$B$416:$R$457,2,FALSE)</f>
        <v>0.10292151995417223</v>
      </c>
      <c r="O33" s="16">
        <f>VLOOKUP($A33,'[1]5Y區隔'!$B$416:$R$457,O$4,FALSE)/VLOOKUP($A33,'[1]5Y區隔'!$B$416:$R$457,2,FALSE)</f>
        <v>0.1004391827382089</v>
      </c>
      <c r="P33" s="16">
        <f>VLOOKUP($A33,'[1]5Y區隔'!$B$416:$R$457,P$4,FALSE)/VLOOKUP($A33,'[1]5Y區隔'!$B$416:$R$457,2,FALSE)</f>
        <v>8.2680924193240399E-2</v>
      </c>
      <c r="Q33" s="16">
        <f>VLOOKUP($A33,'[1]5Y區隔'!$B$416:$R$457,Q$4,FALSE)/VLOOKUP($A33,'[1]5Y區隔'!$B$416:$R$457,2,FALSE)</f>
        <v>4.811915218636624E-2</v>
      </c>
      <c r="R33" s="16">
        <f>VLOOKUP($A33,'[1]5Y區隔'!$B$416:$R$457,R$4,FALSE)/VLOOKUP($A33,'[1]5Y區隔'!$B$416:$R$457,2,FALSE)</f>
        <v>3.1697536757685697E-2</v>
      </c>
      <c r="S33" s="16">
        <f>VLOOKUP($A33,'[1]5Y區隔'!$B$416:$R$457,S$4,FALSE)/VLOOKUP($A33,'[1]5Y區隔'!$B$416:$R$457,2,FALSE)</f>
        <v>2.6541913309146459E-2</v>
      </c>
      <c r="T33" s="16">
        <f>VLOOKUP($A33,'[1]5Y區隔'!$B$416:$R$457,T$4,FALSE)/VLOOKUP($A33,'[1]5Y區隔'!$B$416:$R$457,2,FALSE)</f>
        <v>1.8331105594806187E-2</v>
      </c>
      <c r="U33" s="16">
        <f>VLOOKUP($A33,'[1]5Y區隔'!$B$416:$R$457,U$4,FALSE)/VLOOKUP($A33,'[1]5Y區隔'!$B$416:$R$457,2,FALSE)</f>
        <v>9.929348863853351E-3</v>
      </c>
      <c r="V33" s="16">
        <f>VLOOKUP($A33,'[1]5Y區隔'!$B$416:$R$457,V$4,FALSE)/VLOOKUP($A33,'[1]5Y區隔'!$B$416:$R$457,2,FALSE)</f>
        <v>3.818980332251289E-3</v>
      </c>
      <c r="W33" s="14">
        <f t="shared" si="6"/>
        <v>44.274393736872256</v>
      </c>
      <c r="Y33">
        <v>55</v>
      </c>
      <c r="Z33">
        <v>0.19670708165938941</v>
      </c>
    </row>
    <row r="34" spans="1:26" x14ac:dyDescent="0.25">
      <c r="A34" t="s">
        <v>28</v>
      </c>
      <c r="B34">
        <f>VLOOKUP(A34,工作表2!$A$146:$D$284,2,FALSE)</f>
        <v>1637</v>
      </c>
      <c r="C34">
        <f>VLOOKUP($A34,工作表2!$A$146:$D$284,3,FALSE)</f>
        <v>2492</v>
      </c>
      <c r="D34">
        <f>VLOOKUP($A34,工作表2!$A$146:$D$284,4,FALSE)</f>
        <v>5214</v>
      </c>
      <c r="E34" s="12">
        <f t="shared" si="3"/>
        <v>0.31396240889911775</v>
      </c>
      <c r="F34" s="12">
        <f t="shared" si="4"/>
        <v>0.47794399693133871</v>
      </c>
      <c r="G34" s="13">
        <f t="shared" si="5"/>
        <v>-0.16398158803222096</v>
      </c>
      <c r="H34" s="16">
        <f>VLOOKUP($A34,'[1]5Y區隔'!$B$416:$R$457,H$4,FALSE)/VLOOKUP($A34,'[1]5Y區隔'!$B$416:$R$457,2,FALSE)</f>
        <v>6.8522740909636379E-2</v>
      </c>
      <c r="I34" s="16">
        <f>VLOOKUP($A34,'[1]5Y區隔'!$B$416:$R$457,I$4,FALSE)/VLOOKUP($A34,'[1]5Y區隔'!$B$416:$R$457,2,FALSE)</f>
        <v>7.6203048121924882E-2</v>
      </c>
      <c r="J34" s="16">
        <f>VLOOKUP($A34,'[1]5Y區隔'!$B$416:$R$457,J$4,FALSE)/VLOOKUP($A34,'[1]5Y區隔'!$B$416:$R$457,2,FALSE)</f>
        <v>9.5043801752070084E-2</v>
      </c>
      <c r="K34" s="16">
        <f>VLOOKUP($A34,'[1]5Y區隔'!$B$416:$R$457,K$4,FALSE)/VLOOKUP($A34,'[1]5Y區隔'!$B$416:$R$457,2,FALSE)</f>
        <v>0.10272410896435857</v>
      </c>
      <c r="L34" s="16">
        <f>VLOOKUP($A34,'[1]5Y區隔'!$B$416:$R$457,L$4,FALSE)/VLOOKUP($A34,'[1]5Y區隔'!$B$416:$R$457,2,FALSE)</f>
        <v>9.4683787351494061E-2</v>
      </c>
      <c r="M34" s="16">
        <f>VLOOKUP($A34,'[1]5Y區隔'!$B$416:$R$457,M$4,FALSE)/VLOOKUP($A34,'[1]5Y區隔'!$B$416:$R$457,2,FALSE)</f>
        <v>0.1032041281651266</v>
      </c>
      <c r="N34" s="16">
        <f>VLOOKUP($A34,'[1]5Y區隔'!$B$416:$R$457,N$4,FALSE)/VLOOKUP($A34,'[1]5Y區隔'!$B$416:$R$457,2,FALSE)</f>
        <v>0.10224408976359055</v>
      </c>
      <c r="O34" s="16">
        <f>VLOOKUP($A34,'[1]5Y區隔'!$B$416:$R$457,O$4,FALSE)/VLOOKUP($A34,'[1]5Y區隔'!$B$416:$R$457,2,FALSE)</f>
        <v>9.7203888155526219E-2</v>
      </c>
      <c r="P34" s="16">
        <f>VLOOKUP($A34,'[1]5Y區隔'!$B$416:$R$457,P$4,FALSE)/VLOOKUP($A34,'[1]5Y區隔'!$B$416:$R$457,2,FALSE)</f>
        <v>8.9883595343813752E-2</v>
      </c>
      <c r="Q34" s="16">
        <f>VLOOKUP($A34,'[1]5Y區隔'!$B$416:$R$457,Q$4,FALSE)/VLOOKUP($A34,'[1]5Y區隔'!$B$416:$R$457,2,FALSE)</f>
        <v>5.7482299291971677E-2</v>
      </c>
      <c r="R34" s="16">
        <f>VLOOKUP($A34,'[1]5Y區隔'!$B$416:$R$457,R$4,FALSE)/VLOOKUP($A34,'[1]5Y區隔'!$B$416:$R$457,2,FALSE)</f>
        <v>3.8041521660866433E-2</v>
      </c>
      <c r="S34" s="16">
        <f>VLOOKUP($A34,'[1]5Y區隔'!$B$416:$R$457,S$4,FALSE)/VLOOKUP($A34,'[1]5Y區隔'!$B$416:$R$457,2,FALSE)</f>
        <v>3.3721348853954156E-2</v>
      </c>
      <c r="T34" s="16">
        <f>VLOOKUP($A34,'[1]5Y區隔'!$B$416:$R$457,T$4,FALSE)/VLOOKUP($A34,'[1]5Y區隔'!$B$416:$R$457,2,FALSE)</f>
        <v>2.3040921636865476E-2</v>
      </c>
      <c r="U34" s="16">
        <f>VLOOKUP($A34,'[1]5Y區隔'!$B$416:$R$457,U$4,FALSE)/VLOOKUP($A34,'[1]5Y區隔'!$B$416:$R$457,2,FALSE)</f>
        <v>1.2000480019200769E-2</v>
      </c>
      <c r="V34" s="16">
        <f>VLOOKUP($A34,'[1]5Y區隔'!$B$416:$R$457,V$4,FALSE)/VLOOKUP($A34,'[1]5Y區隔'!$B$416:$R$457,2,FALSE)</f>
        <v>6.0002400096003843E-3</v>
      </c>
      <c r="W34" s="14">
        <f t="shared" si="6"/>
        <v>46.336853474138955</v>
      </c>
      <c r="Y34">
        <v>60</v>
      </c>
      <c r="Z34">
        <v>0.18942666506987946</v>
      </c>
    </row>
    <row r="35" spans="1:26" x14ac:dyDescent="0.25">
      <c r="A35" t="s">
        <v>29</v>
      </c>
      <c r="B35">
        <f>VLOOKUP(A35,工作表2!$A$146:$D$284,2,FALSE)</f>
        <v>890</v>
      </c>
      <c r="C35">
        <f>VLOOKUP($A35,工作表2!$A$146:$D$284,3,FALSE)</f>
        <v>1396</v>
      </c>
      <c r="D35">
        <f>VLOOKUP($A35,工作表2!$A$146:$D$284,4,FALSE)</f>
        <v>2799</v>
      </c>
      <c r="E35" s="12">
        <f t="shared" si="3"/>
        <v>0.31797070382279385</v>
      </c>
      <c r="F35" s="12">
        <f t="shared" si="4"/>
        <v>0.49874955341193283</v>
      </c>
      <c r="G35" s="13">
        <f t="shared" si="5"/>
        <v>-0.18077884958913898</v>
      </c>
      <c r="H35" s="16">
        <f>VLOOKUP($A35,'[1]5Y區隔'!$B$416:$R$457,H$4,FALSE)/VLOOKUP($A35,'[1]5Y區隔'!$B$416:$R$457,2,FALSE)</f>
        <v>6.357214934409687E-2</v>
      </c>
      <c r="I35" s="16">
        <f>VLOOKUP($A35,'[1]5Y區隔'!$B$416:$R$457,I$4,FALSE)/VLOOKUP($A35,'[1]5Y區隔'!$B$416:$R$457,2,FALSE)</f>
        <v>7.0635721493440967E-2</v>
      </c>
      <c r="J35" s="16">
        <f>VLOOKUP($A35,'[1]5Y區隔'!$B$416:$R$457,J$4,FALSE)/VLOOKUP($A35,'[1]5Y區隔'!$B$416:$R$457,2,FALSE)</f>
        <v>0.11730575176589304</v>
      </c>
      <c r="K35" s="16">
        <f>VLOOKUP($A35,'[1]5Y區隔'!$B$416:$R$457,K$4,FALSE)/VLOOKUP($A35,'[1]5Y區隔'!$B$416:$R$457,2,FALSE)</f>
        <v>0.12991927346115034</v>
      </c>
      <c r="L35" s="16">
        <f>VLOOKUP($A35,'[1]5Y區隔'!$B$416:$R$457,L$4,FALSE)/VLOOKUP($A35,'[1]5Y區隔'!$B$416:$R$457,2,FALSE)</f>
        <v>0.10469223007063572</v>
      </c>
      <c r="M35" s="16">
        <f>VLOOKUP($A35,'[1]5Y區隔'!$B$416:$R$457,M$4,FALSE)/VLOOKUP($A35,'[1]5Y區隔'!$B$416:$R$457,2,FALSE)</f>
        <v>8.879919273461151E-2</v>
      </c>
      <c r="N35" s="16">
        <f>VLOOKUP($A35,'[1]5Y區隔'!$B$416:$R$457,N$4,FALSE)/VLOOKUP($A35,'[1]5Y區隔'!$B$416:$R$457,2,FALSE)</f>
        <v>7.3915237134207876E-2</v>
      </c>
      <c r="O35" s="16">
        <f>VLOOKUP($A35,'[1]5Y區隔'!$B$416:$R$457,O$4,FALSE)/VLOOKUP($A35,'[1]5Y區隔'!$B$416:$R$457,2,FALSE)</f>
        <v>8.8294651866801216E-2</v>
      </c>
      <c r="P35" s="16">
        <f>VLOOKUP($A35,'[1]5Y區隔'!$B$416:$R$457,P$4,FALSE)/VLOOKUP($A35,'[1]5Y區隔'!$B$416:$R$457,2,FALSE)</f>
        <v>8.324924318869828E-2</v>
      </c>
      <c r="Q35" s="16">
        <f>VLOOKUP($A35,'[1]5Y區隔'!$B$416:$R$457,Q$4,FALSE)/VLOOKUP($A35,'[1]5Y區隔'!$B$416:$R$457,2,FALSE)</f>
        <v>6.5590312815338045E-2</v>
      </c>
      <c r="R35" s="16">
        <f>VLOOKUP($A35,'[1]5Y區隔'!$B$416:$R$457,R$4,FALSE)/VLOOKUP($A35,'[1]5Y區隔'!$B$416:$R$457,2,FALSE)</f>
        <v>4.5408678102926335E-2</v>
      </c>
      <c r="S35" s="16">
        <f>VLOOKUP($A35,'[1]5Y區隔'!$B$416:$R$457,S$4,FALSE)/VLOOKUP($A35,'[1]5Y區隔'!$B$416:$R$457,2,FALSE)</f>
        <v>3.3047426841574169E-2</v>
      </c>
      <c r="T35" s="16">
        <f>VLOOKUP($A35,'[1]5Y區隔'!$B$416:$R$457,T$4,FALSE)/VLOOKUP($A35,'[1]5Y區隔'!$B$416:$R$457,2,FALSE)</f>
        <v>1.992936427850656E-2</v>
      </c>
      <c r="U35" s="16">
        <f>VLOOKUP($A35,'[1]5Y區隔'!$B$416:$R$457,U$4,FALSE)/VLOOKUP($A35,'[1]5Y區隔'!$B$416:$R$457,2,FALSE)</f>
        <v>9.0817356205852677E-3</v>
      </c>
      <c r="V35" s="16">
        <f>VLOOKUP($A35,'[1]5Y區隔'!$B$416:$R$457,V$4,FALSE)/VLOOKUP($A35,'[1]5Y區隔'!$B$416:$R$457,2,FALSE)</f>
        <v>6.559031281533804E-3</v>
      </c>
      <c r="W35" s="14">
        <f t="shared" si="6"/>
        <v>45.711402623612514</v>
      </c>
      <c r="Y35">
        <v>65</v>
      </c>
      <c r="Z35">
        <v>0.26349867474912297</v>
      </c>
    </row>
    <row r="36" spans="1:26" x14ac:dyDescent="0.25">
      <c r="A36" t="s">
        <v>30</v>
      </c>
      <c r="B36">
        <f>VLOOKUP(A36,工作表2!$A$146:$D$284,2,FALSE)</f>
        <v>1321</v>
      </c>
      <c r="C36">
        <f>VLOOKUP($A36,工作表2!$A$146:$D$284,3,FALSE)</f>
        <v>1630</v>
      </c>
      <c r="D36">
        <f>VLOOKUP($A36,工作表2!$A$146:$D$284,4,FALSE)</f>
        <v>3724</v>
      </c>
      <c r="E36" s="12">
        <f t="shared" si="3"/>
        <v>0.35472610096670248</v>
      </c>
      <c r="F36" s="12">
        <f t="shared" si="4"/>
        <v>0.43770139634801292</v>
      </c>
      <c r="G36" s="13">
        <f t="shared" si="5"/>
        <v>-8.2975295381310432E-2</v>
      </c>
      <c r="H36" s="16">
        <f>VLOOKUP($A36,'[1]5Y區隔'!$B$416:$R$457,H$4,FALSE)/VLOOKUP($A36,'[1]5Y區隔'!$B$416:$R$457,2,FALSE)</f>
        <v>7.3863636363636367E-2</v>
      </c>
      <c r="I36" s="16">
        <f>VLOOKUP($A36,'[1]5Y區隔'!$B$416:$R$457,I$4,FALSE)/VLOOKUP($A36,'[1]5Y區隔'!$B$416:$R$457,2,FALSE)</f>
        <v>8.1628787878787884E-2</v>
      </c>
      <c r="J36" s="16">
        <f>VLOOKUP($A36,'[1]5Y區隔'!$B$416:$R$457,J$4,FALSE)/VLOOKUP($A36,'[1]5Y區隔'!$B$416:$R$457,2,FALSE)</f>
        <v>0.10738636363636364</v>
      </c>
      <c r="K36" s="16">
        <f>VLOOKUP($A36,'[1]5Y區隔'!$B$416:$R$457,K$4,FALSE)/VLOOKUP($A36,'[1]5Y區隔'!$B$416:$R$457,2,FALSE)</f>
        <v>0.12443181818181819</v>
      </c>
      <c r="L36" s="16">
        <f>VLOOKUP($A36,'[1]5Y區隔'!$B$416:$R$457,L$4,FALSE)/VLOOKUP($A36,'[1]5Y區隔'!$B$416:$R$457,2,FALSE)</f>
        <v>0.1</v>
      </c>
      <c r="M36" s="16">
        <f>VLOOKUP($A36,'[1]5Y區隔'!$B$416:$R$457,M$4,FALSE)/VLOOKUP($A36,'[1]5Y區隔'!$B$416:$R$457,2,FALSE)</f>
        <v>8.7121212121212127E-2</v>
      </c>
      <c r="N36" s="16">
        <f>VLOOKUP($A36,'[1]5Y區隔'!$B$416:$R$457,N$4,FALSE)/VLOOKUP($A36,'[1]5Y區隔'!$B$416:$R$457,2,FALSE)</f>
        <v>9.053030303030303E-2</v>
      </c>
      <c r="O36" s="16">
        <f>VLOOKUP($A36,'[1]5Y區隔'!$B$416:$R$457,O$4,FALSE)/VLOOKUP($A36,'[1]5Y區隔'!$B$416:$R$457,2,FALSE)</f>
        <v>8.5227272727272721E-2</v>
      </c>
      <c r="P36" s="16">
        <f>VLOOKUP($A36,'[1]5Y區隔'!$B$416:$R$457,P$4,FALSE)/VLOOKUP($A36,'[1]5Y區隔'!$B$416:$R$457,2,FALSE)</f>
        <v>8.0303030303030307E-2</v>
      </c>
      <c r="Q36" s="16">
        <f>VLOOKUP($A36,'[1]5Y區隔'!$B$416:$R$457,Q$4,FALSE)/VLOOKUP($A36,'[1]5Y區隔'!$B$416:$R$457,2,FALSE)</f>
        <v>5.9848484848484845E-2</v>
      </c>
      <c r="R36" s="16">
        <f>VLOOKUP($A36,'[1]5Y區隔'!$B$416:$R$457,R$4,FALSE)/VLOOKUP($A36,'[1]5Y區隔'!$B$416:$R$457,2,FALSE)</f>
        <v>3.9583333333333331E-2</v>
      </c>
      <c r="S36" s="16">
        <f>VLOOKUP($A36,'[1]5Y區隔'!$B$416:$R$457,S$4,FALSE)/VLOOKUP($A36,'[1]5Y區隔'!$B$416:$R$457,2,FALSE)</f>
        <v>3.0681818181818182E-2</v>
      </c>
      <c r="T36" s="16">
        <f>VLOOKUP($A36,'[1]5Y區隔'!$B$416:$R$457,T$4,FALSE)/VLOOKUP($A36,'[1]5Y區隔'!$B$416:$R$457,2,FALSE)</f>
        <v>1.6477272727272726E-2</v>
      </c>
      <c r="U36" s="16">
        <f>VLOOKUP($A36,'[1]5Y區隔'!$B$416:$R$457,U$4,FALSE)/VLOOKUP($A36,'[1]5Y區隔'!$B$416:$R$457,2,FALSE)</f>
        <v>1.6856060606060607E-2</v>
      </c>
      <c r="V36" s="16">
        <f>VLOOKUP($A36,'[1]5Y區隔'!$B$416:$R$457,V$4,FALSE)/VLOOKUP($A36,'[1]5Y區隔'!$B$416:$R$457,2,FALSE)</f>
        <v>6.0606060606060606E-3</v>
      </c>
      <c r="W36" s="14">
        <f t="shared" si="6"/>
        <v>45.305871212121218</v>
      </c>
      <c r="Y36">
        <v>70</v>
      </c>
      <c r="Z36">
        <v>-7.0101332873060918E-2</v>
      </c>
    </row>
    <row r="37" spans="1:26" x14ac:dyDescent="0.25">
      <c r="A37" t="s">
        <v>31</v>
      </c>
      <c r="B37">
        <f>VLOOKUP(A37,工作表2!$A$146:$D$284,2,FALSE)</f>
        <v>412</v>
      </c>
      <c r="C37">
        <f>VLOOKUP($A37,工作表2!$A$146:$D$284,3,FALSE)</f>
        <v>507</v>
      </c>
      <c r="D37">
        <f>VLOOKUP($A37,工作表2!$A$146:$D$284,4,FALSE)</f>
        <v>1108</v>
      </c>
      <c r="E37" s="12">
        <f t="shared" si="3"/>
        <v>0.37184115523465705</v>
      </c>
      <c r="F37" s="12">
        <f t="shared" si="4"/>
        <v>0.45758122743682311</v>
      </c>
      <c r="G37" s="13">
        <f t="shared" si="5"/>
        <v>-8.5740072202166062E-2</v>
      </c>
      <c r="H37" s="16">
        <f>VLOOKUP($A37,'[1]5Y區隔'!$B$416:$R$457,H$4,FALSE)/VLOOKUP($A37,'[1]5Y區隔'!$B$416:$R$457,2,FALSE)</f>
        <v>6.3989962358845673E-2</v>
      </c>
      <c r="I37" s="16">
        <f>VLOOKUP($A37,'[1]5Y區隔'!$B$416:$R$457,I$4,FALSE)/VLOOKUP($A37,'[1]5Y區隔'!$B$416:$R$457,2,FALSE)</f>
        <v>6.3362609786700122E-2</v>
      </c>
      <c r="J37" s="16">
        <f>VLOOKUP($A37,'[1]5Y區隔'!$B$416:$R$457,J$4,FALSE)/VLOOKUP($A37,'[1]5Y區隔'!$B$416:$R$457,2,FALSE)</f>
        <v>8.5319949811794235E-2</v>
      </c>
      <c r="K37" s="16">
        <f>VLOOKUP($A37,'[1]5Y區隔'!$B$416:$R$457,K$4,FALSE)/VLOOKUP($A37,'[1]5Y區隔'!$B$416:$R$457,2,FALSE)</f>
        <v>8.9711417816813049E-2</v>
      </c>
      <c r="L37" s="16">
        <f>VLOOKUP($A37,'[1]5Y區隔'!$B$416:$R$457,L$4,FALSE)/VLOOKUP($A37,'[1]5Y區隔'!$B$416:$R$457,2,FALSE)</f>
        <v>7.6537013801756593E-2</v>
      </c>
      <c r="M37" s="16">
        <f>VLOOKUP($A37,'[1]5Y區隔'!$B$416:$R$457,M$4,FALSE)/VLOOKUP($A37,'[1]5Y區隔'!$B$416:$R$457,2,FALSE)</f>
        <v>8.9711417816813049E-2</v>
      </c>
      <c r="N37" s="16">
        <f>VLOOKUP($A37,'[1]5Y區隔'!$B$416:$R$457,N$4,FALSE)/VLOOKUP($A37,'[1]5Y區隔'!$B$416:$R$457,2,FALSE)</f>
        <v>0.10037641154328733</v>
      </c>
      <c r="O37" s="16">
        <f>VLOOKUP($A37,'[1]5Y區隔'!$B$416:$R$457,O$4,FALSE)/VLOOKUP($A37,'[1]5Y區隔'!$B$416:$R$457,2,FALSE)</f>
        <v>8.9711417816813049E-2</v>
      </c>
      <c r="P37" s="16">
        <f>VLOOKUP($A37,'[1]5Y區隔'!$B$416:$R$457,P$4,FALSE)/VLOOKUP($A37,'[1]5Y區隔'!$B$416:$R$457,2,FALSE)</f>
        <v>8.7829360100376411E-2</v>
      </c>
      <c r="Q37" s="16">
        <f>VLOOKUP($A37,'[1]5Y區隔'!$B$416:$R$457,Q$4,FALSE)/VLOOKUP($A37,'[1]5Y區隔'!$B$416:$R$457,2,FALSE)</f>
        <v>7.2772898368883315E-2</v>
      </c>
      <c r="R37" s="16">
        <f>VLOOKUP($A37,'[1]5Y區隔'!$B$416:$R$457,R$4,FALSE)/VLOOKUP($A37,'[1]5Y區隔'!$B$416:$R$457,2,FALSE)</f>
        <v>5.5834378920953574E-2</v>
      </c>
      <c r="S37" s="16">
        <f>VLOOKUP($A37,'[1]5Y區隔'!$B$416:$R$457,S$4,FALSE)/VLOOKUP($A37,'[1]5Y區隔'!$B$416:$R$457,2,FALSE)</f>
        <v>4.7678795483061483E-2</v>
      </c>
      <c r="T37" s="16">
        <f>VLOOKUP($A37,'[1]5Y區隔'!$B$416:$R$457,T$4,FALSE)/VLOOKUP($A37,'[1]5Y區隔'!$B$416:$R$457,2,FALSE)</f>
        <v>3.5131744040150563E-2</v>
      </c>
      <c r="U37" s="16">
        <f>VLOOKUP($A37,'[1]5Y區隔'!$B$416:$R$457,U$4,FALSE)/VLOOKUP($A37,'[1]5Y區隔'!$B$416:$R$457,2,FALSE)</f>
        <v>2.6348808030112924E-2</v>
      </c>
      <c r="V37" s="16">
        <f>VLOOKUP($A37,'[1]5Y區隔'!$B$416:$R$457,V$4,FALSE)/VLOOKUP($A37,'[1]5Y區隔'!$B$416:$R$457,2,FALSE)</f>
        <v>1.5683814303638646E-2</v>
      </c>
      <c r="W37" s="14">
        <f t="shared" si="6"/>
        <v>49.560853199498105</v>
      </c>
      <c r="Y37">
        <v>75</v>
      </c>
      <c r="Z37">
        <v>-0.29954134580227337</v>
      </c>
    </row>
    <row r="38" spans="1:26" x14ac:dyDescent="0.25">
      <c r="A38" t="s">
        <v>32</v>
      </c>
      <c r="B38">
        <f>VLOOKUP(A38,工作表2!$A$146:$D$284,2,FALSE)</f>
        <v>235</v>
      </c>
      <c r="C38">
        <f>VLOOKUP($A38,工作表2!$A$146:$D$284,3,FALSE)</f>
        <v>358</v>
      </c>
      <c r="D38">
        <f>VLOOKUP($A38,工作表2!$A$146:$D$284,4,FALSE)</f>
        <v>812</v>
      </c>
      <c r="E38" s="12">
        <f t="shared" si="3"/>
        <v>0.2894088669950739</v>
      </c>
      <c r="F38" s="12">
        <f t="shared" si="4"/>
        <v>0.44088669950738918</v>
      </c>
      <c r="G38" s="13">
        <f t="shared" si="5"/>
        <v>-0.15147783251231528</v>
      </c>
      <c r="H38" s="16">
        <f>VLOOKUP($A38,'[1]5Y區隔'!$B$416:$R$457,H$4,FALSE)/VLOOKUP($A38,'[1]5Y區隔'!$B$416:$R$457,2,FALSE)</f>
        <v>7.3115860517435322E-2</v>
      </c>
      <c r="I38" s="16">
        <f>VLOOKUP($A38,'[1]5Y區隔'!$B$416:$R$457,I$4,FALSE)/VLOOKUP($A38,'[1]5Y區隔'!$B$416:$R$457,2,FALSE)</f>
        <v>8.5489313835770533E-2</v>
      </c>
      <c r="J38" s="16">
        <f>VLOOKUP($A38,'[1]5Y區隔'!$B$416:$R$457,J$4,FALSE)/VLOOKUP($A38,'[1]5Y區隔'!$B$416:$R$457,2,FALSE)</f>
        <v>9.5613048368953887E-2</v>
      </c>
      <c r="K38" s="16">
        <f>VLOOKUP($A38,'[1]5Y區隔'!$B$416:$R$457,K$4,FALSE)/VLOOKUP($A38,'[1]5Y區隔'!$B$416:$R$457,2,FALSE)</f>
        <v>8.0989876265466818E-2</v>
      </c>
      <c r="L38" s="16">
        <f>VLOOKUP($A38,'[1]5Y區隔'!$B$416:$R$457,L$4,FALSE)/VLOOKUP($A38,'[1]5Y區隔'!$B$416:$R$457,2,FALSE)</f>
        <v>7.4240719910011244E-2</v>
      </c>
      <c r="M38" s="16">
        <f>VLOOKUP($A38,'[1]5Y區隔'!$B$416:$R$457,M$4,FALSE)/VLOOKUP($A38,'[1]5Y區隔'!$B$416:$R$457,2,FALSE)</f>
        <v>7.536557930258718E-2</v>
      </c>
      <c r="N38" s="16">
        <f>VLOOKUP($A38,'[1]5Y區隔'!$B$416:$R$457,N$4,FALSE)/VLOOKUP($A38,'[1]5Y區隔'!$B$416:$R$457,2,FALSE)</f>
        <v>0.11811023622047244</v>
      </c>
      <c r="O38" s="16">
        <f>VLOOKUP($A38,'[1]5Y區隔'!$B$416:$R$457,O$4,FALSE)/VLOOKUP($A38,'[1]5Y區隔'!$B$416:$R$457,2,FALSE)</f>
        <v>0.10011248593925759</v>
      </c>
      <c r="P38" s="16">
        <f>VLOOKUP($A38,'[1]5Y區隔'!$B$416:$R$457,P$4,FALSE)/VLOOKUP($A38,'[1]5Y區隔'!$B$416:$R$457,2,FALSE)</f>
        <v>9.6737907761529809E-2</v>
      </c>
      <c r="Q38" s="16">
        <f>VLOOKUP($A38,'[1]5Y區隔'!$B$416:$R$457,Q$4,FALSE)/VLOOKUP($A38,'[1]5Y區隔'!$B$416:$R$457,2,FALSE)</f>
        <v>5.5118110236220472E-2</v>
      </c>
      <c r="R38" s="16">
        <f>VLOOKUP($A38,'[1]5Y區隔'!$B$416:$R$457,R$4,FALSE)/VLOOKUP($A38,'[1]5Y區隔'!$B$416:$R$457,2,FALSE)</f>
        <v>4.3869516310461196E-2</v>
      </c>
      <c r="S38" s="16">
        <f>VLOOKUP($A38,'[1]5Y區隔'!$B$416:$R$457,S$4,FALSE)/VLOOKUP($A38,'[1]5Y區隔'!$B$416:$R$457,2,FALSE)</f>
        <v>5.0618672665916763E-2</v>
      </c>
      <c r="T38" s="16">
        <f>VLOOKUP($A38,'[1]5Y區隔'!$B$416:$R$457,T$4,FALSE)/VLOOKUP($A38,'[1]5Y區隔'!$B$416:$R$457,2,FALSE)</f>
        <v>2.2497187851518559E-2</v>
      </c>
      <c r="U38" s="16">
        <f>VLOOKUP($A38,'[1]5Y區隔'!$B$416:$R$457,U$4,FALSE)/VLOOKUP($A38,'[1]5Y區隔'!$B$416:$R$457,2,FALSE)</f>
        <v>2.1372328458942633E-2</v>
      </c>
      <c r="V38" s="16">
        <f>VLOOKUP($A38,'[1]5Y區隔'!$B$416:$R$457,V$4,FALSE)/VLOOKUP($A38,'[1]5Y區隔'!$B$416:$R$457,2,FALSE)</f>
        <v>6.7491563554555678E-3</v>
      </c>
      <c r="W38" s="14">
        <f t="shared" si="6"/>
        <v>47.553430821147352</v>
      </c>
      <c r="Y38">
        <v>80</v>
      </c>
      <c r="Z38">
        <v>-5.5836792821452287E-4</v>
      </c>
    </row>
    <row r="39" spans="1:26" x14ac:dyDescent="0.25">
      <c r="A39" t="s">
        <v>33</v>
      </c>
      <c r="B39">
        <f>VLOOKUP(A39,工作表2!$A$146:$D$284,2,FALSE)</f>
        <v>1428</v>
      </c>
      <c r="C39">
        <f>VLOOKUP($A39,工作表2!$A$146:$D$284,3,FALSE)</f>
        <v>1614</v>
      </c>
      <c r="D39">
        <f>VLOOKUP($A39,工作表2!$A$146:$D$284,4,FALSE)</f>
        <v>4024</v>
      </c>
      <c r="E39" s="12">
        <f t="shared" si="3"/>
        <v>0.3548707753479125</v>
      </c>
      <c r="F39" s="12">
        <f t="shared" si="4"/>
        <v>0.40109343936381708</v>
      </c>
      <c r="G39" s="13">
        <f t="shared" si="5"/>
        <v>-4.622266401590458E-2</v>
      </c>
      <c r="H39" s="16">
        <f>VLOOKUP($A39,'[1]5Y區隔'!$B$416:$R$457,H$4,FALSE)/VLOOKUP($A39,'[1]5Y區隔'!$B$416:$R$457,2,FALSE)</f>
        <v>7.3311223599231978E-2</v>
      </c>
      <c r="I39" s="16">
        <f>VLOOKUP($A39,'[1]5Y區隔'!$B$416:$R$457,I$4,FALSE)/VLOOKUP($A39,'[1]5Y區隔'!$B$416:$R$457,2,FALSE)</f>
        <v>8.7100715657182748E-2</v>
      </c>
      <c r="J39" s="16">
        <f>VLOOKUP($A39,'[1]5Y區隔'!$B$416:$R$457,J$4,FALSE)/VLOOKUP($A39,'[1]5Y區隔'!$B$416:$R$457,2,FALSE)</f>
        <v>9.6700994938034565E-2</v>
      </c>
      <c r="K39" s="16">
        <f>VLOOKUP($A39,'[1]5Y區隔'!$B$416:$R$457,K$4,FALSE)/VLOOKUP($A39,'[1]5Y區隔'!$B$416:$R$457,2,FALSE)</f>
        <v>9.3559085355210334E-2</v>
      </c>
      <c r="L39" s="16">
        <f>VLOOKUP($A39,'[1]5Y區隔'!$B$416:$R$457,L$4,FALSE)/VLOOKUP($A39,'[1]5Y區隔'!$B$416:$R$457,2,FALSE)</f>
        <v>9.6875545470413688E-2</v>
      </c>
      <c r="M39" s="16">
        <f>VLOOKUP($A39,'[1]5Y區隔'!$B$416:$R$457,M$4,FALSE)/VLOOKUP($A39,'[1]5Y區隔'!$B$416:$R$457,2,FALSE)</f>
        <v>9.0766276837144347E-2</v>
      </c>
      <c r="N39" s="16">
        <f>VLOOKUP($A39,'[1]5Y區隔'!$B$416:$R$457,N$4,FALSE)/VLOOKUP($A39,'[1]5Y區隔'!$B$416:$R$457,2,FALSE)</f>
        <v>0.10106475824751265</v>
      </c>
      <c r="O39" s="16">
        <f>VLOOKUP($A39,'[1]5Y區隔'!$B$416:$R$457,O$4,FALSE)/VLOOKUP($A39,'[1]5Y區隔'!$B$416:$R$457,2,FALSE)</f>
        <v>9.2337231628556463E-2</v>
      </c>
      <c r="P39" s="16">
        <f>VLOOKUP($A39,'[1]5Y區隔'!$B$416:$R$457,P$4,FALSE)/VLOOKUP($A39,'[1]5Y區隔'!$B$416:$R$457,2,FALSE)</f>
        <v>8.9369872578111367E-2</v>
      </c>
      <c r="Q39" s="16">
        <f>VLOOKUP($A39,'[1]5Y區隔'!$B$416:$R$457,Q$4,FALSE)/VLOOKUP($A39,'[1]5Y區隔'!$B$416:$R$457,2,FALSE)</f>
        <v>6.3885494850759297E-2</v>
      </c>
      <c r="R39" s="16">
        <f>VLOOKUP($A39,'[1]5Y區隔'!$B$416:$R$457,R$4,FALSE)/VLOOKUP($A39,'[1]5Y區隔'!$B$416:$R$457,2,FALSE)</f>
        <v>4.1892127770989704E-2</v>
      </c>
      <c r="S39" s="16">
        <f>VLOOKUP($A39,'[1]5Y區隔'!$B$416:$R$457,S$4,FALSE)/VLOOKUP($A39,'[1]5Y區隔'!$B$416:$R$457,2,FALSE)</f>
        <v>3.0720893698725781E-2</v>
      </c>
      <c r="T39" s="16">
        <f>VLOOKUP($A39,'[1]5Y區隔'!$B$416:$R$457,T$4,FALSE)/VLOOKUP($A39,'[1]5Y區隔'!$B$416:$R$457,2,FALSE)</f>
        <v>2.0596962820736604E-2</v>
      </c>
      <c r="U39" s="16">
        <f>VLOOKUP($A39,'[1]5Y區隔'!$B$416:$R$457,U$4,FALSE)/VLOOKUP($A39,'[1]5Y區隔'!$B$416:$R$457,2,FALSE)</f>
        <v>1.6407750043637634E-2</v>
      </c>
      <c r="V39" s="16">
        <f>VLOOKUP($A39,'[1]5Y區隔'!$B$416:$R$457,V$4,FALSE)/VLOOKUP($A39,'[1]5Y區隔'!$B$416:$R$457,2,FALSE)</f>
        <v>5.4110665037528363E-3</v>
      </c>
      <c r="W39" s="14">
        <f t="shared" si="6"/>
        <v>46.191307383487526</v>
      </c>
      <c r="Y39">
        <v>85</v>
      </c>
      <c r="Z39">
        <v>0.35711067943613961</v>
      </c>
    </row>
    <row r="40" spans="1:26" x14ac:dyDescent="0.25">
      <c r="A40" t="s">
        <v>34</v>
      </c>
      <c r="B40">
        <f>VLOOKUP(A40,工作表2!$A$146:$D$284,2,FALSE)</f>
        <v>1326</v>
      </c>
      <c r="C40">
        <f>VLOOKUP($A40,工作表2!$A$146:$D$284,3,FALSE)</f>
        <v>1889</v>
      </c>
      <c r="D40">
        <f>VLOOKUP($A40,工作表2!$A$146:$D$284,4,FALSE)</f>
        <v>4030</v>
      </c>
      <c r="E40" s="12">
        <f t="shared" si="3"/>
        <v>0.32903225806451614</v>
      </c>
      <c r="F40" s="12">
        <f t="shared" si="4"/>
        <v>0.4687344913151365</v>
      </c>
      <c r="G40" s="13">
        <f t="shared" si="5"/>
        <v>-0.13970223325062037</v>
      </c>
      <c r="H40" s="16">
        <f>VLOOKUP($A40,'[1]5Y區隔'!$B$416:$R$457,H$4,FALSE)/VLOOKUP($A40,'[1]5Y區隔'!$B$416:$R$457,2,FALSE)</f>
        <v>7.4982958418541246E-2</v>
      </c>
      <c r="I40" s="16">
        <f>VLOOKUP($A40,'[1]5Y區隔'!$B$416:$R$457,I$4,FALSE)/VLOOKUP($A40,'[1]5Y區隔'!$B$416:$R$457,2,FALSE)</f>
        <v>7.3108384458077713E-2</v>
      </c>
      <c r="J40" s="16">
        <f>VLOOKUP($A40,'[1]5Y區隔'!$B$416:$R$457,J$4,FALSE)/VLOOKUP($A40,'[1]5Y區隔'!$B$416:$R$457,2,FALSE)</f>
        <v>0.10412406271301977</v>
      </c>
      <c r="K40" s="16">
        <f>VLOOKUP($A40,'[1]5Y區隔'!$B$416:$R$457,K$4,FALSE)/VLOOKUP($A40,'[1]5Y區隔'!$B$416:$R$457,2,FALSE)</f>
        <v>9.4580777096114524E-2</v>
      </c>
      <c r="L40" s="16">
        <f>VLOOKUP($A40,'[1]5Y區隔'!$B$416:$R$457,L$4,FALSE)/VLOOKUP($A40,'[1]5Y區隔'!$B$416:$R$457,2,FALSE)</f>
        <v>8.8957055214723926E-2</v>
      </c>
      <c r="M40" s="16">
        <f>VLOOKUP($A40,'[1]5Y區隔'!$B$416:$R$457,M$4,FALSE)/VLOOKUP($A40,'[1]5Y區隔'!$B$416:$R$457,2,FALSE)</f>
        <v>9.2365371506475807E-2</v>
      </c>
      <c r="N40" s="16">
        <f>VLOOKUP($A40,'[1]5Y區隔'!$B$416:$R$457,N$4,FALSE)/VLOOKUP($A40,'[1]5Y區隔'!$B$416:$R$457,2,FALSE)</f>
        <v>9.6455351056578056E-2</v>
      </c>
      <c r="O40" s="16">
        <f>VLOOKUP($A40,'[1]5Y區隔'!$B$416:$R$457,O$4,FALSE)/VLOOKUP($A40,'[1]5Y區隔'!$B$416:$R$457,2,FALSE)</f>
        <v>0.10156782549420586</v>
      </c>
      <c r="P40" s="16">
        <f>VLOOKUP($A40,'[1]5Y區隔'!$B$416:$R$457,P$4,FALSE)/VLOOKUP($A40,'[1]5Y區隔'!$B$416:$R$457,2,FALSE)</f>
        <v>9.1854124062713025E-2</v>
      </c>
      <c r="Q40" s="16">
        <f>VLOOKUP($A40,'[1]5Y區隔'!$B$416:$R$457,Q$4,FALSE)/VLOOKUP($A40,'[1]5Y區隔'!$B$416:$R$457,2,FALSE)</f>
        <v>6.3905930470347649E-2</v>
      </c>
      <c r="R40" s="16">
        <f>VLOOKUP($A40,'[1]5Y區隔'!$B$416:$R$457,R$4,FALSE)/VLOOKUP($A40,'[1]5Y區隔'!$B$416:$R$457,2,FALSE)</f>
        <v>3.9195637355146556E-2</v>
      </c>
      <c r="S40" s="16">
        <f>VLOOKUP($A40,'[1]5Y區隔'!$B$416:$R$457,S$4,FALSE)/VLOOKUP($A40,'[1]5Y區隔'!$B$416:$R$457,2,FALSE)</f>
        <v>3.3060668029993183E-2</v>
      </c>
      <c r="T40" s="16">
        <f>VLOOKUP($A40,'[1]5Y區隔'!$B$416:$R$457,T$4,FALSE)/VLOOKUP($A40,'[1]5Y區隔'!$B$416:$R$457,2,FALSE)</f>
        <v>2.1813224267211998E-2</v>
      </c>
      <c r="U40" s="16">
        <f>VLOOKUP($A40,'[1]5Y區隔'!$B$416:$R$457,U$4,FALSE)/VLOOKUP($A40,'[1]5Y區隔'!$B$416:$R$457,2,FALSE)</f>
        <v>1.5848670756646217E-2</v>
      </c>
      <c r="V40" s="16">
        <f>VLOOKUP($A40,'[1]5Y區隔'!$B$416:$R$457,V$4,FALSE)/VLOOKUP($A40,'[1]5Y區隔'!$B$416:$R$457,2,FALSE)</f>
        <v>8.1799591002044997E-3</v>
      </c>
      <c r="W40" s="14">
        <f t="shared" si="6"/>
        <v>46.601908657123388</v>
      </c>
      <c r="Y40">
        <v>90</v>
      </c>
      <c r="Z40">
        <v>0.34379819134162065</v>
      </c>
    </row>
    <row r="41" spans="1:26" x14ac:dyDescent="0.25">
      <c r="A41" t="s">
        <v>35</v>
      </c>
      <c r="B41">
        <f>VLOOKUP(A41,工作表2!$A$146:$D$284,2,FALSE)</f>
        <v>1744</v>
      </c>
      <c r="C41">
        <f>VLOOKUP($A41,工作表2!$A$146:$D$284,3,FALSE)</f>
        <v>2001</v>
      </c>
      <c r="D41">
        <f>VLOOKUP($A41,工作表2!$A$146:$D$284,4,FALSE)</f>
        <v>4594</v>
      </c>
      <c r="E41" s="12">
        <f t="shared" si="3"/>
        <v>0.37962559860687856</v>
      </c>
      <c r="F41" s="12">
        <f t="shared" si="4"/>
        <v>0.43556813234653896</v>
      </c>
      <c r="G41" s="13">
        <f t="shared" si="5"/>
        <v>-5.5942533739660405E-2</v>
      </c>
      <c r="H41" s="16">
        <f>VLOOKUP($A41,'[1]5Y區隔'!$B$416:$R$457,H$4,FALSE)/VLOOKUP($A41,'[1]5Y區隔'!$B$416:$R$457,2,FALSE)</f>
        <v>7.0570342205323197E-2</v>
      </c>
      <c r="I41" s="16">
        <f>VLOOKUP($A41,'[1]5Y區隔'!$B$416:$R$457,I$4,FALSE)/VLOOKUP($A41,'[1]5Y區隔'!$B$416:$R$457,2,FALSE)</f>
        <v>7.1482889733840302E-2</v>
      </c>
      <c r="J41" s="16">
        <f>VLOOKUP($A41,'[1]5Y區隔'!$B$416:$R$457,J$4,FALSE)/VLOOKUP($A41,'[1]5Y區隔'!$B$416:$R$457,2,FALSE)</f>
        <v>0.11315589353612167</v>
      </c>
      <c r="K41" s="16">
        <f>VLOOKUP($A41,'[1]5Y區隔'!$B$416:$R$457,K$4,FALSE)/VLOOKUP($A41,'[1]5Y區隔'!$B$416:$R$457,2,FALSE)</f>
        <v>0.11619771863117871</v>
      </c>
      <c r="L41" s="16">
        <f>VLOOKUP($A41,'[1]5Y區隔'!$B$416:$R$457,L$4,FALSE)/VLOOKUP($A41,'[1]5Y區隔'!$B$416:$R$457,2,FALSE)</f>
        <v>9.0798479087452477E-2</v>
      </c>
      <c r="M41" s="16">
        <f>VLOOKUP($A41,'[1]5Y區隔'!$B$416:$R$457,M$4,FALSE)/VLOOKUP($A41,'[1]5Y區隔'!$B$416:$R$457,2,FALSE)</f>
        <v>8.4562737642585553E-2</v>
      </c>
      <c r="N41" s="16">
        <f>VLOOKUP($A41,'[1]5Y區隔'!$B$416:$R$457,N$4,FALSE)/VLOOKUP($A41,'[1]5Y區隔'!$B$416:$R$457,2,FALSE)</f>
        <v>8.9885931558935359E-2</v>
      </c>
      <c r="O41" s="16">
        <f>VLOOKUP($A41,'[1]5Y區隔'!$B$416:$R$457,O$4,FALSE)/VLOOKUP($A41,'[1]5Y區隔'!$B$416:$R$457,2,FALSE)</f>
        <v>9.8098859315589357E-2</v>
      </c>
      <c r="P41" s="16">
        <f>VLOOKUP($A41,'[1]5Y區隔'!$B$416:$R$457,P$4,FALSE)/VLOOKUP($A41,'[1]5Y區隔'!$B$416:$R$457,2,FALSE)</f>
        <v>9.140684410646388E-2</v>
      </c>
      <c r="Q41" s="16">
        <f>VLOOKUP($A41,'[1]5Y區隔'!$B$416:$R$457,Q$4,FALSE)/VLOOKUP($A41,'[1]5Y區隔'!$B$416:$R$457,2,FALSE)</f>
        <v>6.3878326996197721E-2</v>
      </c>
      <c r="R41" s="16">
        <f>VLOOKUP($A41,'[1]5Y區隔'!$B$416:$R$457,R$4,FALSE)/VLOOKUP($A41,'[1]5Y區隔'!$B$416:$R$457,2,FALSE)</f>
        <v>4.2129277566539926E-2</v>
      </c>
      <c r="S41" s="16">
        <f>VLOOKUP($A41,'[1]5Y區隔'!$B$416:$R$457,S$4,FALSE)/VLOOKUP($A41,'[1]5Y區隔'!$B$416:$R$457,2,FALSE)</f>
        <v>2.7072243346007604E-2</v>
      </c>
      <c r="T41" s="16">
        <f>VLOOKUP($A41,'[1]5Y區隔'!$B$416:$R$457,T$4,FALSE)/VLOOKUP($A41,'[1]5Y區隔'!$B$416:$R$457,2,FALSE)</f>
        <v>2.0836501901140683E-2</v>
      </c>
      <c r="U41" s="16">
        <f>VLOOKUP($A41,'[1]5Y區隔'!$B$416:$R$457,U$4,FALSE)/VLOOKUP($A41,'[1]5Y區隔'!$B$416:$R$457,2,FALSE)</f>
        <v>1.0494296577946769E-2</v>
      </c>
      <c r="V41" s="16">
        <f>VLOOKUP($A41,'[1]5Y區隔'!$B$416:$R$457,V$4,FALSE)/VLOOKUP($A41,'[1]5Y區隔'!$B$416:$R$457,2,FALSE)</f>
        <v>9.4296577946768063E-3</v>
      </c>
      <c r="W41" s="14">
        <f t="shared" si="6"/>
        <v>46.010646387832708</v>
      </c>
    </row>
    <row r="42" spans="1:26" x14ac:dyDescent="0.25">
      <c r="A42" t="s">
        <v>36</v>
      </c>
      <c r="B42">
        <f>VLOOKUP(A42,工作表2!$A$146:$D$284,2,FALSE)</f>
        <v>1413</v>
      </c>
      <c r="C42">
        <f>VLOOKUP($A42,工作表2!$A$146:$D$284,3,FALSE)</f>
        <v>1890</v>
      </c>
      <c r="D42">
        <f>VLOOKUP($A42,工作表2!$A$146:$D$284,4,FALSE)</f>
        <v>4329</v>
      </c>
      <c r="E42" s="12">
        <f t="shared" si="3"/>
        <v>0.32640332640332642</v>
      </c>
      <c r="F42" s="12">
        <f t="shared" si="4"/>
        <v>0.43659043659043661</v>
      </c>
      <c r="G42" s="13">
        <f t="shared" si="5"/>
        <v>-0.11018711018711019</v>
      </c>
      <c r="H42" s="16">
        <f>VLOOKUP($A42,'[1]5Y區隔'!$B$416:$R$457,H$4,FALSE)/VLOOKUP($A42,'[1]5Y區隔'!$B$416:$R$457,2,FALSE)</f>
        <v>7.1124918247220406E-2</v>
      </c>
      <c r="I42" s="16">
        <f>VLOOKUP($A42,'[1]5Y區隔'!$B$416:$R$457,I$4,FALSE)/VLOOKUP($A42,'[1]5Y區隔'!$B$416:$R$457,2,FALSE)</f>
        <v>6.5892740353172011E-2</v>
      </c>
      <c r="J42" s="16">
        <f>VLOOKUP($A42,'[1]5Y區隔'!$B$416:$R$457,J$4,FALSE)/VLOOKUP($A42,'[1]5Y區隔'!$B$416:$R$457,2,FALSE)</f>
        <v>0.10300850228907783</v>
      </c>
      <c r="K42" s="16">
        <f>VLOOKUP($A42,'[1]5Y區隔'!$B$416:$R$457,K$4,FALSE)/VLOOKUP($A42,'[1]5Y區隔'!$B$416:$R$457,2,FALSE)</f>
        <v>0.13440156965336822</v>
      </c>
      <c r="L42" s="16">
        <f>VLOOKUP($A42,'[1]5Y區隔'!$B$416:$R$457,L$4,FALSE)/VLOOKUP($A42,'[1]5Y區隔'!$B$416:$R$457,2,FALSE)</f>
        <v>0.10856769130150425</v>
      </c>
      <c r="M42" s="16">
        <f>VLOOKUP($A42,'[1]5Y區隔'!$B$416:$R$457,M$4,FALSE)/VLOOKUP($A42,'[1]5Y區隔'!$B$416:$R$457,2,FALSE)</f>
        <v>9.8757357750163505E-2</v>
      </c>
      <c r="N42" s="16">
        <f>VLOOKUP($A42,'[1]5Y區隔'!$B$416:$R$457,N$4,FALSE)/VLOOKUP($A42,'[1]5Y區隔'!$B$416:$R$457,2,FALSE)</f>
        <v>8.6657946370176583E-2</v>
      </c>
      <c r="O42" s="16">
        <f>VLOOKUP($A42,'[1]5Y區隔'!$B$416:$R$457,O$4,FALSE)/VLOOKUP($A42,'[1]5Y區隔'!$B$416:$R$457,2,FALSE)</f>
        <v>7.946370176586004E-2</v>
      </c>
      <c r="P42" s="16">
        <f>VLOOKUP($A42,'[1]5Y區隔'!$B$416:$R$457,P$4,FALSE)/VLOOKUP($A42,'[1]5Y區隔'!$B$416:$R$457,2,FALSE)</f>
        <v>8.1589274035317197E-2</v>
      </c>
      <c r="Q42" s="16">
        <f>VLOOKUP($A42,'[1]5Y區隔'!$B$416:$R$457,Q$4,FALSE)/VLOOKUP($A42,'[1]5Y區隔'!$B$416:$R$457,2,FALSE)</f>
        <v>6.1314584695879658E-2</v>
      </c>
      <c r="R42" s="16">
        <f>VLOOKUP($A42,'[1]5Y區隔'!$B$416:$R$457,R$4,FALSE)/VLOOKUP($A42,'[1]5Y區隔'!$B$416:$R$457,2,FALSE)</f>
        <v>3.8423806409417921E-2</v>
      </c>
      <c r="S42" s="16">
        <f>VLOOKUP($A42,'[1]5Y區隔'!$B$416:$R$457,S$4,FALSE)/VLOOKUP($A42,'[1]5Y區隔'!$B$416:$R$457,2,FALSE)</f>
        <v>3.0412034009156312E-2</v>
      </c>
      <c r="T42" s="16">
        <f>VLOOKUP($A42,'[1]5Y區隔'!$B$416:$R$457,T$4,FALSE)/VLOOKUP($A42,'[1]5Y區隔'!$B$416:$R$457,2,FALSE)</f>
        <v>2.2727272727272728E-2</v>
      </c>
      <c r="U42" s="16">
        <f>VLOOKUP($A42,'[1]5Y區隔'!$B$416:$R$457,U$4,FALSE)/VLOOKUP($A42,'[1]5Y區隔'!$B$416:$R$457,2,FALSE)</f>
        <v>1.144538914323087E-2</v>
      </c>
      <c r="V42" s="16">
        <f>VLOOKUP($A42,'[1]5Y區隔'!$B$416:$R$457,V$4,FALSE)/VLOOKUP($A42,'[1]5Y區隔'!$B$416:$R$457,2,FALSE)</f>
        <v>6.2132112491824721E-3</v>
      </c>
      <c r="W42" s="14">
        <f t="shared" si="6"/>
        <v>45.555918901242642</v>
      </c>
    </row>
    <row r="43" spans="1:26" x14ac:dyDescent="0.25">
      <c r="A43" t="s">
        <v>37</v>
      </c>
      <c r="B43">
        <f>VLOOKUP(A43,工作表2!$A$146:$D$284,2,FALSE)</f>
        <v>1835</v>
      </c>
      <c r="C43">
        <f>VLOOKUP($A43,工作表2!$A$146:$D$284,3,FALSE)</f>
        <v>1942</v>
      </c>
      <c r="D43">
        <f>VLOOKUP($A43,工作表2!$A$146:$D$284,4,FALSE)</f>
        <v>4575</v>
      </c>
      <c r="E43" s="12">
        <f t="shared" si="3"/>
        <v>0.40109289617486338</v>
      </c>
      <c r="F43" s="12">
        <f t="shared" si="4"/>
        <v>0.42448087431693987</v>
      </c>
      <c r="G43" s="13">
        <f t="shared" si="5"/>
        <v>-2.3387978142076493E-2</v>
      </c>
      <c r="H43" s="16">
        <f>VLOOKUP($A43,'[1]5Y區隔'!$B$416:$R$457,H$4,FALSE)/VLOOKUP($A43,'[1]5Y區隔'!$B$416:$R$457,2,FALSE)</f>
        <v>7.0468749999999997E-2</v>
      </c>
      <c r="I43" s="16">
        <f>VLOOKUP($A43,'[1]5Y區隔'!$B$416:$R$457,I$4,FALSE)/VLOOKUP($A43,'[1]5Y區隔'!$B$416:$R$457,2,FALSE)</f>
        <v>7.7499999999999999E-2</v>
      </c>
      <c r="J43" s="16">
        <f>VLOOKUP($A43,'[1]5Y區隔'!$B$416:$R$457,J$4,FALSE)/VLOOKUP($A43,'[1]5Y區隔'!$B$416:$R$457,2,FALSE)</f>
        <v>9.8593749999999994E-2</v>
      </c>
      <c r="K43" s="16">
        <f>VLOOKUP($A43,'[1]5Y區隔'!$B$416:$R$457,K$4,FALSE)/VLOOKUP($A43,'[1]5Y區隔'!$B$416:$R$457,2,FALSE)</f>
        <v>9.7812499999999997E-2</v>
      </c>
      <c r="L43" s="16">
        <f>VLOOKUP($A43,'[1]5Y區隔'!$B$416:$R$457,L$4,FALSE)/VLOOKUP($A43,'[1]5Y區隔'!$B$416:$R$457,2,FALSE)</f>
        <v>8.9374999999999996E-2</v>
      </c>
      <c r="M43" s="16">
        <f>VLOOKUP($A43,'[1]5Y區隔'!$B$416:$R$457,M$4,FALSE)/VLOOKUP($A43,'[1]5Y區隔'!$B$416:$R$457,2,FALSE)</f>
        <v>8.8281250000000006E-2</v>
      </c>
      <c r="N43" s="16">
        <f>VLOOKUP($A43,'[1]5Y區隔'!$B$416:$R$457,N$4,FALSE)/VLOOKUP($A43,'[1]5Y區隔'!$B$416:$R$457,2,FALSE)</f>
        <v>8.9687500000000003E-2</v>
      </c>
      <c r="O43" s="16">
        <f>VLOOKUP($A43,'[1]5Y區隔'!$B$416:$R$457,O$4,FALSE)/VLOOKUP($A43,'[1]5Y區隔'!$B$416:$R$457,2,FALSE)</f>
        <v>0.1015625</v>
      </c>
      <c r="P43" s="16">
        <f>VLOOKUP($A43,'[1]5Y區隔'!$B$416:$R$457,P$4,FALSE)/VLOOKUP($A43,'[1]5Y區隔'!$B$416:$R$457,2,FALSE)</f>
        <v>9.7500000000000003E-2</v>
      </c>
      <c r="Q43" s="16">
        <f>VLOOKUP($A43,'[1]5Y區隔'!$B$416:$R$457,Q$4,FALSE)/VLOOKUP($A43,'[1]5Y區隔'!$B$416:$R$457,2,FALSE)</f>
        <v>7.6249999999999998E-2</v>
      </c>
      <c r="R43" s="16">
        <f>VLOOKUP($A43,'[1]5Y區隔'!$B$416:$R$457,R$4,FALSE)/VLOOKUP($A43,'[1]5Y區隔'!$B$416:$R$457,2,FALSE)</f>
        <v>4.3124999999999997E-2</v>
      </c>
      <c r="S43" s="16">
        <f>VLOOKUP($A43,'[1]5Y區隔'!$B$416:$R$457,S$4,FALSE)/VLOOKUP($A43,'[1]5Y區隔'!$B$416:$R$457,2,FALSE)</f>
        <v>2.765625E-2</v>
      </c>
      <c r="T43" s="16">
        <f>VLOOKUP($A43,'[1]5Y區隔'!$B$416:$R$457,T$4,FALSE)/VLOOKUP($A43,'[1]5Y區隔'!$B$416:$R$457,2,FALSE)</f>
        <v>0.02</v>
      </c>
      <c r="U43" s="16">
        <f>VLOOKUP($A43,'[1]5Y區隔'!$B$416:$R$457,U$4,FALSE)/VLOOKUP($A43,'[1]5Y區隔'!$B$416:$R$457,2,FALSE)</f>
        <v>1.59375E-2</v>
      </c>
      <c r="V43" s="16">
        <f>VLOOKUP($A43,'[1]5Y區隔'!$B$416:$R$457,V$4,FALSE)/VLOOKUP($A43,'[1]5Y區隔'!$B$416:$R$457,2,FALSE)</f>
        <v>6.2500000000000003E-3</v>
      </c>
      <c r="W43" s="14">
        <f t="shared" si="6"/>
        <v>46.762499999999996</v>
      </c>
    </row>
    <row r="44" spans="1:26" x14ac:dyDescent="0.25">
      <c r="A44" t="s">
        <v>38</v>
      </c>
      <c r="B44">
        <f>VLOOKUP(A44,工作表2!$A$146:$D$284,2,FALSE)</f>
        <v>1243</v>
      </c>
      <c r="C44">
        <f>VLOOKUP($A44,工作表2!$A$146:$D$284,3,FALSE)</f>
        <v>1808</v>
      </c>
      <c r="D44">
        <f>VLOOKUP($A44,工作表2!$A$146:$D$284,4,FALSE)</f>
        <v>4191</v>
      </c>
      <c r="E44" s="12">
        <f t="shared" si="3"/>
        <v>0.29658792650918636</v>
      </c>
      <c r="F44" s="12">
        <f t="shared" si="4"/>
        <v>0.43140062037699833</v>
      </c>
      <c r="G44" s="13">
        <f t="shared" si="5"/>
        <v>-0.13481269386781197</v>
      </c>
      <c r="H44" s="16">
        <f>VLOOKUP($A44,'[1]5Y區隔'!$B$416:$R$457,H$4,FALSE)/VLOOKUP($A44,'[1]5Y區隔'!$B$416:$R$457,2,FALSE)</f>
        <v>7.2416737830913749E-2</v>
      </c>
      <c r="I44" s="16">
        <f>VLOOKUP($A44,'[1]5Y區隔'!$B$416:$R$457,I$4,FALSE)/VLOOKUP($A44,'[1]5Y區隔'!$B$416:$R$457,2,FALSE)</f>
        <v>7.2587532023911189E-2</v>
      </c>
      <c r="J44" s="16">
        <f>VLOOKUP($A44,'[1]5Y區隔'!$B$416:$R$457,J$4,FALSE)/VLOOKUP($A44,'[1]5Y區隔'!$B$416:$R$457,2,FALSE)</f>
        <v>0.11135781383432963</v>
      </c>
      <c r="K44" s="16">
        <f>VLOOKUP($A44,'[1]5Y區隔'!$B$416:$R$457,K$4,FALSE)/VLOOKUP($A44,'[1]5Y區隔'!$B$416:$R$457,2,FALSE)</f>
        <v>0.12006831767719897</v>
      </c>
      <c r="L44" s="16">
        <f>VLOOKUP($A44,'[1]5Y區隔'!$B$416:$R$457,L$4,FALSE)/VLOOKUP($A44,'[1]5Y區隔'!$B$416:$R$457,2,FALSE)</f>
        <v>0.11118701964133219</v>
      </c>
      <c r="M44" s="16">
        <f>VLOOKUP($A44,'[1]5Y區隔'!$B$416:$R$457,M$4,FALSE)/VLOOKUP($A44,'[1]5Y區隔'!$B$416:$R$457,2,FALSE)</f>
        <v>9.4961571306575579E-2</v>
      </c>
      <c r="N44" s="16">
        <f>VLOOKUP($A44,'[1]5Y區隔'!$B$416:$R$457,N$4,FALSE)/VLOOKUP($A44,'[1]5Y區隔'!$B$416:$R$457,2,FALSE)</f>
        <v>8.3859948761742104E-2</v>
      </c>
      <c r="O44" s="16">
        <f>VLOOKUP($A44,'[1]5Y區隔'!$B$416:$R$457,O$4,FALSE)/VLOOKUP($A44,'[1]5Y區隔'!$B$416:$R$457,2,FALSE)</f>
        <v>9.3936806148590943E-2</v>
      </c>
      <c r="P44" s="16">
        <f>VLOOKUP($A44,'[1]5Y區隔'!$B$416:$R$457,P$4,FALSE)/VLOOKUP($A44,'[1]5Y區隔'!$B$416:$R$457,2,FALSE)</f>
        <v>8.5909479077711362E-2</v>
      </c>
      <c r="Q44" s="16">
        <f>VLOOKUP($A44,'[1]5Y區隔'!$B$416:$R$457,Q$4,FALSE)/VLOOKUP($A44,'[1]5Y區隔'!$B$416:$R$457,2,FALSE)</f>
        <v>5.3116994022203247E-2</v>
      </c>
      <c r="R44" s="16">
        <f>VLOOKUP($A44,'[1]5Y區隔'!$B$416:$R$457,R$4,FALSE)/VLOOKUP($A44,'[1]5Y區隔'!$B$416:$R$457,2,FALSE)</f>
        <v>3.3304867634500426E-2</v>
      </c>
      <c r="S44" s="16">
        <f>VLOOKUP($A44,'[1]5Y區隔'!$B$416:$R$457,S$4,FALSE)/VLOOKUP($A44,'[1]5Y區隔'!$B$416:$R$457,2,FALSE)</f>
        <v>3.0059777967549103E-2</v>
      </c>
      <c r="T44" s="16">
        <f>VLOOKUP($A44,'[1]5Y區隔'!$B$416:$R$457,T$4,FALSE)/VLOOKUP($A44,'[1]5Y區隔'!$B$416:$R$457,2,FALSE)</f>
        <v>1.8616567036720752E-2</v>
      </c>
      <c r="U44" s="16">
        <f>VLOOKUP($A44,'[1]5Y區隔'!$B$416:$R$457,U$4,FALSE)/VLOOKUP($A44,'[1]5Y區隔'!$B$416:$R$457,2,FALSE)</f>
        <v>1.1443210930828352E-2</v>
      </c>
      <c r="V44" s="16">
        <f>VLOOKUP($A44,'[1]5Y區隔'!$B$416:$R$457,V$4,FALSE)/VLOOKUP($A44,'[1]5Y區隔'!$B$416:$R$457,2,FALSE)</f>
        <v>7.1733561058923995E-3</v>
      </c>
      <c r="W44" s="14">
        <f t="shared" si="6"/>
        <v>45.187019641332192</v>
      </c>
    </row>
    <row r="45" spans="1:26" x14ac:dyDescent="0.25">
      <c r="A45" t="s">
        <v>39</v>
      </c>
      <c r="B45">
        <f>VLOOKUP(A45,工作表2!$A$146:$D$284,2,FALSE)</f>
        <v>1034</v>
      </c>
      <c r="C45">
        <f>VLOOKUP($A45,工作表2!$A$146:$D$284,3,FALSE)</f>
        <v>1240</v>
      </c>
      <c r="D45">
        <f>VLOOKUP($A45,工作表2!$A$146:$D$284,4,FALSE)</f>
        <v>2945</v>
      </c>
      <c r="E45" s="12">
        <f t="shared" si="3"/>
        <v>0.35110356536502546</v>
      </c>
      <c r="F45" s="12">
        <f t="shared" si="4"/>
        <v>0.42105263157894735</v>
      </c>
      <c r="G45" s="13">
        <f t="shared" si="5"/>
        <v>-6.9949066213921884E-2</v>
      </c>
      <c r="H45" s="16">
        <f>VLOOKUP($A45,'[1]5Y區隔'!$B$416:$R$457,H$4,FALSE)/VLOOKUP($A45,'[1]5Y區隔'!$B$416:$R$457,2,FALSE)</f>
        <v>7.2037701974865351E-2</v>
      </c>
      <c r="I45" s="16">
        <f>VLOOKUP($A45,'[1]5Y區隔'!$B$416:$R$457,I$4,FALSE)/VLOOKUP($A45,'[1]5Y區隔'!$B$416:$R$457,2,FALSE)</f>
        <v>7.719928186714542E-2</v>
      </c>
      <c r="J45" s="16">
        <f>VLOOKUP($A45,'[1]5Y區隔'!$B$416:$R$457,J$4,FALSE)/VLOOKUP($A45,'[1]5Y區隔'!$B$416:$R$457,2,FALSE)</f>
        <v>0.10682226211849193</v>
      </c>
      <c r="K45" s="16">
        <f>VLOOKUP($A45,'[1]5Y區隔'!$B$416:$R$457,K$4,FALSE)/VLOOKUP($A45,'[1]5Y區隔'!$B$416:$R$457,2,FALSE)</f>
        <v>0.11669658886894076</v>
      </c>
      <c r="L45" s="16">
        <f>VLOOKUP($A45,'[1]5Y區隔'!$B$416:$R$457,L$4,FALSE)/VLOOKUP($A45,'[1]5Y區隔'!$B$416:$R$457,2,FALSE)</f>
        <v>9.8070017953321362E-2</v>
      </c>
      <c r="M45" s="16">
        <f>VLOOKUP($A45,'[1]5Y區隔'!$B$416:$R$457,M$4,FALSE)/VLOOKUP($A45,'[1]5Y區隔'!$B$416:$R$457,2,FALSE)</f>
        <v>0.10053859964093358</v>
      </c>
      <c r="N45" s="16">
        <f>VLOOKUP($A45,'[1]5Y區隔'!$B$416:$R$457,N$4,FALSE)/VLOOKUP($A45,'[1]5Y區隔'!$B$416:$R$457,2,FALSE)</f>
        <v>9.4928186714542187E-2</v>
      </c>
      <c r="O45" s="16">
        <f>VLOOKUP($A45,'[1]5Y區隔'!$B$416:$R$457,O$4,FALSE)/VLOOKUP($A45,'[1]5Y區隔'!$B$416:$R$457,2,FALSE)</f>
        <v>8.7298025134649904E-2</v>
      </c>
      <c r="P45" s="16">
        <f>VLOOKUP($A45,'[1]5Y區隔'!$B$416:$R$457,P$4,FALSE)/VLOOKUP($A45,'[1]5Y區隔'!$B$416:$R$457,2,FALSE)</f>
        <v>8.3482944344703769E-2</v>
      </c>
      <c r="Q45" s="16">
        <f>VLOOKUP($A45,'[1]5Y區隔'!$B$416:$R$457,Q$4,FALSE)/VLOOKUP($A45,'[1]5Y區隔'!$B$416:$R$457,2,FALSE)</f>
        <v>5.565529622980251E-2</v>
      </c>
      <c r="R45" s="16">
        <f>VLOOKUP($A45,'[1]5Y區隔'!$B$416:$R$457,R$4,FALSE)/VLOOKUP($A45,'[1]5Y區隔'!$B$416:$R$457,2,FALSE)</f>
        <v>3.3213644524236981E-2</v>
      </c>
      <c r="S45" s="16">
        <f>VLOOKUP($A45,'[1]5Y區隔'!$B$416:$R$457,S$4,FALSE)/VLOOKUP($A45,'[1]5Y區隔'!$B$416:$R$457,2,FALSE)</f>
        <v>2.9174147217235189E-2</v>
      </c>
      <c r="T45" s="16">
        <f>VLOOKUP($A45,'[1]5Y區隔'!$B$416:$R$457,T$4,FALSE)/VLOOKUP($A45,'[1]5Y區隔'!$B$416:$R$457,2,FALSE)</f>
        <v>2.1095152603231599E-2</v>
      </c>
      <c r="U45" s="16">
        <f>VLOOKUP($A45,'[1]5Y區隔'!$B$416:$R$457,U$4,FALSE)/VLOOKUP($A45,'[1]5Y區隔'!$B$416:$R$457,2,FALSE)</f>
        <v>1.6382405745062837E-2</v>
      </c>
      <c r="V45" s="16">
        <f>VLOOKUP($A45,'[1]5Y區隔'!$B$416:$R$457,V$4,FALSE)/VLOOKUP($A45,'[1]5Y區隔'!$B$416:$R$457,2,FALSE)</f>
        <v>7.4057450628366248E-3</v>
      </c>
      <c r="W45" s="14">
        <f t="shared" si="6"/>
        <v>45.540843806104121</v>
      </c>
    </row>
    <row r="46" spans="1:26" x14ac:dyDescent="0.25">
      <c r="A46" t="s">
        <v>40</v>
      </c>
      <c r="B46">
        <f>VLOOKUP(A46,工作表2!$A$146:$D$284,2,FALSE)</f>
        <v>830</v>
      </c>
      <c r="C46">
        <f>VLOOKUP($A46,工作表2!$A$146:$D$284,3,FALSE)</f>
        <v>1285</v>
      </c>
      <c r="D46">
        <f>VLOOKUP($A46,工作表2!$A$146:$D$284,4,FALSE)</f>
        <v>2866</v>
      </c>
      <c r="E46" s="12">
        <f t="shared" si="3"/>
        <v>0.28960223307745986</v>
      </c>
      <c r="F46" s="12">
        <f t="shared" si="4"/>
        <v>0.44836008374040476</v>
      </c>
      <c r="G46" s="13">
        <f t="shared" si="5"/>
        <v>-0.1587578506629449</v>
      </c>
      <c r="H46" s="16">
        <f>VLOOKUP($A46,'[1]5Y區隔'!$B$416:$R$457,H$4,FALSE)/VLOOKUP($A46,'[1]5Y區隔'!$B$416:$R$457,2,FALSE)</f>
        <v>7.0469798657718116E-2</v>
      </c>
      <c r="I46" s="16">
        <f>VLOOKUP($A46,'[1]5Y區隔'!$B$416:$R$457,I$4,FALSE)/VLOOKUP($A46,'[1]5Y區隔'!$B$416:$R$457,2,FALSE)</f>
        <v>7.4599896747547759E-2</v>
      </c>
      <c r="J46" s="16">
        <f>VLOOKUP($A46,'[1]5Y區隔'!$B$416:$R$457,J$4,FALSE)/VLOOKUP($A46,'[1]5Y區隔'!$B$416:$R$457,2,FALSE)</f>
        <v>0.10867320598864223</v>
      </c>
      <c r="K46" s="16">
        <f>VLOOKUP($A46,'[1]5Y區隔'!$B$416:$R$457,K$4,FALSE)/VLOOKUP($A46,'[1]5Y區隔'!$B$416:$R$457,2,FALSE)</f>
        <v>0.13784202374806401</v>
      </c>
      <c r="L46" s="16">
        <f>VLOOKUP($A46,'[1]5Y區隔'!$B$416:$R$457,L$4,FALSE)/VLOOKUP($A46,'[1]5Y區隔'!$B$416:$R$457,2,FALSE)</f>
        <v>0.10944759938048529</v>
      </c>
      <c r="M46" s="16">
        <f>VLOOKUP($A46,'[1]5Y區隔'!$B$416:$R$457,M$4,FALSE)/VLOOKUP($A46,'[1]5Y區隔'!$B$416:$R$457,2,FALSE)</f>
        <v>9.8089829633453793E-2</v>
      </c>
      <c r="N46" s="16">
        <f>VLOOKUP($A46,'[1]5Y區隔'!$B$416:$R$457,N$4,FALSE)/VLOOKUP($A46,'[1]5Y區隔'!$B$416:$R$457,2,FALSE)</f>
        <v>8.1827568404749612E-2</v>
      </c>
      <c r="O46" s="16">
        <f>VLOOKUP($A46,'[1]5Y區隔'!$B$416:$R$457,O$4,FALSE)/VLOOKUP($A46,'[1]5Y區隔'!$B$416:$R$457,2,FALSE)</f>
        <v>8.6732059886422297E-2</v>
      </c>
      <c r="P46" s="16">
        <f>VLOOKUP($A46,'[1]5Y區隔'!$B$416:$R$457,P$4,FALSE)/VLOOKUP($A46,'[1]5Y區隔'!$B$416:$R$457,2,FALSE)</f>
        <v>6.608156943727414E-2</v>
      </c>
      <c r="Q46" s="16">
        <f>VLOOKUP($A46,'[1]5Y區隔'!$B$416:$R$457,Q$4,FALSE)/VLOOKUP($A46,'[1]5Y區隔'!$B$416:$R$457,2,FALSE)</f>
        <v>5.7305110996386167E-2</v>
      </c>
      <c r="R46" s="16">
        <f>VLOOKUP($A46,'[1]5Y區隔'!$B$416:$R$457,R$4,FALSE)/VLOOKUP($A46,'[1]5Y區隔'!$B$416:$R$457,2,FALSE)</f>
        <v>4.0526587506453278E-2</v>
      </c>
      <c r="S46" s="16">
        <f>VLOOKUP($A46,'[1]5Y區隔'!$B$416:$R$457,S$4,FALSE)/VLOOKUP($A46,'[1]5Y區隔'!$B$416:$R$457,2,FALSE)</f>
        <v>3.2782653588022716E-2</v>
      </c>
      <c r="T46" s="16">
        <f>VLOOKUP($A46,'[1]5Y區隔'!$B$416:$R$457,T$4,FALSE)/VLOOKUP($A46,'[1]5Y區隔'!$B$416:$R$457,2,FALSE)</f>
        <v>2.0908621579762518E-2</v>
      </c>
      <c r="U46" s="16">
        <f>VLOOKUP($A46,'[1]5Y區隔'!$B$416:$R$457,U$4,FALSE)/VLOOKUP($A46,'[1]5Y區隔'!$B$416:$R$457,2,FALSE)</f>
        <v>1.109963861641714E-2</v>
      </c>
      <c r="V46" s="16">
        <f>VLOOKUP($A46,'[1]5Y區隔'!$B$416:$R$457,V$4,FALSE)/VLOOKUP($A46,'[1]5Y區隔'!$B$416:$R$457,2,FALSE)</f>
        <v>3.6138358286009293E-3</v>
      </c>
      <c r="W46" s="14">
        <f t="shared" si="6"/>
        <v>44.939339184305616</v>
      </c>
    </row>
    <row r="47" spans="1:26" x14ac:dyDescent="0.25">
      <c r="A47" t="s">
        <v>41</v>
      </c>
      <c r="B47">
        <f>VLOOKUP(A47,工作表2!$A$146:$D$284,2,FALSE)</f>
        <v>1978</v>
      </c>
      <c r="C47">
        <f>VLOOKUP($A47,工作表2!$A$146:$D$284,3,FALSE)</f>
        <v>2993</v>
      </c>
      <c r="D47">
        <f>VLOOKUP($A47,工作表2!$A$146:$D$284,4,FALSE)</f>
        <v>6517</v>
      </c>
      <c r="E47" s="12">
        <f t="shared" si="3"/>
        <v>0.30351388675771063</v>
      </c>
      <c r="F47" s="12">
        <f t="shared" si="4"/>
        <v>0.45926039588767836</v>
      </c>
      <c r="G47" s="13">
        <f t="shared" si="5"/>
        <v>-0.15574650912996774</v>
      </c>
      <c r="H47" s="16">
        <f>VLOOKUP($A47,'[1]5Y區隔'!$B$416:$R$457,H$4,FALSE)/VLOOKUP($A47,'[1]5Y區隔'!$B$416:$R$457,2,FALSE)</f>
        <v>7.2806022481179747E-2</v>
      </c>
      <c r="I47" s="16">
        <f>VLOOKUP($A47,'[1]5Y區隔'!$B$416:$R$457,I$4,FALSE)/VLOOKUP($A47,'[1]5Y區隔'!$B$416:$R$457,2,FALSE)</f>
        <v>7.9818500567185729E-2</v>
      </c>
      <c r="J47" s="16">
        <f>VLOOKUP($A47,'[1]5Y區隔'!$B$416:$R$457,J$4,FALSE)/VLOOKUP($A47,'[1]5Y區隔'!$B$416:$R$457,2,FALSE)</f>
        <v>0.1179746313292771</v>
      </c>
      <c r="K47" s="16">
        <f>VLOOKUP($A47,'[1]5Y區隔'!$B$416:$R$457,K$4,FALSE)/VLOOKUP($A47,'[1]5Y區隔'!$B$416:$R$457,2,FALSE)</f>
        <v>0.11405589357533258</v>
      </c>
      <c r="L47" s="16">
        <f>VLOOKUP($A47,'[1]5Y區隔'!$B$416:$R$457,L$4,FALSE)/VLOOKUP($A47,'[1]5Y區隔'!$B$416:$R$457,2,FALSE)</f>
        <v>9.1265339795813138E-2</v>
      </c>
      <c r="M47" s="16">
        <f>VLOOKUP($A47,'[1]5Y區隔'!$B$416:$R$457,M$4,FALSE)/VLOOKUP($A47,'[1]5Y區隔'!$B$416:$R$457,2,FALSE)</f>
        <v>8.0437248633598024E-2</v>
      </c>
      <c r="N47" s="16">
        <f>VLOOKUP($A47,'[1]5Y區隔'!$B$416:$R$457,N$4,FALSE)/VLOOKUP($A47,'[1]5Y區隔'!$B$416:$R$457,2,FALSE)</f>
        <v>8.9512220274311646E-2</v>
      </c>
      <c r="O47" s="16">
        <f>VLOOKUP($A47,'[1]5Y區隔'!$B$416:$R$457,O$4,FALSE)/VLOOKUP($A47,'[1]5Y區隔'!$B$416:$R$457,2,FALSE)</f>
        <v>9.5905950293905334E-2</v>
      </c>
      <c r="P47" s="16">
        <f>VLOOKUP($A47,'[1]5Y區隔'!$B$416:$R$457,P$4,FALSE)/VLOOKUP($A47,'[1]5Y區隔'!$B$416:$R$457,2,FALSE)</f>
        <v>8.8068474786016288E-2</v>
      </c>
      <c r="Q47" s="16">
        <f>VLOOKUP($A47,'[1]5Y區隔'!$B$416:$R$457,Q$4,FALSE)/VLOOKUP($A47,'[1]5Y區隔'!$B$416:$R$457,2,FALSE)</f>
        <v>5.3934206455604823E-2</v>
      </c>
      <c r="R47" s="16">
        <f>VLOOKUP($A47,'[1]5Y區隔'!$B$416:$R$457,R$4,FALSE)/VLOOKUP($A47,'[1]5Y區隔'!$B$416:$R$457,2,FALSE)</f>
        <v>3.4237393008146849E-2</v>
      </c>
      <c r="S47" s="16">
        <f>VLOOKUP($A47,'[1]5Y區隔'!$B$416:$R$457,S$4,FALSE)/VLOOKUP($A47,'[1]5Y區隔'!$B$416:$R$457,2,FALSE)</f>
        <v>3.2896772197586882E-2</v>
      </c>
      <c r="T47" s="16">
        <f>VLOOKUP($A47,'[1]5Y區隔'!$B$416:$R$457,T$4,FALSE)/VLOOKUP($A47,'[1]5Y區隔'!$B$416:$R$457,2,FALSE)</f>
        <v>2.2068681035371764E-2</v>
      </c>
      <c r="U47" s="16">
        <f>VLOOKUP($A47,'[1]5Y區隔'!$B$416:$R$457,U$4,FALSE)/VLOOKUP($A47,'[1]5Y區隔'!$B$416:$R$457,2,FALSE)</f>
        <v>1.6603073115396515E-2</v>
      </c>
      <c r="V47" s="16">
        <f>VLOOKUP($A47,'[1]5Y區隔'!$B$416:$R$457,V$4,FALSE)/VLOOKUP($A47,'[1]5Y區隔'!$B$416:$R$457,2,FALSE)</f>
        <v>1.0415592451273589E-2</v>
      </c>
      <c r="W47" s="14">
        <f t="shared" si="6"/>
        <v>45.771372589460661</v>
      </c>
    </row>
  </sheetData>
  <phoneticPr fontId="2" type="noConversion"/>
  <conditionalFormatting sqref="H3:V3">
    <cfRule type="colorScale" priority="8">
      <colorScale>
        <cfvo type="num" val="-0.3"/>
        <cfvo type="num" val="0"/>
        <cfvo type="num" val="0.3"/>
        <color rgb="FF63BE7B"/>
        <color rgb="FFFCFCFF"/>
        <color theme="4" tint="-0.249977111117893"/>
      </colorScale>
    </cfRule>
  </conditionalFormatting>
  <conditionalFormatting sqref="H2:V2">
    <cfRule type="colorScale" priority="7">
      <colorScale>
        <cfvo type="min"/>
        <cfvo type="num" val="0"/>
        <cfvo type="max"/>
        <color theme="0" tint="-0.34998626667073579"/>
        <color rgb="FFFCFCFF"/>
        <color theme="4" tint="-0.249977111117893"/>
      </colorScale>
    </cfRule>
  </conditionalFormatting>
  <conditionalFormatting sqref="H1:V1">
    <cfRule type="colorScale" priority="6">
      <colorScale>
        <cfvo type="min"/>
        <cfvo type="num" val="0"/>
        <cfvo type="max"/>
        <color theme="0" tint="-0.34998626667073579"/>
        <color rgb="FFFCFCFF"/>
        <color rgb="FF63BE7B"/>
      </colorScale>
    </cfRule>
  </conditionalFormatting>
  <conditionalFormatting sqref="G6:G47">
    <cfRule type="colorScale" priority="5">
      <colorScale>
        <cfvo type="num" val="-0.3"/>
        <cfvo type="num" val="0"/>
        <cfvo type="num" val="0.3"/>
        <color rgb="FF63BE7B"/>
        <color rgb="FFFCFCFF"/>
        <color theme="4" tint="-0.249977111117893"/>
      </colorScale>
    </cfRule>
  </conditionalFormatting>
  <conditionalFormatting sqref="AB10:AB24">
    <cfRule type="colorScale" priority="4">
      <colorScale>
        <cfvo type="num" val="-0.3"/>
        <cfvo type="num" val="0"/>
        <cfvo type="num" val="0.3"/>
        <color rgb="FF63BE7B"/>
        <color rgb="FFFCFCFF"/>
        <color theme="4" tint="-0.249977111117893"/>
      </colorScale>
    </cfRule>
  </conditionalFormatting>
  <conditionalFormatting sqref="AA10:AA24">
    <cfRule type="colorScale" priority="3">
      <colorScale>
        <cfvo type="min"/>
        <cfvo type="num" val="0"/>
        <cfvo type="max"/>
        <color theme="0" tint="-0.34998626667073579"/>
        <color rgb="FFFCFCFF"/>
        <color theme="4" tint="-0.249977111117893"/>
      </colorScale>
    </cfRule>
  </conditionalFormatting>
  <conditionalFormatting sqref="Z10:Z24">
    <cfRule type="colorScale" priority="2">
      <colorScale>
        <cfvo type="min"/>
        <cfvo type="num" val="0"/>
        <cfvo type="max"/>
        <color theme="0" tint="-0.34998626667073579"/>
        <color rgb="FFFCFCFF"/>
        <color rgb="FF63BE7B"/>
      </colorScale>
    </cfRule>
  </conditionalFormatting>
  <conditionalFormatting sqref="Z26:Z40">
    <cfRule type="colorScale" priority="1">
      <colorScale>
        <cfvo type="num" val="-0.3"/>
        <cfvo type="num" val="0"/>
        <cfvo type="num" val="0.3"/>
        <color rgb="FF63BE7B"/>
        <color rgb="FFFCFCFF"/>
        <color theme="4" tint="-0.249977111117893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84"/>
  <sheetViews>
    <sheetView topLeftCell="M139" workbookViewId="0">
      <selection activeCell="AE6" sqref="AE6:AG6"/>
    </sheetView>
  </sheetViews>
  <sheetFormatPr defaultRowHeight="16.5" x14ac:dyDescent="0.25"/>
  <sheetData>
    <row r="1" spans="1:33" s="5" customFormat="1" ht="16.5" customHeight="1" x14ac:dyDescent="0.25">
      <c r="A1" s="1" t="s">
        <v>43</v>
      </c>
      <c r="B1" s="1" t="s">
        <v>44</v>
      </c>
      <c r="C1" s="1" t="s">
        <v>45</v>
      </c>
      <c r="D1" s="2" t="s">
        <v>46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4"/>
      <c r="Y1" s="1" t="s">
        <v>47</v>
      </c>
      <c r="Z1" s="1" t="s">
        <v>48</v>
      </c>
      <c r="AA1" s="1" t="s">
        <v>49</v>
      </c>
    </row>
    <row r="2" spans="1:33" s="5" customFormat="1" x14ac:dyDescent="0.25">
      <c r="A2" s="6"/>
      <c r="B2" s="6"/>
      <c r="C2" s="6"/>
      <c r="D2" s="1" t="s">
        <v>50</v>
      </c>
      <c r="E2" s="1" t="s">
        <v>51</v>
      </c>
      <c r="F2" s="1" t="s">
        <v>52</v>
      </c>
      <c r="G2" s="1" t="s">
        <v>53</v>
      </c>
      <c r="H2" s="1" t="s">
        <v>54</v>
      </c>
      <c r="I2" s="1" t="s">
        <v>55</v>
      </c>
      <c r="J2" s="1" t="s">
        <v>56</v>
      </c>
      <c r="K2" s="1" t="s">
        <v>57</v>
      </c>
      <c r="L2" s="1" t="s">
        <v>58</v>
      </c>
      <c r="M2" s="1" t="s">
        <v>59</v>
      </c>
      <c r="N2" s="1" t="s">
        <v>60</v>
      </c>
      <c r="O2" s="1" t="s">
        <v>61</v>
      </c>
      <c r="P2" s="1" t="s">
        <v>62</v>
      </c>
      <c r="Q2" s="1" t="s">
        <v>63</v>
      </c>
      <c r="R2" s="1" t="s">
        <v>64</v>
      </c>
      <c r="S2" s="1" t="s">
        <v>65</v>
      </c>
      <c r="T2" s="1" t="s">
        <v>66</v>
      </c>
      <c r="U2" s="1" t="s">
        <v>67</v>
      </c>
      <c r="V2" s="1" t="s">
        <v>68</v>
      </c>
      <c r="W2" s="1" t="s">
        <v>69</v>
      </c>
      <c r="X2" s="1" t="s">
        <v>70</v>
      </c>
      <c r="Y2" s="6"/>
      <c r="Z2" s="6"/>
      <c r="AA2" s="6"/>
    </row>
    <row r="3" spans="1:33" s="5" customForma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33" s="5" customFormat="1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33" s="5" customFormat="1" x14ac:dyDescent="0.25">
      <c r="A5" s="8" t="s">
        <v>71</v>
      </c>
      <c r="B5" s="8" t="s">
        <v>72</v>
      </c>
      <c r="C5" s="8" t="s">
        <v>72</v>
      </c>
      <c r="D5" s="9">
        <v>9696</v>
      </c>
      <c r="E5" s="9">
        <v>4541</v>
      </c>
      <c r="F5" s="9">
        <v>1232</v>
      </c>
      <c r="G5" s="9">
        <v>11767</v>
      </c>
      <c r="H5" s="9">
        <v>12215</v>
      </c>
      <c r="I5" s="9">
        <v>860</v>
      </c>
      <c r="J5" s="9">
        <v>4688</v>
      </c>
      <c r="K5" s="9">
        <v>281</v>
      </c>
      <c r="L5" s="9">
        <v>9627</v>
      </c>
      <c r="M5" s="9">
        <v>4657</v>
      </c>
      <c r="N5" s="9">
        <v>982</v>
      </c>
      <c r="O5" s="9">
        <v>4264</v>
      </c>
      <c r="P5" s="9">
        <v>9094</v>
      </c>
      <c r="Q5" s="9">
        <v>7207</v>
      </c>
      <c r="R5" s="9">
        <v>9557</v>
      </c>
      <c r="S5" s="9">
        <v>10623</v>
      </c>
      <c r="T5" s="9">
        <v>7790</v>
      </c>
      <c r="U5" s="9">
        <v>11340</v>
      </c>
      <c r="V5" s="9">
        <v>4731</v>
      </c>
      <c r="W5" s="9">
        <v>8560</v>
      </c>
      <c r="X5" s="9">
        <v>7850</v>
      </c>
      <c r="Y5" s="9">
        <v>144246</v>
      </c>
      <c r="Z5" s="9">
        <v>203122</v>
      </c>
      <c r="AA5" s="10">
        <v>71.010002136230469</v>
      </c>
    </row>
    <row r="6" spans="1:33" s="5" customFormat="1" x14ac:dyDescent="0.25">
      <c r="A6" s="8" t="s">
        <v>73</v>
      </c>
      <c r="B6" s="8" t="s">
        <v>23</v>
      </c>
      <c r="C6" s="8" t="s">
        <v>74</v>
      </c>
      <c r="D6" s="9">
        <v>91</v>
      </c>
      <c r="E6" s="9">
        <v>21</v>
      </c>
      <c r="F6" s="9">
        <v>1</v>
      </c>
      <c r="G6" s="9">
        <v>55</v>
      </c>
      <c r="H6" s="9">
        <v>68</v>
      </c>
      <c r="I6" s="9">
        <v>4</v>
      </c>
      <c r="J6" s="9">
        <v>19</v>
      </c>
      <c r="K6" s="9">
        <v>2</v>
      </c>
      <c r="L6" s="9">
        <v>16</v>
      </c>
      <c r="M6" s="9">
        <v>27</v>
      </c>
      <c r="N6" s="9">
        <v>2</v>
      </c>
      <c r="O6" s="9">
        <v>22</v>
      </c>
      <c r="P6" s="9">
        <v>137</v>
      </c>
      <c r="Q6" s="9">
        <v>51</v>
      </c>
      <c r="R6" s="9">
        <v>76</v>
      </c>
      <c r="S6" s="9">
        <v>50</v>
      </c>
      <c r="T6" s="9">
        <v>65</v>
      </c>
      <c r="U6" s="9">
        <v>62</v>
      </c>
      <c r="V6" s="9">
        <v>23</v>
      </c>
      <c r="W6" s="9">
        <v>25</v>
      </c>
      <c r="X6" s="9">
        <v>60</v>
      </c>
      <c r="Y6" s="9">
        <v>891</v>
      </c>
      <c r="Z6" s="9">
        <v>1265</v>
      </c>
      <c r="AA6" s="10">
        <v>70.430000305175781</v>
      </c>
      <c r="AB6" s="11">
        <f>SUM(G6,L6,M6,N6,O6,P6,X6)</f>
        <v>319</v>
      </c>
      <c r="AC6" s="11">
        <f>SUM(D6,Q6,R6,S6,T6,U6,W6)</f>
        <v>420</v>
      </c>
      <c r="AD6" s="8" t="s">
        <v>23</v>
      </c>
      <c r="AE6" s="5">
        <f>IF($B6=$B5,"",SUMPRODUCT(($B$6:$B$144=$B6)*AB$6:AB$144))</f>
        <v>875</v>
      </c>
      <c r="AF6" s="5">
        <f>IF($B6=$B5,"",SUMPRODUCT(($B$6:$B$144=$B6)*AC$6:AC$144))</f>
        <v>1245</v>
      </c>
      <c r="AG6" s="5">
        <f>IF($B6=$B5,"",SUMPRODUCT(($B$6:$B$144=$B6)*Y$6:Y$144))</f>
        <v>2611</v>
      </c>
    </row>
    <row r="7" spans="1:33" s="5" customFormat="1" x14ac:dyDescent="0.25">
      <c r="A7" s="8" t="s">
        <v>73</v>
      </c>
      <c r="B7" s="8" t="s">
        <v>23</v>
      </c>
      <c r="C7" s="8" t="s">
        <v>75</v>
      </c>
      <c r="D7" s="9">
        <v>76</v>
      </c>
      <c r="E7" s="9">
        <v>32</v>
      </c>
      <c r="F7" s="9">
        <v>1</v>
      </c>
      <c r="G7" s="9">
        <v>59</v>
      </c>
      <c r="H7" s="9">
        <v>84</v>
      </c>
      <c r="I7" s="9">
        <v>4</v>
      </c>
      <c r="J7" s="9">
        <v>31</v>
      </c>
      <c r="K7" s="9">
        <v>0</v>
      </c>
      <c r="L7" s="9">
        <v>31</v>
      </c>
      <c r="M7" s="9">
        <v>44</v>
      </c>
      <c r="N7" s="9">
        <v>4</v>
      </c>
      <c r="O7" s="9">
        <v>21</v>
      </c>
      <c r="P7" s="9">
        <v>80</v>
      </c>
      <c r="Q7" s="9">
        <v>38</v>
      </c>
      <c r="R7" s="9">
        <v>90</v>
      </c>
      <c r="S7" s="9">
        <v>66</v>
      </c>
      <c r="T7" s="9">
        <v>62</v>
      </c>
      <c r="U7" s="9">
        <v>68</v>
      </c>
      <c r="V7" s="9">
        <v>19</v>
      </c>
      <c r="W7" s="9">
        <v>56</v>
      </c>
      <c r="X7" s="9">
        <v>57</v>
      </c>
      <c r="Y7" s="9">
        <v>937</v>
      </c>
      <c r="Z7" s="9">
        <v>1240</v>
      </c>
      <c r="AA7" s="10">
        <v>75.55999755859375</v>
      </c>
      <c r="AB7" s="11">
        <f t="shared" ref="AB7:AB70" si="0">SUM(G7,L7,M7,N7,O7,P7,X7)</f>
        <v>296</v>
      </c>
      <c r="AC7" s="11">
        <f t="shared" ref="AC7:AC70" si="1">SUM(D7,Q7,R7,S7,T7,U7,W7)</f>
        <v>456</v>
      </c>
      <c r="AD7" s="8" t="s">
        <v>23</v>
      </c>
      <c r="AE7" s="5" t="str">
        <f t="shared" ref="AE7:AE70" si="2">IF($B7=$B6,"",SUMPRODUCT(($B$6:$B$144=$B7)*AB$6:AB$144))</f>
        <v/>
      </c>
      <c r="AF7" s="5" t="str">
        <f t="shared" ref="AF7:AF70" si="3">IF($B7=$B6,"",SUMPRODUCT(($B$6:$B$144=$B7)*AC$6:AC$144))</f>
        <v/>
      </c>
      <c r="AG7" s="5" t="str">
        <f t="shared" ref="AG7:AG70" si="4">IF($B7=$B6,"",SUMPRODUCT(($B$6:$B$144=$B7)*Y$6:Y$144))</f>
        <v/>
      </c>
    </row>
    <row r="8" spans="1:33" s="5" customFormat="1" x14ac:dyDescent="0.25">
      <c r="A8" s="8" t="s">
        <v>73</v>
      </c>
      <c r="B8" s="8" t="s">
        <v>23</v>
      </c>
      <c r="C8" s="8" t="s">
        <v>76</v>
      </c>
      <c r="D8" s="9">
        <v>67</v>
      </c>
      <c r="E8" s="9">
        <v>26</v>
      </c>
      <c r="F8" s="9">
        <v>3</v>
      </c>
      <c r="G8" s="9">
        <v>73</v>
      </c>
      <c r="H8" s="9">
        <v>52</v>
      </c>
      <c r="I8" s="9">
        <v>4</v>
      </c>
      <c r="J8" s="9">
        <v>23</v>
      </c>
      <c r="K8" s="9">
        <v>1</v>
      </c>
      <c r="L8" s="9">
        <v>18</v>
      </c>
      <c r="M8" s="9">
        <v>23</v>
      </c>
      <c r="N8" s="9">
        <v>5</v>
      </c>
      <c r="O8" s="9">
        <v>23</v>
      </c>
      <c r="P8" s="9">
        <v>75</v>
      </c>
      <c r="Q8" s="9">
        <v>44</v>
      </c>
      <c r="R8" s="9">
        <v>56</v>
      </c>
      <c r="S8" s="9">
        <v>59</v>
      </c>
      <c r="T8" s="9">
        <v>54</v>
      </c>
      <c r="U8" s="9">
        <v>45</v>
      </c>
      <c r="V8" s="9">
        <v>30</v>
      </c>
      <c r="W8" s="9">
        <v>44</v>
      </c>
      <c r="X8" s="9">
        <v>43</v>
      </c>
      <c r="Y8" s="9">
        <v>783</v>
      </c>
      <c r="Z8" s="9">
        <v>1093</v>
      </c>
      <c r="AA8" s="10">
        <v>71.639999389648438</v>
      </c>
      <c r="AB8" s="11">
        <f t="shared" si="0"/>
        <v>260</v>
      </c>
      <c r="AC8" s="11">
        <f t="shared" si="1"/>
        <v>369</v>
      </c>
      <c r="AD8" s="8" t="s">
        <v>23</v>
      </c>
      <c r="AE8" s="5" t="str">
        <f t="shared" si="2"/>
        <v/>
      </c>
      <c r="AF8" s="5" t="str">
        <f t="shared" si="3"/>
        <v/>
      </c>
      <c r="AG8" s="5" t="str">
        <f t="shared" si="4"/>
        <v/>
      </c>
    </row>
    <row r="9" spans="1:33" s="5" customFormat="1" x14ac:dyDescent="0.25">
      <c r="A9" s="8" t="s">
        <v>73</v>
      </c>
      <c r="B9" s="8" t="s">
        <v>9</v>
      </c>
      <c r="C9" s="8" t="s">
        <v>77</v>
      </c>
      <c r="D9" s="9">
        <v>76</v>
      </c>
      <c r="E9" s="9">
        <v>41</v>
      </c>
      <c r="F9" s="9">
        <v>2</v>
      </c>
      <c r="G9" s="9">
        <v>70</v>
      </c>
      <c r="H9" s="9">
        <v>44</v>
      </c>
      <c r="I9" s="9">
        <v>5</v>
      </c>
      <c r="J9" s="9">
        <v>39</v>
      </c>
      <c r="K9" s="9">
        <v>2</v>
      </c>
      <c r="L9" s="9">
        <v>23</v>
      </c>
      <c r="M9" s="9">
        <v>27</v>
      </c>
      <c r="N9" s="9">
        <v>4</v>
      </c>
      <c r="O9" s="9">
        <v>10</v>
      </c>
      <c r="P9" s="9">
        <v>68</v>
      </c>
      <c r="Q9" s="9">
        <v>78</v>
      </c>
      <c r="R9" s="9">
        <v>57</v>
      </c>
      <c r="S9" s="9">
        <v>79</v>
      </c>
      <c r="T9" s="9">
        <v>43</v>
      </c>
      <c r="U9" s="9">
        <v>52</v>
      </c>
      <c r="V9" s="9">
        <v>16</v>
      </c>
      <c r="W9" s="9">
        <v>42</v>
      </c>
      <c r="X9" s="9">
        <v>38</v>
      </c>
      <c r="Y9" s="9">
        <v>834</v>
      </c>
      <c r="Z9" s="9">
        <v>1130</v>
      </c>
      <c r="AA9" s="10">
        <v>73.80999755859375</v>
      </c>
      <c r="AB9" s="11">
        <f t="shared" si="0"/>
        <v>240</v>
      </c>
      <c r="AC9" s="11">
        <f t="shared" si="1"/>
        <v>427</v>
      </c>
      <c r="AD9" s="8" t="s">
        <v>9</v>
      </c>
      <c r="AE9" s="5">
        <f t="shared" si="2"/>
        <v>786</v>
      </c>
      <c r="AF9" s="5">
        <f t="shared" si="3"/>
        <v>1314</v>
      </c>
      <c r="AG9" s="5">
        <f t="shared" si="4"/>
        <v>2655</v>
      </c>
    </row>
    <row r="10" spans="1:33" s="5" customFormat="1" x14ac:dyDescent="0.25">
      <c r="A10" s="8" t="s">
        <v>73</v>
      </c>
      <c r="B10" s="8" t="s">
        <v>9</v>
      </c>
      <c r="C10" s="8" t="s">
        <v>78</v>
      </c>
      <c r="D10" s="9">
        <v>75</v>
      </c>
      <c r="E10" s="9">
        <v>41</v>
      </c>
      <c r="F10" s="9">
        <v>2</v>
      </c>
      <c r="G10" s="9">
        <v>59</v>
      </c>
      <c r="H10" s="9">
        <v>55</v>
      </c>
      <c r="I10" s="9">
        <v>6</v>
      </c>
      <c r="J10" s="9">
        <v>43</v>
      </c>
      <c r="K10" s="9">
        <v>2</v>
      </c>
      <c r="L10" s="9">
        <v>27</v>
      </c>
      <c r="M10" s="9">
        <v>34</v>
      </c>
      <c r="N10" s="9">
        <v>3</v>
      </c>
      <c r="O10" s="9">
        <v>20</v>
      </c>
      <c r="P10" s="9">
        <v>75</v>
      </c>
      <c r="Q10" s="9">
        <v>87</v>
      </c>
      <c r="R10" s="9">
        <v>88</v>
      </c>
      <c r="S10" s="9">
        <v>84</v>
      </c>
      <c r="T10" s="9">
        <v>49</v>
      </c>
      <c r="U10" s="9">
        <v>52</v>
      </c>
      <c r="V10" s="9">
        <v>23</v>
      </c>
      <c r="W10" s="9">
        <v>48</v>
      </c>
      <c r="X10" s="9">
        <v>67</v>
      </c>
      <c r="Y10" s="9">
        <v>964</v>
      </c>
      <c r="Z10" s="9">
        <v>1316</v>
      </c>
      <c r="AA10" s="10">
        <v>73.25</v>
      </c>
      <c r="AB10" s="11">
        <f t="shared" si="0"/>
        <v>285</v>
      </c>
      <c r="AC10" s="11">
        <f t="shared" si="1"/>
        <v>483</v>
      </c>
      <c r="AD10" s="8" t="s">
        <v>9</v>
      </c>
      <c r="AE10" s="5" t="str">
        <f t="shared" si="2"/>
        <v/>
      </c>
      <c r="AF10" s="5" t="str">
        <f t="shared" si="3"/>
        <v/>
      </c>
      <c r="AG10" s="5" t="str">
        <f t="shared" si="4"/>
        <v/>
      </c>
    </row>
    <row r="11" spans="1:33" s="5" customFormat="1" x14ac:dyDescent="0.25">
      <c r="A11" s="8" t="s">
        <v>73</v>
      </c>
      <c r="B11" s="8" t="s">
        <v>9</v>
      </c>
      <c r="C11" s="8" t="s">
        <v>79</v>
      </c>
      <c r="D11" s="9">
        <v>64</v>
      </c>
      <c r="E11" s="9">
        <v>29</v>
      </c>
      <c r="F11" s="9">
        <v>1</v>
      </c>
      <c r="G11" s="9">
        <v>63</v>
      </c>
      <c r="H11" s="9">
        <v>84</v>
      </c>
      <c r="I11" s="9">
        <v>2</v>
      </c>
      <c r="J11" s="9">
        <v>35</v>
      </c>
      <c r="K11" s="9">
        <v>4</v>
      </c>
      <c r="L11" s="9">
        <v>24</v>
      </c>
      <c r="M11" s="9">
        <v>21</v>
      </c>
      <c r="N11" s="9">
        <v>4</v>
      </c>
      <c r="O11" s="9">
        <v>28</v>
      </c>
      <c r="P11" s="9">
        <v>65</v>
      </c>
      <c r="Q11" s="9">
        <v>39</v>
      </c>
      <c r="R11" s="9">
        <v>81</v>
      </c>
      <c r="S11" s="9">
        <v>45</v>
      </c>
      <c r="T11" s="9">
        <v>72</v>
      </c>
      <c r="U11" s="9">
        <v>54</v>
      </c>
      <c r="V11" s="9">
        <v>21</v>
      </c>
      <c r="W11" s="9">
        <v>49</v>
      </c>
      <c r="X11" s="9">
        <v>56</v>
      </c>
      <c r="Y11" s="9">
        <v>857</v>
      </c>
      <c r="Z11" s="9">
        <v>1150</v>
      </c>
      <c r="AA11" s="10">
        <v>74.519996643066406</v>
      </c>
      <c r="AB11" s="11">
        <f t="shared" si="0"/>
        <v>261</v>
      </c>
      <c r="AC11" s="11">
        <f t="shared" si="1"/>
        <v>404</v>
      </c>
      <c r="AD11" s="8" t="s">
        <v>9</v>
      </c>
      <c r="AE11" s="5" t="str">
        <f t="shared" si="2"/>
        <v/>
      </c>
      <c r="AF11" s="5" t="str">
        <f t="shared" si="3"/>
        <v/>
      </c>
      <c r="AG11" s="5" t="str">
        <f t="shared" si="4"/>
        <v/>
      </c>
    </row>
    <row r="12" spans="1:33" s="5" customFormat="1" x14ac:dyDescent="0.25">
      <c r="A12" s="8" t="s">
        <v>73</v>
      </c>
      <c r="B12" s="8" t="s">
        <v>13</v>
      </c>
      <c r="C12" s="8" t="s">
        <v>80</v>
      </c>
      <c r="D12" s="9">
        <v>81</v>
      </c>
      <c r="E12" s="9">
        <v>39</v>
      </c>
      <c r="F12" s="9">
        <v>0</v>
      </c>
      <c r="G12" s="9">
        <v>99</v>
      </c>
      <c r="H12" s="9">
        <v>79</v>
      </c>
      <c r="I12" s="9">
        <v>4</v>
      </c>
      <c r="J12" s="9">
        <v>44</v>
      </c>
      <c r="K12" s="9">
        <v>2</v>
      </c>
      <c r="L12" s="9">
        <v>37</v>
      </c>
      <c r="M12" s="9">
        <v>54</v>
      </c>
      <c r="N12" s="9">
        <v>9</v>
      </c>
      <c r="O12" s="9">
        <v>33</v>
      </c>
      <c r="P12" s="9">
        <v>96</v>
      </c>
      <c r="Q12" s="9">
        <v>50</v>
      </c>
      <c r="R12" s="9">
        <v>90</v>
      </c>
      <c r="S12" s="9">
        <v>96</v>
      </c>
      <c r="T12" s="9">
        <v>73</v>
      </c>
      <c r="U12" s="9">
        <v>101</v>
      </c>
      <c r="V12" s="9">
        <v>32</v>
      </c>
      <c r="W12" s="9">
        <v>67</v>
      </c>
      <c r="X12" s="9">
        <v>69</v>
      </c>
      <c r="Y12" s="9">
        <v>1178</v>
      </c>
      <c r="Z12" s="9">
        <v>1588</v>
      </c>
      <c r="AA12" s="10">
        <v>74.180000305175781</v>
      </c>
      <c r="AB12" s="11">
        <f t="shared" si="0"/>
        <v>397</v>
      </c>
      <c r="AC12" s="11">
        <f t="shared" si="1"/>
        <v>558</v>
      </c>
      <c r="AD12" s="8" t="s">
        <v>13</v>
      </c>
      <c r="AE12" s="5">
        <f t="shared" si="2"/>
        <v>1115</v>
      </c>
      <c r="AF12" s="5">
        <f t="shared" si="3"/>
        <v>1578</v>
      </c>
      <c r="AG12" s="5">
        <f t="shared" si="4"/>
        <v>3367</v>
      </c>
    </row>
    <row r="13" spans="1:33" s="5" customFormat="1" x14ac:dyDescent="0.25">
      <c r="A13" s="8" t="s">
        <v>73</v>
      </c>
      <c r="B13" s="8" t="s">
        <v>13</v>
      </c>
      <c r="C13" s="8" t="s">
        <v>81</v>
      </c>
      <c r="D13" s="9">
        <v>88</v>
      </c>
      <c r="E13" s="9">
        <v>51</v>
      </c>
      <c r="F13" s="9">
        <v>1</v>
      </c>
      <c r="G13" s="9">
        <v>84</v>
      </c>
      <c r="H13" s="9">
        <v>88</v>
      </c>
      <c r="I13" s="9">
        <v>7</v>
      </c>
      <c r="J13" s="9">
        <v>38</v>
      </c>
      <c r="K13" s="9">
        <v>3</v>
      </c>
      <c r="L13" s="9">
        <v>28</v>
      </c>
      <c r="M13" s="9">
        <v>44</v>
      </c>
      <c r="N13" s="9">
        <v>7</v>
      </c>
      <c r="O13" s="9">
        <v>34</v>
      </c>
      <c r="P13" s="9">
        <v>92</v>
      </c>
      <c r="Q13" s="9">
        <v>54</v>
      </c>
      <c r="R13" s="9">
        <v>76</v>
      </c>
      <c r="S13" s="9">
        <v>95</v>
      </c>
      <c r="T13" s="9">
        <v>56</v>
      </c>
      <c r="U13" s="9">
        <v>82</v>
      </c>
      <c r="V13" s="9">
        <v>39</v>
      </c>
      <c r="W13" s="9">
        <v>61</v>
      </c>
      <c r="X13" s="9">
        <v>62</v>
      </c>
      <c r="Y13" s="9">
        <v>1102</v>
      </c>
      <c r="Z13" s="9">
        <v>1503</v>
      </c>
      <c r="AA13" s="10">
        <v>73.319999694824219</v>
      </c>
      <c r="AB13" s="11">
        <f t="shared" si="0"/>
        <v>351</v>
      </c>
      <c r="AC13" s="11">
        <f t="shared" si="1"/>
        <v>512</v>
      </c>
      <c r="AD13" s="8" t="s">
        <v>13</v>
      </c>
      <c r="AE13" s="5" t="str">
        <f t="shared" si="2"/>
        <v/>
      </c>
      <c r="AF13" s="5" t="str">
        <f t="shared" si="3"/>
        <v/>
      </c>
      <c r="AG13" s="5" t="str">
        <f t="shared" si="4"/>
        <v/>
      </c>
    </row>
    <row r="14" spans="1:33" s="5" customFormat="1" x14ac:dyDescent="0.25">
      <c r="A14" s="8" t="s">
        <v>73</v>
      </c>
      <c r="B14" s="8" t="s">
        <v>13</v>
      </c>
      <c r="C14" s="8" t="s">
        <v>82</v>
      </c>
      <c r="D14" s="9">
        <v>82</v>
      </c>
      <c r="E14" s="9">
        <v>48</v>
      </c>
      <c r="F14" s="9">
        <v>1</v>
      </c>
      <c r="G14" s="9">
        <v>104</v>
      </c>
      <c r="H14" s="9">
        <v>56</v>
      </c>
      <c r="I14" s="9">
        <v>3</v>
      </c>
      <c r="J14" s="9">
        <v>39</v>
      </c>
      <c r="K14" s="9">
        <v>4</v>
      </c>
      <c r="L14" s="9">
        <v>31</v>
      </c>
      <c r="M14" s="9">
        <v>35</v>
      </c>
      <c r="N14" s="9">
        <v>14</v>
      </c>
      <c r="O14" s="9">
        <v>33</v>
      </c>
      <c r="P14" s="9">
        <v>94</v>
      </c>
      <c r="Q14" s="9">
        <v>65</v>
      </c>
      <c r="R14" s="9">
        <v>70</v>
      </c>
      <c r="S14" s="9">
        <v>74</v>
      </c>
      <c r="T14" s="9">
        <v>55</v>
      </c>
      <c r="U14" s="9">
        <v>109</v>
      </c>
      <c r="V14" s="9">
        <v>43</v>
      </c>
      <c r="W14" s="9">
        <v>53</v>
      </c>
      <c r="X14" s="9">
        <v>56</v>
      </c>
      <c r="Y14" s="9">
        <v>1087</v>
      </c>
      <c r="Z14" s="9">
        <v>1502</v>
      </c>
      <c r="AA14" s="10">
        <v>72.370002746582031</v>
      </c>
      <c r="AB14" s="11">
        <f t="shared" si="0"/>
        <v>367</v>
      </c>
      <c r="AC14" s="11">
        <f t="shared" si="1"/>
        <v>508</v>
      </c>
      <c r="AD14" s="8" t="s">
        <v>13</v>
      </c>
      <c r="AE14" s="5" t="str">
        <f t="shared" si="2"/>
        <v/>
      </c>
      <c r="AF14" s="5" t="str">
        <f t="shared" si="3"/>
        <v/>
      </c>
      <c r="AG14" s="5" t="str">
        <f t="shared" si="4"/>
        <v/>
      </c>
    </row>
    <row r="15" spans="1:33" s="5" customFormat="1" x14ac:dyDescent="0.25">
      <c r="A15" s="8" t="s">
        <v>73</v>
      </c>
      <c r="B15" s="8" t="s">
        <v>38</v>
      </c>
      <c r="C15" s="8" t="s">
        <v>83</v>
      </c>
      <c r="D15" s="9">
        <v>57</v>
      </c>
      <c r="E15" s="9">
        <v>64</v>
      </c>
      <c r="F15" s="9">
        <v>2</v>
      </c>
      <c r="G15" s="9">
        <v>80</v>
      </c>
      <c r="H15" s="9">
        <v>58</v>
      </c>
      <c r="I15" s="9">
        <v>2</v>
      </c>
      <c r="J15" s="9">
        <v>26</v>
      </c>
      <c r="K15" s="9">
        <v>2</v>
      </c>
      <c r="L15" s="9">
        <v>40</v>
      </c>
      <c r="M15" s="9">
        <v>28</v>
      </c>
      <c r="N15" s="9">
        <v>7</v>
      </c>
      <c r="O15" s="9">
        <v>17</v>
      </c>
      <c r="P15" s="9">
        <v>62</v>
      </c>
      <c r="Q15" s="9">
        <v>76</v>
      </c>
      <c r="R15" s="9">
        <v>63</v>
      </c>
      <c r="S15" s="9">
        <v>93</v>
      </c>
      <c r="T15" s="9">
        <v>56</v>
      </c>
      <c r="U15" s="9">
        <v>69</v>
      </c>
      <c r="V15" s="9">
        <v>56</v>
      </c>
      <c r="W15" s="9">
        <v>44</v>
      </c>
      <c r="X15" s="9">
        <v>55</v>
      </c>
      <c r="Y15" s="9">
        <v>983</v>
      </c>
      <c r="Z15" s="9">
        <v>1380</v>
      </c>
      <c r="AA15" s="10">
        <v>71.230003356933594</v>
      </c>
      <c r="AB15" s="11">
        <f t="shared" si="0"/>
        <v>289</v>
      </c>
      <c r="AC15" s="11">
        <f t="shared" si="1"/>
        <v>458</v>
      </c>
      <c r="AD15" s="8" t="s">
        <v>38</v>
      </c>
      <c r="AE15" s="5">
        <f t="shared" si="2"/>
        <v>1243</v>
      </c>
      <c r="AF15" s="5">
        <f t="shared" si="3"/>
        <v>1808</v>
      </c>
      <c r="AG15" s="5">
        <f t="shared" si="4"/>
        <v>4191</v>
      </c>
    </row>
    <row r="16" spans="1:33" s="5" customFormat="1" x14ac:dyDescent="0.25">
      <c r="A16" s="8" t="s">
        <v>73</v>
      </c>
      <c r="B16" s="8" t="s">
        <v>38</v>
      </c>
      <c r="C16" s="8" t="s">
        <v>84</v>
      </c>
      <c r="D16" s="9">
        <v>60</v>
      </c>
      <c r="E16" s="9">
        <v>107</v>
      </c>
      <c r="F16" s="9">
        <v>1</v>
      </c>
      <c r="G16" s="9">
        <v>58</v>
      </c>
      <c r="H16" s="9">
        <v>78</v>
      </c>
      <c r="I16" s="9">
        <v>4</v>
      </c>
      <c r="J16" s="9">
        <v>44</v>
      </c>
      <c r="K16" s="9">
        <v>3</v>
      </c>
      <c r="L16" s="9">
        <v>33</v>
      </c>
      <c r="M16" s="9">
        <v>26</v>
      </c>
      <c r="N16" s="9">
        <v>4</v>
      </c>
      <c r="O16" s="9">
        <v>21</v>
      </c>
      <c r="P16" s="9">
        <v>57</v>
      </c>
      <c r="Q16" s="9">
        <v>114</v>
      </c>
      <c r="R16" s="9">
        <v>52</v>
      </c>
      <c r="S16" s="9">
        <v>81</v>
      </c>
      <c r="T16" s="9">
        <v>36</v>
      </c>
      <c r="U16" s="9">
        <v>69</v>
      </c>
      <c r="V16" s="9">
        <v>29</v>
      </c>
      <c r="W16" s="9">
        <v>46</v>
      </c>
      <c r="X16" s="9">
        <v>79</v>
      </c>
      <c r="Y16" s="9">
        <v>1018</v>
      </c>
      <c r="Z16" s="9">
        <v>1422</v>
      </c>
      <c r="AA16" s="10">
        <v>71.589996337890625</v>
      </c>
      <c r="AB16" s="11">
        <f t="shared" si="0"/>
        <v>278</v>
      </c>
      <c r="AC16" s="11">
        <f t="shared" si="1"/>
        <v>458</v>
      </c>
      <c r="AD16" s="8" t="s">
        <v>38</v>
      </c>
      <c r="AE16" s="5" t="str">
        <f t="shared" si="2"/>
        <v/>
      </c>
      <c r="AF16" s="5" t="str">
        <f t="shared" si="3"/>
        <v/>
      </c>
      <c r="AG16" s="5" t="str">
        <f t="shared" si="4"/>
        <v/>
      </c>
    </row>
    <row r="17" spans="1:33" s="5" customFormat="1" x14ac:dyDescent="0.25">
      <c r="A17" s="8" t="s">
        <v>73</v>
      </c>
      <c r="B17" s="8" t="s">
        <v>38</v>
      </c>
      <c r="C17" s="8" t="s">
        <v>85</v>
      </c>
      <c r="D17" s="9">
        <v>63</v>
      </c>
      <c r="E17" s="9">
        <v>60</v>
      </c>
      <c r="F17" s="9">
        <v>0</v>
      </c>
      <c r="G17" s="9">
        <v>83</v>
      </c>
      <c r="H17" s="9">
        <v>92</v>
      </c>
      <c r="I17" s="9">
        <v>4</v>
      </c>
      <c r="J17" s="9">
        <v>36</v>
      </c>
      <c r="K17" s="9">
        <v>3</v>
      </c>
      <c r="L17" s="9">
        <v>31</v>
      </c>
      <c r="M17" s="9">
        <v>32</v>
      </c>
      <c r="N17" s="9">
        <v>14</v>
      </c>
      <c r="O17" s="9">
        <v>24</v>
      </c>
      <c r="P17" s="9">
        <v>62</v>
      </c>
      <c r="Q17" s="9">
        <v>73</v>
      </c>
      <c r="R17" s="9">
        <v>65</v>
      </c>
      <c r="S17" s="9">
        <v>75</v>
      </c>
      <c r="T17" s="9">
        <v>34</v>
      </c>
      <c r="U17" s="9">
        <v>68</v>
      </c>
      <c r="V17" s="9">
        <v>94</v>
      </c>
      <c r="W17" s="9">
        <v>41</v>
      </c>
      <c r="X17" s="9">
        <v>40</v>
      </c>
      <c r="Y17" s="9">
        <v>1021</v>
      </c>
      <c r="Z17" s="9">
        <v>1362</v>
      </c>
      <c r="AA17" s="10">
        <v>74.959999084472656</v>
      </c>
      <c r="AB17" s="11">
        <f t="shared" si="0"/>
        <v>286</v>
      </c>
      <c r="AC17" s="11">
        <f t="shared" si="1"/>
        <v>419</v>
      </c>
      <c r="AD17" s="8" t="s">
        <v>38</v>
      </c>
      <c r="AE17" s="5" t="str">
        <f t="shared" si="2"/>
        <v/>
      </c>
      <c r="AF17" s="5" t="str">
        <f t="shared" si="3"/>
        <v/>
      </c>
      <c r="AG17" s="5" t="str">
        <f t="shared" si="4"/>
        <v/>
      </c>
    </row>
    <row r="18" spans="1:33" s="5" customFormat="1" x14ac:dyDescent="0.25">
      <c r="A18" s="8" t="s">
        <v>73</v>
      </c>
      <c r="B18" s="8" t="s">
        <v>38</v>
      </c>
      <c r="C18" s="8" t="s">
        <v>86</v>
      </c>
      <c r="D18" s="9">
        <v>69</v>
      </c>
      <c r="E18" s="9">
        <v>77</v>
      </c>
      <c r="F18" s="9">
        <v>5</v>
      </c>
      <c r="G18" s="9">
        <v>117</v>
      </c>
      <c r="H18" s="9">
        <v>85</v>
      </c>
      <c r="I18" s="9">
        <v>4</v>
      </c>
      <c r="J18" s="9">
        <v>52</v>
      </c>
      <c r="K18" s="9">
        <v>5</v>
      </c>
      <c r="L18" s="9">
        <v>43</v>
      </c>
      <c r="M18" s="9">
        <v>37</v>
      </c>
      <c r="N18" s="9">
        <v>2</v>
      </c>
      <c r="O18" s="9">
        <v>29</v>
      </c>
      <c r="P18" s="9">
        <v>117</v>
      </c>
      <c r="Q18" s="9">
        <v>65</v>
      </c>
      <c r="R18" s="9">
        <v>70</v>
      </c>
      <c r="S18" s="9">
        <v>67</v>
      </c>
      <c r="T18" s="9">
        <v>50</v>
      </c>
      <c r="U18" s="9">
        <v>79</v>
      </c>
      <c r="V18" s="9">
        <v>45</v>
      </c>
      <c r="W18" s="9">
        <v>73</v>
      </c>
      <c r="X18" s="9">
        <v>45</v>
      </c>
      <c r="Y18" s="9">
        <v>1169</v>
      </c>
      <c r="Z18" s="9">
        <v>1587</v>
      </c>
      <c r="AA18" s="10">
        <v>73.660003662109375</v>
      </c>
      <c r="AB18" s="11">
        <f t="shared" si="0"/>
        <v>390</v>
      </c>
      <c r="AC18" s="11">
        <f t="shared" si="1"/>
        <v>473</v>
      </c>
      <c r="AD18" s="8" t="s">
        <v>38</v>
      </c>
      <c r="AE18" s="5" t="str">
        <f t="shared" si="2"/>
        <v/>
      </c>
      <c r="AF18" s="5" t="str">
        <f t="shared" si="3"/>
        <v/>
      </c>
      <c r="AG18" s="5" t="str">
        <f t="shared" si="4"/>
        <v/>
      </c>
    </row>
    <row r="19" spans="1:33" s="5" customFormat="1" x14ac:dyDescent="0.25">
      <c r="A19" s="8" t="s">
        <v>73</v>
      </c>
      <c r="B19" s="8" t="s">
        <v>36</v>
      </c>
      <c r="C19" s="8" t="s">
        <v>87</v>
      </c>
      <c r="D19" s="9">
        <v>61</v>
      </c>
      <c r="E19" s="9">
        <v>51</v>
      </c>
      <c r="F19" s="9">
        <v>2</v>
      </c>
      <c r="G19" s="9">
        <v>71</v>
      </c>
      <c r="H19" s="9">
        <v>105</v>
      </c>
      <c r="I19" s="9">
        <v>2</v>
      </c>
      <c r="J19" s="9">
        <v>31</v>
      </c>
      <c r="K19" s="9">
        <v>4</v>
      </c>
      <c r="L19" s="9">
        <v>32</v>
      </c>
      <c r="M19" s="9">
        <v>25</v>
      </c>
      <c r="N19" s="9">
        <v>6</v>
      </c>
      <c r="O19" s="9">
        <v>30</v>
      </c>
      <c r="P19" s="9">
        <v>67</v>
      </c>
      <c r="Q19" s="9">
        <v>51</v>
      </c>
      <c r="R19" s="9">
        <v>54</v>
      </c>
      <c r="S19" s="9">
        <v>80</v>
      </c>
      <c r="T19" s="9">
        <v>57</v>
      </c>
      <c r="U19" s="9">
        <v>103</v>
      </c>
      <c r="V19" s="9">
        <v>46</v>
      </c>
      <c r="W19" s="9">
        <v>85</v>
      </c>
      <c r="X19" s="9">
        <v>40</v>
      </c>
      <c r="Y19" s="9">
        <v>1018</v>
      </c>
      <c r="Z19" s="9">
        <v>1444</v>
      </c>
      <c r="AA19" s="10">
        <v>70.5</v>
      </c>
      <c r="AB19" s="11">
        <f t="shared" si="0"/>
        <v>271</v>
      </c>
      <c r="AC19" s="11">
        <f t="shared" si="1"/>
        <v>491</v>
      </c>
      <c r="AD19" s="8" t="s">
        <v>36</v>
      </c>
      <c r="AE19" s="5">
        <f t="shared" si="2"/>
        <v>1413</v>
      </c>
      <c r="AF19" s="5">
        <f t="shared" si="3"/>
        <v>1890</v>
      </c>
      <c r="AG19" s="5">
        <f t="shared" si="4"/>
        <v>4329</v>
      </c>
    </row>
    <row r="20" spans="1:33" s="5" customFormat="1" x14ac:dyDescent="0.25">
      <c r="A20" s="8" t="s">
        <v>73</v>
      </c>
      <c r="B20" s="8" t="s">
        <v>36</v>
      </c>
      <c r="C20" s="8" t="s">
        <v>88</v>
      </c>
      <c r="D20" s="9">
        <v>71</v>
      </c>
      <c r="E20" s="9">
        <v>48</v>
      </c>
      <c r="F20" s="9">
        <v>1</v>
      </c>
      <c r="G20" s="9">
        <v>111</v>
      </c>
      <c r="H20" s="9">
        <v>74</v>
      </c>
      <c r="I20" s="9">
        <v>2</v>
      </c>
      <c r="J20" s="9">
        <v>48</v>
      </c>
      <c r="K20" s="9">
        <v>1</v>
      </c>
      <c r="L20" s="9">
        <v>43</v>
      </c>
      <c r="M20" s="9">
        <v>30</v>
      </c>
      <c r="N20" s="9">
        <v>5</v>
      </c>
      <c r="O20" s="9">
        <v>40</v>
      </c>
      <c r="P20" s="9">
        <v>79</v>
      </c>
      <c r="Q20" s="9">
        <v>40</v>
      </c>
      <c r="R20" s="9">
        <v>65</v>
      </c>
      <c r="S20" s="9">
        <v>130</v>
      </c>
      <c r="T20" s="9">
        <v>47</v>
      </c>
      <c r="U20" s="9">
        <v>73</v>
      </c>
      <c r="V20" s="9">
        <v>50</v>
      </c>
      <c r="W20" s="9">
        <v>65</v>
      </c>
      <c r="X20" s="9">
        <v>52</v>
      </c>
      <c r="Y20" s="9">
        <v>1096</v>
      </c>
      <c r="Z20" s="9">
        <v>1515</v>
      </c>
      <c r="AA20" s="10">
        <v>72.339996337890625</v>
      </c>
      <c r="AB20" s="11">
        <f t="shared" si="0"/>
        <v>360</v>
      </c>
      <c r="AC20" s="11">
        <f t="shared" si="1"/>
        <v>491</v>
      </c>
      <c r="AD20" s="8" t="s">
        <v>36</v>
      </c>
      <c r="AE20" s="5" t="str">
        <f t="shared" si="2"/>
        <v/>
      </c>
      <c r="AF20" s="5" t="str">
        <f t="shared" si="3"/>
        <v/>
      </c>
      <c r="AG20" s="5" t="str">
        <f t="shared" si="4"/>
        <v/>
      </c>
    </row>
    <row r="21" spans="1:33" s="5" customFormat="1" x14ac:dyDescent="0.25">
      <c r="A21" s="8" t="s">
        <v>73</v>
      </c>
      <c r="B21" s="8" t="s">
        <v>36</v>
      </c>
      <c r="C21" s="8" t="s">
        <v>89</v>
      </c>
      <c r="D21" s="9">
        <v>80</v>
      </c>
      <c r="E21" s="9">
        <v>57</v>
      </c>
      <c r="F21" s="9">
        <v>2</v>
      </c>
      <c r="G21" s="9">
        <v>100</v>
      </c>
      <c r="H21" s="9">
        <v>81</v>
      </c>
      <c r="I21" s="9">
        <v>6</v>
      </c>
      <c r="J21" s="9">
        <v>64</v>
      </c>
      <c r="K21" s="9">
        <v>3</v>
      </c>
      <c r="L21" s="9">
        <v>45</v>
      </c>
      <c r="M21" s="9">
        <v>27</v>
      </c>
      <c r="N21" s="9">
        <v>9</v>
      </c>
      <c r="O21" s="9">
        <v>30</v>
      </c>
      <c r="P21" s="9">
        <v>113</v>
      </c>
      <c r="Q21" s="9">
        <v>52</v>
      </c>
      <c r="R21" s="9">
        <v>70</v>
      </c>
      <c r="S21" s="9">
        <v>97</v>
      </c>
      <c r="T21" s="9">
        <v>57</v>
      </c>
      <c r="U21" s="9">
        <v>80</v>
      </c>
      <c r="V21" s="9">
        <v>46</v>
      </c>
      <c r="W21" s="9">
        <v>61</v>
      </c>
      <c r="X21" s="9">
        <v>41</v>
      </c>
      <c r="Y21" s="9">
        <v>1146</v>
      </c>
      <c r="Z21" s="9">
        <v>1553</v>
      </c>
      <c r="AA21" s="10">
        <v>73.790000915527344</v>
      </c>
      <c r="AB21" s="11">
        <f t="shared" si="0"/>
        <v>365</v>
      </c>
      <c r="AC21" s="11">
        <f t="shared" si="1"/>
        <v>497</v>
      </c>
      <c r="AD21" s="8" t="s">
        <v>36</v>
      </c>
      <c r="AE21" s="5" t="str">
        <f t="shared" si="2"/>
        <v/>
      </c>
      <c r="AF21" s="5" t="str">
        <f t="shared" si="3"/>
        <v/>
      </c>
      <c r="AG21" s="5" t="str">
        <f t="shared" si="4"/>
        <v/>
      </c>
    </row>
    <row r="22" spans="1:33" s="5" customFormat="1" x14ac:dyDescent="0.25">
      <c r="A22" s="8" t="s">
        <v>73</v>
      </c>
      <c r="B22" s="8" t="s">
        <v>36</v>
      </c>
      <c r="C22" s="8" t="s">
        <v>90</v>
      </c>
      <c r="D22" s="9">
        <v>69</v>
      </c>
      <c r="E22" s="9">
        <v>72</v>
      </c>
      <c r="F22" s="9">
        <v>0</v>
      </c>
      <c r="G22" s="9">
        <v>104</v>
      </c>
      <c r="H22" s="9">
        <v>76</v>
      </c>
      <c r="I22" s="9">
        <v>2</v>
      </c>
      <c r="J22" s="9">
        <v>37</v>
      </c>
      <c r="K22" s="9">
        <v>0</v>
      </c>
      <c r="L22" s="9">
        <v>78</v>
      </c>
      <c r="M22" s="9">
        <v>27</v>
      </c>
      <c r="N22" s="9">
        <v>8</v>
      </c>
      <c r="O22" s="9">
        <v>31</v>
      </c>
      <c r="P22" s="9">
        <v>109</v>
      </c>
      <c r="Q22" s="9">
        <v>42</v>
      </c>
      <c r="R22" s="9">
        <v>66</v>
      </c>
      <c r="S22" s="9">
        <v>78</v>
      </c>
      <c r="T22" s="9">
        <v>56</v>
      </c>
      <c r="U22" s="9">
        <v>53</v>
      </c>
      <c r="V22" s="9">
        <v>38</v>
      </c>
      <c r="W22" s="9">
        <v>47</v>
      </c>
      <c r="X22" s="9">
        <v>60</v>
      </c>
      <c r="Y22" s="9">
        <v>1069</v>
      </c>
      <c r="Z22" s="9">
        <v>1449</v>
      </c>
      <c r="AA22" s="10">
        <v>73.779998779296875</v>
      </c>
      <c r="AB22" s="11">
        <f t="shared" si="0"/>
        <v>417</v>
      </c>
      <c r="AC22" s="11">
        <f t="shared" si="1"/>
        <v>411</v>
      </c>
      <c r="AD22" s="8" t="s">
        <v>36</v>
      </c>
      <c r="AE22" s="5" t="str">
        <f t="shared" si="2"/>
        <v/>
      </c>
      <c r="AF22" s="5" t="str">
        <f t="shared" si="3"/>
        <v/>
      </c>
      <c r="AG22" s="5" t="str">
        <f t="shared" si="4"/>
        <v/>
      </c>
    </row>
    <row r="23" spans="1:33" s="5" customFormat="1" x14ac:dyDescent="0.25">
      <c r="A23" s="8" t="s">
        <v>73</v>
      </c>
      <c r="B23" s="8" t="s">
        <v>37</v>
      </c>
      <c r="C23" s="8" t="s">
        <v>91</v>
      </c>
      <c r="D23" s="9">
        <v>72</v>
      </c>
      <c r="E23" s="9">
        <v>48</v>
      </c>
      <c r="F23" s="9">
        <v>2</v>
      </c>
      <c r="G23" s="9">
        <v>121</v>
      </c>
      <c r="H23" s="9">
        <v>62</v>
      </c>
      <c r="I23" s="9">
        <v>7</v>
      </c>
      <c r="J23" s="9">
        <v>34</v>
      </c>
      <c r="K23" s="9">
        <v>6</v>
      </c>
      <c r="L23" s="9">
        <v>30</v>
      </c>
      <c r="M23" s="9">
        <v>93</v>
      </c>
      <c r="N23" s="9">
        <v>10</v>
      </c>
      <c r="O23" s="9">
        <v>85</v>
      </c>
      <c r="P23" s="9">
        <v>83</v>
      </c>
      <c r="Q23" s="9">
        <v>36</v>
      </c>
      <c r="R23" s="9">
        <v>63</v>
      </c>
      <c r="S23" s="9">
        <v>110</v>
      </c>
      <c r="T23" s="9">
        <v>49</v>
      </c>
      <c r="U23" s="9">
        <v>93</v>
      </c>
      <c r="V23" s="9">
        <v>20</v>
      </c>
      <c r="W23" s="9">
        <v>46</v>
      </c>
      <c r="X23" s="9">
        <v>67</v>
      </c>
      <c r="Y23" s="9">
        <v>1168</v>
      </c>
      <c r="Z23" s="9">
        <v>1693</v>
      </c>
      <c r="AA23" s="10">
        <v>68.989997863769531</v>
      </c>
      <c r="AB23" s="11">
        <f t="shared" si="0"/>
        <v>489</v>
      </c>
      <c r="AC23" s="11">
        <f t="shared" si="1"/>
        <v>469</v>
      </c>
      <c r="AD23" s="8" t="s">
        <v>37</v>
      </c>
      <c r="AE23" s="5">
        <f t="shared" si="2"/>
        <v>1835</v>
      </c>
      <c r="AF23" s="5">
        <f t="shared" si="3"/>
        <v>1942</v>
      </c>
      <c r="AG23" s="5">
        <f t="shared" si="4"/>
        <v>4575</v>
      </c>
    </row>
    <row r="24" spans="1:33" s="5" customFormat="1" x14ac:dyDescent="0.25">
      <c r="A24" s="8" t="s">
        <v>73</v>
      </c>
      <c r="B24" s="8" t="s">
        <v>37</v>
      </c>
      <c r="C24" s="8" t="s">
        <v>92</v>
      </c>
      <c r="D24" s="9">
        <v>87</v>
      </c>
      <c r="E24" s="9">
        <v>30</v>
      </c>
      <c r="F24" s="9">
        <v>2</v>
      </c>
      <c r="G24" s="9">
        <v>131</v>
      </c>
      <c r="H24" s="9">
        <v>73</v>
      </c>
      <c r="I24" s="9">
        <v>3</v>
      </c>
      <c r="J24" s="9">
        <v>51</v>
      </c>
      <c r="K24" s="9">
        <v>4</v>
      </c>
      <c r="L24" s="9">
        <v>32</v>
      </c>
      <c r="M24" s="9">
        <v>57</v>
      </c>
      <c r="N24" s="9">
        <v>16</v>
      </c>
      <c r="O24" s="9">
        <v>92</v>
      </c>
      <c r="P24" s="9">
        <v>67</v>
      </c>
      <c r="Q24" s="9">
        <v>32</v>
      </c>
      <c r="R24" s="9">
        <v>104</v>
      </c>
      <c r="S24" s="9">
        <v>71</v>
      </c>
      <c r="T24" s="9">
        <v>65</v>
      </c>
      <c r="U24" s="9">
        <v>59</v>
      </c>
      <c r="V24" s="9">
        <v>26</v>
      </c>
      <c r="W24" s="9">
        <v>34</v>
      </c>
      <c r="X24" s="9">
        <v>68</v>
      </c>
      <c r="Y24" s="9">
        <v>1118</v>
      </c>
      <c r="Z24" s="9">
        <v>1597</v>
      </c>
      <c r="AA24" s="10">
        <v>70.010002136230469</v>
      </c>
      <c r="AB24" s="11">
        <f t="shared" si="0"/>
        <v>463</v>
      </c>
      <c r="AC24" s="11">
        <f t="shared" si="1"/>
        <v>452</v>
      </c>
      <c r="AD24" s="8" t="s">
        <v>37</v>
      </c>
      <c r="AE24" s="5" t="str">
        <f t="shared" si="2"/>
        <v/>
      </c>
      <c r="AF24" s="5" t="str">
        <f t="shared" si="3"/>
        <v/>
      </c>
      <c r="AG24" s="5" t="str">
        <f t="shared" si="4"/>
        <v/>
      </c>
    </row>
    <row r="25" spans="1:33" s="5" customFormat="1" x14ac:dyDescent="0.25">
      <c r="A25" s="8" t="s">
        <v>73</v>
      </c>
      <c r="B25" s="8" t="s">
        <v>37</v>
      </c>
      <c r="C25" s="8" t="s">
        <v>93</v>
      </c>
      <c r="D25" s="9">
        <v>99</v>
      </c>
      <c r="E25" s="9">
        <v>34</v>
      </c>
      <c r="F25" s="9">
        <v>3</v>
      </c>
      <c r="G25" s="9">
        <v>113</v>
      </c>
      <c r="H25" s="9">
        <v>53</v>
      </c>
      <c r="I25" s="9">
        <v>6</v>
      </c>
      <c r="J25" s="9">
        <v>35</v>
      </c>
      <c r="K25" s="9">
        <v>3</v>
      </c>
      <c r="L25" s="9">
        <v>26</v>
      </c>
      <c r="M25" s="9">
        <v>109</v>
      </c>
      <c r="N25" s="9">
        <v>7</v>
      </c>
      <c r="O25" s="9">
        <v>73</v>
      </c>
      <c r="P25" s="9">
        <v>65</v>
      </c>
      <c r="Q25" s="9">
        <v>52</v>
      </c>
      <c r="R25" s="9">
        <v>129</v>
      </c>
      <c r="S25" s="9">
        <v>93</v>
      </c>
      <c r="T25" s="9">
        <v>55</v>
      </c>
      <c r="U25" s="9">
        <v>85</v>
      </c>
      <c r="V25" s="9">
        <v>28</v>
      </c>
      <c r="W25" s="9">
        <v>66</v>
      </c>
      <c r="X25" s="9">
        <v>64</v>
      </c>
      <c r="Y25" s="9">
        <v>1217</v>
      </c>
      <c r="Z25" s="9">
        <v>1608</v>
      </c>
      <c r="AA25" s="10">
        <v>75.680000305175781</v>
      </c>
      <c r="AB25" s="11">
        <f t="shared" si="0"/>
        <v>457</v>
      </c>
      <c r="AC25" s="11">
        <f t="shared" si="1"/>
        <v>579</v>
      </c>
      <c r="AD25" s="8" t="s">
        <v>37</v>
      </c>
      <c r="AE25" s="5" t="str">
        <f t="shared" si="2"/>
        <v/>
      </c>
      <c r="AF25" s="5" t="str">
        <f t="shared" si="3"/>
        <v/>
      </c>
      <c r="AG25" s="5" t="str">
        <f t="shared" si="4"/>
        <v/>
      </c>
    </row>
    <row r="26" spans="1:33" s="5" customFormat="1" x14ac:dyDescent="0.25">
      <c r="A26" s="8" t="s">
        <v>73</v>
      </c>
      <c r="B26" s="8" t="s">
        <v>37</v>
      </c>
      <c r="C26" s="8" t="s">
        <v>94</v>
      </c>
      <c r="D26" s="9">
        <v>91</v>
      </c>
      <c r="E26" s="9">
        <v>32</v>
      </c>
      <c r="F26" s="9">
        <v>1</v>
      </c>
      <c r="G26" s="9">
        <v>99</v>
      </c>
      <c r="H26" s="9">
        <v>73</v>
      </c>
      <c r="I26" s="9">
        <v>6</v>
      </c>
      <c r="J26" s="9">
        <v>37</v>
      </c>
      <c r="K26" s="9">
        <v>0</v>
      </c>
      <c r="L26" s="9">
        <v>39</v>
      </c>
      <c r="M26" s="9">
        <v>100</v>
      </c>
      <c r="N26" s="9">
        <v>12</v>
      </c>
      <c r="O26" s="9">
        <v>41</v>
      </c>
      <c r="P26" s="9">
        <v>60</v>
      </c>
      <c r="Q26" s="9">
        <v>39</v>
      </c>
      <c r="R26" s="9">
        <v>67</v>
      </c>
      <c r="S26" s="9">
        <v>55</v>
      </c>
      <c r="T26" s="9">
        <v>65</v>
      </c>
      <c r="U26" s="9">
        <v>69</v>
      </c>
      <c r="V26" s="9">
        <v>38</v>
      </c>
      <c r="W26" s="9">
        <v>56</v>
      </c>
      <c r="X26" s="9">
        <v>75</v>
      </c>
      <c r="Y26" s="9">
        <v>1072</v>
      </c>
      <c r="Z26" s="9">
        <v>1467</v>
      </c>
      <c r="AA26" s="10">
        <v>73.069999694824219</v>
      </c>
      <c r="AB26" s="11">
        <f t="shared" si="0"/>
        <v>426</v>
      </c>
      <c r="AC26" s="11">
        <f t="shared" si="1"/>
        <v>442</v>
      </c>
      <c r="AD26" s="8" t="s">
        <v>37</v>
      </c>
      <c r="AE26" s="5" t="str">
        <f t="shared" si="2"/>
        <v/>
      </c>
      <c r="AF26" s="5" t="str">
        <f t="shared" si="3"/>
        <v/>
      </c>
      <c r="AG26" s="5" t="str">
        <f t="shared" si="4"/>
        <v/>
      </c>
    </row>
    <row r="27" spans="1:33" s="5" customFormat="1" x14ac:dyDescent="0.25">
      <c r="A27" s="8" t="s">
        <v>73</v>
      </c>
      <c r="B27" s="8" t="s">
        <v>35</v>
      </c>
      <c r="C27" s="8" t="s">
        <v>95</v>
      </c>
      <c r="D27" s="9">
        <v>81</v>
      </c>
      <c r="E27" s="9">
        <v>30</v>
      </c>
      <c r="F27" s="9">
        <v>2</v>
      </c>
      <c r="G27" s="9">
        <v>106</v>
      </c>
      <c r="H27" s="9">
        <v>70</v>
      </c>
      <c r="I27" s="9">
        <v>8</v>
      </c>
      <c r="J27" s="9">
        <v>53</v>
      </c>
      <c r="K27" s="9">
        <v>2</v>
      </c>
      <c r="L27" s="9">
        <v>66</v>
      </c>
      <c r="M27" s="9">
        <v>47</v>
      </c>
      <c r="N27" s="9">
        <v>13</v>
      </c>
      <c r="O27" s="9">
        <v>43</v>
      </c>
      <c r="P27" s="9">
        <v>114</v>
      </c>
      <c r="Q27" s="9">
        <v>69</v>
      </c>
      <c r="R27" s="9">
        <v>92</v>
      </c>
      <c r="S27" s="9">
        <v>98</v>
      </c>
      <c r="T27" s="9">
        <v>62</v>
      </c>
      <c r="U27" s="9">
        <v>61</v>
      </c>
      <c r="V27" s="9">
        <v>26</v>
      </c>
      <c r="W27" s="9">
        <v>57</v>
      </c>
      <c r="X27" s="9">
        <v>83</v>
      </c>
      <c r="Y27" s="9">
        <v>1206</v>
      </c>
      <c r="Z27" s="9">
        <v>1682</v>
      </c>
      <c r="AA27" s="10">
        <v>71.699996948242188</v>
      </c>
      <c r="AB27" s="11">
        <f t="shared" si="0"/>
        <v>472</v>
      </c>
      <c r="AC27" s="11">
        <f t="shared" si="1"/>
        <v>520</v>
      </c>
      <c r="AD27" s="8" t="s">
        <v>35</v>
      </c>
      <c r="AE27" s="5">
        <f t="shared" si="2"/>
        <v>1744</v>
      </c>
      <c r="AF27" s="5">
        <f t="shared" si="3"/>
        <v>2001</v>
      </c>
      <c r="AG27" s="5">
        <f t="shared" si="4"/>
        <v>4594</v>
      </c>
    </row>
    <row r="28" spans="1:33" s="5" customFormat="1" x14ac:dyDescent="0.25">
      <c r="A28" s="8" t="s">
        <v>73</v>
      </c>
      <c r="B28" s="8" t="s">
        <v>35</v>
      </c>
      <c r="C28" s="8" t="s">
        <v>96</v>
      </c>
      <c r="D28" s="9">
        <v>56</v>
      </c>
      <c r="E28" s="9">
        <v>37</v>
      </c>
      <c r="F28" s="9">
        <v>2</v>
      </c>
      <c r="G28" s="9">
        <v>91</v>
      </c>
      <c r="H28" s="9">
        <v>80</v>
      </c>
      <c r="I28" s="9">
        <v>3</v>
      </c>
      <c r="J28" s="9">
        <v>34</v>
      </c>
      <c r="K28" s="9">
        <v>5</v>
      </c>
      <c r="L28" s="9">
        <v>41</v>
      </c>
      <c r="M28" s="9">
        <v>71</v>
      </c>
      <c r="N28" s="9">
        <v>7</v>
      </c>
      <c r="O28" s="9">
        <v>34</v>
      </c>
      <c r="P28" s="9">
        <v>81</v>
      </c>
      <c r="Q28" s="9">
        <v>50</v>
      </c>
      <c r="R28" s="9">
        <v>75</v>
      </c>
      <c r="S28" s="9">
        <v>74</v>
      </c>
      <c r="T28" s="9">
        <v>58</v>
      </c>
      <c r="U28" s="9">
        <v>73</v>
      </c>
      <c r="V28" s="9">
        <v>40</v>
      </c>
      <c r="W28" s="9">
        <v>39</v>
      </c>
      <c r="X28" s="9">
        <v>57</v>
      </c>
      <c r="Y28" s="9">
        <v>1033</v>
      </c>
      <c r="Z28" s="9">
        <v>1464</v>
      </c>
      <c r="AA28" s="10">
        <v>70.55999755859375</v>
      </c>
      <c r="AB28" s="11">
        <f t="shared" si="0"/>
        <v>382</v>
      </c>
      <c r="AC28" s="11">
        <f t="shared" si="1"/>
        <v>425</v>
      </c>
      <c r="AD28" s="8" t="s">
        <v>35</v>
      </c>
      <c r="AE28" s="5" t="str">
        <f t="shared" si="2"/>
        <v/>
      </c>
      <c r="AF28" s="5" t="str">
        <f t="shared" si="3"/>
        <v/>
      </c>
      <c r="AG28" s="5" t="str">
        <f t="shared" si="4"/>
        <v/>
      </c>
    </row>
    <row r="29" spans="1:33" s="5" customFormat="1" x14ac:dyDescent="0.25">
      <c r="A29" s="8" t="s">
        <v>73</v>
      </c>
      <c r="B29" s="8" t="s">
        <v>35</v>
      </c>
      <c r="C29" s="8" t="s">
        <v>97</v>
      </c>
      <c r="D29" s="9">
        <v>111</v>
      </c>
      <c r="E29" s="9">
        <v>48</v>
      </c>
      <c r="F29" s="9">
        <v>1</v>
      </c>
      <c r="G29" s="9">
        <v>100</v>
      </c>
      <c r="H29" s="9">
        <v>75</v>
      </c>
      <c r="I29" s="9">
        <v>8</v>
      </c>
      <c r="J29" s="9">
        <v>56</v>
      </c>
      <c r="K29" s="9">
        <v>3</v>
      </c>
      <c r="L29" s="9">
        <v>53</v>
      </c>
      <c r="M29" s="9">
        <v>55</v>
      </c>
      <c r="N29" s="9">
        <v>14</v>
      </c>
      <c r="O29" s="9">
        <v>57</v>
      </c>
      <c r="P29" s="9">
        <v>107</v>
      </c>
      <c r="Q29" s="9">
        <v>57</v>
      </c>
      <c r="R29" s="9">
        <v>80</v>
      </c>
      <c r="S29" s="9">
        <v>87</v>
      </c>
      <c r="T29" s="9">
        <v>54</v>
      </c>
      <c r="U29" s="9">
        <v>68</v>
      </c>
      <c r="V29" s="9">
        <v>19</v>
      </c>
      <c r="W29" s="9">
        <v>47</v>
      </c>
      <c r="X29" s="9">
        <v>56</v>
      </c>
      <c r="Y29" s="9">
        <v>1166</v>
      </c>
      <c r="Z29" s="9">
        <v>1629</v>
      </c>
      <c r="AA29" s="10">
        <v>71.580001831054688</v>
      </c>
      <c r="AB29" s="11">
        <f t="shared" si="0"/>
        <v>442</v>
      </c>
      <c r="AC29" s="11">
        <f t="shared" si="1"/>
        <v>504</v>
      </c>
      <c r="AD29" s="8" t="s">
        <v>35</v>
      </c>
      <c r="AE29" s="5" t="str">
        <f t="shared" si="2"/>
        <v/>
      </c>
      <c r="AF29" s="5" t="str">
        <f t="shared" si="3"/>
        <v/>
      </c>
      <c r="AG29" s="5" t="str">
        <f t="shared" si="4"/>
        <v/>
      </c>
    </row>
    <row r="30" spans="1:33" s="5" customFormat="1" x14ac:dyDescent="0.25">
      <c r="A30" s="8" t="s">
        <v>73</v>
      </c>
      <c r="B30" s="8" t="s">
        <v>35</v>
      </c>
      <c r="C30" s="8" t="s">
        <v>98</v>
      </c>
      <c r="D30" s="9">
        <v>142</v>
      </c>
      <c r="E30" s="9">
        <v>31</v>
      </c>
      <c r="F30" s="9">
        <v>1</v>
      </c>
      <c r="G30" s="9">
        <v>113</v>
      </c>
      <c r="H30" s="9">
        <v>71</v>
      </c>
      <c r="I30" s="9">
        <v>5</v>
      </c>
      <c r="J30" s="9">
        <v>34</v>
      </c>
      <c r="K30" s="9">
        <v>5</v>
      </c>
      <c r="L30" s="9">
        <v>60</v>
      </c>
      <c r="M30" s="9">
        <v>71</v>
      </c>
      <c r="N30" s="9">
        <v>11</v>
      </c>
      <c r="O30" s="9">
        <v>59</v>
      </c>
      <c r="P30" s="9">
        <v>80</v>
      </c>
      <c r="Q30" s="9">
        <v>37</v>
      </c>
      <c r="R30" s="9">
        <v>104</v>
      </c>
      <c r="S30" s="9">
        <v>79</v>
      </c>
      <c r="T30" s="9">
        <v>66</v>
      </c>
      <c r="U30" s="9">
        <v>83</v>
      </c>
      <c r="V30" s="9">
        <v>29</v>
      </c>
      <c r="W30" s="9">
        <v>41</v>
      </c>
      <c r="X30" s="9">
        <v>54</v>
      </c>
      <c r="Y30" s="9">
        <v>1189</v>
      </c>
      <c r="Z30" s="9">
        <v>1642</v>
      </c>
      <c r="AA30" s="10">
        <v>72.410003662109375</v>
      </c>
      <c r="AB30" s="11">
        <f t="shared" si="0"/>
        <v>448</v>
      </c>
      <c r="AC30" s="11">
        <f t="shared" si="1"/>
        <v>552</v>
      </c>
      <c r="AD30" s="8" t="s">
        <v>35</v>
      </c>
      <c r="AE30" s="5" t="str">
        <f t="shared" si="2"/>
        <v/>
      </c>
      <c r="AF30" s="5" t="str">
        <f t="shared" si="3"/>
        <v/>
      </c>
      <c r="AG30" s="5" t="str">
        <f t="shared" si="4"/>
        <v/>
      </c>
    </row>
    <row r="31" spans="1:33" s="5" customFormat="1" x14ac:dyDescent="0.25">
      <c r="A31" s="8" t="s">
        <v>73</v>
      </c>
      <c r="B31" s="8" t="s">
        <v>26</v>
      </c>
      <c r="C31" s="8" t="s">
        <v>99</v>
      </c>
      <c r="D31" s="9">
        <v>80</v>
      </c>
      <c r="E31" s="9">
        <v>56</v>
      </c>
      <c r="F31" s="9">
        <v>2</v>
      </c>
      <c r="G31" s="9">
        <v>111</v>
      </c>
      <c r="H31" s="9">
        <v>84</v>
      </c>
      <c r="I31" s="9">
        <v>8</v>
      </c>
      <c r="J31" s="9">
        <v>40</v>
      </c>
      <c r="K31" s="9">
        <v>4</v>
      </c>
      <c r="L31" s="9">
        <v>49</v>
      </c>
      <c r="M31" s="9">
        <v>29</v>
      </c>
      <c r="N31" s="9">
        <v>12</v>
      </c>
      <c r="O31" s="9">
        <v>60</v>
      </c>
      <c r="P31" s="9">
        <v>94</v>
      </c>
      <c r="Q31" s="9">
        <v>27</v>
      </c>
      <c r="R31" s="9">
        <v>83</v>
      </c>
      <c r="S31" s="9">
        <v>64</v>
      </c>
      <c r="T31" s="9">
        <v>57</v>
      </c>
      <c r="U31" s="9">
        <v>66</v>
      </c>
      <c r="V31" s="9">
        <v>31</v>
      </c>
      <c r="W31" s="9">
        <v>41</v>
      </c>
      <c r="X31" s="9">
        <v>66</v>
      </c>
      <c r="Y31" s="9">
        <v>1081</v>
      </c>
      <c r="Z31" s="9">
        <v>1534</v>
      </c>
      <c r="AA31" s="10">
        <v>70.470001220703125</v>
      </c>
      <c r="AB31" s="11">
        <f t="shared" si="0"/>
        <v>421</v>
      </c>
      <c r="AC31" s="11">
        <f t="shared" si="1"/>
        <v>418</v>
      </c>
      <c r="AD31" s="8" t="s">
        <v>26</v>
      </c>
      <c r="AE31" s="5">
        <f t="shared" si="2"/>
        <v>1744</v>
      </c>
      <c r="AF31" s="5">
        <f t="shared" si="3"/>
        <v>1800</v>
      </c>
      <c r="AG31" s="5">
        <f t="shared" si="4"/>
        <v>4573</v>
      </c>
    </row>
    <row r="32" spans="1:33" s="5" customFormat="1" x14ac:dyDescent="0.25">
      <c r="A32" s="8" t="s">
        <v>73</v>
      </c>
      <c r="B32" s="8" t="s">
        <v>26</v>
      </c>
      <c r="C32" s="8" t="s">
        <v>100</v>
      </c>
      <c r="D32" s="9">
        <v>80</v>
      </c>
      <c r="E32" s="9">
        <v>53</v>
      </c>
      <c r="F32" s="9">
        <v>2</v>
      </c>
      <c r="G32" s="9">
        <v>130</v>
      </c>
      <c r="H32" s="9">
        <v>81</v>
      </c>
      <c r="I32" s="9">
        <v>9</v>
      </c>
      <c r="J32" s="9">
        <v>59</v>
      </c>
      <c r="K32" s="9">
        <v>4</v>
      </c>
      <c r="L32" s="9">
        <v>48</v>
      </c>
      <c r="M32" s="9">
        <v>48</v>
      </c>
      <c r="N32" s="9">
        <v>8</v>
      </c>
      <c r="O32" s="9">
        <v>54</v>
      </c>
      <c r="P32" s="9">
        <v>102</v>
      </c>
      <c r="Q32" s="9">
        <v>24</v>
      </c>
      <c r="R32" s="9">
        <v>83</v>
      </c>
      <c r="S32" s="9">
        <v>48</v>
      </c>
      <c r="T32" s="9">
        <v>59</v>
      </c>
      <c r="U32" s="9">
        <v>53</v>
      </c>
      <c r="V32" s="9">
        <v>22</v>
      </c>
      <c r="W32" s="9">
        <v>60</v>
      </c>
      <c r="X32" s="9">
        <v>70</v>
      </c>
      <c r="Y32" s="9">
        <v>1118</v>
      </c>
      <c r="Z32" s="9">
        <v>1572</v>
      </c>
      <c r="AA32" s="10">
        <v>71.120002746582031</v>
      </c>
      <c r="AB32" s="11">
        <f t="shared" si="0"/>
        <v>460</v>
      </c>
      <c r="AC32" s="11">
        <f t="shared" si="1"/>
        <v>407</v>
      </c>
      <c r="AD32" s="8" t="s">
        <v>26</v>
      </c>
      <c r="AE32" s="5" t="str">
        <f t="shared" si="2"/>
        <v/>
      </c>
      <c r="AF32" s="5" t="str">
        <f t="shared" si="3"/>
        <v/>
      </c>
      <c r="AG32" s="5" t="str">
        <f t="shared" si="4"/>
        <v/>
      </c>
    </row>
    <row r="33" spans="1:33" s="5" customFormat="1" x14ac:dyDescent="0.25">
      <c r="A33" s="8" t="s">
        <v>73</v>
      </c>
      <c r="B33" s="8" t="s">
        <v>26</v>
      </c>
      <c r="C33" s="8" t="s">
        <v>101</v>
      </c>
      <c r="D33" s="9">
        <v>95</v>
      </c>
      <c r="E33" s="9">
        <v>61</v>
      </c>
      <c r="F33" s="9">
        <v>2</v>
      </c>
      <c r="G33" s="9">
        <v>95</v>
      </c>
      <c r="H33" s="9">
        <v>127</v>
      </c>
      <c r="I33" s="9">
        <v>5</v>
      </c>
      <c r="J33" s="9">
        <v>44</v>
      </c>
      <c r="K33" s="9">
        <v>1</v>
      </c>
      <c r="L33" s="9">
        <v>48</v>
      </c>
      <c r="M33" s="9">
        <v>38</v>
      </c>
      <c r="N33" s="9">
        <v>6</v>
      </c>
      <c r="O33" s="9">
        <v>36</v>
      </c>
      <c r="P33" s="9">
        <v>120</v>
      </c>
      <c r="Q33" s="9">
        <v>45</v>
      </c>
      <c r="R33" s="9">
        <v>62</v>
      </c>
      <c r="S33" s="9">
        <v>75</v>
      </c>
      <c r="T33" s="9">
        <v>52</v>
      </c>
      <c r="U33" s="9">
        <v>58</v>
      </c>
      <c r="V33" s="9">
        <v>56</v>
      </c>
      <c r="W33" s="9">
        <v>39</v>
      </c>
      <c r="X33" s="9">
        <v>66</v>
      </c>
      <c r="Y33" s="9">
        <v>1150</v>
      </c>
      <c r="Z33" s="9">
        <v>1647</v>
      </c>
      <c r="AA33" s="10">
        <v>69.819999694824219</v>
      </c>
      <c r="AB33" s="11">
        <f t="shared" si="0"/>
        <v>409</v>
      </c>
      <c r="AC33" s="11">
        <f t="shared" si="1"/>
        <v>426</v>
      </c>
      <c r="AD33" s="8" t="s">
        <v>26</v>
      </c>
      <c r="AE33" s="5" t="str">
        <f t="shared" si="2"/>
        <v/>
      </c>
      <c r="AF33" s="5" t="str">
        <f t="shared" si="3"/>
        <v/>
      </c>
      <c r="AG33" s="5" t="str">
        <f t="shared" si="4"/>
        <v/>
      </c>
    </row>
    <row r="34" spans="1:33" s="5" customFormat="1" x14ac:dyDescent="0.25">
      <c r="A34" s="8" t="s">
        <v>73</v>
      </c>
      <c r="B34" s="8" t="s">
        <v>26</v>
      </c>
      <c r="C34" s="8" t="s">
        <v>102</v>
      </c>
      <c r="D34" s="9">
        <v>104</v>
      </c>
      <c r="E34" s="9">
        <v>36</v>
      </c>
      <c r="F34" s="9">
        <v>1</v>
      </c>
      <c r="G34" s="9">
        <v>138</v>
      </c>
      <c r="H34" s="9">
        <v>73</v>
      </c>
      <c r="I34" s="9">
        <v>3</v>
      </c>
      <c r="J34" s="9">
        <v>55</v>
      </c>
      <c r="K34" s="9">
        <v>5</v>
      </c>
      <c r="L34" s="9">
        <v>41</v>
      </c>
      <c r="M34" s="9">
        <v>53</v>
      </c>
      <c r="N34" s="9">
        <v>6</v>
      </c>
      <c r="O34" s="9">
        <v>32</v>
      </c>
      <c r="P34" s="9">
        <v>85</v>
      </c>
      <c r="Q34" s="9">
        <v>39</v>
      </c>
      <c r="R34" s="9">
        <v>98</v>
      </c>
      <c r="S34" s="9">
        <v>94</v>
      </c>
      <c r="T34" s="9">
        <v>83</v>
      </c>
      <c r="U34" s="9">
        <v>78</v>
      </c>
      <c r="V34" s="9">
        <v>29</v>
      </c>
      <c r="W34" s="9">
        <v>53</v>
      </c>
      <c r="X34" s="9">
        <v>99</v>
      </c>
      <c r="Y34" s="9">
        <v>1224</v>
      </c>
      <c r="Z34" s="9">
        <v>1711</v>
      </c>
      <c r="AA34" s="10">
        <v>71.540000915527344</v>
      </c>
      <c r="AB34" s="11">
        <f t="shared" si="0"/>
        <v>454</v>
      </c>
      <c r="AC34" s="11">
        <f t="shared" si="1"/>
        <v>549</v>
      </c>
      <c r="AD34" s="8" t="s">
        <v>26</v>
      </c>
      <c r="AE34" s="5" t="str">
        <f t="shared" si="2"/>
        <v/>
      </c>
      <c r="AF34" s="5" t="str">
        <f t="shared" si="3"/>
        <v/>
      </c>
      <c r="AG34" s="5" t="str">
        <f t="shared" si="4"/>
        <v/>
      </c>
    </row>
    <row r="35" spans="1:33" s="5" customFormat="1" x14ac:dyDescent="0.25">
      <c r="A35" s="8" t="s">
        <v>73</v>
      </c>
      <c r="B35" s="8" t="s">
        <v>10</v>
      </c>
      <c r="C35" s="8" t="s">
        <v>103</v>
      </c>
      <c r="D35" s="9">
        <v>78</v>
      </c>
      <c r="E35" s="9">
        <v>45</v>
      </c>
      <c r="F35" s="9">
        <v>1</v>
      </c>
      <c r="G35" s="9">
        <v>120</v>
      </c>
      <c r="H35" s="9">
        <v>53</v>
      </c>
      <c r="I35" s="9">
        <v>4</v>
      </c>
      <c r="J35" s="9">
        <v>36</v>
      </c>
      <c r="K35" s="9">
        <v>1</v>
      </c>
      <c r="L35" s="9">
        <v>23</v>
      </c>
      <c r="M35" s="9">
        <v>51</v>
      </c>
      <c r="N35" s="9">
        <v>10</v>
      </c>
      <c r="O35" s="9">
        <v>72</v>
      </c>
      <c r="P35" s="9">
        <v>94</v>
      </c>
      <c r="Q35" s="9">
        <v>80</v>
      </c>
      <c r="R35" s="9">
        <v>107</v>
      </c>
      <c r="S35" s="9">
        <v>75</v>
      </c>
      <c r="T35" s="9">
        <v>73</v>
      </c>
      <c r="U35" s="9">
        <v>81</v>
      </c>
      <c r="V35" s="9">
        <v>22</v>
      </c>
      <c r="W35" s="9">
        <v>43</v>
      </c>
      <c r="X35" s="9">
        <v>91</v>
      </c>
      <c r="Y35" s="9">
        <v>1182</v>
      </c>
      <c r="Z35" s="9">
        <v>1620</v>
      </c>
      <c r="AA35" s="10">
        <v>72.959999084472656</v>
      </c>
      <c r="AB35" s="11">
        <f t="shared" si="0"/>
        <v>461</v>
      </c>
      <c r="AC35" s="11">
        <f t="shared" si="1"/>
        <v>537</v>
      </c>
      <c r="AD35" s="8" t="s">
        <v>10</v>
      </c>
      <c r="AE35" s="5">
        <f t="shared" si="2"/>
        <v>1909</v>
      </c>
      <c r="AF35" s="5">
        <f t="shared" si="3"/>
        <v>2287</v>
      </c>
      <c r="AG35" s="5">
        <f t="shared" si="4"/>
        <v>5143</v>
      </c>
    </row>
    <row r="36" spans="1:33" s="5" customFormat="1" x14ac:dyDescent="0.25">
      <c r="A36" s="8" t="s">
        <v>73</v>
      </c>
      <c r="B36" s="8" t="s">
        <v>10</v>
      </c>
      <c r="C36" s="8" t="s">
        <v>104</v>
      </c>
      <c r="D36" s="9">
        <v>78</v>
      </c>
      <c r="E36" s="9">
        <v>34</v>
      </c>
      <c r="F36" s="9">
        <v>1</v>
      </c>
      <c r="G36" s="9">
        <v>116</v>
      </c>
      <c r="H36" s="9">
        <v>60</v>
      </c>
      <c r="I36" s="9">
        <v>4</v>
      </c>
      <c r="J36" s="9">
        <v>31</v>
      </c>
      <c r="K36" s="9">
        <v>2</v>
      </c>
      <c r="L36" s="9">
        <v>28</v>
      </c>
      <c r="M36" s="9">
        <v>48</v>
      </c>
      <c r="N36" s="9">
        <v>8</v>
      </c>
      <c r="O36" s="9">
        <v>50</v>
      </c>
      <c r="P36" s="9">
        <v>47</v>
      </c>
      <c r="Q36" s="9">
        <v>67</v>
      </c>
      <c r="R36" s="9">
        <v>82</v>
      </c>
      <c r="S36" s="9">
        <v>57</v>
      </c>
      <c r="T36" s="9">
        <v>70</v>
      </c>
      <c r="U36" s="9">
        <v>75</v>
      </c>
      <c r="V36" s="9">
        <v>22</v>
      </c>
      <c r="W36" s="9">
        <v>38</v>
      </c>
      <c r="X36" s="9">
        <v>54</v>
      </c>
      <c r="Y36" s="9">
        <v>989</v>
      </c>
      <c r="Z36" s="9">
        <v>1457</v>
      </c>
      <c r="AA36" s="10">
        <v>67.879997253417969</v>
      </c>
      <c r="AB36" s="11">
        <f t="shared" si="0"/>
        <v>351</v>
      </c>
      <c r="AC36" s="11">
        <f t="shared" si="1"/>
        <v>467</v>
      </c>
      <c r="AD36" s="8" t="s">
        <v>10</v>
      </c>
      <c r="AE36" s="5" t="str">
        <f t="shared" si="2"/>
        <v/>
      </c>
      <c r="AF36" s="5" t="str">
        <f t="shared" si="3"/>
        <v/>
      </c>
      <c r="AG36" s="5" t="str">
        <f t="shared" si="4"/>
        <v/>
      </c>
    </row>
    <row r="37" spans="1:33" s="5" customFormat="1" x14ac:dyDescent="0.25">
      <c r="A37" s="8" t="s">
        <v>73</v>
      </c>
      <c r="B37" s="8" t="s">
        <v>10</v>
      </c>
      <c r="C37" s="8" t="s">
        <v>105</v>
      </c>
      <c r="D37" s="9">
        <v>64</v>
      </c>
      <c r="E37" s="9">
        <v>45</v>
      </c>
      <c r="F37" s="9">
        <v>3</v>
      </c>
      <c r="G37" s="9">
        <v>95</v>
      </c>
      <c r="H37" s="9">
        <v>56</v>
      </c>
      <c r="I37" s="9">
        <v>3</v>
      </c>
      <c r="J37" s="9">
        <v>32</v>
      </c>
      <c r="K37" s="9">
        <v>0</v>
      </c>
      <c r="L37" s="9">
        <v>26</v>
      </c>
      <c r="M37" s="9">
        <v>29</v>
      </c>
      <c r="N37" s="9">
        <v>13</v>
      </c>
      <c r="O37" s="9">
        <v>67</v>
      </c>
      <c r="P37" s="9">
        <v>51</v>
      </c>
      <c r="Q37" s="9">
        <v>58</v>
      </c>
      <c r="R37" s="9">
        <v>73</v>
      </c>
      <c r="S37" s="9">
        <v>67</v>
      </c>
      <c r="T37" s="9">
        <v>52</v>
      </c>
      <c r="U37" s="9">
        <v>55</v>
      </c>
      <c r="V37" s="9">
        <v>63</v>
      </c>
      <c r="W37" s="9">
        <v>44</v>
      </c>
      <c r="X37" s="9">
        <v>48</v>
      </c>
      <c r="Y37" s="9">
        <v>956</v>
      </c>
      <c r="Z37" s="9">
        <v>1406</v>
      </c>
      <c r="AA37" s="10">
        <v>67.989997863769531</v>
      </c>
      <c r="AB37" s="11">
        <f t="shared" si="0"/>
        <v>329</v>
      </c>
      <c r="AC37" s="11">
        <f t="shared" si="1"/>
        <v>413</v>
      </c>
      <c r="AD37" s="8" t="s">
        <v>10</v>
      </c>
      <c r="AE37" s="5" t="str">
        <f t="shared" si="2"/>
        <v/>
      </c>
      <c r="AF37" s="5" t="str">
        <f t="shared" si="3"/>
        <v/>
      </c>
      <c r="AG37" s="5" t="str">
        <f t="shared" si="4"/>
        <v/>
      </c>
    </row>
    <row r="38" spans="1:33" s="5" customFormat="1" x14ac:dyDescent="0.25">
      <c r="A38" s="8" t="s">
        <v>73</v>
      </c>
      <c r="B38" s="8" t="s">
        <v>10</v>
      </c>
      <c r="C38" s="8" t="s">
        <v>106</v>
      </c>
      <c r="D38" s="9">
        <v>88</v>
      </c>
      <c r="E38" s="9">
        <v>25</v>
      </c>
      <c r="F38" s="9">
        <v>2</v>
      </c>
      <c r="G38" s="9">
        <v>105</v>
      </c>
      <c r="H38" s="9">
        <v>34</v>
      </c>
      <c r="I38" s="9">
        <v>6</v>
      </c>
      <c r="J38" s="9">
        <v>49</v>
      </c>
      <c r="K38" s="9">
        <v>3</v>
      </c>
      <c r="L38" s="9">
        <v>24</v>
      </c>
      <c r="M38" s="9">
        <v>38</v>
      </c>
      <c r="N38" s="9">
        <v>20</v>
      </c>
      <c r="O38" s="9">
        <v>81</v>
      </c>
      <c r="P38" s="9">
        <v>58</v>
      </c>
      <c r="Q38" s="9">
        <v>34</v>
      </c>
      <c r="R38" s="9">
        <v>72</v>
      </c>
      <c r="S38" s="9">
        <v>62</v>
      </c>
      <c r="T38" s="9">
        <v>72</v>
      </c>
      <c r="U38" s="9">
        <v>71</v>
      </c>
      <c r="V38" s="9">
        <v>74</v>
      </c>
      <c r="W38" s="9">
        <v>36</v>
      </c>
      <c r="X38" s="9">
        <v>59</v>
      </c>
      <c r="Y38" s="9">
        <v>1032</v>
      </c>
      <c r="Z38" s="9">
        <v>1530</v>
      </c>
      <c r="AA38" s="10">
        <v>67.449996948242188</v>
      </c>
      <c r="AB38" s="11">
        <f t="shared" si="0"/>
        <v>385</v>
      </c>
      <c r="AC38" s="11">
        <f t="shared" si="1"/>
        <v>435</v>
      </c>
      <c r="AD38" s="8" t="s">
        <v>10</v>
      </c>
      <c r="AE38" s="5" t="str">
        <f t="shared" si="2"/>
        <v/>
      </c>
      <c r="AF38" s="5" t="str">
        <f t="shared" si="3"/>
        <v/>
      </c>
      <c r="AG38" s="5" t="str">
        <f t="shared" si="4"/>
        <v/>
      </c>
    </row>
    <row r="39" spans="1:33" s="5" customFormat="1" x14ac:dyDescent="0.25">
      <c r="A39" s="8" t="s">
        <v>73</v>
      </c>
      <c r="B39" s="8" t="s">
        <v>10</v>
      </c>
      <c r="C39" s="8" t="s">
        <v>107</v>
      </c>
      <c r="D39" s="9">
        <v>88</v>
      </c>
      <c r="E39" s="9">
        <v>35</v>
      </c>
      <c r="F39" s="9">
        <v>0</v>
      </c>
      <c r="G39" s="9">
        <v>103</v>
      </c>
      <c r="H39" s="9">
        <v>28</v>
      </c>
      <c r="I39" s="9">
        <v>6</v>
      </c>
      <c r="J39" s="9">
        <v>38</v>
      </c>
      <c r="K39" s="9">
        <v>1</v>
      </c>
      <c r="L39" s="9">
        <v>14</v>
      </c>
      <c r="M39" s="9">
        <v>59</v>
      </c>
      <c r="N39" s="9">
        <v>14</v>
      </c>
      <c r="O39" s="9">
        <v>57</v>
      </c>
      <c r="P39" s="9">
        <v>53</v>
      </c>
      <c r="Q39" s="9">
        <v>18</v>
      </c>
      <c r="R39" s="9">
        <v>89</v>
      </c>
      <c r="S39" s="9">
        <v>46</v>
      </c>
      <c r="T39" s="9">
        <v>73</v>
      </c>
      <c r="U39" s="9">
        <v>84</v>
      </c>
      <c r="V39" s="9">
        <v>34</v>
      </c>
      <c r="W39" s="9">
        <v>37</v>
      </c>
      <c r="X39" s="9">
        <v>83</v>
      </c>
      <c r="Y39" s="9">
        <v>984</v>
      </c>
      <c r="Z39" s="9">
        <v>1446</v>
      </c>
      <c r="AA39" s="10">
        <v>68.050003051757813</v>
      </c>
      <c r="AB39" s="11">
        <f t="shared" si="0"/>
        <v>383</v>
      </c>
      <c r="AC39" s="11">
        <f t="shared" si="1"/>
        <v>435</v>
      </c>
      <c r="AD39" s="8" t="s">
        <v>10</v>
      </c>
      <c r="AE39" s="5" t="str">
        <f t="shared" si="2"/>
        <v/>
      </c>
      <c r="AF39" s="5" t="str">
        <f t="shared" si="3"/>
        <v/>
      </c>
      <c r="AG39" s="5" t="str">
        <f t="shared" si="4"/>
        <v/>
      </c>
    </row>
    <row r="40" spans="1:33" s="5" customFormat="1" x14ac:dyDescent="0.25">
      <c r="A40" s="8" t="s">
        <v>73</v>
      </c>
      <c r="B40" s="8" t="s">
        <v>12</v>
      </c>
      <c r="C40" s="8" t="s">
        <v>108</v>
      </c>
      <c r="D40" s="9">
        <v>76</v>
      </c>
      <c r="E40" s="9">
        <v>37</v>
      </c>
      <c r="F40" s="9">
        <v>1</v>
      </c>
      <c r="G40" s="9">
        <v>141</v>
      </c>
      <c r="H40" s="9">
        <v>50</v>
      </c>
      <c r="I40" s="9">
        <v>14</v>
      </c>
      <c r="J40" s="9">
        <v>49</v>
      </c>
      <c r="K40" s="9">
        <v>6</v>
      </c>
      <c r="L40" s="9">
        <v>46</v>
      </c>
      <c r="M40" s="9">
        <v>80</v>
      </c>
      <c r="N40" s="9">
        <v>11</v>
      </c>
      <c r="O40" s="9">
        <v>82</v>
      </c>
      <c r="P40" s="9">
        <v>106</v>
      </c>
      <c r="Q40" s="9">
        <v>27</v>
      </c>
      <c r="R40" s="9">
        <v>100</v>
      </c>
      <c r="S40" s="9">
        <v>76</v>
      </c>
      <c r="T40" s="9">
        <v>80</v>
      </c>
      <c r="U40" s="9">
        <v>51</v>
      </c>
      <c r="V40" s="9">
        <v>20</v>
      </c>
      <c r="W40" s="9">
        <v>31</v>
      </c>
      <c r="X40" s="9">
        <v>77</v>
      </c>
      <c r="Y40" s="9">
        <v>1190</v>
      </c>
      <c r="Z40" s="9">
        <v>1666</v>
      </c>
      <c r="AA40" s="10">
        <v>71.430000305175781</v>
      </c>
      <c r="AB40" s="11">
        <f t="shared" si="0"/>
        <v>543</v>
      </c>
      <c r="AC40" s="11">
        <f t="shared" si="1"/>
        <v>441</v>
      </c>
      <c r="AD40" s="8" t="s">
        <v>12</v>
      </c>
      <c r="AE40" s="5">
        <f t="shared" si="2"/>
        <v>2011</v>
      </c>
      <c r="AF40" s="5">
        <f t="shared" si="3"/>
        <v>1645</v>
      </c>
      <c r="AG40" s="5">
        <f t="shared" si="4"/>
        <v>4315</v>
      </c>
    </row>
    <row r="41" spans="1:33" s="5" customFormat="1" x14ac:dyDescent="0.25">
      <c r="A41" s="8" t="s">
        <v>73</v>
      </c>
      <c r="B41" s="8" t="s">
        <v>12</v>
      </c>
      <c r="C41" s="8" t="s">
        <v>109</v>
      </c>
      <c r="D41" s="9">
        <v>59</v>
      </c>
      <c r="E41" s="9">
        <v>46</v>
      </c>
      <c r="F41" s="9">
        <v>1</v>
      </c>
      <c r="G41" s="9">
        <v>170</v>
      </c>
      <c r="H41" s="9">
        <v>42</v>
      </c>
      <c r="I41" s="9">
        <v>15</v>
      </c>
      <c r="J41" s="9">
        <v>41</v>
      </c>
      <c r="K41" s="9">
        <v>2</v>
      </c>
      <c r="L41" s="9">
        <v>27</v>
      </c>
      <c r="M41" s="9">
        <v>80</v>
      </c>
      <c r="N41" s="9">
        <v>16</v>
      </c>
      <c r="O41" s="9">
        <v>100</v>
      </c>
      <c r="P41" s="9">
        <v>121</v>
      </c>
      <c r="Q41" s="9">
        <v>29</v>
      </c>
      <c r="R41" s="9">
        <v>80</v>
      </c>
      <c r="S41" s="9">
        <v>86</v>
      </c>
      <c r="T41" s="9">
        <v>57</v>
      </c>
      <c r="U41" s="9">
        <v>43</v>
      </c>
      <c r="V41" s="9">
        <v>18</v>
      </c>
      <c r="W41" s="9">
        <v>28</v>
      </c>
      <c r="X41" s="9">
        <v>62</v>
      </c>
      <c r="Y41" s="9">
        <v>1151</v>
      </c>
      <c r="Z41" s="9">
        <v>1709</v>
      </c>
      <c r="AA41" s="10">
        <v>67.349998474121094</v>
      </c>
      <c r="AB41" s="11">
        <f t="shared" si="0"/>
        <v>576</v>
      </c>
      <c r="AC41" s="11">
        <f t="shared" si="1"/>
        <v>382</v>
      </c>
      <c r="AD41" s="8" t="s">
        <v>12</v>
      </c>
      <c r="AE41" s="5" t="str">
        <f t="shared" si="2"/>
        <v/>
      </c>
      <c r="AF41" s="5" t="str">
        <f t="shared" si="3"/>
        <v/>
      </c>
      <c r="AG41" s="5" t="str">
        <f t="shared" si="4"/>
        <v/>
      </c>
    </row>
    <row r="42" spans="1:33" s="5" customFormat="1" x14ac:dyDescent="0.25">
      <c r="A42" s="8" t="s">
        <v>73</v>
      </c>
      <c r="B42" s="8" t="s">
        <v>12</v>
      </c>
      <c r="C42" s="8" t="s">
        <v>110</v>
      </c>
      <c r="D42" s="9">
        <v>66</v>
      </c>
      <c r="E42" s="9">
        <v>26</v>
      </c>
      <c r="F42" s="9">
        <v>3</v>
      </c>
      <c r="G42" s="9">
        <v>109</v>
      </c>
      <c r="H42" s="9">
        <v>46</v>
      </c>
      <c r="I42" s="9">
        <v>9</v>
      </c>
      <c r="J42" s="9">
        <v>21</v>
      </c>
      <c r="K42" s="9">
        <v>3</v>
      </c>
      <c r="L42" s="9">
        <v>24</v>
      </c>
      <c r="M42" s="9">
        <v>91</v>
      </c>
      <c r="N42" s="9">
        <v>9</v>
      </c>
      <c r="O42" s="9">
        <v>67</v>
      </c>
      <c r="P42" s="9">
        <v>86</v>
      </c>
      <c r="Q42" s="9">
        <v>33</v>
      </c>
      <c r="R42" s="9">
        <v>100</v>
      </c>
      <c r="S42" s="9">
        <v>82</v>
      </c>
      <c r="T42" s="9">
        <v>62</v>
      </c>
      <c r="U42" s="9">
        <v>38</v>
      </c>
      <c r="V42" s="9">
        <v>17</v>
      </c>
      <c r="W42" s="9">
        <v>33</v>
      </c>
      <c r="X42" s="9">
        <v>44</v>
      </c>
      <c r="Y42" s="9">
        <v>986</v>
      </c>
      <c r="Z42" s="9">
        <v>1465</v>
      </c>
      <c r="AA42" s="10">
        <v>67.300003051757813</v>
      </c>
      <c r="AB42" s="11">
        <f t="shared" si="0"/>
        <v>430</v>
      </c>
      <c r="AC42" s="11">
        <f t="shared" si="1"/>
        <v>414</v>
      </c>
      <c r="AD42" s="8" t="s">
        <v>12</v>
      </c>
      <c r="AE42" s="5" t="str">
        <f t="shared" si="2"/>
        <v/>
      </c>
      <c r="AF42" s="5" t="str">
        <f t="shared" si="3"/>
        <v/>
      </c>
      <c r="AG42" s="5" t="str">
        <f t="shared" si="4"/>
        <v/>
      </c>
    </row>
    <row r="43" spans="1:33" s="5" customFormat="1" x14ac:dyDescent="0.25">
      <c r="A43" s="8" t="s">
        <v>73</v>
      </c>
      <c r="B43" s="8" t="s">
        <v>12</v>
      </c>
      <c r="C43" s="8" t="s">
        <v>111</v>
      </c>
      <c r="D43" s="9">
        <v>79</v>
      </c>
      <c r="E43" s="9">
        <v>22</v>
      </c>
      <c r="F43" s="9">
        <v>2</v>
      </c>
      <c r="G43" s="9">
        <v>130</v>
      </c>
      <c r="H43" s="9">
        <v>24</v>
      </c>
      <c r="I43" s="9">
        <v>5</v>
      </c>
      <c r="J43" s="9">
        <v>27</v>
      </c>
      <c r="K43" s="9">
        <v>2</v>
      </c>
      <c r="L43" s="9">
        <v>21</v>
      </c>
      <c r="M43" s="9">
        <v>51</v>
      </c>
      <c r="N43" s="9">
        <v>8</v>
      </c>
      <c r="O43" s="9">
        <v>58</v>
      </c>
      <c r="P43" s="9">
        <v>78</v>
      </c>
      <c r="Q43" s="9">
        <v>30</v>
      </c>
      <c r="R43" s="9">
        <v>84</v>
      </c>
      <c r="S43" s="9">
        <v>65</v>
      </c>
      <c r="T43" s="9">
        <v>58</v>
      </c>
      <c r="U43" s="9">
        <v>44</v>
      </c>
      <c r="V43" s="9">
        <v>19</v>
      </c>
      <c r="W43" s="9">
        <v>48</v>
      </c>
      <c r="X43" s="9">
        <v>116</v>
      </c>
      <c r="Y43" s="9">
        <v>988</v>
      </c>
      <c r="Z43" s="9">
        <v>1496</v>
      </c>
      <c r="AA43" s="10">
        <v>66.040000915527344</v>
      </c>
      <c r="AB43" s="11">
        <f t="shared" si="0"/>
        <v>462</v>
      </c>
      <c r="AC43" s="11">
        <f t="shared" si="1"/>
        <v>408</v>
      </c>
      <c r="AD43" s="8" t="s">
        <v>12</v>
      </c>
      <c r="AE43" s="5" t="str">
        <f t="shared" si="2"/>
        <v/>
      </c>
      <c r="AF43" s="5" t="str">
        <f t="shared" si="3"/>
        <v/>
      </c>
      <c r="AG43" s="5" t="str">
        <f t="shared" si="4"/>
        <v/>
      </c>
    </row>
    <row r="44" spans="1:33" s="5" customFormat="1" x14ac:dyDescent="0.25">
      <c r="A44" s="8" t="s">
        <v>73</v>
      </c>
      <c r="B44" s="8" t="s">
        <v>11</v>
      </c>
      <c r="C44" s="8" t="s">
        <v>112</v>
      </c>
      <c r="D44" s="9">
        <v>55</v>
      </c>
      <c r="E44" s="9">
        <v>30</v>
      </c>
      <c r="F44" s="9">
        <v>3</v>
      </c>
      <c r="G44" s="9">
        <v>108</v>
      </c>
      <c r="H44" s="9">
        <v>78</v>
      </c>
      <c r="I44" s="9">
        <v>6</v>
      </c>
      <c r="J44" s="9">
        <v>42</v>
      </c>
      <c r="K44" s="9">
        <v>4</v>
      </c>
      <c r="L44" s="9">
        <v>78</v>
      </c>
      <c r="M44" s="9">
        <v>67</v>
      </c>
      <c r="N44" s="9">
        <v>11</v>
      </c>
      <c r="O44" s="9">
        <v>47</v>
      </c>
      <c r="P44" s="9">
        <v>81</v>
      </c>
      <c r="Q44" s="9">
        <v>39</v>
      </c>
      <c r="R44" s="9">
        <v>57</v>
      </c>
      <c r="S44" s="9">
        <v>71</v>
      </c>
      <c r="T44" s="9">
        <v>40</v>
      </c>
      <c r="U44" s="9">
        <v>73</v>
      </c>
      <c r="V44" s="9">
        <v>47</v>
      </c>
      <c r="W44" s="9">
        <v>44</v>
      </c>
      <c r="X44" s="9">
        <v>43</v>
      </c>
      <c r="Y44" s="9">
        <v>1045</v>
      </c>
      <c r="Z44" s="9">
        <v>1420</v>
      </c>
      <c r="AA44" s="10">
        <v>73.589996337890625</v>
      </c>
      <c r="AB44" s="11">
        <f t="shared" si="0"/>
        <v>435</v>
      </c>
      <c r="AC44" s="11">
        <f t="shared" si="1"/>
        <v>379</v>
      </c>
      <c r="AD44" s="8" t="s">
        <v>11</v>
      </c>
      <c r="AE44" s="5">
        <f t="shared" si="2"/>
        <v>1036</v>
      </c>
      <c r="AF44" s="5">
        <f t="shared" si="3"/>
        <v>1166</v>
      </c>
      <c r="AG44" s="5">
        <f t="shared" si="4"/>
        <v>2830</v>
      </c>
    </row>
    <row r="45" spans="1:33" s="5" customFormat="1" x14ac:dyDescent="0.25">
      <c r="A45" s="8" t="s">
        <v>73</v>
      </c>
      <c r="B45" s="8" t="s">
        <v>11</v>
      </c>
      <c r="C45" s="8" t="s">
        <v>113</v>
      </c>
      <c r="D45" s="9">
        <v>74</v>
      </c>
      <c r="E45" s="9">
        <v>47</v>
      </c>
      <c r="F45" s="9">
        <v>5</v>
      </c>
      <c r="G45" s="9">
        <v>75</v>
      </c>
      <c r="H45" s="9">
        <v>65</v>
      </c>
      <c r="I45" s="9">
        <v>5</v>
      </c>
      <c r="J45" s="9">
        <v>36</v>
      </c>
      <c r="K45" s="9">
        <v>1</v>
      </c>
      <c r="L45" s="9">
        <v>51</v>
      </c>
      <c r="M45" s="9">
        <v>30</v>
      </c>
      <c r="N45" s="9">
        <v>5</v>
      </c>
      <c r="O45" s="9">
        <v>46</v>
      </c>
      <c r="P45" s="9">
        <v>77</v>
      </c>
      <c r="Q45" s="9">
        <v>27</v>
      </c>
      <c r="R45" s="9">
        <v>72</v>
      </c>
      <c r="S45" s="9">
        <v>102</v>
      </c>
      <c r="T45" s="9">
        <v>67</v>
      </c>
      <c r="U45" s="9">
        <v>60</v>
      </c>
      <c r="V45" s="9">
        <v>23</v>
      </c>
      <c r="W45" s="9">
        <v>33</v>
      </c>
      <c r="X45" s="9">
        <v>49</v>
      </c>
      <c r="Y45" s="9">
        <v>962</v>
      </c>
      <c r="Z45" s="9">
        <v>1339</v>
      </c>
      <c r="AA45" s="10">
        <v>71.839996337890625</v>
      </c>
      <c r="AB45" s="11">
        <f t="shared" si="0"/>
        <v>333</v>
      </c>
      <c r="AC45" s="11">
        <f t="shared" si="1"/>
        <v>435</v>
      </c>
      <c r="AD45" s="8" t="s">
        <v>11</v>
      </c>
      <c r="AE45" s="5" t="str">
        <f t="shared" si="2"/>
        <v/>
      </c>
      <c r="AF45" s="5" t="str">
        <f t="shared" si="3"/>
        <v/>
      </c>
      <c r="AG45" s="5" t="str">
        <f t="shared" si="4"/>
        <v/>
      </c>
    </row>
    <row r="46" spans="1:33" s="5" customFormat="1" x14ac:dyDescent="0.25">
      <c r="A46" s="8" t="s">
        <v>73</v>
      </c>
      <c r="B46" s="8" t="s">
        <v>11</v>
      </c>
      <c r="C46" s="8" t="s">
        <v>114</v>
      </c>
      <c r="D46" s="9">
        <v>65</v>
      </c>
      <c r="E46" s="9">
        <v>46</v>
      </c>
      <c r="F46" s="9">
        <v>2</v>
      </c>
      <c r="G46" s="9">
        <v>69</v>
      </c>
      <c r="H46" s="9">
        <v>67</v>
      </c>
      <c r="I46" s="9">
        <v>4</v>
      </c>
      <c r="J46" s="9">
        <v>24</v>
      </c>
      <c r="K46" s="9">
        <v>2</v>
      </c>
      <c r="L46" s="9">
        <v>25</v>
      </c>
      <c r="M46" s="9">
        <v>29</v>
      </c>
      <c r="N46" s="9">
        <v>10</v>
      </c>
      <c r="O46" s="9">
        <v>21</v>
      </c>
      <c r="P46" s="9">
        <v>46</v>
      </c>
      <c r="Q46" s="9">
        <v>34</v>
      </c>
      <c r="R46" s="9">
        <v>62</v>
      </c>
      <c r="S46" s="9">
        <v>50</v>
      </c>
      <c r="T46" s="9">
        <v>42</v>
      </c>
      <c r="U46" s="9">
        <v>56</v>
      </c>
      <c r="V46" s="9">
        <v>46</v>
      </c>
      <c r="W46" s="9">
        <v>43</v>
      </c>
      <c r="X46" s="9">
        <v>68</v>
      </c>
      <c r="Y46" s="9">
        <v>823</v>
      </c>
      <c r="Z46" s="9">
        <v>1161</v>
      </c>
      <c r="AA46" s="10">
        <v>70.889999389648438</v>
      </c>
      <c r="AB46" s="11">
        <f t="shared" si="0"/>
        <v>268</v>
      </c>
      <c r="AC46" s="11">
        <f t="shared" si="1"/>
        <v>352</v>
      </c>
      <c r="AD46" s="8" t="s">
        <v>11</v>
      </c>
      <c r="AE46" s="5" t="str">
        <f t="shared" si="2"/>
        <v/>
      </c>
      <c r="AF46" s="5" t="str">
        <f t="shared" si="3"/>
        <v/>
      </c>
      <c r="AG46" s="5" t="str">
        <f t="shared" si="4"/>
        <v/>
      </c>
    </row>
    <row r="47" spans="1:33" s="5" customFormat="1" x14ac:dyDescent="0.25">
      <c r="A47" s="8" t="s">
        <v>73</v>
      </c>
      <c r="B47" s="8" t="s">
        <v>20</v>
      </c>
      <c r="C47" s="8" t="s">
        <v>115</v>
      </c>
      <c r="D47" s="9">
        <v>59</v>
      </c>
      <c r="E47" s="9">
        <v>18</v>
      </c>
      <c r="F47" s="9">
        <v>2</v>
      </c>
      <c r="G47" s="9">
        <v>60</v>
      </c>
      <c r="H47" s="9">
        <v>57</v>
      </c>
      <c r="I47" s="9">
        <v>8</v>
      </c>
      <c r="J47" s="9">
        <v>21</v>
      </c>
      <c r="K47" s="9">
        <v>2</v>
      </c>
      <c r="L47" s="9">
        <v>73</v>
      </c>
      <c r="M47" s="9">
        <v>23</v>
      </c>
      <c r="N47" s="9">
        <v>6</v>
      </c>
      <c r="O47" s="9">
        <v>31</v>
      </c>
      <c r="P47" s="9">
        <v>75</v>
      </c>
      <c r="Q47" s="9">
        <v>26</v>
      </c>
      <c r="R47" s="9">
        <v>59</v>
      </c>
      <c r="S47" s="9">
        <v>47</v>
      </c>
      <c r="T47" s="9">
        <v>30</v>
      </c>
      <c r="U47" s="9">
        <v>73</v>
      </c>
      <c r="V47" s="9">
        <v>18</v>
      </c>
      <c r="W47" s="9">
        <v>62</v>
      </c>
      <c r="X47" s="9">
        <v>48</v>
      </c>
      <c r="Y47" s="9">
        <v>817</v>
      </c>
      <c r="Z47" s="9">
        <v>1106</v>
      </c>
      <c r="AA47" s="10">
        <v>73.870002746582031</v>
      </c>
      <c r="AB47" s="11">
        <f t="shared" si="0"/>
        <v>316</v>
      </c>
      <c r="AC47" s="11">
        <f t="shared" si="1"/>
        <v>356</v>
      </c>
      <c r="AD47" s="8" t="s">
        <v>20</v>
      </c>
      <c r="AE47" s="5">
        <f t="shared" si="2"/>
        <v>1170</v>
      </c>
      <c r="AF47" s="5">
        <f t="shared" si="3"/>
        <v>1116</v>
      </c>
      <c r="AG47" s="5">
        <f t="shared" si="4"/>
        <v>2784</v>
      </c>
    </row>
    <row r="48" spans="1:33" s="5" customFormat="1" x14ac:dyDescent="0.25">
      <c r="A48" s="8" t="s">
        <v>73</v>
      </c>
      <c r="B48" s="8" t="s">
        <v>20</v>
      </c>
      <c r="C48" s="8" t="s">
        <v>116</v>
      </c>
      <c r="D48" s="9">
        <v>63</v>
      </c>
      <c r="E48" s="9">
        <v>36</v>
      </c>
      <c r="F48" s="9">
        <v>1</v>
      </c>
      <c r="G48" s="9">
        <v>98</v>
      </c>
      <c r="H48" s="9">
        <v>50</v>
      </c>
      <c r="I48" s="9">
        <v>4</v>
      </c>
      <c r="J48" s="9">
        <v>35</v>
      </c>
      <c r="K48" s="9">
        <v>1</v>
      </c>
      <c r="L48" s="9">
        <v>95</v>
      </c>
      <c r="M48" s="9">
        <v>35</v>
      </c>
      <c r="N48" s="9">
        <v>7</v>
      </c>
      <c r="O48" s="9">
        <v>35</v>
      </c>
      <c r="P48" s="9">
        <v>144</v>
      </c>
      <c r="Q48" s="9">
        <v>36</v>
      </c>
      <c r="R48" s="9">
        <v>65</v>
      </c>
      <c r="S48" s="9">
        <v>56</v>
      </c>
      <c r="T48" s="9">
        <v>45</v>
      </c>
      <c r="U48" s="9">
        <v>47</v>
      </c>
      <c r="V48" s="9">
        <v>26</v>
      </c>
      <c r="W48" s="9">
        <v>48</v>
      </c>
      <c r="X48" s="9">
        <v>33</v>
      </c>
      <c r="Y48" s="9">
        <v>971</v>
      </c>
      <c r="Z48" s="9">
        <v>1221</v>
      </c>
      <c r="AA48" s="10">
        <v>79.519996643066406</v>
      </c>
      <c r="AB48" s="11">
        <f t="shared" si="0"/>
        <v>447</v>
      </c>
      <c r="AC48" s="11">
        <f t="shared" si="1"/>
        <v>360</v>
      </c>
      <c r="AD48" s="8" t="s">
        <v>20</v>
      </c>
      <c r="AE48" s="5" t="str">
        <f t="shared" si="2"/>
        <v/>
      </c>
      <c r="AF48" s="5" t="str">
        <f t="shared" si="3"/>
        <v/>
      </c>
      <c r="AG48" s="5" t="str">
        <f t="shared" si="4"/>
        <v/>
      </c>
    </row>
    <row r="49" spans="1:33" s="5" customFormat="1" x14ac:dyDescent="0.25">
      <c r="A49" s="8" t="s">
        <v>73</v>
      </c>
      <c r="B49" s="8" t="s">
        <v>20</v>
      </c>
      <c r="C49" s="8" t="s">
        <v>117</v>
      </c>
      <c r="D49" s="9">
        <v>57</v>
      </c>
      <c r="E49" s="9">
        <v>25</v>
      </c>
      <c r="F49" s="9">
        <v>5</v>
      </c>
      <c r="G49" s="9">
        <v>99</v>
      </c>
      <c r="H49" s="9">
        <v>73</v>
      </c>
      <c r="I49" s="9">
        <v>5</v>
      </c>
      <c r="J49" s="9">
        <v>40</v>
      </c>
      <c r="K49" s="9">
        <v>2</v>
      </c>
      <c r="L49" s="9">
        <v>72</v>
      </c>
      <c r="M49" s="9">
        <v>46</v>
      </c>
      <c r="N49" s="9">
        <v>16</v>
      </c>
      <c r="O49" s="9">
        <v>30</v>
      </c>
      <c r="P49" s="9">
        <v>96</v>
      </c>
      <c r="Q49" s="9">
        <v>37</v>
      </c>
      <c r="R49" s="9">
        <v>73</v>
      </c>
      <c r="S49" s="9">
        <v>72</v>
      </c>
      <c r="T49" s="9">
        <v>50</v>
      </c>
      <c r="U49" s="9">
        <v>51</v>
      </c>
      <c r="V49" s="9">
        <v>21</v>
      </c>
      <c r="W49" s="9">
        <v>60</v>
      </c>
      <c r="X49" s="9">
        <v>48</v>
      </c>
      <c r="Y49" s="9">
        <v>996</v>
      </c>
      <c r="Z49" s="9">
        <v>1394</v>
      </c>
      <c r="AA49" s="10">
        <v>71.449996948242188</v>
      </c>
      <c r="AB49" s="11">
        <f t="shared" si="0"/>
        <v>407</v>
      </c>
      <c r="AC49" s="11">
        <f t="shared" si="1"/>
        <v>400</v>
      </c>
      <c r="AD49" s="8" t="s">
        <v>20</v>
      </c>
      <c r="AE49" s="5" t="str">
        <f t="shared" si="2"/>
        <v/>
      </c>
      <c r="AF49" s="5" t="str">
        <f t="shared" si="3"/>
        <v/>
      </c>
      <c r="AG49" s="5" t="str">
        <f t="shared" si="4"/>
        <v/>
      </c>
    </row>
    <row r="50" spans="1:33" s="5" customFormat="1" x14ac:dyDescent="0.25">
      <c r="A50" s="8" t="s">
        <v>73</v>
      </c>
      <c r="B50" s="8" t="s">
        <v>16</v>
      </c>
      <c r="C50" s="8" t="s">
        <v>118</v>
      </c>
      <c r="D50" s="9">
        <v>52</v>
      </c>
      <c r="E50" s="9">
        <v>48</v>
      </c>
      <c r="F50" s="9">
        <v>1</v>
      </c>
      <c r="G50" s="9">
        <v>124</v>
      </c>
      <c r="H50" s="9">
        <v>53</v>
      </c>
      <c r="I50" s="9">
        <v>12</v>
      </c>
      <c r="J50" s="9">
        <v>39</v>
      </c>
      <c r="K50" s="9">
        <v>2</v>
      </c>
      <c r="L50" s="9">
        <v>83</v>
      </c>
      <c r="M50" s="9">
        <v>25</v>
      </c>
      <c r="N50" s="9">
        <v>6</v>
      </c>
      <c r="O50" s="9">
        <v>32</v>
      </c>
      <c r="P50" s="9">
        <v>88</v>
      </c>
      <c r="Q50" s="9">
        <v>15</v>
      </c>
      <c r="R50" s="9">
        <v>65</v>
      </c>
      <c r="S50" s="9">
        <v>70</v>
      </c>
      <c r="T50" s="9">
        <v>26</v>
      </c>
      <c r="U50" s="9">
        <v>72</v>
      </c>
      <c r="V50" s="9">
        <v>32</v>
      </c>
      <c r="W50" s="9">
        <v>33</v>
      </c>
      <c r="X50" s="9">
        <v>38</v>
      </c>
      <c r="Y50" s="9">
        <v>930</v>
      </c>
      <c r="Z50" s="9">
        <v>1286</v>
      </c>
      <c r="AA50" s="10">
        <v>72.319999694824219</v>
      </c>
      <c r="AB50" s="11">
        <f t="shared" si="0"/>
        <v>396</v>
      </c>
      <c r="AC50" s="11">
        <f t="shared" si="1"/>
        <v>333</v>
      </c>
      <c r="AD50" s="8" t="s">
        <v>16</v>
      </c>
      <c r="AE50" s="5">
        <f t="shared" si="2"/>
        <v>1636</v>
      </c>
      <c r="AF50" s="5">
        <f t="shared" si="3"/>
        <v>1650</v>
      </c>
      <c r="AG50" s="5">
        <f t="shared" si="4"/>
        <v>4093</v>
      </c>
    </row>
    <row r="51" spans="1:33" s="5" customFormat="1" x14ac:dyDescent="0.25">
      <c r="A51" s="8" t="s">
        <v>73</v>
      </c>
      <c r="B51" s="8" t="s">
        <v>16</v>
      </c>
      <c r="C51" s="8" t="s">
        <v>119</v>
      </c>
      <c r="D51" s="9">
        <v>67</v>
      </c>
      <c r="E51" s="9">
        <v>44</v>
      </c>
      <c r="F51" s="9">
        <v>2</v>
      </c>
      <c r="G51" s="9">
        <v>113</v>
      </c>
      <c r="H51" s="9">
        <v>65</v>
      </c>
      <c r="I51" s="9">
        <v>4</v>
      </c>
      <c r="J51" s="9">
        <v>47</v>
      </c>
      <c r="K51" s="9">
        <v>2</v>
      </c>
      <c r="L51" s="9">
        <v>79</v>
      </c>
      <c r="M51" s="9">
        <v>23</v>
      </c>
      <c r="N51" s="9">
        <v>9</v>
      </c>
      <c r="O51" s="9">
        <v>42</v>
      </c>
      <c r="P51" s="9">
        <v>72</v>
      </c>
      <c r="Q51" s="9">
        <v>30</v>
      </c>
      <c r="R51" s="9">
        <v>77</v>
      </c>
      <c r="S51" s="9">
        <v>88</v>
      </c>
      <c r="T51" s="9">
        <v>67</v>
      </c>
      <c r="U51" s="9">
        <v>80</v>
      </c>
      <c r="V51" s="9">
        <v>38</v>
      </c>
      <c r="W51" s="9">
        <v>47</v>
      </c>
      <c r="X51" s="9">
        <v>49</v>
      </c>
      <c r="Y51" s="9">
        <v>1058</v>
      </c>
      <c r="Z51" s="9">
        <v>1416</v>
      </c>
      <c r="AA51" s="10">
        <v>74.720001220703125</v>
      </c>
      <c r="AB51" s="11">
        <f t="shared" si="0"/>
        <v>387</v>
      </c>
      <c r="AC51" s="11">
        <f t="shared" si="1"/>
        <v>456</v>
      </c>
      <c r="AD51" s="8" t="s">
        <v>16</v>
      </c>
      <c r="AE51" s="5" t="str">
        <f t="shared" si="2"/>
        <v/>
      </c>
      <c r="AF51" s="5" t="str">
        <f t="shared" si="3"/>
        <v/>
      </c>
      <c r="AG51" s="5" t="str">
        <f t="shared" si="4"/>
        <v/>
      </c>
    </row>
    <row r="52" spans="1:33" s="5" customFormat="1" x14ac:dyDescent="0.25">
      <c r="A52" s="8" t="s">
        <v>73</v>
      </c>
      <c r="B52" s="8" t="s">
        <v>16</v>
      </c>
      <c r="C52" s="8" t="s">
        <v>120</v>
      </c>
      <c r="D52" s="9">
        <v>56</v>
      </c>
      <c r="E52" s="9">
        <v>50</v>
      </c>
      <c r="F52" s="9">
        <v>5</v>
      </c>
      <c r="G52" s="9">
        <v>98</v>
      </c>
      <c r="H52" s="9">
        <v>59</v>
      </c>
      <c r="I52" s="9">
        <v>12</v>
      </c>
      <c r="J52" s="9">
        <v>34</v>
      </c>
      <c r="K52" s="9">
        <v>1</v>
      </c>
      <c r="L52" s="9">
        <v>81</v>
      </c>
      <c r="M52" s="9">
        <v>52</v>
      </c>
      <c r="N52" s="9">
        <v>7</v>
      </c>
      <c r="O52" s="9">
        <v>26</v>
      </c>
      <c r="P52" s="9">
        <v>100</v>
      </c>
      <c r="Q52" s="9">
        <v>30</v>
      </c>
      <c r="R52" s="9">
        <v>69</v>
      </c>
      <c r="S52" s="9">
        <v>79</v>
      </c>
      <c r="T52" s="9">
        <v>53</v>
      </c>
      <c r="U52" s="9">
        <v>68</v>
      </c>
      <c r="V52" s="9">
        <v>25</v>
      </c>
      <c r="W52" s="9">
        <v>67</v>
      </c>
      <c r="X52" s="9">
        <v>42</v>
      </c>
      <c r="Y52" s="9">
        <v>1029</v>
      </c>
      <c r="Z52" s="9">
        <v>1416</v>
      </c>
      <c r="AA52" s="10">
        <v>72.669998168945313</v>
      </c>
      <c r="AB52" s="11">
        <f t="shared" si="0"/>
        <v>406</v>
      </c>
      <c r="AC52" s="11">
        <f t="shared" si="1"/>
        <v>422</v>
      </c>
      <c r="AD52" s="8" t="s">
        <v>16</v>
      </c>
      <c r="AE52" s="5" t="str">
        <f t="shared" si="2"/>
        <v/>
      </c>
      <c r="AF52" s="5" t="str">
        <f t="shared" si="3"/>
        <v/>
      </c>
      <c r="AG52" s="5" t="str">
        <f t="shared" si="4"/>
        <v/>
      </c>
    </row>
    <row r="53" spans="1:33" s="5" customFormat="1" x14ac:dyDescent="0.25">
      <c r="A53" s="8" t="s">
        <v>73</v>
      </c>
      <c r="B53" s="8" t="s">
        <v>16</v>
      </c>
      <c r="C53" s="8" t="s">
        <v>121</v>
      </c>
      <c r="D53" s="9">
        <v>64</v>
      </c>
      <c r="E53" s="9">
        <v>41</v>
      </c>
      <c r="F53" s="9">
        <v>2</v>
      </c>
      <c r="G53" s="9">
        <v>102</v>
      </c>
      <c r="H53" s="9">
        <v>47</v>
      </c>
      <c r="I53" s="9">
        <v>7</v>
      </c>
      <c r="J53" s="9">
        <v>31</v>
      </c>
      <c r="K53" s="9">
        <v>3</v>
      </c>
      <c r="L53" s="9">
        <v>108</v>
      </c>
      <c r="M53" s="9">
        <v>40</v>
      </c>
      <c r="N53" s="9">
        <v>8</v>
      </c>
      <c r="O53" s="9">
        <v>39</v>
      </c>
      <c r="P53" s="9">
        <v>103</v>
      </c>
      <c r="Q53" s="9">
        <v>36</v>
      </c>
      <c r="R53" s="9">
        <v>58</v>
      </c>
      <c r="S53" s="9">
        <v>83</v>
      </c>
      <c r="T53" s="9">
        <v>59</v>
      </c>
      <c r="U53" s="9">
        <v>90</v>
      </c>
      <c r="V53" s="9">
        <v>36</v>
      </c>
      <c r="W53" s="9">
        <v>49</v>
      </c>
      <c r="X53" s="9">
        <v>47</v>
      </c>
      <c r="Y53" s="9">
        <v>1076</v>
      </c>
      <c r="Z53" s="9">
        <v>1415</v>
      </c>
      <c r="AA53" s="10">
        <v>76.040000915527344</v>
      </c>
      <c r="AB53" s="11">
        <f t="shared" si="0"/>
        <v>447</v>
      </c>
      <c r="AC53" s="11">
        <f t="shared" si="1"/>
        <v>439</v>
      </c>
      <c r="AD53" s="8" t="s">
        <v>16</v>
      </c>
      <c r="AE53" s="5" t="str">
        <f t="shared" si="2"/>
        <v/>
      </c>
      <c r="AF53" s="5" t="str">
        <f t="shared" si="3"/>
        <v/>
      </c>
      <c r="AG53" s="5" t="str">
        <f t="shared" si="4"/>
        <v/>
      </c>
    </row>
    <row r="54" spans="1:33" s="5" customFormat="1" x14ac:dyDescent="0.25">
      <c r="A54" s="8" t="s">
        <v>73</v>
      </c>
      <c r="B54" s="8" t="s">
        <v>17</v>
      </c>
      <c r="C54" s="8" t="s">
        <v>122</v>
      </c>
      <c r="D54" s="9">
        <v>73</v>
      </c>
      <c r="E54" s="9">
        <v>83</v>
      </c>
      <c r="F54" s="9">
        <v>1</v>
      </c>
      <c r="G54" s="9">
        <v>74</v>
      </c>
      <c r="H54" s="9">
        <v>53</v>
      </c>
      <c r="I54" s="9">
        <v>4</v>
      </c>
      <c r="J54" s="9">
        <v>34</v>
      </c>
      <c r="K54" s="9">
        <v>1</v>
      </c>
      <c r="L54" s="9">
        <v>64</v>
      </c>
      <c r="M54" s="9">
        <v>22</v>
      </c>
      <c r="N54" s="9">
        <v>6</v>
      </c>
      <c r="O54" s="9">
        <v>31</v>
      </c>
      <c r="P54" s="9">
        <v>55</v>
      </c>
      <c r="Q54" s="9">
        <v>56</v>
      </c>
      <c r="R54" s="9">
        <v>77</v>
      </c>
      <c r="S54" s="9">
        <v>168</v>
      </c>
      <c r="T54" s="9">
        <v>60</v>
      </c>
      <c r="U54" s="9">
        <v>71</v>
      </c>
      <c r="V54" s="9">
        <v>26</v>
      </c>
      <c r="W54" s="9">
        <v>65</v>
      </c>
      <c r="X54" s="9">
        <v>52</v>
      </c>
      <c r="Y54" s="9">
        <v>1092</v>
      </c>
      <c r="Z54" s="9">
        <v>1462</v>
      </c>
      <c r="AA54" s="10">
        <v>74.69000244140625</v>
      </c>
      <c r="AB54" s="11">
        <f t="shared" si="0"/>
        <v>304</v>
      </c>
      <c r="AC54" s="11">
        <f t="shared" si="1"/>
        <v>570</v>
      </c>
      <c r="AD54" s="8" t="s">
        <v>17</v>
      </c>
      <c r="AE54" s="5">
        <f t="shared" si="2"/>
        <v>922</v>
      </c>
      <c r="AF54" s="5">
        <f t="shared" si="3"/>
        <v>1576</v>
      </c>
      <c r="AG54" s="5">
        <f t="shared" si="4"/>
        <v>3155</v>
      </c>
    </row>
    <row r="55" spans="1:33" s="5" customFormat="1" x14ac:dyDescent="0.25">
      <c r="A55" s="8" t="s">
        <v>73</v>
      </c>
      <c r="B55" s="8" t="s">
        <v>17</v>
      </c>
      <c r="C55" s="8" t="s">
        <v>123</v>
      </c>
      <c r="D55" s="9">
        <v>80</v>
      </c>
      <c r="E55" s="9">
        <v>64</v>
      </c>
      <c r="F55" s="9">
        <v>1</v>
      </c>
      <c r="G55" s="9">
        <v>90</v>
      </c>
      <c r="H55" s="9">
        <v>52</v>
      </c>
      <c r="I55" s="9">
        <v>7</v>
      </c>
      <c r="J55" s="9">
        <v>40</v>
      </c>
      <c r="K55" s="9">
        <v>0</v>
      </c>
      <c r="L55" s="9">
        <v>43</v>
      </c>
      <c r="M55" s="9">
        <v>21</v>
      </c>
      <c r="N55" s="9">
        <v>5</v>
      </c>
      <c r="O55" s="9">
        <v>18</v>
      </c>
      <c r="P55" s="9">
        <v>62</v>
      </c>
      <c r="Q55" s="9">
        <v>37</v>
      </c>
      <c r="R55" s="9">
        <v>75</v>
      </c>
      <c r="S55" s="9">
        <v>118</v>
      </c>
      <c r="T55" s="9">
        <v>65</v>
      </c>
      <c r="U55" s="9">
        <v>76</v>
      </c>
      <c r="V55" s="9">
        <v>33</v>
      </c>
      <c r="W55" s="9">
        <v>55</v>
      </c>
      <c r="X55" s="9">
        <v>48</v>
      </c>
      <c r="Y55" s="9">
        <v>1019</v>
      </c>
      <c r="Z55" s="9">
        <v>1423</v>
      </c>
      <c r="AA55" s="10">
        <v>71.610000610351563</v>
      </c>
      <c r="AB55" s="11">
        <f t="shared" si="0"/>
        <v>287</v>
      </c>
      <c r="AC55" s="11">
        <f t="shared" si="1"/>
        <v>506</v>
      </c>
      <c r="AD55" s="8" t="s">
        <v>17</v>
      </c>
      <c r="AE55" s="5" t="str">
        <f t="shared" si="2"/>
        <v/>
      </c>
      <c r="AF55" s="5" t="str">
        <f t="shared" si="3"/>
        <v/>
      </c>
      <c r="AG55" s="5" t="str">
        <f t="shared" si="4"/>
        <v/>
      </c>
    </row>
    <row r="56" spans="1:33" s="5" customFormat="1" x14ac:dyDescent="0.25">
      <c r="A56" s="8" t="s">
        <v>73</v>
      </c>
      <c r="B56" s="8" t="s">
        <v>17</v>
      </c>
      <c r="C56" s="8" t="s">
        <v>124</v>
      </c>
      <c r="D56" s="9">
        <v>76</v>
      </c>
      <c r="E56" s="9">
        <v>59</v>
      </c>
      <c r="F56" s="9">
        <v>2</v>
      </c>
      <c r="G56" s="9">
        <v>89</v>
      </c>
      <c r="H56" s="9">
        <v>50</v>
      </c>
      <c r="I56" s="9">
        <v>5</v>
      </c>
      <c r="J56" s="9">
        <v>45</v>
      </c>
      <c r="K56" s="9">
        <v>3</v>
      </c>
      <c r="L56" s="9">
        <v>38</v>
      </c>
      <c r="M56" s="9">
        <v>40</v>
      </c>
      <c r="N56" s="9">
        <v>7</v>
      </c>
      <c r="O56" s="9">
        <v>33</v>
      </c>
      <c r="P56" s="9">
        <v>76</v>
      </c>
      <c r="Q56" s="9">
        <v>42</v>
      </c>
      <c r="R56" s="9">
        <v>81</v>
      </c>
      <c r="S56" s="9">
        <v>152</v>
      </c>
      <c r="T56" s="9">
        <v>42</v>
      </c>
      <c r="U56" s="9">
        <v>67</v>
      </c>
      <c r="V56" s="9">
        <v>28</v>
      </c>
      <c r="W56" s="9">
        <v>40</v>
      </c>
      <c r="X56" s="9">
        <v>48</v>
      </c>
      <c r="Y56" s="9">
        <v>1044</v>
      </c>
      <c r="Z56" s="9">
        <v>1403</v>
      </c>
      <c r="AA56" s="10">
        <v>74.410003662109375</v>
      </c>
      <c r="AB56" s="11">
        <f t="shared" si="0"/>
        <v>331</v>
      </c>
      <c r="AC56" s="11">
        <f t="shared" si="1"/>
        <v>500</v>
      </c>
      <c r="AD56" s="8" t="s">
        <v>17</v>
      </c>
      <c r="AE56" s="5" t="str">
        <f t="shared" si="2"/>
        <v/>
      </c>
      <c r="AF56" s="5" t="str">
        <f t="shared" si="3"/>
        <v/>
      </c>
      <c r="AG56" s="5" t="str">
        <f t="shared" si="4"/>
        <v/>
      </c>
    </row>
    <row r="57" spans="1:33" s="5" customFormat="1" x14ac:dyDescent="0.25">
      <c r="A57" s="8" t="s">
        <v>73</v>
      </c>
      <c r="B57" s="8" t="s">
        <v>29</v>
      </c>
      <c r="C57" s="8" t="s">
        <v>125</v>
      </c>
      <c r="D57" s="9">
        <v>54</v>
      </c>
      <c r="E57" s="9">
        <v>27</v>
      </c>
      <c r="F57" s="9">
        <v>4</v>
      </c>
      <c r="G57" s="9">
        <v>66</v>
      </c>
      <c r="H57" s="9">
        <v>58</v>
      </c>
      <c r="I57" s="9">
        <v>5</v>
      </c>
      <c r="J57" s="9">
        <v>32</v>
      </c>
      <c r="K57" s="9">
        <v>0</v>
      </c>
      <c r="L57" s="9">
        <v>65</v>
      </c>
      <c r="M57" s="9">
        <v>28</v>
      </c>
      <c r="N57" s="9">
        <v>10</v>
      </c>
      <c r="O57" s="9">
        <v>29</v>
      </c>
      <c r="P57" s="9">
        <v>50</v>
      </c>
      <c r="Q57" s="9">
        <v>46</v>
      </c>
      <c r="R57" s="9">
        <v>67</v>
      </c>
      <c r="S57" s="9">
        <v>87</v>
      </c>
      <c r="T57" s="9">
        <v>53</v>
      </c>
      <c r="U57" s="9">
        <v>62</v>
      </c>
      <c r="V57" s="9">
        <v>23</v>
      </c>
      <c r="W57" s="9">
        <v>75</v>
      </c>
      <c r="X57" s="9">
        <v>47</v>
      </c>
      <c r="Y57" s="9">
        <v>907</v>
      </c>
      <c r="Z57" s="9">
        <v>1280</v>
      </c>
      <c r="AA57" s="10">
        <v>70.860000610351563</v>
      </c>
      <c r="AB57" s="11">
        <f t="shared" si="0"/>
        <v>295</v>
      </c>
      <c r="AC57" s="11">
        <f t="shared" si="1"/>
        <v>444</v>
      </c>
      <c r="AD57" s="8" t="s">
        <v>29</v>
      </c>
      <c r="AE57" s="5">
        <f t="shared" si="2"/>
        <v>890</v>
      </c>
      <c r="AF57" s="5">
        <f t="shared" si="3"/>
        <v>1396</v>
      </c>
      <c r="AG57" s="5">
        <f t="shared" si="4"/>
        <v>2799</v>
      </c>
    </row>
    <row r="58" spans="1:33" s="5" customFormat="1" x14ac:dyDescent="0.25">
      <c r="A58" s="8" t="s">
        <v>73</v>
      </c>
      <c r="B58" s="8" t="s">
        <v>29</v>
      </c>
      <c r="C58" s="8" t="s">
        <v>126</v>
      </c>
      <c r="D58" s="9">
        <v>85</v>
      </c>
      <c r="E58" s="9">
        <v>25</v>
      </c>
      <c r="F58" s="9">
        <v>3</v>
      </c>
      <c r="G58" s="9">
        <v>77</v>
      </c>
      <c r="H58" s="9">
        <v>64</v>
      </c>
      <c r="I58" s="9">
        <v>7</v>
      </c>
      <c r="J58" s="9">
        <v>36</v>
      </c>
      <c r="K58" s="9">
        <v>2</v>
      </c>
      <c r="L58" s="9">
        <v>76</v>
      </c>
      <c r="M58" s="9">
        <v>31</v>
      </c>
      <c r="N58" s="9">
        <v>2</v>
      </c>
      <c r="O58" s="9">
        <v>24</v>
      </c>
      <c r="P58" s="9">
        <v>49</v>
      </c>
      <c r="Q58" s="9">
        <v>54</v>
      </c>
      <c r="R58" s="9">
        <v>66</v>
      </c>
      <c r="S58" s="9">
        <v>92</v>
      </c>
      <c r="T58" s="9">
        <v>55</v>
      </c>
      <c r="U58" s="9">
        <v>90</v>
      </c>
      <c r="V58" s="9">
        <v>23</v>
      </c>
      <c r="W58" s="9">
        <v>46</v>
      </c>
      <c r="X58" s="9">
        <v>54</v>
      </c>
      <c r="Y58" s="9">
        <v>981</v>
      </c>
      <c r="Z58" s="9">
        <v>1347</v>
      </c>
      <c r="AA58" s="10">
        <v>72.830001831054688</v>
      </c>
      <c r="AB58" s="11">
        <f t="shared" si="0"/>
        <v>313</v>
      </c>
      <c r="AC58" s="11">
        <f t="shared" si="1"/>
        <v>488</v>
      </c>
      <c r="AD58" s="8" t="s">
        <v>29</v>
      </c>
      <c r="AE58" s="5" t="str">
        <f t="shared" si="2"/>
        <v/>
      </c>
      <c r="AF58" s="5" t="str">
        <f t="shared" si="3"/>
        <v/>
      </c>
      <c r="AG58" s="5" t="str">
        <f t="shared" si="4"/>
        <v/>
      </c>
    </row>
    <row r="59" spans="1:33" s="5" customFormat="1" x14ac:dyDescent="0.25">
      <c r="A59" s="8" t="s">
        <v>73</v>
      </c>
      <c r="B59" s="8" t="s">
        <v>29</v>
      </c>
      <c r="C59" s="8" t="s">
        <v>127</v>
      </c>
      <c r="D59" s="9">
        <v>64</v>
      </c>
      <c r="E59" s="9">
        <v>33</v>
      </c>
      <c r="F59" s="9">
        <v>0</v>
      </c>
      <c r="G59" s="9">
        <v>63</v>
      </c>
      <c r="H59" s="9">
        <v>48</v>
      </c>
      <c r="I59" s="9">
        <v>7</v>
      </c>
      <c r="J59" s="9">
        <v>39</v>
      </c>
      <c r="K59" s="9">
        <v>0</v>
      </c>
      <c r="L59" s="9">
        <v>77</v>
      </c>
      <c r="M59" s="9">
        <v>25</v>
      </c>
      <c r="N59" s="9">
        <v>3</v>
      </c>
      <c r="O59" s="9">
        <v>25</v>
      </c>
      <c r="P59" s="9">
        <v>52</v>
      </c>
      <c r="Q59" s="9">
        <v>49</v>
      </c>
      <c r="R59" s="9">
        <v>81</v>
      </c>
      <c r="S59" s="9">
        <v>81</v>
      </c>
      <c r="T59" s="9">
        <v>52</v>
      </c>
      <c r="U59" s="9">
        <v>83</v>
      </c>
      <c r="V59" s="9">
        <v>19</v>
      </c>
      <c r="W59" s="9">
        <v>54</v>
      </c>
      <c r="X59" s="9">
        <v>37</v>
      </c>
      <c r="Y59" s="9">
        <v>911</v>
      </c>
      <c r="Z59" s="9">
        <v>1275</v>
      </c>
      <c r="AA59" s="10">
        <v>71.449996948242188</v>
      </c>
      <c r="AB59" s="11">
        <f t="shared" si="0"/>
        <v>282</v>
      </c>
      <c r="AC59" s="11">
        <f t="shared" si="1"/>
        <v>464</v>
      </c>
      <c r="AD59" s="8" t="s">
        <v>29</v>
      </c>
      <c r="AE59" s="5" t="str">
        <f t="shared" si="2"/>
        <v/>
      </c>
      <c r="AF59" s="5" t="str">
        <f t="shared" si="3"/>
        <v/>
      </c>
      <c r="AG59" s="5" t="str">
        <f t="shared" si="4"/>
        <v/>
      </c>
    </row>
    <row r="60" spans="1:33" s="5" customFormat="1" x14ac:dyDescent="0.25">
      <c r="A60" s="8" t="s">
        <v>73</v>
      </c>
      <c r="B60" s="8" t="s">
        <v>128</v>
      </c>
      <c r="C60" s="8" t="s">
        <v>129</v>
      </c>
      <c r="D60" s="9">
        <v>86</v>
      </c>
      <c r="E60" s="9">
        <v>29</v>
      </c>
      <c r="F60" s="9">
        <v>1</v>
      </c>
      <c r="G60" s="9">
        <v>108</v>
      </c>
      <c r="H60" s="9">
        <v>80</v>
      </c>
      <c r="I60" s="9">
        <v>4</v>
      </c>
      <c r="J60" s="9">
        <v>49</v>
      </c>
      <c r="K60" s="9">
        <v>1</v>
      </c>
      <c r="L60" s="9">
        <v>79</v>
      </c>
      <c r="M60" s="9">
        <v>35</v>
      </c>
      <c r="N60" s="9">
        <v>7</v>
      </c>
      <c r="O60" s="9">
        <v>22</v>
      </c>
      <c r="P60" s="9">
        <v>76</v>
      </c>
      <c r="Q60" s="9">
        <v>69</v>
      </c>
      <c r="R60" s="9">
        <v>71</v>
      </c>
      <c r="S60" s="9">
        <v>98</v>
      </c>
      <c r="T60" s="9">
        <v>90</v>
      </c>
      <c r="U60" s="9">
        <v>95</v>
      </c>
      <c r="V60" s="9">
        <v>29</v>
      </c>
      <c r="W60" s="9">
        <v>56</v>
      </c>
      <c r="X60" s="9">
        <v>60</v>
      </c>
      <c r="Y60" s="9">
        <v>1166</v>
      </c>
      <c r="Z60" s="9">
        <v>1585</v>
      </c>
      <c r="AA60" s="10">
        <v>73.55999755859375</v>
      </c>
      <c r="AB60" s="11">
        <f t="shared" si="0"/>
        <v>387</v>
      </c>
      <c r="AC60" s="11">
        <f t="shared" si="1"/>
        <v>565</v>
      </c>
      <c r="AD60" s="8" t="s">
        <v>128</v>
      </c>
      <c r="AE60" s="5">
        <f t="shared" si="2"/>
        <v>994</v>
      </c>
      <c r="AF60" s="5">
        <f t="shared" si="3"/>
        <v>1545</v>
      </c>
      <c r="AG60" s="5">
        <f t="shared" si="4"/>
        <v>3214</v>
      </c>
    </row>
    <row r="61" spans="1:33" s="5" customFormat="1" x14ac:dyDescent="0.25">
      <c r="A61" s="8" t="s">
        <v>73</v>
      </c>
      <c r="B61" s="8" t="s">
        <v>128</v>
      </c>
      <c r="C61" s="8" t="s">
        <v>130</v>
      </c>
      <c r="D61" s="9">
        <v>68</v>
      </c>
      <c r="E61" s="9">
        <v>46</v>
      </c>
      <c r="F61" s="9">
        <v>2</v>
      </c>
      <c r="G61" s="9">
        <v>65</v>
      </c>
      <c r="H61" s="9">
        <v>72</v>
      </c>
      <c r="I61" s="9">
        <v>8</v>
      </c>
      <c r="J61" s="9">
        <v>37</v>
      </c>
      <c r="K61" s="9">
        <v>1</v>
      </c>
      <c r="L61" s="9">
        <v>61</v>
      </c>
      <c r="M61" s="9">
        <v>26</v>
      </c>
      <c r="N61" s="9">
        <v>9</v>
      </c>
      <c r="O61" s="9">
        <v>18</v>
      </c>
      <c r="P61" s="9">
        <v>46</v>
      </c>
      <c r="Q61" s="9">
        <v>66</v>
      </c>
      <c r="R61" s="9">
        <v>55</v>
      </c>
      <c r="S61" s="9">
        <v>93</v>
      </c>
      <c r="T61" s="9">
        <v>69</v>
      </c>
      <c r="U61" s="9">
        <v>68</v>
      </c>
      <c r="V61" s="9">
        <v>43</v>
      </c>
      <c r="W61" s="9">
        <v>55</v>
      </c>
      <c r="X61" s="9">
        <v>38</v>
      </c>
      <c r="Y61" s="9">
        <v>964</v>
      </c>
      <c r="Z61" s="9">
        <v>1368</v>
      </c>
      <c r="AA61" s="10">
        <v>70.470001220703125</v>
      </c>
      <c r="AB61" s="11">
        <f t="shared" si="0"/>
        <v>263</v>
      </c>
      <c r="AC61" s="11">
        <f t="shared" si="1"/>
        <v>474</v>
      </c>
      <c r="AD61" s="8" t="s">
        <v>128</v>
      </c>
      <c r="AE61" s="5" t="str">
        <f t="shared" si="2"/>
        <v/>
      </c>
      <c r="AF61" s="5" t="str">
        <f t="shared" si="3"/>
        <v/>
      </c>
      <c r="AG61" s="5" t="str">
        <f t="shared" si="4"/>
        <v/>
      </c>
    </row>
    <row r="62" spans="1:33" s="5" customFormat="1" x14ac:dyDescent="0.25">
      <c r="A62" s="8" t="s">
        <v>73</v>
      </c>
      <c r="B62" s="8" t="s">
        <v>128</v>
      </c>
      <c r="C62" s="8" t="s">
        <v>131</v>
      </c>
      <c r="D62" s="9">
        <v>71</v>
      </c>
      <c r="E62" s="9">
        <v>37</v>
      </c>
      <c r="F62" s="9">
        <v>3</v>
      </c>
      <c r="G62" s="9">
        <v>102</v>
      </c>
      <c r="H62" s="9">
        <v>72</v>
      </c>
      <c r="I62" s="9">
        <v>4</v>
      </c>
      <c r="J62" s="9">
        <v>55</v>
      </c>
      <c r="K62" s="9">
        <v>5</v>
      </c>
      <c r="L62" s="9">
        <v>67</v>
      </c>
      <c r="M62" s="9">
        <v>43</v>
      </c>
      <c r="N62" s="9">
        <v>8</v>
      </c>
      <c r="O62" s="9">
        <v>26</v>
      </c>
      <c r="P62" s="9">
        <v>54</v>
      </c>
      <c r="Q62" s="9">
        <v>67</v>
      </c>
      <c r="R62" s="9">
        <v>66</v>
      </c>
      <c r="S62" s="9">
        <v>127</v>
      </c>
      <c r="T62" s="9">
        <v>56</v>
      </c>
      <c r="U62" s="9">
        <v>70</v>
      </c>
      <c r="V62" s="9">
        <v>36</v>
      </c>
      <c r="W62" s="9">
        <v>49</v>
      </c>
      <c r="X62" s="9">
        <v>44</v>
      </c>
      <c r="Y62" s="9">
        <v>1084</v>
      </c>
      <c r="Z62" s="9">
        <v>1562</v>
      </c>
      <c r="AA62" s="10">
        <v>69.400001525878906</v>
      </c>
      <c r="AB62" s="11">
        <f t="shared" si="0"/>
        <v>344</v>
      </c>
      <c r="AC62" s="11">
        <f t="shared" si="1"/>
        <v>506</v>
      </c>
      <c r="AD62" s="8" t="s">
        <v>128</v>
      </c>
      <c r="AE62" s="5" t="str">
        <f t="shared" si="2"/>
        <v/>
      </c>
      <c r="AF62" s="5" t="str">
        <f t="shared" si="3"/>
        <v/>
      </c>
      <c r="AG62" s="5" t="str">
        <f t="shared" si="4"/>
        <v/>
      </c>
    </row>
    <row r="63" spans="1:33" s="5" customFormat="1" x14ac:dyDescent="0.25">
      <c r="A63" s="8" t="s">
        <v>73</v>
      </c>
      <c r="B63" s="8" t="s">
        <v>132</v>
      </c>
      <c r="C63" s="8" t="s">
        <v>133</v>
      </c>
      <c r="D63" s="9">
        <v>59</v>
      </c>
      <c r="E63" s="9">
        <v>49</v>
      </c>
      <c r="F63" s="9">
        <v>0</v>
      </c>
      <c r="G63" s="9">
        <v>81</v>
      </c>
      <c r="H63" s="9">
        <v>55</v>
      </c>
      <c r="I63" s="9">
        <v>5</v>
      </c>
      <c r="J63" s="9">
        <v>34</v>
      </c>
      <c r="K63" s="9">
        <v>0</v>
      </c>
      <c r="L63" s="9">
        <v>80</v>
      </c>
      <c r="M63" s="9">
        <v>58</v>
      </c>
      <c r="N63" s="9">
        <v>8</v>
      </c>
      <c r="O63" s="9">
        <v>29</v>
      </c>
      <c r="P63" s="9">
        <v>72</v>
      </c>
      <c r="Q63" s="9">
        <v>57</v>
      </c>
      <c r="R63" s="9">
        <v>57</v>
      </c>
      <c r="S63" s="9">
        <v>78</v>
      </c>
      <c r="T63" s="9">
        <v>50</v>
      </c>
      <c r="U63" s="9">
        <v>80</v>
      </c>
      <c r="V63" s="9">
        <v>39</v>
      </c>
      <c r="W63" s="9">
        <v>62</v>
      </c>
      <c r="X63" s="9">
        <v>50</v>
      </c>
      <c r="Y63" s="9">
        <v>1017</v>
      </c>
      <c r="Z63" s="9">
        <v>1423</v>
      </c>
      <c r="AA63" s="10">
        <v>71.470001220703125</v>
      </c>
      <c r="AB63" s="11">
        <f t="shared" si="0"/>
        <v>378</v>
      </c>
      <c r="AC63" s="11">
        <f t="shared" si="1"/>
        <v>443</v>
      </c>
      <c r="AD63" s="8" t="s">
        <v>132</v>
      </c>
      <c r="AE63" s="5">
        <f t="shared" si="2"/>
        <v>1703</v>
      </c>
      <c r="AF63" s="5">
        <f t="shared" si="3"/>
        <v>2536</v>
      </c>
      <c r="AG63" s="5">
        <f t="shared" si="4"/>
        <v>5312</v>
      </c>
    </row>
    <row r="64" spans="1:33" s="5" customFormat="1" x14ac:dyDescent="0.25">
      <c r="A64" s="8" t="s">
        <v>73</v>
      </c>
      <c r="B64" s="8" t="s">
        <v>132</v>
      </c>
      <c r="C64" s="8" t="s">
        <v>134</v>
      </c>
      <c r="D64" s="9">
        <v>87</v>
      </c>
      <c r="E64" s="9">
        <v>58</v>
      </c>
      <c r="F64" s="9">
        <v>5</v>
      </c>
      <c r="G64" s="9">
        <v>96</v>
      </c>
      <c r="H64" s="9">
        <v>61</v>
      </c>
      <c r="I64" s="9">
        <v>9</v>
      </c>
      <c r="J64" s="9">
        <v>44</v>
      </c>
      <c r="K64" s="9">
        <v>0</v>
      </c>
      <c r="L64" s="9">
        <v>70</v>
      </c>
      <c r="M64" s="9">
        <v>43</v>
      </c>
      <c r="N64" s="9">
        <v>9</v>
      </c>
      <c r="O64" s="9">
        <v>28</v>
      </c>
      <c r="P64" s="9">
        <v>60</v>
      </c>
      <c r="Q64" s="9">
        <v>81</v>
      </c>
      <c r="R64" s="9">
        <v>68</v>
      </c>
      <c r="S64" s="9">
        <v>83</v>
      </c>
      <c r="T64" s="9">
        <v>63</v>
      </c>
      <c r="U64" s="9">
        <v>84</v>
      </c>
      <c r="V64" s="9">
        <v>25</v>
      </c>
      <c r="W64" s="9">
        <v>49</v>
      </c>
      <c r="X64" s="9">
        <v>53</v>
      </c>
      <c r="Y64" s="9">
        <v>1101</v>
      </c>
      <c r="Z64" s="9">
        <v>1516</v>
      </c>
      <c r="AA64" s="10">
        <v>72.629997253417969</v>
      </c>
      <c r="AB64" s="11">
        <f t="shared" si="0"/>
        <v>359</v>
      </c>
      <c r="AC64" s="11">
        <f t="shared" si="1"/>
        <v>515</v>
      </c>
      <c r="AD64" s="8" t="s">
        <v>132</v>
      </c>
      <c r="AE64" s="5" t="str">
        <f t="shared" si="2"/>
        <v/>
      </c>
      <c r="AF64" s="5" t="str">
        <f t="shared" si="3"/>
        <v/>
      </c>
      <c r="AG64" s="5" t="str">
        <f t="shared" si="4"/>
        <v/>
      </c>
    </row>
    <row r="65" spans="1:33" s="5" customFormat="1" x14ac:dyDescent="0.25">
      <c r="A65" s="8" t="s">
        <v>73</v>
      </c>
      <c r="B65" s="8" t="s">
        <v>132</v>
      </c>
      <c r="C65" s="8" t="s">
        <v>135</v>
      </c>
      <c r="D65" s="9">
        <v>90</v>
      </c>
      <c r="E65" s="9">
        <v>51</v>
      </c>
      <c r="F65" s="9">
        <v>4</v>
      </c>
      <c r="G65" s="9">
        <v>80</v>
      </c>
      <c r="H65" s="9">
        <v>59</v>
      </c>
      <c r="I65" s="9">
        <v>8</v>
      </c>
      <c r="J65" s="9">
        <v>30</v>
      </c>
      <c r="K65" s="9">
        <v>3</v>
      </c>
      <c r="L65" s="9">
        <v>65</v>
      </c>
      <c r="M65" s="9">
        <v>20</v>
      </c>
      <c r="N65" s="9">
        <v>9</v>
      </c>
      <c r="O65" s="9">
        <v>21</v>
      </c>
      <c r="P65" s="9">
        <v>55</v>
      </c>
      <c r="Q65" s="9">
        <v>71</v>
      </c>
      <c r="R65" s="9">
        <v>81</v>
      </c>
      <c r="S65" s="9">
        <v>85</v>
      </c>
      <c r="T65" s="9">
        <v>77</v>
      </c>
      <c r="U65" s="9">
        <v>84</v>
      </c>
      <c r="V65" s="9">
        <v>24</v>
      </c>
      <c r="W65" s="9">
        <v>57</v>
      </c>
      <c r="X65" s="9">
        <v>50</v>
      </c>
      <c r="Y65" s="9">
        <v>1049</v>
      </c>
      <c r="Z65" s="9">
        <v>1484</v>
      </c>
      <c r="AA65" s="10">
        <v>70.69000244140625</v>
      </c>
      <c r="AB65" s="11">
        <f t="shared" si="0"/>
        <v>300</v>
      </c>
      <c r="AC65" s="11">
        <f t="shared" si="1"/>
        <v>545</v>
      </c>
      <c r="AD65" s="8" t="s">
        <v>132</v>
      </c>
      <c r="AE65" s="5" t="str">
        <f t="shared" si="2"/>
        <v/>
      </c>
      <c r="AF65" s="5" t="str">
        <f t="shared" si="3"/>
        <v/>
      </c>
      <c r="AG65" s="5" t="str">
        <f t="shared" si="4"/>
        <v/>
      </c>
    </row>
    <row r="66" spans="1:33" s="5" customFormat="1" x14ac:dyDescent="0.25">
      <c r="A66" s="8" t="s">
        <v>73</v>
      </c>
      <c r="B66" s="8" t="s">
        <v>132</v>
      </c>
      <c r="C66" s="8" t="s">
        <v>136</v>
      </c>
      <c r="D66" s="9">
        <v>77</v>
      </c>
      <c r="E66" s="9">
        <v>76</v>
      </c>
      <c r="F66" s="9">
        <v>6</v>
      </c>
      <c r="G66" s="9">
        <v>91</v>
      </c>
      <c r="H66" s="9">
        <v>72</v>
      </c>
      <c r="I66" s="9">
        <v>4</v>
      </c>
      <c r="J66" s="9">
        <v>33</v>
      </c>
      <c r="K66" s="9">
        <v>1</v>
      </c>
      <c r="L66" s="9">
        <v>65</v>
      </c>
      <c r="M66" s="9">
        <v>29</v>
      </c>
      <c r="N66" s="9">
        <v>4</v>
      </c>
      <c r="O66" s="9">
        <v>23</v>
      </c>
      <c r="P66" s="9">
        <v>63</v>
      </c>
      <c r="Q66" s="9">
        <v>85</v>
      </c>
      <c r="R66" s="9">
        <v>65</v>
      </c>
      <c r="S66" s="9">
        <v>71</v>
      </c>
      <c r="T66" s="9">
        <v>53</v>
      </c>
      <c r="U66" s="9">
        <v>79</v>
      </c>
      <c r="V66" s="9">
        <v>30</v>
      </c>
      <c r="W66" s="9">
        <v>57</v>
      </c>
      <c r="X66" s="9">
        <v>52</v>
      </c>
      <c r="Y66" s="9">
        <v>1053</v>
      </c>
      <c r="Z66" s="9">
        <v>1437</v>
      </c>
      <c r="AA66" s="10">
        <v>73.279998779296875</v>
      </c>
      <c r="AB66" s="11">
        <f t="shared" si="0"/>
        <v>327</v>
      </c>
      <c r="AC66" s="11">
        <f t="shared" si="1"/>
        <v>487</v>
      </c>
      <c r="AD66" s="8" t="s">
        <v>132</v>
      </c>
      <c r="AE66" s="5" t="str">
        <f t="shared" si="2"/>
        <v/>
      </c>
      <c r="AF66" s="5" t="str">
        <f t="shared" si="3"/>
        <v/>
      </c>
      <c r="AG66" s="5" t="str">
        <f t="shared" si="4"/>
        <v/>
      </c>
    </row>
    <row r="67" spans="1:33" s="5" customFormat="1" x14ac:dyDescent="0.25">
      <c r="A67" s="8" t="s">
        <v>73</v>
      </c>
      <c r="B67" s="8" t="s">
        <v>132</v>
      </c>
      <c r="C67" s="8" t="s">
        <v>137</v>
      </c>
      <c r="D67" s="9">
        <v>77</v>
      </c>
      <c r="E67" s="9">
        <v>35</v>
      </c>
      <c r="F67" s="9">
        <v>4</v>
      </c>
      <c r="G67" s="9">
        <v>108</v>
      </c>
      <c r="H67" s="9">
        <v>62</v>
      </c>
      <c r="I67" s="9">
        <v>11</v>
      </c>
      <c r="J67" s="9">
        <v>42</v>
      </c>
      <c r="K67" s="9">
        <v>2</v>
      </c>
      <c r="L67" s="9">
        <v>65</v>
      </c>
      <c r="M67" s="9">
        <v>30</v>
      </c>
      <c r="N67" s="9">
        <v>11</v>
      </c>
      <c r="O67" s="9">
        <v>21</v>
      </c>
      <c r="P67" s="9">
        <v>50</v>
      </c>
      <c r="Q67" s="9">
        <v>68</v>
      </c>
      <c r="R67" s="9">
        <v>79</v>
      </c>
      <c r="S67" s="9">
        <v>91</v>
      </c>
      <c r="T67" s="9">
        <v>82</v>
      </c>
      <c r="U67" s="9">
        <v>83</v>
      </c>
      <c r="V67" s="9">
        <v>25</v>
      </c>
      <c r="W67" s="9">
        <v>66</v>
      </c>
      <c r="X67" s="9">
        <v>54</v>
      </c>
      <c r="Y67" s="9">
        <v>1092</v>
      </c>
      <c r="Z67" s="9">
        <v>1524</v>
      </c>
      <c r="AA67" s="10">
        <v>71.650001525878906</v>
      </c>
      <c r="AB67" s="11">
        <f t="shared" si="0"/>
        <v>339</v>
      </c>
      <c r="AC67" s="11">
        <f t="shared" si="1"/>
        <v>546</v>
      </c>
      <c r="AD67" s="8" t="s">
        <v>132</v>
      </c>
      <c r="AE67" s="5" t="str">
        <f t="shared" si="2"/>
        <v/>
      </c>
      <c r="AF67" s="5" t="str">
        <f t="shared" si="3"/>
        <v/>
      </c>
      <c r="AG67" s="5" t="str">
        <f t="shared" si="4"/>
        <v/>
      </c>
    </row>
    <row r="68" spans="1:33" s="5" customFormat="1" x14ac:dyDescent="0.25">
      <c r="A68" s="8" t="s">
        <v>73</v>
      </c>
      <c r="B68" s="8" t="s">
        <v>1</v>
      </c>
      <c r="C68" s="8" t="s">
        <v>138</v>
      </c>
      <c r="D68" s="9">
        <v>74</v>
      </c>
      <c r="E68" s="9">
        <v>28</v>
      </c>
      <c r="F68" s="9">
        <v>2</v>
      </c>
      <c r="G68" s="9">
        <v>75</v>
      </c>
      <c r="H68" s="9">
        <v>92</v>
      </c>
      <c r="I68" s="9">
        <v>13</v>
      </c>
      <c r="J68" s="9">
        <v>26</v>
      </c>
      <c r="K68" s="9">
        <v>4</v>
      </c>
      <c r="L68" s="9">
        <v>78</v>
      </c>
      <c r="M68" s="9">
        <v>23</v>
      </c>
      <c r="N68" s="9">
        <v>4</v>
      </c>
      <c r="O68" s="9">
        <v>28</v>
      </c>
      <c r="P68" s="9">
        <v>52</v>
      </c>
      <c r="Q68" s="9">
        <v>72</v>
      </c>
      <c r="R68" s="9">
        <v>61</v>
      </c>
      <c r="S68" s="9">
        <v>92</v>
      </c>
      <c r="T68" s="9">
        <v>77</v>
      </c>
      <c r="U68" s="9">
        <v>76</v>
      </c>
      <c r="V68" s="9">
        <v>19</v>
      </c>
      <c r="W68" s="9">
        <v>66</v>
      </c>
      <c r="X68" s="9">
        <v>67</v>
      </c>
      <c r="Y68" s="9">
        <v>1043</v>
      </c>
      <c r="Z68" s="9">
        <v>1484</v>
      </c>
      <c r="AA68" s="10">
        <v>70.279998779296875</v>
      </c>
      <c r="AB68" s="11">
        <f t="shared" si="0"/>
        <v>327</v>
      </c>
      <c r="AC68" s="11">
        <f t="shared" si="1"/>
        <v>518</v>
      </c>
      <c r="AD68" s="8" t="s">
        <v>1</v>
      </c>
      <c r="AE68" s="5">
        <f t="shared" si="2"/>
        <v>980</v>
      </c>
      <c r="AF68" s="5">
        <f t="shared" si="3"/>
        <v>1590</v>
      </c>
      <c r="AG68" s="5">
        <f t="shared" si="4"/>
        <v>3242</v>
      </c>
    </row>
    <row r="69" spans="1:33" s="5" customFormat="1" x14ac:dyDescent="0.25">
      <c r="A69" s="8" t="s">
        <v>73</v>
      </c>
      <c r="B69" s="8" t="s">
        <v>1</v>
      </c>
      <c r="C69" s="8" t="s">
        <v>139</v>
      </c>
      <c r="D69" s="9">
        <v>63</v>
      </c>
      <c r="E69" s="9">
        <v>21</v>
      </c>
      <c r="F69" s="9">
        <v>3</v>
      </c>
      <c r="G69" s="9">
        <v>48</v>
      </c>
      <c r="H69" s="9">
        <v>94</v>
      </c>
      <c r="I69" s="9">
        <v>4</v>
      </c>
      <c r="J69" s="9">
        <v>22</v>
      </c>
      <c r="K69" s="9">
        <v>2</v>
      </c>
      <c r="L69" s="9">
        <v>60</v>
      </c>
      <c r="M69" s="9">
        <v>17</v>
      </c>
      <c r="N69" s="9">
        <v>7</v>
      </c>
      <c r="O69" s="9">
        <v>15</v>
      </c>
      <c r="P69" s="9">
        <v>26</v>
      </c>
      <c r="Q69" s="9">
        <v>92</v>
      </c>
      <c r="R69" s="9">
        <v>69</v>
      </c>
      <c r="S69" s="9">
        <v>85</v>
      </c>
      <c r="T69" s="9">
        <v>50</v>
      </c>
      <c r="U69" s="9">
        <v>79</v>
      </c>
      <c r="V69" s="9">
        <v>51</v>
      </c>
      <c r="W69" s="9">
        <v>172</v>
      </c>
      <c r="X69" s="9">
        <v>39</v>
      </c>
      <c r="Y69" s="9">
        <v>1040</v>
      </c>
      <c r="Z69" s="9">
        <v>1505</v>
      </c>
      <c r="AA69" s="10">
        <v>69.099998474121094</v>
      </c>
      <c r="AB69" s="11">
        <f t="shared" si="0"/>
        <v>212</v>
      </c>
      <c r="AC69" s="11">
        <f t="shared" si="1"/>
        <v>610</v>
      </c>
      <c r="AD69" s="8" t="s">
        <v>1</v>
      </c>
      <c r="AE69" s="5" t="str">
        <f t="shared" si="2"/>
        <v/>
      </c>
      <c r="AF69" s="5" t="str">
        <f t="shared" si="3"/>
        <v/>
      </c>
      <c r="AG69" s="5" t="str">
        <f t="shared" si="4"/>
        <v/>
      </c>
    </row>
    <row r="70" spans="1:33" s="5" customFormat="1" x14ac:dyDescent="0.25">
      <c r="A70" s="8" t="s">
        <v>73</v>
      </c>
      <c r="B70" s="8" t="s">
        <v>1</v>
      </c>
      <c r="C70" s="8" t="s">
        <v>140</v>
      </c>
      <c r="D70" s="9">
        <v>78</v>
      </c>
      <c r="E70" s="9">
        <v>39</v>
      </c>
      <c r="F70" s="9">
        <v>3</v>
      </c>
      <c r="G70" s="9">
        <v>123</v>
      </c>
      <c r="H70" s="9">
        <v>75</v>
      </c>
      <c r="I70" s="9">
        <v>5</v>
      </c>
      <c r="J70" s="9">
        <v>38</v>
      </c>
      <c r="K70" s="9">
        <v>3</v>
      </c>
      <c r="L70" s="9">
        <v>76</v>
      </c>
      <c r="M70" s="9">
        <v>34</v>
      </c>
      <c r="N70" s="9">
        <v>24</v>
      </c>
      <c r="O70" s="9">
        <v>46</v>
      </c>
      <c r="P70" s="9">
        <v>81</v>
      </c>
      <c r="Q70" s="9">
        <v>42</v>
      </c>
      <c r="R70" s="9">
        <v>64</v>
      </c>
      <c r="S70" s="9">
        <v>78</v>
      </c>
      <c r="T70" s="9">
        <v>59</v>
      </c>
      <c r="U70" s="9">
        <v>79</v>
      </c>
      <c r="V70" s="9">
        <v>66</v>
      </c>
      <c r="W70" s="9">
        <v>62</v>
      </c>
      <c r="X70" s="9">
        <v>57</v>
      </c>
      <c r="Y70" s="9">
        <v>1159</v>
      </c>
      <c r="Z70" s="9">
        <v>1608</v>
      </c>
      <c r="AA70" s="10">
        <v>72.080001831054688</v>
      </c>
      <c r="AB70" s="11">
        <f t="shared" si="0"/>
        <v>441</v>
      </c>
      <c r="AC70" s="11">
        <f t="shared" si="1"/>
        <v>462</v>
      </c>
      <c r="AD70" s="8" t="s">
        <v>1</v>
      </c>
      <c r="AE70" s="5" t="str">
        <f t="shared" si="2"/>
        <v/>
      </c>
      <c r="AF70" s="5" t="str">
        <f t="shared" si="3"/>
        <v/>
      </c>
      <c r="AG70" s="5" t="str">
        <f t="shared" si="4"/>
        <v/>
      </c>
    </row>
    <row r="71" spans="1:33" s="5" customFormat="1" x14ac:dyDescent="0.25">
      <c r="A71" s="8" t="s">
        <v>73</v>
      </c>
      <c r="B71" s="8" t="s">
        <v>25</v>
      </c>
      <c r="C71" s="8" t="s">
        <v>141</v>
      </c>
      <c r="D71" s="9">
        <v>41</v>
      </c>
      <c r="E71" s="9">
        <v>14</v>
      </c>
      <c r="F71" s="9">
        <v>0</v>
      </c>
      <c r="G71" s="9">
        <v>23</v>
      </c>
      <c r="H71" s="9">
        <v>478</v>
      </c>
      <c r="I71" s="9">
        <v>4</v>
      </c>
      <c r="J71" s="9">
        <v>19</v>
      </c>
      <c r="K71" s="9">
        <v>2</v>
      </c>
      <c r="L71" s="9">
        <v>8</v>
      </c>
      <c r="M71" s="9">
        <v>12</v>
      </c>
      <c r="N71" s="9">
        <v>2</v>
      </c>
      <c r="O71" s="9">
        <v>14</v>
      </c>
      <c r="P71" s="9">
        <v>42</v>
      </c>
      <c r="Q71" s="9">
        <v>418</v>
      </c>
      <c r="R71" s="9">
        <v>42</v>
      </c>
      <c r="S71" s="9">
        <v>60</v>
      </c>
      <c r="T71" s="9">
        <v>72</v>
      </c>
      <c r="U71" s="9">
        <v>50</v>
      </c>
      <c r="V71" s="9">
        <v>67</v>
      </c>
      <c r="W71" s="9">
        <v>33</v>
      </c>
      <c r="X71" s="9">
        <v>66</v>
      </c>
      <c r="Y71" s="9">
        <v>1486</v>
      </c>
      <c r="Z71" s="9">
        <v>1795</v>
      </c>
      <c r="AA71" s="10">
        <v>82.790000915527344</v>
      </c>
      <c r="AB71" s="11">
        <f t="shared" ref="AB71:AB134" si="5">SUM(G71,L71,M71,N71,O71,P71,X71)</f>
        <v>167</v>
      </c>
      <c r="AC71" s="11">
        <f t="shared" ref="AC71:AC134" si="6">SUM(D71,Q71,R71,S71,T71,U71,W71)</f>
        <v>716</v>
      </c>
      <c r="AD71" s="8" t="s">
        <v>25</v>
      </c>
      <c r="AE71" s="5">
        <f t="shared" ref="AE71:AE134" si="7">IF($B71=$B70,"",SUMPRODUCT(($B$6:$B$144=$B71)*AB$6:AB$144))</f>
        <v>167</v>
      </c>
      <c r="AF71" s="5">
        <f t="shared" ref="AF71:AF134" si="8">IF($B71=$B70,"",SUMPRODUCT(($B$6:$B$144=$B71)*AC$6:AC$144))</f>
        <v>716</v>
      </c>
      <c r="AG71" s="5">
        <f t="shared" ref="AG71:AG134" si="9">IF($B71=$B70,"",SUMPRODUCT(($B$6:$B$144=$B71)*Y$6:Y$144))</f>
        <v>1486</v>
      </c>
    </row>
    <row r="72" spans="1:33" s="5" customFormat="1" x14ac:dyDescent="0.25">
      <c r="A72" s="8" t="s">
        <v>73</v>
      </c>
      <c r="B72" s="8" t="s">
        <v>19</v>
      </c>
      <c r="C72" s="8" t="s">
        <v>142</v>
      </c>
      <c r="D72" s="9">
        <v>75</v>
      </c>
      <c r="E72" s="9">
        <v>29</v>
      </c>
      <c r="F72" s="9">
        <v>5</v>
      </c>
      <c r="G72" s="9">
        <v>62</v>
      </c>
      <c r="H72" s="9">
        <v>89</v>
      </c>
      <c r="I72" s="9">
        <v>9</v>
      </c>
      <c r="J72" s="9">
        <v>49</v>
      </c>
      <c r="K72" s="9">
        <v>2</v>
      </c>
      <c r="L72" s="9">
        <v>111</v>
      </c>
      <c r="M72" s="9">
        <v>31</v>
      </c>
      <c r="N72" s="9">
        <v>6</v>
      </c>
      <c r="O72" s="9">
        <v>18</v>
      </c>
      <c r="P72" s="9">
        <v>112</v>
      </c>
      <c r="Q72" s="9">
        <v>74</v>
      </c>
      <c r="R72" s="9">
        <v>69</v>
      </c>
      <c r="S72" s="9">
        <v>86</v>
      </c>
      <c r="T72" s="9">
        <v>45</v>
      </c>
      <c r="U72" s="9">
        <v>80</v>
      </c>
      <c r="V72" s="9">
        <v>26</v>
      </c>
      <c r="W72" s="9">
        <v>71</v>
      </c>
      <c r="X72" s="9">
        <v>72</v>
      </c>
      <c r="Y72" s="9">
        <v>1140</v>
      </c>
      <c r="Z72" s="9">
        <v>1610</v>
      </c>
      <c r="AA72" s="10">
        <v>70.80999755859375</v>
      </c>
      <c r="AB72" s="11">
        <f t="shared" si="5"/>
        <v>412</v>
      </c>
      <c r="AC72" s="11">
        <f t="shared" si="6"/>
        <v>500</v>
      </c>
      <c r="AD72" s="8" t="s">
        <v>19</v>
      </c>
      <c r="AE72" s="5">
        <f t="shared" si="7"/>
        <v>2083</v>
      </c>
      <c r="AF72" s="5">
        <f t="shared" si="8"/>
        <v>2607</v>
      </c>
      <c r="AG72" s="5">
        <f t="shared" si="9"/>
        <v>5754</v>
      </c>
    </row>
    <row r="73" spans="1:33" s="5" customFormat="1" x14ac:dyDescent="0.25">
      <c r="A73" s="8" t="s">
        <v>73</v>
      </c>
      <c r="B73" s="8" t="s">
        <v>19</v>
      </c>
      <c r="C73" s="8" t="s">
        <v>143</v>
      </c>
      <c r="D73" s="9">
        <v>75</v>
      </c>
      <c r="E73" s="9">
        <v>39</v>
      </c>
      <c r="F73" s="9">
        <v>6</v>
      </c>
      <c r="G73" s="9">
        <v>102</v>
      </c>
      <c r="H73" s="9">
        <v>80</v>
      </c>
      <c r="I73" s="9">
        <v>5</v>
      </c>
      <c r="J73" s="9">
        <v>53</v>
      </c>
      <c r="K73" s="9">
        <v>2</v>
      </c>
      <c r="L73" s="9">
        <v>151</v>
      </c>
      <c r="M73" s="9">
        <v>34</v>
      </c>
      <c r="N73" s="9">
        <v>12</v>
      </c>
      <c r="O73" s="9">
        <v>34</v>
      </c>
      <c r="P73" s="9">
        <v>84</v>
      </c>
      <c r="Q73" s="9">
        <v>73</v>
      </c>
      <c r="R73" s="9">
        <v>82</v>
      </c>
      <c r="S73" s="9">
        <v>93</v>
      </c>
      <c r="T73" s="9">
        <v>48</v>
      </c>
      <c r="U73" s="9">
        <v>79</v>
      </c>
      <c r="V73" s="9">
        <v>18</v>
      </c>
      <c r="W73" s="9">
        <v>51</v>
      </c>
      <c r="X73" s="9">
        <v>56</v>
      </c>
      <c r="Y73" s="9">
        <v>1191</v>
      </c>
      <c r="Z73" s="9">
        <v>1632</v>
      </c>
      <c r="AA73" s="10">
        <v>72.980003356933594</v>
      </c>
      <c r="AB73" s="11">
        <f t="shared" si="5"/>
        <v>473</v>
      </c>
      <c r="AC73" s="11">
        <f t="shared" si="6"/>
        <v>501</v>
      </c>
      <c r="AD73" s="8" t="s">
        <v>19</v>
      </c>
      <c r="AE73" s="5" t="str">
        <f t="shared" si="7"/>
        <v/>
      </c>
      <c r="AF73" s="5" t="str">
        <f t="shared" si="8"/>
        <v/>
      </c>
      <c r="AG73" s="5" t="str">
        <f t="shared" si="9"/>
        <v/>
      </c>
    </row>
    <row r="74" spans="1:33" s="5" customFormat="1" x14ac:dyDescent="0.25">
      <c r="A74" s="8" t="s">
        <v>73</v>
      </c>
      <c r="B74" s="8" t="s">
        <v>19</v>
      </c>
      <c r="C74" s="8" t="s">
        <v>144</v>
      </c>
      <c r="D74" s="9">
        <v>81</v>
      </c>
      <c r="E74" s="9">
        <v>27</v>
      </c>
      <c r="F74" s="9">
        <v>1</v>
      </c>
      <c r="G74" s="9">
        <v>93</v>
      </c>
      <c r="H74" s="9">
        <v>50</v>
      </c>
      <c r="I74" s="9">
        <v>12</v>
      </c>
      <c r="J74" s="9">
        <v>63</v>
      </c>
      <c r="K74" s="9">
        <v>1</v>
      </c>
      <c r="L74" s="9">
        <v>102</v>
      </c>
      <c r="M74" s="9">
        <v>32</v>
      </c>
      <c r="N74" s="9">
        <v>7</v>
      </c>
      <c r="O74" s="9">
        <v>39</v>
      </c>
      <c r="P74" s="9">
        <v>77</v>
      </c>
      <c r="Q74" s="9">
        <v>85</v>
      </c>
      <c r="R74" s="9">
        <v>75</v>
      </c>
      <c r="S74" s="9">
        <v>96</v>
      </c>
      <c r="T74" s="9">
        <v>73</v>
      </c>
      <c r="U74" s="9">
        <v>55</v>
      </c>
      <c r="V74" s="9">
        <v>19</v>
      </c>
      <c r="W74" s="9">
        <v>58</v>
      </c>
      <c r="X74" s="9">
        <v>51</v>
      </c>
      <c r="Y74" s="9">
        <v>1114</v>
      </c>
      <c r="Z74" s="9">
        <v>1548</v>
      </c>
      <c r="AA74" s="10">
        <v>71.959999084472656</v>
      </c>
      <c r="AB74" s="11">
        <f t="shared" si="5"/>
        <v>401</v>
      </c>
      <c r="AC74" s="11">
        <f t="shared" si="6"/>
        <v>523</v>
      </c>
      <c r="AD74" s="8" t="s">
        <v>19</v>
      </c>
      <c r="AE74" s="5" t="str">
        <f t="shared" si="7"/>
        <v/>
      </c>
      <c r="AF74" s="5" t="str">
        <f t="shared" si="8"/>
        <v/>
      </c>
      <c r="AG74" s="5" t="str">
        <f t="shared" si="9"/>
        <v/>
      </c>
    </row>
    <row r="75" spans="1:33" s="5" customFormat="1" x14ac:dyDescent="0.25">
      <c r="A75" s="8" t="s">
        <v>73</v>
      </c>
      <c r="B75" s="8" t="s">
        <v>19</v>
      </c>
      <c r="C75" s="8" t="s">
        <v>145</v>
      </c>
      <c r="D75" s="9">
        <v>104</v>
      </c>
      <c r="E75" s="9">
        <v>27</v>
      </c>
      <c r="F75" s="9">
        <v>3</v>
      </c>
      <c r="G75" s="9">
        <v>77</v>
      </c>
      <c r="H75" s="9">
        <v>63</v>
      </c>
      <c r="I75" s="9">
        <v>16</v>
      </c>
      <c r="J75" s="9">
        <v>52</v>
      </c>
      <c r="K75" s="9">
        <v>1</v>
      </c>
      <c r="L75" s="9">
        <v>143</v>
      </c>
      <c r="M75" s="9">
        <v>45</v>
      </c>
      <c r="N75" s="9">
        <v>11</v>
      </c>
      <c r="O75" s="9">
        <v>22</v>
      </c>
      <c r="P75" s="9">
        <v>81</v>
      </c>
      <c r="Q75" s="9">
        <v>109</v>
      </c>
      <c r="R75" s="9">
        <v>72</v>
      </c>
      <c r="S75" s="9">
        <v>103</v>
      </c>
      <c r="T75" s="9">
        <v>77</v>
      </c>
      <c r="U75" s="9">
        <v>87</v>
      </c>
      <c r="V75" s="9">
        <v>14</v>
      </c>
      <c r="W75" s="9">
        <v>66</v>
      </c>
      <c r="X75" s="9">
        <v>44</v>
      </c>
      <c r="Y75" s="9">
        <v>1241</v>
      </c>
      <c r="Z75" s="9">
        <v>1679</v>
      </c>
      <c r="AA75" s="10">
        <v>73.910003662109375</v>
      </c>
      <c r="AB75" s="11">
        <f t="shared" si="5"/>
        <v>423</v>
      </c>
      <c r="AC75" s="11">
        <f t="shared" si="6"/>
        <v>618</v>
      </c>
      <c r="AD75" s="8" t="s">
        <v>19</v>
      </c>
      <c r="AE75" s="5" t="str">
        <f t="shared" si="7"/>
        <v/>
      </c>
      <c r="AF75" s="5" t="str">
        <f t="shared" si="8"/>
        <v/>
      </c>
      <c r="AG75" s="5" t="str">
        <f t="shared" si="9"/>
        <v/>
      </c>
    </row>
    <row r="76" spans="1:33" s="5" customFormat="1" x14ac:dyDescent="0.25">
      <c r="A76" s="8" t="s">
        <v>73</v>
      </c>
      <c r="B76" s="8" t="s">
        <v>19</v>
      </c>
      <c r="C76" s="8" t="s">
        <v>146</v>
      </c>
      <c r="D76" s="9">
        <v>60</v>
      </c>
      <c r="E76" s="9">
        <v>27</v>
      </c>
      <c r="F76" s="9">
        <v>7</v>
      </c>
      <c r="G76" s="9">
        <v>82</v>
      </c>
      <c r="H76" s="9">
        <v>94</v>
      </c>
      <c r="I76" s="9">
        <v>11</v>
      </c>
      <c r="J76" s="9">
        <v>58</v>
      </c>
      <c r="K76" s="9">
        <v>2</v>
      </c>
      <c r="L76" s="9">
        <v>105</v>
      </c>
      <c r="M76" s="9">
        <v>31</v>
      </c>
      <c r="N76" s="9">
        <v>11</v>
      </c>
      <c r="O76" s="9">
        <v>35</v>
      </c>
      <c r="P76" s="9">
        <v>77</v>
      </c>
      <c r="Q76" s="9">
        <v>82</v>
      </c>
      <c r="R76" s="9">
        <v>68</v>
      </c>
      <c r="S76" s="9">
        <v>99</v>
      </c>
      <c r="T76" s="9">
        <v>52</v>
      </c>
      <c r="U76" s="9">
        <v>61</v>
      </c>
      <c r="V76" s="9">
        <v>16</v>
      </c>
      <c r="W76" s="9">
        <v>43</v>
      </c>
      <c r="X76" s="9">
        <v>33</v>
      </c>
      <c r="Y76" s="9">
        <v>1068</v>
      </c>
      <c r="Z76" s="9">
        <v>1560</v>
      </c>
      <c r="AA76" s="10">
        <v>68.459999084472656</v>
      </c>
      <c r="AB76" s="11">
        <f t="shared" si="5"/>
        <v>374</v>
      </c>
      <c r="AC76" s="11">
        <f t="shared" si="6"/>
        <v>465</v>
      </c>
      <c r="AD76" s="8" t="s">
        <v>19</v>
      </c>
      <c r="AE76" s="5" t="str">
        <f t="shared" si="7"/>
        <v/>
      </c>
      <c r="AF76" s="5" t="str">
        <f t="shared" si="8"/>
        <v/>
      </c>
      <c r="AG76" s="5" t="str">
        <f t="shared" si="9"/>
        <v/>
      </c>
    </row>
    <row r="77" spans="1:33" s="5" customFormat="1" x14ac:dyDescent="0.25">
      <c r="A77" s="8" t="s">
        <v>73</v>
      </c>
      <c r="B77" s="8" t="s">
        <v>28</v>
      </c>
      <c r="C77" s="8" t="s">
        <v>147</v>
      </c>
      <c r="D77" s="9">
        <v>59</v>
      </c>
      <c r="E77" s="9">
        <v>26</v>
      </c>
      <c r="F77" s="9">
        <v>10</v>
      </c>
      <c r="G77" s="9">
        <v>34</v>
      </c>
      <c r="H77" s="9">
        <v>60</v>
      </c>
      <c r="I77" s="9">
        <v>3</v>
      </c>
      <c r="J77" s="9">
        <v>15</v>
      </c>
      <c r="K77" s="9">
        <v>2</v>
      </c>
      <c r="L77" s="9">
        <v>49</v>
      </c>
      <c r="M77" s="9">
        <v>11</v>
      </c>
      <c r="N77" s="9">
        <v>5</v>
      </c>
      <c r="O77" s="9">
        <v>9</v>
      </c>
      <c r="P77" s="9">
        <v>14</v>
      </c>
      <c r="Q77" s="9">
        <v>45</v>
      </c>
      <c r="R77" s="9">
        <v>40</v>
      </c>
      <c r="S77" s="9">
        <v>43</v>
      </c>
      <c r="T77" s="9">
        <v>37</v>
      </c>
      <c r="U77" s="9">
        <v>58</v>
      </c>
      <c r="V77" s="9">
        <v>12</v>
      </c>
      <c r="W77" s="9">
        <v>72</v>
      </c>
      <c r="X77" s="9">
        <v>40</v>
      </c>
      <c r="Y77" s="9">
        <v>658</v>
      </c>
      <c r="Z77" s="9">
        <v>1836</v>
      </c>
      <c r="AA77" s="10">
        <v>35.840000152587891</v>
      </c>
      <c r="AB77" s="11">
        <f t="shared" si="5"/>
        <v>162</v>
      </c>
      <c r="AC77" s="11">
        <f t="shared" si="6"/>
        <v>354</v>
      </c>
      <c r="AD77" s="8" t="s">
        <v>28</v>
      </c>
      <c r="AE77" s="5">
        <f t="shared" si="7"/>
        <v>1637</v>
      </c>
      <c r="AF77" s="5">
        <f t="shared" si="8"/>
        <v>2492</v>
      </c>
      <c r="AG77" s="5">
        <f t="shared" si="9"/>
        <v>5214</v>
      </c>
    </row>
    <row r="78" spans="1:33" s="5" customFormat="1" x14ac:dyDescent="0.25">
      <c r="A78" s="8" t="s">
        <v>73</v>
      </c>
      <c r="B78" s="8" t="s">
        <v>28</v>
      </c>
      <c r="C78" s="8" t="s">
        <v>148</v>
      </c>
      <c r="D78" s="9">
        <v>76</v>
      </c>
      <c r="E78" s="9">
        <v>21</v>
      </c>
      <c r="F78" s="9">
        <v>3</v>
      </c>
      <c r="G78" s="9">
        <v>64</v>
      </c>
      <c r="H78" s="9">
        <v>125</v>
      </c>
      <c r="I78" s="9">
        <v>3</v>
      </c>
      <c r="J78" s="9">
        <v>25</v>
      </c>
      <c r="K78" s="9">
        <v>1</v>
      </c>
      <c r="L78" s="9">
        <v>93</v>
      </c>
      <c r="M78" s="9">
        <v>22</v>
      </c>
      <c r="N78" s="9">
        <v>4</v>
      </c>
      <c r="O78" s="9">
        <v>15</v>
      </c>
      <c r="P78" s="9">
        <v>35</v>
      </c>
      <c r="Q78" s="9">
        <v>75</v>
      </c>
      <c r="R78" s="9">
        <v>65</v>
      </c>
      <c r="S78" s="9">
        <v>75</v>
      </c>
      <c r="T78" s="9">
        <v>58</v>
      </c>
      <c r="U78" s="9">
        <v>110</v>
      </c>
      <c r="V78" s="9">
        <v>45</v>
      </c>
      <c r="W78" s="9">
        <v>114</v>
      </c>
      <c r="X78" s="9">
        <v>54</v>
      </c>
      <c r="Y78" s="9">
        <v>1097</v>
      </c>
      <c r="Z78" s="9">
        <v>1509</v>
      </c>
      <c r="AA78" s="10">
        <v>72.699996948242188</v>
      </c>
      <c r="AB78" s="11">
        <f t="shared" si="5"/>
        <v>287</v>
      </c>
      <c r="AC78" s="11">
        <f t="shared" si="6"/>
        <v>573</v>
      </c>
      <c r="AD78" s="8" t="s">
        <v>28</v>
      </c>
      <c r="AE78" s="5" t="str">
        <f t="shared" si="7"/>
        <v/>
      </c>
      <c r="AF78" s="5" t="str">
        <f t="shared" si="8"/>
        <v/>
      </c>
      <c r="AG78" s="5" t="str">
        <f t="shared" si="9"/>
        <v/>
      </c>
    </row>
    <row r="79" spans="1:33" s="5" customFormat="1" x14ac:dyDescent="0.25">
      <c r="A79" s="8" t="s">
        <v>73</v>
      </c>
      <c r="B79" s="8" t="s">
        <v>28</v>
      </c>
      <c r="C79" s="8" t="s">
        <v>149</v>
      </c>
      <c r="D79" s="9">
        <v>61</v>
      </c>
      <c r="E79" s="9">
        <v>48</v>
      </c>
      <c r="F79" s="9">
        <v>2</v>
      </c>
      <c r="G79" s="9">
        <v>98</v>
      </c>
      <c r="H79" s="9">
        <v>63</v>
      </c>
      <c r="I79" s="9">
        <v>8</v>
      </c>
      <c r="J79" s="9">
        <v>38</v>
      </c>
      <c r="K79" s="9">
        <v>2</v>
      </c>
      <c r="L79" s="9">
        <v>197</v>
      </c>
      <c r="M79" s="9">
        <v>25</v>
      </c>
      <c r="N79" s="9">
        <v>7</v>
      </c>
      <c r="O79" s="9">
        <v>23</v>
      </c>
      <c r="P79" s="9">
        <v>88</v>
      </c>
      <c r="Q79" s="9">
        <v>63</v>
      </c>
      <c r="R79" s="9">
        <v>51</v>
      </c>
      <c r="S79" s="9">
        <v>62</v>
      </c>
      <c r="T79" s="9">
        <v>41</v>
      </c>
      <c r="U79" s="9">
        <v>84</v>
      </c>
      <c r="V79" s="9">
        <v>35</v>
      </c>
      <c r="W79" s="9">
        <v>87</v>
      </c>
      <c r="X79" s="9">
        <v>45</v>
      </c>
      <c r="Y79" s="9">
        <v>1145</v>
      </c>
      <c r="Z79" s="9">
        <v>1595</v>
      </c>
      <c r="AA79" s="10">
        <v>71.790000915527344</v>
      </c>
      <c r="AB79" s="11">
        <f t="shared" si="5"/>
        <v>483</v>
      </c>
      <c r="AC79" s="11">
        <f t="shared" si="6"/>
        <v>449</v>
      </c>
      <c r="AD79" s="8" t="s">
        <v>28</v>
      </c>
      <c r="AE79" s="5" t="str">
        <f t="shared" si="7"/>
        <v/>
      </c>
      <c r="AF79" s="5" t="str">
        <f t="shared" si="8"/>
        <v/>
      </c>
      <c r="AG79" s="5" t="str">
        <f t="shared" si="9"/>
        <v/>
      </c>
    </row>
    <row r="80" spans="1:33" s="5" customFormat="1" x14ac:dyDescent="0.25">
      <c r="A80" s="8" t="s">
        <v>73</v>
      </c>
      <c r="B80" s="8" t="s">
        <v>28</v>
      </c>
      <c r="C80" s="8" t="s">
        <v>150</v>
      </c>
      <c r="D80" s="9">
        <v>93</v>
      </c>
      <c r="E80" s="9">
        <v>49</v>
      </c>
      <c r="F80" s="9">
        <v>10</v>
      </c>
      <c r="G80" s="9">
        <v>87</v>
      </c>
      <c r="H80" s="9">
        <v>115</v>
      </c>
      <c r="I80" s="9">
        <v>10</v>
      </c>
      <c r="J80" s="9">
        <v>42</v>
      </c>
      <c r="K80" s="9">
        <v>3</v>
      </c>
      <c r="L80" s="9">
        <v>137</v>
      </c>
      <c r="M80" s="9">
        <v>21</v>
      </c>
      <c r="N80" s="9">
        <v>10</v>
      </c>
      <c r="O80" s="9">
        <v>23</v>
      </c>
      <c r="P80" s="9">
        <v>45</v>
      </c>
      <c r="Q80" s="9">
        <v>63</v>
      </c>
      <c r="R80" s="9">
        <v>89</v>
      </c>
      <c r="S80" s="9">
        <v>88</v>
      </c>
      <c r="T80" s="9">
        <v>53</v>
      </c>
      <c r="U80" s="9">
        <v>111</v>
      </c>
      <c r="V80" s="9">
        <v>29</v>
      </c>
      <c r="W80" s="9">
        <v>119</v>
      </c>
      <c r="X80" s="9">
        <v>52</v>
      </c>
      <c r="Y80" s="9">
        <v>1269</v>
      </c>
      <c r="Z80" s="9">
        <v>1769</v>
      </c>
      <c r="AA80" s="10">
        <v>71.739997863769531</v>
      </c>
      <c r="AB80" s="11">
        <f t="shared" si="5"/>
        <v>375</v>
      </c>
      <c r="AC80" s="11">
        <f t="shared" si="6"/>
        <v>616</v>
      </c>
      <c r="AD80" s="8" t="s">
        <v>28</v>
      </c>
      <c r="AE80" s="5" t="str">
        <f t="shared" si="7"/>
        <v/>
      </c>
      <c r="AF80" s="5" t="str">
        <f t="shared" si="8"/>
        <v/>
      </c>
      <c r="AG80" s="5" t="str">
        <f t="shared" si="9"/>
        <v/>
      </c>
    </row>
    <row r="81" spans="1:33" s="5" customFormat="1" x14ac:dyDescent="0.25">
      <c r="A81" s="8" t="s">
        <v>73</v>
      </c>
      <c r="B81" s="8" t="s">
        <v>28</v>
      </c>
      <c r="C81" s="8" t="s">
        <v>151</v>
      </c>
      <c r="D81" s="9">
        <v>74</v>
      </c>
      <c r="E81" s="9">
        <v>21</v>
      </c>
      <c r="F81" s="9">
        <v>5</v>
      </c>
      <c r="G81" s="9">
        <v>48</v>
      </c>
      <c r="H81" s="9">
        <v>90</v>
      </c>
      <c r="I81" s="9">
        <v>4</v>
      </c>
      <c r="J81" s="9">
        <v>38</v>
      </c>
      <c r="K81" s="9">
        <v>3</v>
      </c>
      <c r="L81" s="9">
        <v>128</v>
      </c>
      <c r="M81" s="9">
        <v>33</v>
      </c>
      <c r="N81" s="9">
        <v>9</v>
      </c>
      <c r="O81" s="9">
        <v>14</v>
      </c>
      <c r="P81" s="9">
        <v>52</v>
      </c>
      <c r="Q81" s="9">
        <v>77</v>
      </c>
      <c r="R81" s="9">
        <v>57</v>
      </c>
      <c r="S81" s="9">
        <v>60</v>
      </c>
      <c r="T81" s="9">
        <v>55</v>
      </c>
      <c r="U81" s="9">
        <v>83</v>
      </c>
      <c r="V81" s="9">
        <v>37</v>
      </c>
      <c r="W81" s="9">
        <v>94</v>
      </c>
      <c r="X81" s="9">
        <v>46</v>
      </c>
      <c r="Y81" s="9">
        <v>1045</v>
      </c>
      <c r="Z81" s="9">
        <v>1392</v>
      </c>
      <c r="AA81" s="10">
        <v>75.069999694824219</v>
      </c>
      <c r="AB81" s="11">
        <f t="shared" si="5"/>
        <v>330</v>
      </c>
      <c r="AC81" s="11">
        <f t="shared" si="6"/>
        <v>500</v>
      </c>
      <c r="AD81" s="8" t="s">
        <v>28</v>
      </c>
      <c r="AE81" s="5" t="str">
        <f t="shared" si="7"/>
        <v/>
      </c>
      <c r="AF81" s="5" t="str">
        <f t="shared" si="8"/>
        <v/>
      </c>
      <c r="AG81" s="5" t="str">
        <f t="shared" si="9"/>
        <v/>
      </c>
    </row>
    <row r="82" spans="1:33" s="5" customFormat="1" x14ac:dyDescent="0.25">
      <c r="A82" s="8" t="s">
        <v>73</v>
      </c>
      <c r="B82" s="8" t="s">
        <v>5</v>
      </c>
      <c r="C82" s="8" t="s">
        <v>152</v>
      </c>
      <c r="D82" s="9">
        <v>63</v>
      </c>
      <c r="E82" s="9">
        <v>17</v>
      </c>
      <c r="F82" s="9">
        <v>3</v>
      </c>
      <c r="G82" s="9">
        <v>72</v>
      </c>
      <c r="H82" s="9">
        <v>94</v>
      </c>
      <c r="I82" s="9">
        <v>7</v>
      </c>
      <c r="J82" s="9">
        <v>33</v>
      </c>
      <c r="K82" s="9">
        <v>2</v>
      </c>
      <c r="L82" s="9">
        <v>81</v>
      </c>
      <c r="M82" s="9">
        <v>27</v>
      </c>
      <c r="N82" s="9">
        <v>3</v>
      </c>
      <c r="O82" s="9">
        <v>24</v>
      </c>
      <c r="P82" s="9">
        <v>46</v>
      </c>
      <c r="Q82" s="9">
        <v>61</v>
      </c>
      <c r="R82" s="9">
        <v>85</v>
      </c>
      <c r="S82" s="9">
        <v>86</v>
      </c>
      <c r="T82" s="9">
        <v>75</v>
      </c>
      <c r="U82" s="9">
        <v>97</v>
      </c>
      <c r="V82" s="9">
        <v>56</v>
      </c>
      <c r="W82" s="9">
        <v>89</v>
      </c>
      <c r="X82" s="9">
        <v>52</v>
      </c>
      <c r="Y82" s="9">
        <v>1083</v>
      </c>
      <c r="Z82" s="9">
        <v>1453</v>
      </c>
      <c r="AA82" s="10">
        <v>74.540000915527344</v>
      </c>
      <c r="AB82" s="11">
        <f t="shared" si="5"/>
        <v>305</v>
      </c>
      <c r="AC82" s="11">
        <f t="shared" si="6"/>
        <v>556</v>
      </c>
      <c r="AD82" s="8" t="s">
        <v>5</v>
      </c>
      <c r="AE82" s="5">
        <f t="shared" si="7"/>
        <v>1528</v>
      </c>
      <c r="AF82" s="5">
        <f t="shared" si="8"/>
        <v>2667</v>
      </c>
      <c r="AG82" s="5">
        <f t="shared" si="9"/>
        <v>5273</v>
      </c>
    </row>
    <row r="83" spans="1:33" s="5" customFormat="1" x14ac:dyDescent="0.25">
      <c r="A83" s="8" t="s">
        <v>73</v>
      </c>
      <c r="B83" s="8" t="s">
        <v>5</v>
      </c>
      <c r="C83" s="8" t="s">
        <v>153</v>
      </c>
      <c r="D83" s="9">
        <v>75</v>
      </c>
      <c r="E83" s="9">
        <v>18</v>
      </c>
      <c r="F83" s="9">
        <v>5</v>
      </c>
      <c r="G83" s="9">
        <v>82</v>
      </c>
      <c r="H83" s="9">
        <v>78</v>
      </c>
      <c r="I83" s="9">
        <v>8</v>
      </c>
      <c r="J83" s="9">
        <v>27</v>
      </c>
      <c r="K83" s="9">
        <v>0</v>
      </c>
      <c r="L83" s="9">
        <v>72</v>
      </c>
      <c r="M83" s="9">
        <v>28</v>
      </c>
      <c r="N83" s="9">
        <v>5</v>
      </c>
      <c r="O83" s="9">
        <v>24</v>
      </c>
      <c r="P83" s="9">
        <v>60</v>
      </c>
      <c r="Q83" s="9">
        <v>41</v>
      </c>
      <c r="R83" s="9">
        <v>77</v>
      </c>
      <c r="S83" s="9">
        <v>61</v>
      </c>
      <c r="T83" s="9">
        <v>50</v>
      </c>
      <c r="U83" s="9">
        <v>98</v>
      </c>
      <c r="V83" s="9">
        <v>61</v>
      </c>
      <c r="W83" s="9">
        <v>71</v>
      </c>
      <c r="X83" s="9">
        <v>62</v>
      </c>
      <c r="Y83" s="9">
        <v>1022</v>
      </c>
      <c r="Z83" s="9">
        <v>1421</v>
      </c>
      <c r="AA83" s="10">
        <v>71.919998168945313</v>
      </c>
      <c r="AB83" s="11">
        <f t="shared" si="5"/>
        <v>333</v>
      </c>
      <c r="AC83" s="11">
        <f t="shared" si="6"/>
        <v>473</v>
      </c>
      <c r="AD83" s="8" t="s">
        <v>5</v>
      </c>
      <c r="AE83" s="5" t="str">
        <f t="shared" si="7"/>
        <v/>
      </c>
      <c r="AF83" s="5" t="str">
        <f t="shared" si="8"/>
        <v/>
      </c>
      <c r="AG83" s="5" t="str">
        <f t="shared" si="9"/>
        <v/>
      </c>
    </row>
    <row r="84" spans="1:33" s="5" customFormat="1" x14ac:dyDescent="0.25">
      <c r="A84" s="8" t="s">
        <v>73</v>
      </c>
      <c r="B84" s="8" t="s">
        <v>5</v>
      </c>
      <c r="C84" s="8" t="s">
        <v>154</v>
      </c>
      <c r="D84" s="9">
        <v>57</v>
      </c>
      <c r="E84" s="9">
        <v>9</v>
      </c>
      <c r="F84" s="9">
        <v>5</v>
      </c>
      <c r="G84" s="9">
        <v>52</v>
      </c>
      <c r="H84" s="9">
        <v>81</v>
      </c>
      <c r="I84" s="9">
        <v>7</v>
      </c>
      <c r="J84" s="9">
        <v>28</v>
      </c>
      <c r="K84" s="9">
        <v>3</v>
      </c>
      <c r="L84" s="9">
        <v>91</v>
      </c>
      <c r="M84" s="9">
        <v>27</v>
      </c>
      <c r="N84" s="9">
        <v>9</v>
      </c>
      <c r="O84" s="9">
        <v>29</v>
      </c>
      <c r="P84" s="9">
        <v>53</v>
      </c>
      <c r="Q84" s="9">
        <v>60</v>
      </c>
      <c r="R84" s="9">
        <v>70</v>
      </c>
      <c r="S84" s="9">
        <v>60</v>
      </c>
      <c r="T84" s="9">
        <v>57</v>
      </c>
      <c r="U84" s="9">
        <v>79</v>
      </c>
      <c r="V84" s="9">
        <v>55</v>
      </c>
      <c r="W84" s="9">
        <v>89</v>
      </c>
      <c r="X84" s="9">
        <v>39</v>
      </c>
      <c r="Y84" s="9">
        <v>981</v>
      </c>
      <c r="Z84" s="9">
        <v>1379</v>
      </c>
      <c r="AA84" s="10">
        <v>71.139999389648438</v>
      </c>
      <c r="AB84" s="11">
        <f t="shared" si="5"/>
        <v>300</v>
      </c>
      <c r="AC84" s="11">
        <f t="shared" si="6"/>
        <v>472</v>
      </c>
      <c r="AD84" s="8" t="s">
        <v>5</v>
      </c>
      <c r="AE84" s="5" t="str">
        <f t="shared" si="7"/>
        <v/>
      </c>
      <c r="AF84" s="5" t="str">
        <f t="shared" si="8"/>
        <v/>
      </c>
      <c r="AG84" s="5" t="str">
        <f t="shared" si="9"/>
        <v/>
      </c>
    </row>
    <row r="85" spans="1:33" s="5" customFormat="1" x14ac:dyDescent="0.25">
      <c r="A85" s="8" t="s">
        <v>73</v>
      </c>
      <c r="B85" s="8" t="s">
        <v>5</v>
      </c>
      <c r="C85" s="8" t="s">
        <v>155</v>
      </c>
      <c r="D85" s="9">
        <v>101</v>
      </c>
      <c r="E85" s="9">
        <v>12</v>
      </c>
      <c r="F85" s="9">
        <v>5</v>
      </c>
      <c r="G85" s="9">
        <v>62</v>
      </c>
      <c r="H85" s="9">
        <v>70</v>
      </c>
      <c r="I85" s="9">
        <v>8</v>
      </c>
      <c r="J85" s="9">
        <v>43</v>
      </c>
      <c r="K85" s="9">
        <v>4</v>
      </c>
      <c r="L85" s="9">
        <v>79</v>
      </c>
      <c r="M85" s="9">
        <v>24</v>
      </c>
      <c r="N85" s="9">
        <v>2</v>
      </c>
      <c r="O85" s="9">
        <v>15</v>
      </c>
      <c r="P85" s="9">
        <v>38</v>
      </c>
      <c r="Q85" s="9">
        <v>70</v>
      </c>
      <c r="R85" s="9">
        <v>97</v>
      </c>
      <c r="S85" s="9">
        <v>102</v>
      </c>
      <c r="T85" s="9">
        <v>50</v>
      </c>
      <c r="U85" s="9">
        <v>98</v>
      </c>
      <c r="V85" s="9">
        <v>54</v>
      </c>
      <c r="W85" s="9">
        <v>123</v>
      </c>
      <c r="X85" s="9">
        <v>51</v>
      </c>
      <c r="Y85" s="9">
        <v>1128</v>
      </c>
      <c r="Z85" s="9">
        <v>1527</v>
      </c>
      <c r="AA85" s="10">
        <v>73.870002746582031</v>
      </c>
      <c r="AB85" s="11">
        <f t="shared" si="5"/>
        <v>271</v>
      </c>
      <c r="AC85" s="11">
        <f t="shared" si="6"/>
        <v>641</v>
      </c>
      <c r="AD85" s="8" t="s">
        <v>5</v>
      </c>
      <c r="AE85" s="5" t="str">
        <f t="shared" si="7"/>
        <v/>
      </c>
      <c r="AF85" s="5" t="str">
        <f t="shared" si="8"/>
        <v/>
      </c>
      <c r="AG85" s="5" t="str">
        <f t="shared" si="9"/>
        <v/>
      </c>
    </row>
    <row r="86" spans="1:33" s="5" customFormat="1" x14ac:dyDescent="0.25">
      <c r="A86" s="8" t="s">
        <v>73</v>
      </c>
      <c r="B86" s="8" t="s">
        <v>5</v>
      </c>
      <c r="C86" s="8" t="s">
        <v>156</v>
      </c>
      <c r="D86" s="9">
        <v>75</v>
      </c>
      <c r="E86" s="9">
        <v>20</v>
      </c>
      <c r="F86" s="9">
        <v>7</v>
      </c>
      <c r="G86" s="9">
        <v>74</v>
      </c>
      <c r="H86" s="9">
        <v>84</v>
      </c>
      <c r="I86" s="9">
        <v>5</v>
      </c>
      <c r="J86" s="9">
        <v>27</v>
      </c>
      <c r="K86" s="9">
        <v>3</v>
      </c>
      <c r="L86" s="9">
        <v>97</v>
      </c>
      <c r="M86" s="9">
        <v>23</v>
      </c>
      <c r="N86" s="9">
        <v>2</v>
      </c>
      <c r="O86" s="9">
        <v>20</v>
      </c>
      <c r="P86" s="9">
        <v>52</v>
      </c>
      <c r="Q86" s="9">
        <v>78</v>
      </c>
      <c r="R86" s="9">
        <v>90</v>
      </c>
      <c r="S86" s="9">
        <v>85</v>
      </c>
      <c r="T86" s="9">
        <v>44</v>
      </c>
      <c r="U86" s="9">
        <v>78</v>
      </c>
      <c r="V86" s="9">
        <v>56</v>
      </c>
      <c r="W86" s="9">
        <v>75</v>
      </c>
      <c r="X86" s="9">
        <v>51</v>
      </c>
      <c r="Y86" s="9">
        <v>1059</v>
      </c>
      <c r="Z86" s="9">
        <v>1500</v>
      </c>
      <c r="AA86" s="10">
        <v>70.599998474121094</v>
      </c>
      <c r="AB86" s="11">
        <f t="shared" si="5"/>
        <v>319</v>
      </c>
      <c r="AC86" s="11">
        <f t="shared" si="6"/>
        <v>525</v>
      </c>
      <c r="AD86" s="8" t="s">
        <v>5</v>
      </c>
      <c r="AE86" s="5" t="str">
        <f t="shared" si="7"/>
        <v/>
      </c>
      <c r="AF86" s="5" t="str">
        <f t="shared" si="8"/>
        <v/>
      </c>
      <c r="AG86" s="5" t="str">
        <f t="shared" si="9"/>
        <v/>
      </c>
    </row>
    <row r="87" spans="1:33" s="5" customFormat="1" x14ac:dyDescent="0.25">
      <c r="A87" s="8" t="s">
        <v>73</v>
      </c>
      <c r="B87" s="8" t="s">
        <v>22</v>
      </c>
      <c r="C87" s="8" t="s">
        <v>157</v>
      </c>
      <c r="D87" s="9">
        <v>85</v>
      </c>
      <c r="E87" s="9">
        <v>32</v>
      </c>
      <c r="F87" s="9">
        <v>8</v>
      </c>
      <c r="G87" s="9">
        <v>69</v>
      </c>
      <c r="H87" s="9">
        <v>200</v>
      </c>
      <c r="I87" s="9">
        <v>2</v>
      </c>
      <c r="J87" s="9">
        <v>39</v>
      </c>
      <c r="K87" s="9">
        <v>1</v>
      </c>
      <c r="L87" s="9">
        <v>101</v>
      </c>
      <c r="M87" s="9">
        <v>32</v>
      </c>
      <c r="N87" s="9">
        <v>5</v>
      </c>
      <c r="O87" s="9">
        <v>29</v>
      </c>
      <c r="P87" s="9">
        <v>61</v>
      </c>
      <c r="Q87" s="9">
        <v>49</v>
      </c>
      <c r="R87" s="9">
        <v>95</v>
      </c>
      <c r="S87" s="9">
        <v>82</v>
      </c>
      <c r="T87" s="9">
        <v>49</v>
      </c>
      <c r="U87" s="9">
        <v>83</v>
      </c>
      <c r="V87" s="9">
        <v>33</v>
      </c>
      <c r="W87" s="9">
        <v>85</v>
      </c>
      <c r="X87" s="9">
        <v>63</v>
      </c>
      <c r="Y87" s="9">
        <v>1232</v>
      </c>
      <c r="Z87" s="9">
        <v>1724</v>
      </c>
      <c r="AA87" s="10">
        <v>71.459999084472656</v>
      </c>
      <c r="AB87" s="11">
        <f t="shared" si="5"/>
        <v>360</v>
      </c>
      <c r="AC87" s="11">
        <f t="shared" si="6"/>
        <v>528</v>
      </c>
      <c r="AD87" s="8" t="s">
        <v>22</v>
      </c>
      <c r="AE87" s="5">
        <f t="shared" si="7"/>
        <v>972</v>
      </c>
      <c r="AF87" s="5">
        <f t="shared" si="8"/>
        <v>1527</v>
      </c>
      <c r="AG87" s="5">
        <f t="shared" si="9"/>
        <v>3423</v>
      </c>
    </row>
    <row r="88" spans="1:33" s="5" customFormat="1" x14ac:dyDescent="0.25">
      <c r="A88" s="8" t="s">
        <v>73</v>
      </c>
      <c r="B88" s="8" t="s">
        <v>22</v>
      </c>
      <c r="C88" s="8" t="s">
        <v>158</v>
      </c>
      <c r="D88" s="9">
        <v>59</v>
      </c>
      <c r="E88" s="9">
        <v>38</v>
      </c>
      <c r="F88" s="9">
        <v>12</v>
      </c>
      <c r="G88" s="9">
        <v>58</v>
      </c>
      <c r="H88" s="9">
        <v>171</v>
      </c>
      <c r="I88" s="9">
        <v>5</v>
      </c>
      <c r="J88" s="9">
        <v>34</v>
      </c>
      <c r="K88" s="9">
        <v>2</v>
      </c>
      <c r="L88" s="9">
        <v>86</v>
      </c>
      <c r="M88" s="9">
        <v>22</v>
      </c>
      <c r="N88" s="9">
        <v>4</v>
      </c>
      <c r="O88" s="9">
        <v>23</v>
      </c>
      <c r="P88" s="9">
        <v>55</v>
      </c>
      <c r="Q88" s="9">
        <v>54</v>
      </c>
      <c r="R88" s="9">
        <v>81</v>
      </c>
      <c r="S88" s="9">
        <v>79</v>
      </c>
      <c r="T88" s="9">
        <v>61</v>
      </c>
      <c r="U88" s="9">
        <v>92</v>
      </c>
      <c r="V88" s="9">
        <v>16</v>
      </c>
      <c r="W88" s="9">
        <v>93</v>
      </c>
      <c r="X88" s="9">
        <v>51</v>
      </c>
      <c r="Y88" s="9">
        <v>1124</v>
      </c>
      <c r="Z88" s="9">
        <v>1649</v>
      </c>
      <c r="AA88" s="10">
        <v>68.160003662109375</v>
      </c>
      <c r="AB88" s="11">
        <f t="shared" si="5"/>
        <v>299</v>
      </c>
      <c r="AC88" s="11">
        <f t="shared" si="6"/>
        <v>519</v>
      </c>
      <c r="AD88" s="8" t="s">
        <v>22</v>
      </c>
      <c r="AE88" s="5" t="str">
        <f t="shared" si="7"/>
        <v/>
      </c>
      <c r="AF88" s="5" t="str">
        <f t="shared" si="8"/>
        <v/>
      </c>
      <c r="AG88" s="5" t="str">
        <f t="shared" si="9"/>
        <v/>
      </c>
    </row>
    <row r="89" spans="1:33" s="5" customFormat="1" x14ac:dyDescent="0.25">
      <c r="A89" s="8" t="s">
        <v>73</v>
      </c>
      <c r="B89" s="8" t="s">
        <v>22</v>
      </c>
      <c r="C89" s="8" t="s">
        <v>159</v>
      </c>
      <c r="D89" s="9">
        <v>89</v>
      </c>
      <c r="E89" s="9">
        <v>21</v>
      </c>
      <c r="F89" s="9">
        <v>23</v>
      </c>
      <c r="G89" s="9">
        <v>83</v>
      </c>
      <c r="H89" s="9">
        <v>155</v>
      </c>
      <c r="I89" s="9">
        <v>4</v>
      </c>
      <c r="J89" s="9">
        <v>30</v>
      </c>
      <c r="K89" s="9">
        <v>4</v>
      </c>
      <c r="L89" s="9">
        <v>51</v>
      </c>
      <c r="M89" s="9">
        <v>29</v>
      </c>
      <c r="N89" s="9">
        <v>6</v>
      </c>
      <c r="O89" s="9">
        <v>21</v>
      </c>
      <c r="P89" s="9">
        <v>76</v>
      </c>
      <c r="Q89" s="9">
        <v>40</v>
      </c>
      <c r="R89" s="9">
        <v>67</v>
      </c>
      <c r="S89" s="9">
        <v>62</v>
      </c>
      <c r="T89" s="9">
        <v>69</v>
      </c>
      <c r="U89" s="9">
        <v>90</v>
      </c>
      <c r="V89" s="9">
        <v>16</v>
      </c>
      <c r="W89" s="9">
        <v>63</v>
      </c>
      <c r="X89" s="9">
        <v>47</v>
      </c>
      <c r="Y89" s="9">
        <v>1067</v>
      </c>
      <c r="Z89" s="9">
        <v>1705</v>
      </c>
      <c r="AA89" s="10">
        <v>62.580001831054688</v>
      </c>
      <c r="AB89" s="11">
        <f t="shared" si="5"/>
        <v>313</v>
      </c>
      <c r="AC89" s="11">
        <f t="shared" si="6"/>
        <v>480</v>
      </c>
      <c r="AD89" s="8" t="s">
        <v>22</v>
      </c>
      <c r="AE89" s="5" t="str">
        <f t="shared" si="7"/>
        <v/>
      </c>
      <c r="AF89" s="5" t="str">
        <f t="shared" si="8"/>
        <v/>
      </c>
      <c r="AG89" s="5" t="str">
        <f t="shared" si="9"/>
        <v/>
      </c>
    </row>
    <row r="90" spans="1:33" s="5" customFormat="1" x14ac:dyDescent="0.25">
      <c r="A90" s="8" t="s">
        <v>73</v>
      </c>
      <c r="B90" s="8" t="s">
        <v>3</v>
      </c>
      <c r="C90" s="8" t="s">
        <v>160</v>
      </c>
      <c r="D90" s="9">
        <v>90</v>
      </c>
      <c r="E90" s="9">
        <v>22</v>
      </c>
      <c r="F90" s="9">
        <v>10</v>
      </c>
      <c r="G90" s="9">
        <v>77</v>
      </c>
      <c r="H90" s="9">
        <v>132</v>
      </c>
      <c r="I90" s="9">
        <v>4</v>
      </c>
      <c r="J90" s="9">
        <v>27</v>
      </c>
      <c r="K90" s="9">
        <v>3</v>
      </c>
      <c r="L90" s="9">
        <v>98</v>
      </c>
      <c r="M90" s="9">
        <v>25</v>
      </c>
      <c r="N90" s="9">
        <v>5</v>
      </c>
      <c r="O90" s="9">
        <v>17</v>
      </c>
      <c r="P90" s="9">
        <v>52</v>
      </c>
      <c r="Q90" s="9">
        <v>58</v>
      </c>
      <c r="R90" s="9">
        <v>73</v>
      </c>
      <c r="S90" s="9">
        <v>105</v>
      </c>
      <c r="T90" s="9">
        <v>57</v>
      </c>
      <c r="U90" s="9">
        <v>136</v>
      </c>
      <c r="V90" s="9">
        <v>28</v>
      </c>
      <c r="W90" s="9">
        <v>105</v>
      </c>
      <c r="X90" s="9">
        <v>72</v>
      </c>
      <c r="Y90" s="9">
        <v>1222</v>
      </c>
      <c r="Z90" s="9">
        <v>1673</v>
      </c>
      <c r="AA90" s="10">
        <v>73.040000915527344</v>
      </c>
      <c r="AB90" s="11">
        <f t="shared" si="5"/>
        <v>346</v>
      </c>
      <c r="AC90" s="11">
        <f t="shared" si="6"/>
        <v>624</v>
      </c>
      <c r="AD90" s="8" t="s">
        <v>3</v>
      </c>
      <c r="AE90" s="5">
        <f t="shared" si="7"/>
        <v>1092</v>
      </c>
      <c r="AF90" s="5">
        <f t="shared" si="8"/>
        <v>1756</v>
      </c>
      <c r="AG90" s="5">
        <f t="shared" si="9"/>
        <v>3572</v>
      </c>
    </row>
    <row r="91" spans="1:33" s="5" customFormat="1" x14ac:dyDescent="0.25">
      <c r="A91" s="8" t="s">
        <v>73</v>
      </c>
      <c r="B91" s="8" t="s">
        <v>3</v>
      </c>
      <c r="C91" s="8" t="s">
        <v>161</v>
      </c>
      <c r="D91" s="9">
        <v>94</v>
      </c>
      <c r="E91" s="9">
        <v>19</v>
      </c>
      <c r="F91" s="9">
        <v>5</v>
      </c>
      <c r="G91" s="9">
        <v>66</v>
      </c>
      <c r="H91" s="9">
        <v>136</v>
      </c>
      <c r="I91" s="9">
        <v>5</v>
      </c>
      <c r="J91" s="9">
        <v>34</v>
      </c>
      <c r="K91" s="9">
        <v>2</v>
      </c>
      <c r="L91" s="9">
        <v>79</v>
      </c>
      <c r="M91" s="9">
        <v>13</v>
      </c>
      <c r="N91" s="9">
        <v>8</v>
      </c>
      <c r="O91" s="9">
        <v>23</v>
      </c>
      <c r="P91" s="9">
        <v>57</v>
      </c>
      <c r="Q91" s="9">
        <v>57</v>
      </c>
      <c r="R91" s="9">
        <v>88</v>
      </c>
      <c r="S91" s="9">
        <v>90</v>
      </c>
      <c r="T91" s="9">
        <v>62</v>
      </c>
      <c r="U91" s="9">
        <v>95</v>
      </c>
      <c r="V91" s="9">
        <v>34</v>
      </c>
      <c r="W91" s="9">
        <v>110</v>
      </c>
      <c r="X91" s="9">
        <v>89</v>
      </c>
      <c r="Y91" s="9">
        <v>1180</v>
      </c>
      <c r="Z91" s="9">
        <v>1652</v>
      </c>
      <c r="AA91" s="10">
        <v>71.430000305175781</v>
      </c>
      <c r="AB91" s="11">
        <f t="shared" si="5"/>
        <v>335</v>
      </c>
      <c r="AC91" s="11">
        <f t="shared" si="6"/>
        <v>596</v>
      </c>
      <c r="AD91" s="8" t="s">
        <v>3</v>
      </c>
      <c r="AE91" s="5" t="str">
        <f t="shared" si="7"/>
        <v/>
      </c>
      <c r="AF91" s="5" t="str">
        <f t="shared" si="8"/>
        <v/>
      </c>
      <c r="AG91" s="5" t="str">
        <f t="shared" si="9"/>
        <v/>
      </c>
    </row>
    <row r="92" spans="1:33" s="5" customFormat="1" x14ac:dyDescent="0.25">
      <c r="A92" s="8" t="s">
        <v>73</v>
      </c>
      <c r="B92" s="8" t="s">
        <v>3</v>
      </c>
      <c r="C92" s="8" t="s">
        <v>162</v>
      </c>
      <c r="D92" s="9">
        <v>74</v>
      </c>
      <c r="E92" s="9">
        <v>20</v>
      </c>
      <c r="F92" s="9">
        <v>6</v>
      </c>
      <c r="G92" s="9">
        <v>90</v>
      </c>
      <c r="H92" s="9">
        <v>87</v>
      </c>
      <c r="I92" s="9">
        <v>10</v>
      </c>
      <c r="J92" s="9">
        <v>47</v>
      </c>
      <c r="K92" s="9">
        <v>4</v>
      </c>
      <c r="L92" s="9">
        <v>69</v>
      </c>
      <c r="M92" s="9">
        <v>19</v>
      </c>
      <c r="N92" s="9">
        <v>2</v>
      </c>
      <c r="O92" s="9">
        <v>29</v>
      </c>
      <c r="P92" s="9">
        <v>79</v>
      </c>
      <c r="Q92" s="9">
        <v>62</v>
      </c>
      <c r="R92" s="9">
        <v>97</v>
      </c>
      <c r="S92" s="9">
        <v>86</v>
      </c>
      <c r="T92" s="9">
        <v>72</v>
      </c>
      <c r="U92" s="9">
        <v>87</v>
      </c>
      <c r="V92" s="9">
        <v>25</v>
      </c>
      <c r="W92" s="9">
        <v>58</v>
      </c>
      <c r="X92" s="9">
        <v>123</v>
      </c>
      <c r="Y92" s="9">
        <v>1170</v>
      </c>
      <c r="Z92" s="9">
        <v>1646</v>
      </c>
      <c r="AA92" s="10">
        <v>71.080001831054688</v>
      </c>
      <c r="AB92" s="11">
        <f t="shared" si="5"/>
        <v>411</v>
      </c>
      <c r="AC92" s="11">
        <f t="shared" si="6"/>
        <v>536</v>
      </c>
      <c r="AD92" s="8" t="s">
        <v>3</v>
      </c>
      <c r="AE92" s="5" t="str">
        <f t="shared" si="7"/>
        <v/>
      </c>
      <c r="AF92" s="5" t="str">
        <f t="shared" si="8"/>
        <v/>
      </c>
      <c r="AG92" s="5" t="str">
        <f t="shared" si="9"/>
        <v/>
      </c>
    </row>
    <row r="93" spans="1:33" s="5" customFormat="1" x14ac:dyDescent="0.25">
      <c r="A93" s="8" t="s">
        <v>73</v>
      </c>
      <c r="B93" s="8" t="s">
        <v>34</v>
      </c>
      <c r="C93" s="8" t="s">
        <v>163</v>
      </c>
      <c r="D93" s="9">
        <v>67</v>
      </c>
      <c r="E93" s="9">
        <v>16</v>
      </c>
      <c r="F93" s="9">
        <v>13</v>
      </c>
      <c r="G93" s="9">
        <v>46</v>
      </c>
      <c r="H93" s="9">
        <v>64</v>
      </c>
      <c r="I93" s="9">
        <v>6</v>
      </c>
      <c r="J93" s="9">
        <v>39</v>
      </c>
      <c r="K93" s="9">
        <v>2</v>
      </c>
      <c r="L93" s="9">
        <v>98</v>
      </c>
      <c r="M93" s="9">
        <v>20</v>
      </c>
      <c r="N93" s="9">
        <v>3</v>
      </c>
      <c r="O93" s="9">
        <v>17</v>
      </c>
      <c r="P93" s="9">
        <v>40</v>
      </c>
      <c r="Q93" s="9">
        <v>47</v>
      </c>
      <c r="R93" s="9">
        <v>58</v>
      </c>
      <c r="S93" s="9">
        <v>64</v>
      </c>
      <c r="T93" s="9">
        <v>44</v>
      </c>
      <c r="U93" s="9">
        <v>74</v>
      </c>
      <c r="V93" s="9">
        <v>30</v>
      </c>
      <c r="W93" s="9">
        <v>95</v>
      </c>
      <c r="X93" s="9">
        <v>44</v>
      </c>
      <c r="Y93" s="9">
        <v>901</v>
      </c>
      <c r="Z93" s="9">
        <v>1239</v>
      </c>
      <c r="AA93" s="10">
        <v>72.720001220703125</v>
      </c>
      <c r="AB93" s="11">
        <f t="shared" si="5"/>
        <v>268</v>
      </c>
      <c r="AC93" s="11">
        <f t="shared" si="6"/>
        <v>449</v>
      </c>
      <c r="AD93" s="8" t="s">
        <v>34</v>
      </c>
      <c r="AE93" s="5">
        <f t="shared" si="7"/>
        <v>1326</v>
      </c>
      <c r="AF93" s="5">
        <f t="shared" si="8"/>
        <v>1889</v>
      </c>
      <c r="AG93" s="5">
        <f t="shared" si="9"/>
        <v>4030</v>
      </c>
    </row>
    <row r="94" spans="1:33" s="5" customFormat="1" x14ac:dyDescent="0.25">
      <c r="A94" s="8" t="s">
        <v>73</v>
      </c>
      <c r="B94" s="8" t="s">
        <v>34</v>
      </c>
      <c r="C94" s="8" t="s">
        <v>164</v>
      </c>
      <c r="D94" s="9">
        <v>63</v>
      </c>
      <c r="E94" s="9">
        <v>26</v>
      </c>
      <c r="F94" s="9">
        <v>13</v>
      </c>
      <c r="G94" s="9">
        <v>66</v>
      </c>
      <c r="H94" s="9">
        <v>93</v>
      </c>
      <c r="I94" s="9">
        <v>4</v>
      </c>
      <c r="J94" s="9">
        <v>44</v>
      </c>
      <c r="K94" s="9">
        <v>0</v>
      </c>
      <c r="L94" s="9">
        <v>94</v>
      </c>
      <c r="M94" s="9">
        <v>31</v>
      </c>
      <c r="N94" s="9">
        <v>10</v>
      </c>
      <c r="O94" s="9">
        <v>16</v>
      </c>
      <c r="P94" s="9">
        <v>49</v>
      </c>
      <c r="Q94" s="9">
        <v>46</v>
      </c>
      <c r="R94" s="9">
        <v>68</v>
      </c>
      <c r="S94" s="9">
        <v>68</v>
      </c>
      <c r="T94" s="9">
        <v>56</v>
      </c>
      <c r="U94" s="9">
        <v>89</v>
      </c>
      <c r="V94" s="9">
        <v>18</v>
      </c>
      <c r="W94" s="9">
        <v>67</v>
      </c>
      <c r="X94" s="9">
        <v>58</v>
      </c>
      <c r="Y94" s="9">
        <v>989</v>
      </c>
      <c r="Z94" s="9">
        <v>1478</v>
      </c>
      <c r="AA94" s="10">
        <v>66.910003662109375</v>
      </c>
      <c r="AB94" s="11">
        <f t="shared" si="5"/>
        <v>324</v>
      </c>
      <c r="AC94" s="11">
        <f t="shared" si="6"/>
        <v>457</v>
      </c>
      <c r="AD94" s="8" t="s">
        <v>34</v>
      </c>
      <c r="AE94" s="5" t="str">
        <f t="shared" si="7"/>
        <v/>
      </c>
      <c r="AF94" s="5" t="str">
        <f t="shared" si="8"/>
        <v/>
      </c>
      <c r="AG94" s="5" t="str">
        <f t="shared" si="9"/>
        <v/>
      </c>
    </row>
    <row r="95" spans="1:33" s="5" customFormat="1" x14ac:dyDescent="0.25">
      <c r="A95" s="8" t="s">
        <v>73</v>
      </c>
      <c r="B95" s="8" t="s">
        <v>34</v>
      </c>
      <c r="C95" s="8" t="s">
        <v>165</v>
      </c>
      <c r="D95" s="9">
        <v>69</v>
      </c>
      <c r="E95" s="9">
        <v>21</v>
      </c>
      <c r="F95" s="9">
        <v>14</v>
      </c>
      <c r="G95" s="9">
        <v>81</v>
      </c>
      <c r="H95" s="9">
        <v>92</v>
      </c>
      <c r="I95" s="9">
        <v>8</v>
      </c>
      <c r="J95" s="9">
        <v>26</v>
      </c>
      <c r="K95" s="9">
        <v>6</v>
      </c>
      <c r="L95" s="9">
        <v>92</v>
      </c>
      <c r="M95" s="9">
        <v>38</v>
      </c>
      <c r="N95" s="9">
        <v>5</v>
      </c>
      <c r="O95" s="9">
        <v>21</v>
      </c>
      <c r="P95" s="9">
        <v>57</v>
      </c>
      <c r="Q95" s="9">
        <v>51</v>
      </c>
      <c r="R95" s="9">
        <v>51</v>
      </c>
      <c r="S95" s="9">
        <v>71</v>
      </c>
      <c r="T95" s="9">
        <v>69</v>
      </c>
      <c r="U95" s="9">
        <v>80</v>
      </c>
      <c r="V95" s="9">
        <v>32</v>
      </c>
      <c r="W95" s="9">
        <v>72</v>
      </c>
      <c r="X95" s="9">
        <v>91</v>
      </c>
      <c r="Y95" s="9">
        <v>1067</v>
      </c>
      <c r="Z95" s="9">
        <v>1487</v>
      </c>
      <c r="AA95" s="10">
        <v>71.760002136230469</v>
      </c>
      <c r="AB95" s="11">
        <f t="shared" si="5"/>
        <v>385</v>
      </c>
      <c r="AC95" s="11">
        <f t="shared" si="6"/>
        <v>463</v>
      </c>
      <c r="AD95" s="8" t="s">
        <v>34</v>
      </c>
      <c r="AE95" s="5" t="str">
        <f t="shared" si="7"/>
        <v/>
      </c>
      <c r="AF95" s="5" t="str">
        <f t="shared" si="8"/>
        <v/>
      </c>
      <c r="AG95" s="5" t="str">
        <f t="shared" si="9"/>
        <v/>
      </c>
    </row>
    <row r="96" spans="1:33" s="5" customFormat="1" x14ac:dyDescent="0.25">
      <c r="A96" s="8" t="s">
        <v>73</v>
      </c>
      <c r="B96" s="8" t="s">
        <v>34</v>
      </c>
      <c r="C96" s="8" t="s">
        <v>166</v>
      </c>
      <c r="D96" s="9">
        <v>76</v>
      </c>
      <c r="E96" s="9">
        <v>21</v>
      </c>
      <c r="F96" s="9">
        <v>9</v>
      </c>
      <c r="G96" s="9">
        <v>84</v>
      </c>
      <c r="H96" s="9">
        <v>83</v>
      </c>
      <c r="I96" s="9">
        <v>5</v>
      </c>
      <c r="J96" s="9">
        <v>31</v>
      </c>
      <c r="K96" s="9">
        <v>3</v>
      </c>
      <c r="L96" s="9">
        <v>99</v>
      </c>
      <c r="M96" s="9">
        <v>22</v>
      </c>
      <c r="N96" s="9">
        <v>5</v>
      </c>
      <c r="O96" s="9">
        <v>23</v>
      </c>
      <c r="P96" s="9">
        <v>62</v>
      </c>
      <c r="Q96" s="9">
        <v>68</v>
      </c>
      <c r="R96" s="9">
        <v>84</v>
      </c>
      <c r="S96" s="9">
        <v>80</v>
      </c>
      <c r="T96" s="9">
        <v>54</v>
      </c>
      <c r="U96" s="9">
        <v>104</v>
      </c>
      <c r="V96" s="9">
        <v>36</v>
      </c>
      <c r="W96" s="9">
        <v>54</v>
      </c>
      <c r="X96" s="9">
        <v>54</v>
      </c>
      <c r="Y96" s="9">
        <v>1073</v>
      </c>
      <c r="Z96" s="9">
        <v>1475</v>
      </c>
      <c r="AA96" s="10">
        <v>72.75</v>
      </c>
      <c r="AB96" s="11">
        <f t="shared" si="5"/>
        <v>349</v>
      </c>
      <c r="AC96" s="11">
        <f t="shared" si="6"/>
        <v>520</v>
      </c>
      <c r="AD96" s="8" t="s">
        <v>34</v>
      </c>
      <c r="AE96" s="5" t="str">
        <f t="shared" si="7"/>
        <v/>
      </c>
      <c r="AF96" s="5" t="str">
        <f t="shared" si="8"/>
        <v/>
      </c>
      <c r="AG96" s="5" t="str">
        <f t="shared" si="9"/>
        <v/>
      </c>
    </row>
    <row r="97" spans="1:33" s="5" customFormat="1" x14ac:dyDescent="0.25">
      <c r="A97" s="8" t="s">
        <v>73</v>
      </c>
      <c r="B97" s="8" t="s">
        <v>21</v>
      </c>
      <c r="C97" s="8" t="s">
        <v>167</v>
      </c>
      <c r="D97" s="9">
        <v>29</v>
      </c>
      <c r="E97" s="9">
        <v>25</v>
      </c>
      <c r="F97" s="9">
        <v>18</v>
      </c>
      <c r="G97" s="9">
        <v>77</v>
      </c>
      <c r="H97" s="9">
        <v>59</v>
      </c>
      <c r="I97" s="9">
        <v>8</v>
      </c>
      <c r="J97" s="9">
        <v>23</v>
      </c>
      <c r="K97" s="9">
        <v>1</v>
      </c>
      <c r="L97" s="9">
        <v>91</v>
      </c>
      <c r="M97" s="9">
        <v>32</v>
      </c>
      <c r="N97" s="9">
        <v>7</v>
      </c>
      <c r="O97" s="9">
        <v>15</v>
      </c>
      <c r="P97" s="9">
        <v>116</v>
      </c>
      <c r="Q97" s="9">
        <v>24</v>
      </c>
      <c r="R97" s="9">
        <v>33</v>
      </c>
      <c r="S97" s="9">
        <v>42</v>
      </c>
      <c r="T97" s="9">
        <v>21</v>
      </c>
      <c r="U97" s="9">
        <v>35</v>
      </c>
      <c r="V97" s="9">
        <v>59</v>
      </c>
      <c r="W97" s="9">
        <v>30</v>
      </c>
      <c r="X97" s="9">
        <v>46</v>
      </c>
      <c r="Y97" s="9">
        <v>811</v>
      </c>
      <c r="Z97" s="9">
        <v>1295</v>
      </c>
      <c r="AA97" s="10">
        <v>62.630001068115234</v>
      </c>
      <c r="AB97" s="11">
        <f t="shared" si="5"/>
        <v>384</v>
      </c>
      <c r="AC97" s="11">
        <f t="shared" si="6"/>
        <v>214</v>
      </c>
      <c r="AD97" s="8" t="s">
        <v>21</v>
      </c>
      <c r="AE97" s="5">
        <f t="shared" si="7"/>
        <v>696</v>
      </c>
      <c r="AF97" s="5">
        <f t="shared" si="8"/>
        <v>662</v>
      </c>
      <c r="AG97" s="5">
        <f t="shared" si="9"/>
        <v>1856</v>
      </c>
    </row>
    <row r="98" spans="1:33" s="5" customFormat="1" x14ac:dyDescent="0.25">
      <c r="A98" s="8" t="s">
        <v>73</v>
      </c>
      <c r="B98" s="8" t="s">
        <v>21</v>
      </c>
      <c r="C98" s="8" t="s">
        <v>168</v>
      </c>
      <c r="D98" s="9">
        <v>64</v>
      </c>
      <c r="E98" s="9">
        <v>34</v>
      </c>
      <c r="F98" s="9">
        <v>11</v>
      </c>
      <c r="G98" s="9">
        <v>70</v>
      </c>
      <c r="H98" s="9">
        <v>80</v>
      </c>
      <c r="I98" s="9">
        <v>15</v>
      </c>
      <c r="J98" s="9">
        <v>35</v>
      </c>
      <c r="K98" s="9">
        <v>3</v>
      </c>
      <c r="L98" s="9">
        <v>85</v>
      </c>
      <c r="M98" s="9">
        <v>23</v>
      </c>
      <c r="N98" s="9">
        <v>10</v>
      </c>
      <c r="O98" s="9">
        <v>14</v>
      </c>
      <c r="P98" s="9">
        <v>42</v>
      </c>
      <c r="Q98" s="9">
        <v>45</v>
      </c>
      <c r="R98" s="9">
        <v>67</v>
      </c>
      <c r="S98" s="9">
        <v>109</v>
      </c>
      <c r="T98" s="9">
        <v>47</v>
      </c>
      <c r="U98" s="9">
        <v>58</v>
      </c>
      <c r="V98" s="9">
        <v>91</v>
      </c>
      <c r="W98" s="9">
        <v>58</v>
      </c>
      <c r="X98" s="9">
        <v>68</v>
      </c>
      <c r="Y98" s="9">
        <v>1045</v>
      </c>
      <c r="Z98" s="9">
        <v>1648</v>
      </c>
      <c r="AA98" s="10">
        <v>63.409999847412109</v>
      </c>
      <c r="AB98" s="11">
        <f t="shared" si="5"/>
        <v>312</v>
      </c>
      <c r="AC98" s="11">
        <f t="shared" si="6"/>
        <v>448</v>
      </c>
      <c r="AD98" s="8" t="s">
        <v>21</v>
      </c>
      <c r="AE98" s="5" t="str">
        <f t="shared" si="7"/>
        <v/>
      </c>
      <c r="AF98" s="5" t="str">
        <f t="shared" si="8"/>
        <v/>
      </c>
      <c r="AG98" s="5" t="str">
        <f t="shared" si="9"/>
        <v/>
      </c>
    </row>
    <row r="99" spans="1:33" s="5" customFormat="1" x14ac:dyDescent="0.25">
      <c r="A99" s="8" t="s">
        <v>73</v>
      </c>
      <c r="B99" s="8" t="s">
        <v>4</v>
      </c>
      <c r="C99" s="8" t="s">
        <v>169</v>
      </c>
      <c r="D99" s="9">
        <v>94</v>
      </c>
      <c r="E99" s="9">
        <v>21</v>
      </c>
      <c r="F99" s="9">
        <v>72</v>
      </c>
      <c r="G99" s="9">
        <v>95</v>
      </c>
      <c r="H99" s="9">
        <v>90</v>
      </c>
      <c r="I99" s="9">
        <v>11</v>
      </c>
      <c r="J99" s="9">
        <v>37</v>
      </c>
      <c r="K99" s="9">
        <v>2</v>
      </c>
      <c r="L99" s="9">
        <v>74</v>
      </c>
      <c r="M99" s="9">
        <v>28</v>
      </c>
      <c r="N99" s="9">
        <v>5</v>
      </c>
      <c r="O99" s="9">
        <v>27</v>
      </c>
      <c r="P99" s="9">
        <v>50</v>
      </c>
      <c r="Q99" s="9">
        <v>56</v>
      </c>
      <c r="R99" s="9">
        <v>93</v>
      </c>
      <c r="S99" s="9">
        <v>64</v>
      </c>
      <c r="T99" s="9">
        <v>53</v>
      </c>
      <c r="U99" s="9">
        <v>67</v>
      </c>
      <c r="V99" s="9">
        <v>15</v>
      </c>
      <c r="W99" s="9">
        <v>41</v>
      </c>
      <c r="X99" s="9">
        <v>55</v>
      </c>
      <c r="Y99" s="9">
        <v>1071</v>
      </c>
      <c r="Z99" s="9">
        <v>1650</v>
      </c>
      <c r="AA99" s="10">
        <v>64.910003662109375</v>
      </c>
      <c r="AB99" s="11">
        <f t="shared" si="5"/>
        <v>334</v>
      </c>
      <c r="AC99" s="11">
        <f t="shared" si="6"/>
        <v>468</v>
      </c>
      <c r="AD99" s="8" t="s">
        <v>4</v>
      </c>
      <c r="AE99" s="5">
        <f t="shared" si="7"/>
        <v>1129</v>
      </c>
      <c r="AF99" s="5">
        <f t="shared" si="8"/>
        <v>1491</v>
      </c>
      <c r="AG99" s="5">
        <f t="shared" si="9"/>
        <v>3557</v>
      </c>
    </row>
    <row r="100" spans="1:33" s="5" customFormat="1" x14ac:dyDescent="0.25">
      <c r="A100" s="8" t="s">
        <v>73</v>
      </c>
      <c r="B100" s="8" t="s">
        <v>4</v>
      </c>
      <c r="C100" s="8" t="s">
        <v>170</v>
      </c>
      <c r="D100" s="9">
        <v>52</v>
      </c>
      <c r="E100" s="9">
        <v>28</v>
      </c>
      <c r="F100" s="9">
        <v>82</v>
      </c>
      <c r="G100" s="9">
        <v>118</v>
      </c>
      <c r="H100" s="9">
        <v>88</v>
      </c>
      <c r="I100" s="9">
        <v>13</v>
      </c>
      <c r="J100" s="9">
        <v>30</v>
      </c>
      <c r="K100" s="9">
        <v>4</v>
      </c>
      <c r="L100" s="9">
        <v>67</v>
      </c>
      <c r="M100" s="9">
        <v>33</v>
      </c>
      <c r="N100" s="9">
        <v>7</v>
      </c>
      <c r="O100" s="9">
        <v>33</v>
      </c>
      <c r="P100" s="9">
        <v>52</v>
      </c>
      <c r="Q100" s="9">
        <v>53</v>
      </c>
      <c r="R100" s="9">
        <v>71</v>
      </c>
      <c r="S100" s="9">
        <v>80</v>
      </c>
      <c r="T100" s="9">
        <v>52</v>
      </c>
      <c r="U100" s="9">
        <v>95</v>
      </c>
      <c r="V100" s="9">
        <v>22</v>
      </c>
      <c r="W100" s="9">
        <v>56</v>
      </c>
      <c r="X100" s="9">
        <v>48</v>
      </c>
      <c r="Y100" s="9">
        <v>1102</v>
      </c>
      <c r="Z100" s="9">
        <v>1641</v>
      </c>
      <c r="AA100" s="10">
        <v>67.150001525878906</v>
      </c>
      <c r="AB100" s="11">
        <f t="shared" si="5"/>
        <v>358</v>
      </c>
      <c r="AC100" s="11">
        <f t="shared" si="6"/>
        <v>459</v>
      </c>
      <c r="AD100" s="8" t="s">
        <v>4</v>
      </c>
      <c r="AE100" s="5" t="str">
        <f t="shared" si="7"/>
        <v/>
      </c>
      <c r="AF100" s="5" t="str">
        <f t="shared" si="8"/>
        <v/>
      </c>
      <c r="AG100" s="5" t="str">
        <f t="shared" si="9"/>
        <v/>
      </c>
    </row>
    <row r="101" spans="1:33" s="5" customFormat="1" x14ac:dyDescent="0.25">
      <c r="A101" s="8" t="s">
        <v>73</v>
      </c>
      <c r="B101" s="8" t="s">
        <v>4</v>
      </c>
      <c r="C101" s="8" t="s">
        <v>171</v>
      </c>
      <c r="D101" s="9">
        <v>99</v>
      </c>
      <c r="E101" s="9">
        <v>47</v>
      </c>
      <c r="F101" s="9">
        <v>117</v>
      </c>
      <c r="G101" s="9">
        <v>117</v>
      </c>
      <c r="H101" s="9">
        <v>105</v>
      </c>
      <c r="I101" s="9">
        <v>13</v>
      </c>
      <c r="J101" s="9">
        <v>44</v>
      </c>
      <c r="K101" s="9">
        <v>1</v>
      </c>
      <c r="L101" s="9">
        <v>93</v>
      </c>
      <c r="M101" s="9">
        <v>35</v>
      </c>
      <c r="N101" s="9">
        <v>10</v>
      </c>
      <c r="O101" s="9">
        <v>37</v>
      </c>
      <c r="P101" s="9">
        <v>63</v>
      </c>
      <c r="Q101" s="9">
        <v>44</v>
      </c>
      <c r="R101" s="9">
        <v>101</v>
      </c>
      <c r="S101" s="9">
        <v>86</v>
      </c>
      <c r="T101" s="9">
        <v>74</v>
      </c>
      <c r="U101" s="9">
        <v>95</v>
      </c>
      <c r="V101" s="9">
        <v>32</v>
      </c>
      <c r="W101" s="9">
        <v>65</v>
      </c>
      <c r="X101" s="9">
        <v>82</v>
      </c>
      <c r="Y101" s="9">
        <v>1384</v>
      </c>
      <c r="Z101" s="9">
        <v>2101</v>
      </c>
      <c r="AA101" s="10">
        <v>65.870002746582031</v>
      </c>
      <c r="AB101" s="11">
        <f t="shared" si="5"/>
        <v>437</v>
      </c>
      <c r="AC101" s="11">
        <f t="shared" si="6"/>
        <v>564</v>
      </c>
      <c r="AD101" s="8" t="s">
        <v>4</v>
      </c>
      <c r="AE101" s="5" t="str">
        <f t="shared" si="7"/>
        <v/>
      </c>
      <c r="AF101" s="5" t="str">
        <f t="shared" si="8"/>
        <v/>
      </c>
      <c r="AG101" s="5" t="str">
        <f t="shared" si="9"/>
        <v/>
      </c>
    </row>
    <row r="102" spans="1:33" s="5" customFormat="1" x14ac:dyDescent="0.25">
      <c r="A102" s="8" t="s">
        <v>73</v>
      </c>
      <c r="B102" s="8" t="s">
        <v>7</v>
      </c>
      <c r="C102" s="8" t="s">
        <v>172</v>
      </c>
      <c r="D102" s="9">
        <v>39</v>
      </c>
      <c r="E102" s="9">
        <v>12</v>
      </c>
      <c r="F102" s="9">
        <v>23</v>
      </c>
      <c r="G102" s="9">
        <v>59</v>
      </c>
      <c r="H102" s="9">
        <v>71</v>
      </c>
      <c r="I102" s="9">
        <v>5</v>
      </c>
      <c r="J102" s="9">
        <v>21</v>
      </c>
      <c r="K102" s="9">
        <v>0</v>
      </c>
      <c r="L102" s="9">
        <v>29</v>
      </c>
      <c r="M102" s="9">
        <v>15</v>
      </c>
      <c r="N102" s="9">
        <v>4</v>
      </c>
      <c r="O102" s="9">
        <v>14</v>
      </c>
      <c r="P102" s="9">
        <v>30</v>
      </c>
      <c r="Q102" s="9">
        <v>43</v>
      </c>
      <c r="R102" s="9">
        <v>58</v>
      </c>
      <c r="S102" s="9">
        <v>58</v>
      </c>
      <c r="T102" s="9">
        <v>87</v>
      </c>
      <c r="U102" s="9">
        <v>79</v>
      </c>
      <c r="V102" s="9">
        <v>19</v>
      </c>
      <c r="W102" s="9">
        <v>41</v>
      </c>
      <c r="X102" s="9">
        <v>35</v>
      </c>
      <c r="Y102" s="9">
        <v>753</v>
      </c>
      <c r="Z102" s="9">
        <v>1091</v>
      </c>
      <c r="AA102" s="10">
        <v>69.019996643066406</v>
      </c>
      <c r="AB102" s="11">
        <f t="shared" si="5"/>
        <v>186</v>
      </c>
      <c r="AC102" s="11">
        <f t="shared" si="6"/>
        <v>405</v>
      </c>
      <c r="AD102" s="8" t="s">
        <v>7</v>
      </c>
      <c r="AE102" s="5">
        <f t="shared" si="7"/>
        <v>743</v>
      </c>
      <c r="AF102" s="5">
        <f t="shared" si="8"/>
        <v>1386</v>
      </c>
      <c r="AG102" s="5">
        <f t="shared" si="9"/>
        <v>2680</v>
      </c>
    </row>
    <row r="103" spans="1:33" s="5" customFormat="1" x14ac:dyDescent="0.25">
      <c r="A103" s="8" t="s">
        <v>73</v>
      </c>
      <c r="B103" s="8" t="s">
        <v>7</v>
      </c>
      <c r="C103" s="8" t="s">
        <v>173</v>
      </c>
      <c r="D103" s="9">
        <v>58</v>
      </c>
      <c r="E103" s="9">
        <v>18</v>
      </c>
      <c r="F103" s="9">
        <v>26</v>
      </c>
      <c r="G103" s="9">
        <v>57</v>
      </c>
      <c r="H103" s="9">
        <v>68</v>
      </c>
      <c r="I103" s="9">
        <v>3</v>
      </c>
      <c r="J103" s="9">
        <v>13</v>
      </c>
      <c r="K103" s="9">
        <v>2</v>
      </c>
      <c r="L103" s="9">
        <v>93</v>
      </c>
      <c r="M103" s="9">
        <v>22</v>
      </c>
      <c r="N103" s="9">
        <v>3</v>
      </c>
      <c r="O103" s="9">
        <v>26</v>
      </c>
      <c r="P103" s="9">
        <v>34</v>
      </c>
      <c r="Q103" s="9">
        <v>56</v>
      </c>
      <c r="R103" s="9">
        <v>57</v>
      </c>
      <c r="S103" s="9">
        <v>67</v>
      </c>
      <c r="T103" s="9">
        <v>94</v>
      </c>
      <c r="U103" s="9">
        <v>91</v>
      </c>
      <c r="V103" s="9">
        <v>25</v>
      </c>
      <c r="W103" s="9">
        <v>61</v>
      </c>
      <c r="X103" s="9">
        <v>25</v>
      </c>
      <c r="Y103" s="9">
        <v>916</v>
      </c>
      <c r="Z103" s="9">
        <v>1284</v>
      </c>
      <c r="AA103" s="10">
        <v>71.339996337890625</v>
      </c>
      <c r="AB103" s="11">
        <f t="shared" si="5"/>
        <v>260</v>
      </c>
      <c r="AC103" s="11">
        <f t="shared" si="6"/>
        <v>484</v>
      </c>
      <c r="AD103" s="8" t="s">
        <v>7</v>
      </c>
      <c r="AE103" s="5" t="str">
        <f t="shared" si="7"/>
        <v/>
      </c>
      <c r="AF103" s="5" t="str">
        <f t="shared" si="8"/>
        <v/>
      </c>
      <c r="AG103" s="5" t="str">
        <f t="shared" si="9"/>
        <v/>
      </c>
    </row>
    <row r="104" spans="1:33" s="5" customFormat="1" x14ac:dyDescent="0.25">
      <c r="A104" s="8" t="s">
        <v>73</v>
      </c>
      <c r="B104" s="8" t="s">
        <v>7</v>
      </c>
      <c r="C104" s="8" t="s">
        <v>174</v>
      </c>
      <c r="D104" s="9">
        <v>62</v>
      </c>
      <c r="E104" s="9">
        <v>14</v>
      </c>
      <c r="F104" s="9">
        <v>34</v>
      </c>
      <c r="G104" s="9">
        <v>66</v>
      </c>
      <c r="H104" s="9">
        <v>86</v>
      </c>
      <c r="I104" s="9">
        <v>4</v>
      </c>
      <c r="J104" s="9">
        <v>39</v>
      </c>
      <c r="K104" s="9">
        <v>0</v>
      </c>
      <c r="L104" s="9">
        <v>94</v>
      </c>
      <c r="M104" s="9">
        <v>15</v>
      </c>
      <c r="N104" s="9">
        <v>10</v>
      </c>
      <c r="O104" s="9">
        <v>23</v>
      </c>
      <c r="P104" s="9">
        <v>43</v>
      </c>
      <c r="Q104" s="9">
        <v>50</v>
      </c>
      <c r="R104" s="9">
        <v>60</v>
      </c>
      <c r="S104" s="9">
        <v>58</v>
      </c>
      <c r="T104" s="9">
        <v>108</v>
      </c>
      <c r="U104" s="9">
        <v>87</v>
      </c>
      <c r="V104" s="9">
        <v>23</v>
      </c>
      <c r="W104" s="9">
        <v>72</v>
      </c>
      <c r="X104" s="9">
        <v>46</v>
      </c>
      <c r="Y104" s="9">
        <v>1011</v>
      </c>
      <c r="Z104" s="9">
        <v>1387</v>
      </c>
      <c r="AA104" s="10">
        <v>72.889999389648438</v>
      </c>
      <c r="AB104" s="11">
        <f t="shared" si="5"/>
        <v>297</v>
      </c>
      <c r="AC104" s="11">
        <f t="shared" si="6"/>
        <v>497</v>
      </c>
      <c r="AD104" s="8" t="s">
        <v>7</v>
      </c>
      <c r="AE104" s="5" t="str">
        <f t="shared" si="7"/>
        <v/>
      </c>
      <c r="AF104" s="5" t="str">
        <f t="shared" si="8"/>
        <v/>
      </c>
      <c r="AG104" s="5" t="str">
        <f t="shared" si="9"/>
        <v/>
      </c>
    </row>
    <row r="105" spans="1:33" s="5" customFormat="1" x14ac:dyDescent="0.25">
      <c r="A105" s="8" t="s">
        <v>73</v>
      </c>
      <c r="B105" s="8" t="s">
        <v>33</v>
      </c>
      <c r="C105" s="8" t="s">
        <v>175</v>
      </c>
      <c r="D105" s="9">
        <v>80</v>
      </c>
      <c r="E105" s="9">
        <v>29</v>
      </c>
      <c r="F105" s="9">
        <v>70</v>
      </c>
      <c r="G105" s="9">
        <v>92</v>
      </c>
      <c r="H105" s="9">
        <v>128</v>
      </c>
      <c r="I105" s="9">
        <v>9</v>
      </c>
      <c r="J105" s="9">
        <v>30</v>
      </c>
      <c r="K105" s="9">
        <v>3</v>
      </c>
      <c r="L105" s="9">
        <v>115</v>
      </c>
      <c r="M105" s="9">
        <v>36</v>
      </c>
      <c r="N105" s="9">
        <v>4</v>
      </c>
      <c r="O105" s="9">
        <v>31</v>
      </c>
      <c r="P105" s="9">
        <v>59</v>
      </c>
      <c r="Q105" s="9">
        <v>47</v>
      </c>
      <c r="R105" s="9">
        <v>67</v>
      </c>
      <c r="S105" s="9">
        <v>77</v>
      </c>
      <c r="T105" s="9">
        <v>92</v>
      </c>
      <c r="U105" s="9">
        <v>103</v>
      </c>
      <c r="V105" s="9">
        <v>38</v>
      </c>
      <c r="W105" s="9">
        <v>93</v>
      </c>
      <c r="X105" s="9">
        <v>92</v>
      </c>
      <c r="Y105" s="9">
        <v>1317</v>
      </c>
      <c r="Z105" s="9">
        <v>1807</v>
      </c>
      <c r="AA105" s="10">
        <v>72.879997253417969</v>
      </c>
      <c r="AB105" s="11">
        <f t="shared" si="5"/>
        <v>429</v>
      </c>
      <c r="AC105" s="11">
        <f t="shared" si="6"/>
        <v>559</v>
      </c>
      <c r="AD105" s="8" t="s">
        <v>33</v>
      </c>
      <c r="AE105" s="5">
        <f t="shared" si="7"/>
        <v>1428</v>
      </c>
      <c r="AF105" s="5">
        <f t="shared" si="8"/>
        <v>1614</v>
      </c>
      <c r="AG105" s="5">
        <f t="shared" si="9"/>
        <v>4024</v>
      </c>
    </row>
    <row r="106" spans="1:33" s="5" customFormat="1" x14ac:dyDescent="0.25">
      <c r="A106" s="8" t="s">
        <v>73</v>
      </c>
      <c r="B106" s="8" t="s">
        <v>33</v>
      </c>
      <c r="C106" s="8" t="s">
        <v>176</v>
      </c>
      <c r="D106" s="9">
        <v>83</v>
      </c>
      <c r="E106" s="9">
        <v>22</v>
      </c>
      <c r="F106" s="9">
        <v>67</v>
      </c>
      <c r="G106" s="9">
        <v>113</v>
      </c>
      <c r="H106" s="9">
        <v>155</v>
      </c>
      <c r="I106" s="9">
        <v>7</v>
      </c>
      <c r="J106" s="9">
        <v>29</v>
      </c>
      <c r="K106" s="9">
        <v>4</v>
      </c>
      <c r="L106" s="9">
        <v>147</v>
      </c>
      <c r="M106" s="9">
        <v>45</v>
      </c>
      <c r="N106" s="9">
        <v>10</v>
      </c>
      <c r="O106" s="9">
        <v>32</v>
      </c>
      <c r="P106" s="9">
        <v>79</v>
      </c>
      <c r="Q106" s="9">
        <v>33</v>
      </c>
      <c r="R106" s="9">
        <v>80</v>
      </c>
      <c r="S106" s="9">
        <v>100</v>
      </c>
      <c r="T106" s="9">
        <v>61</v>
      </c>
      <c r="U106" s="9">
        <v>68</v>
      </c>
      <c r="V106" s="9">
        <v>28</v>
      </c>
      <c r="W106" s="9">
        <v>73</v>
      </c>
      <c r="X106" s="9">
        <v>69</v>
      </c>
      <c r="Y106" s="9">
        <v>1333</v>
      </c>
      <c r="Z106" s="9">
        <v>1827</v>
      </c>
      <c r="AA106" s="10">
        <v>72.959999084472656</v>
      </c>
      <c r="AB106" s="11">
        <f t="shared" si="5"/>
        <v>495</v>
      </c>
      <c r="AC106" s="11">
        <f t="shared" si="6"/>
        <v>498</v>
      </c>
      <c r="AD106" s="8" t="s">
        <v>33</v>
      </c>
      <c r="AE106" s="5" t="str">
        <f t="shared" si="7"/>
        <v/>
      </c>
      <c r="AF106" s="5" t="str">
        <f t="shared" si="8"/>
        <v/>
      </c>
      <c r="AG106" s="5" t="str">
        <f t="shared" si="9"/>
        <v/>
      </c>
    </row>
    <row r="107" spans="1:33" s="5" customFormat="1" x14ac:dyDescent="0.25">
      <c r="A107" s="8" t="s">
        <v>73</v>
      </c>
      <c r="B107" s="8" t="s">
        <v>33</v>
      </c>
      <c r="C107" s="8" t="s">
        <v>177</v>
      </c>
      <c r="D107" s="9">
        <v>88</v>
      </c>
      <c r="E107" s="9">
        <v>24</v>
      </c>
      <c r="F107" s="9">
        <v>76</v>
      </c>
      <c r="G107" s="9">
        <v>123</v>
      </c>
      <c r="H107" s="9">
        <v>102</v>
      </c>
      <c r="I107" s="9">
        <v>25</v>
      </c>
      <c r="J107" s="9">
        <v>39</v>
      </c>
      <c r="K107" s="9">
        <v>2</v>
      </c>
      <c r="L107" s="9">
        <v>108</v>
      </c>
      <c r="M107" s="9">
        <v>27</v>
      </c>
      <c r="N107" s="9">
        <v>12</v>
      </c>
      <c r="O107" s="9">
        <v>53</v>
      </c>
      <c r="P107" s="9">
        <v>88</v>
      </c>
      <c r="Q107" s="9">
        <v>57</v>
      </c>
      <c r="R107" s="9">
        <v>88</v>
      </c>
      <c r="S107" s="9">
        <v>77</v>
      </c>
      <c r="T107" s="9">
        <v>79</v>
      </c>
      <c r="U107" s="9">
        <v>105</v>
      </c>
      <c r="V107" s="9">
        <v>21</v>
      </c>
      <c r="W107" s="9">
        <v>63</v>
      </c>
      <c r="X107" s="9">
        <v>93</v>
      </c>
      <c r="Y107" s="9">
        <v>1374</v>
      </c>
      <c r="Z107" s="9">
        <v>1937</v>
      </c>
      <c r="AA107" s="10">
        <v>70.930000305175781</v>
      </c>
      <c r="AB107" s="11">
        <f t="shared" si="5"/>
        <v>504</v>
      </c>
      <c r="AC107" s="11">
        <f t="shared" si="6"/>
        <v>557</v>
      </c>
      <c r="AD107" s="8" t="s">
        <v>33</v>
      </c>
      <c r="AE107" s="5" t="str">
        <f t="shared" si="7"/>
        <v/>
      </c>
      <c r="AF107" s="5" t="str">
        <f t="shared" si="8"/>
        <v/>
      </c>
      <c r="AG107" s="5" t="str">
        <f t="shared" si="9"/>
        <v/>
      </c>
    </row>
    <row r="108" spans="1:33" s="5" customFormat="1" x14ac:dyDescent="0.25">
      <c r="A108" s="8" t="s">
        <v>73</v>
      </c>
      <c r="B108" s="8" t="s">
        <v>6</v>
      </c>
      <c r="C108" s="8" t="s">
        <v>178</v>
      </c>
      <c r="D108" s="9">
        <v>42</v>
      </c>
      <c r="E108" s="9">
        <v>12</v>
      </c>
      <c r="F108" s="9">
        <v>20</v>
      </c>
      <c r="G108" s="9">
        <v>50</v>
      </c>
      <c r="H108" s="9">
        <v>154</v>
      </c>
      <c r="I108" s="9">
        <v>3</v>
      </c>
      <c r="J108" s="9">
        <v>17</v>
      </c>
      <c r="K108" s="9">
        <v>1</v>
      </c>
      <c r="L108" s="9">
        <v>71</v>
      </c>
      <c r="M108" s="9">
        <v>27</v>
      </c>
      <c r="N108" s="9">
        <v>2</v>
      </c>
      <c r="O108" s="9">
        <v>25</v>
      </c>
      <c r="P108" s="9">
        <v>55</v>
      </c>
      <c r="Q108" s="9">
        <v>29</v>
      </c>
      <c r="R108" s="9">
        <v>56</v>
      </c>
      <c r="S108" s="9">
        <v>78</v>
      </c>
      <c r="T108" s="9">
        <v>29</v>
      </c>
      <c r="U108" s="9">
        <v>52</v>
      </c>
      <c r="V108" s="9">
        <v>6</v>
      </c>
      <c r="W108" s="9">
        <v>45</v>
      </c>
      <c r="X108" s="9">
        <v>74</v>
      </c>
      <c r="Y108" s="9">
        <v>867</v>
      </c>
      <c r="Z108" s="9">
        <v>1278</v>
      </c>
      <c r="AA108" s="10">
        <v>67.839996337890625</v>
      </c>
      <c r="AB108" s="11">
        <f t="shared" si="5"/>
        <v>304</v>
      </c>
      <c r="AC108" s="11">
        <f t="shared" si="6"/>
        <v>331</v>
      </c>
      <c r="AD108" s="8" t="s">
        <v>6</v>
      </c>
      <c r="AE108" s="5">
        <f t="shared" si="7"/>
        <v>965</v>
      </c>
      <c r="AF108" s="5">
        <f t="shared" si="8"/>
        <v>1218</v>
      </c>
      <c r="AG108" s="5">
        <f t="shared" si="9"/>
        <v>3035</v>
      </c>
    </row>
    <row r="109" spans="1:33" s="5" customFormat="1" x14ac:dyDescent="0.25">
      <c r="A109" s="8" t="s">
        <v>73</v>
      </c>
      <c r="B109" s="8" t="s">
        <v>6</v>
      </c>
      <c r="C109" s="8" t="s">
        <v>179</v>
      </c>
      <c r="D109" s="9">
        <v>63</v>
      </c>
      <c r="E109" s="9">
        <v>20</v>
      </c>
      <c r="F109" s="9">
        <v>39</v>
      </c>
      <c r="G109" s="9">
        <v>62</v>
      </c>
      <c r="H109" s="9">
        <v>139</v>
      </c>
      <c r="I109" s="9">
        <v>7</v>
      </c>
      <c r="J109" s="9">
        <v>27</v>
      </c>
      <c r="K109" s="9">
        <v>1</v>
      </c>
      <c r="L109" s="9">
        <v>58</v>
      </c>
      <c r="M109" s="9">
        <v>17</v>
      </c>
      <c r="N109" s="9">
        <v>3</v>
      </c>
      <c r="O109" s="9">
        <v>28</v>
      </c>
      <c r="P109" s="9">
        <v>69</v>
      </c>
      <c r="Q109" s="9">
        <v>51</v>
      </c>
      <c r="R109" s="9">
        <v>49</v>
      </c>
      <c r="S109" s="9">
        <v>80</v>
      </c>
      <c r="T109" s="9">
        <v>50</v>
      </c>
      <c r="U109" s="9">
        <v>68</v>
      </c>
      <c r="V109" s="9">
        <v>13</v>
      </c>
      <c r="W109" s="9">
        <v>41</v>
      </c>
      <c r="X109" s="9">
        <v>36</v>
      </c>
      <c r="Y109" s="9">
        <v>932</v>
      </c>
      <c r="Z109" s="9">
        <v>1339</v>
      </c>
      <c r="AA109" s="10">
        <v>69.599998474121094</v>
      </c>
      <c r="AB109" s="11">
        <f t="shared" si="5"/>
        <v>273</v>
      </c>
      <c r="AC109" s="11">
        <f t="shared" si="6"/>
        <v>402</v>
      </c>
      <c r="AD109" s="8" t="s">
        <v>6</v>
      </c>
      <c r="AE109" s="5" t="str">
        <f t="shared" si="7"/>
        <v/>
      </c>
      <c r="AF109" s="5" t="str">
        <f t="shared" si="8"/>
        <v/>
      </c>
      <c r="AG109" s="5" t="str">
        <f t="shared" si="9"/>
        <v/>
      </c>
    </row>
    <row r="110" spans="1:33" s="5" customFormat="1" x14ac:dyDescent="0.25">
      <c r="A110" s="8" t="s">
        <v>73</v>
      </c>
      <c r="B110" s="8" t="s">
        <v>6</v>
      </c>
      <c r="C110" s="8" t="s">
        <v>180</v>
      </c>
      <c r="D110" s="9">
        <v>69</v>
      </c>
      <c r="E110" s="9">
        <v>28</v>
      </c>
      <c r="F110" s="9">
        <v>24</v>
      </c>
      <c r="G110" s="9">
        <v>93</v>
      </c>
      <c r="H110" s="9">
        <v>200</v>
      </c>
      <c r="I110" s="9">
        <v>17</v>
      </c>
      <c r="J110" s="9">
        <v>31</v>
      </c>
      <c r="K110" s="9">
        <v>1</v>
      </c>
      <c r="L110" s="9">
        <v>96</v>
      </c>
      <c r="M110" s="9">
        <v>36</v>
      </c>
      <c r="N110" s="9">
        <v>5</v>
      </c>
      <c r="O110" s="9">
        <v>39</v>
      </c>
      <c r="P110" s="9">
        <v>65</v>
      </c>
      <c r="Q110" s="9">
        <v>61</v>
      </c>
      <c r="R110" s="9">
        <v>72</v>
      </c>
      <c r="S110" s="9">
        <v>84</v>
      </c>
      <c r="T110" s="9">
        <v>60</v>
      </c>
      <c r="U110" s="9">
        <v>75</v>
      </c>
      <c r="V110" s="9">
        <v>35</v>
      </c>
      <c r="W110" s="9">
        <v>64</v>
      </c>
      <c r="X110" s="9">
        <v>54</v>
      </c>
      <c r="Y110" s="9">
        <v>1236</v>
      </c>
      <c r="Z110" s="9">
        <v>1682</v>
      </c>
      <c r="AA110" s="10">
        <v>73.480003356933594</v>
      </c>
      <c r="AB110" s="11">
        <f t="shared" si="5"/>
        <v>388</v>
      </c>
      <c r="AC110" s="11">
        <f t="shared" si="6"/>
        <v>485</v>
      </c>
      <c r="AD110" s="8" t="s">
        <v>6</v>
      </c>
      <c r="AE110" s="5" t="str">
        <f t="shared" si="7"/>
        <v/>
      </c>
      <c r="AF110" s="5" t="str">
        <f t="shared" si="8"/>
        <v/>
      </c>
      <c r="AG110" s="5" t="str">
        <f t="shared" si="9"/>
        <v/>
      </c>
    </row>
    <row r="111" spans="1:33" s="5" customFormat="1" x14ac:dyDescent="0.25">
      <c r="A111" s="8" t="s">
        <v>73</v>
      </c>
      <c r="B111" s="8" t="s">
        <v>30</v>
      </c>
      <c r="C111" s="8" t="s">
        <v>181</v>
      </c>
      <c r="D111" s="9">
        <v>61</v>
      </c>
      <c r="E111" s="9">
        <v>30</v>
      </c>
      <c r="F111" s="9">
        <v>24</v>
      </c>
      <c r="G111" s="9">
        <v>99</v>
      </c>
      <c r="H111" s="9">
        <v>100</v>
      </c>
      <c r="I111" s="9">
        <v>4</v>
      </c>
      <c r="J111" s="9">
        <v>20</v>
      </c>
      <c r="K111" s="9">
        <v>2</v>
      </c>
      <c r="L111" s="9">
        <v>111</v>
      </c>
      <c r="M111" s="9">
        <v>26</v>
      </c>
      <c r="N111" s="9">
        <v>5</v>
      </c>
      <c r="O111" s="9">
        <v>25</v>
      </c>
      <c r="P111" s="9">
        <v>53</v>
      </c>
      <c r="Q111" s="9">
        <v>57</v>
      </c>
      <c r="R111" s="9">
        <v>60</v>
      </c>
      <c r="S111" s="9">
        <v>81</v>
      </c>
      <c r="T111" s="9">
        <v>74</v>
      </c>
      <c r="U111" s="9">
        <v>113</v>
      </c>
      <c r="V111" s="9">
        <v>28</v>
      </c>
      <c r="W111" s="9">
        <v>79</v>
      </c>
      <c r="X111" s="9">
        <v>55</v>
      </c>
      <c r="Y111" s="9">
        <v>1130</v>
      </c>
      <c r="Z111" s="9">
        <v>1558</v>
      </c>
      <c r="AA111" s="10">
        <v>72.529998779296875</v>
      </c>
      <c r="AB111" s="11">
        <f t="shared" si="5"/>
        <v>374</v>
      </c>
      <c r="AC111" s="11">
        <f t="shared" si="6"/>
        <v>525</v>
      </c>
      <c r="AD111" s="8" t="s">
        <v>30</v>
      </c>
      <c r="AE111" s="5">
        <f t="shared" si="7"/>
        <v>1321</v>
      </c>
      <c r="AF111" s="5">
        <f t="shared" si="8"/>
        <v>1630</v>
      </c>
      <c r="AG111" s="5">
        <f t="shared" si="9"/>
        <v>3724</v>
      </c>
    </row>
    <row r="112" spans="1:33" s="5" customFormat="1" x14ac:dyDescent="0.25">
      <c r="A112" s="8" t="s">
        <v>73</v>
      </c>
      <c r="B112" s="8" t="s">
        <v>30</v>
      </c>
      <c r="C112" s="8" t="s">
        <v>182</v>
      </c>
      <c r="D112" s="9">
        <v>69</v>
      </c>
      <c r="E112" s="9">
        <v>24</v>
      </c>
      <c r="F112" s="9">
        <v>19</v>
      </c>
      <c r="G112" s="9">
        <v>130</v>
      </c>
      <c r="H112" s="9">
        <v>139</v>
      </c>
      <c r="I112" s="9">
        <v>4</v>
      </c>
      <c r="J112" s="9">
        <v>38</v>
      </c>
      <c r="K112" s="9">
        <v>1</v>
      </c>
      <c r="L112" s="9">
        <v>144</v>
      </c>
      <c r="M112" s="9">
        <v>35</v>
      </c>
      <c r="N112" s="9">
        <v>7</v>
      </c>
      <c r="O112" s="9">
        <v>45</v>
      </c>
      <c r="P112" s="9">
        <v>68</v>
      </c>
      <c r="Q112" s="9">
        <v>40</v>
      </c>
      <c r="R112" s="9">
        <v>73</v>
      </c>
      <c r="S112" s="9">
        <v>83</v>
      </c>
      <c r="T112" s="9">
        <v>86</v>
      </c>
      <c r="U112" s="9">
        <v>137</v>
      </c>
      <c r="V112" s="9">
        <v>35</v>
      </c>
      <c r="W112" s="9">
        <v>99</v>
      </c>
      <c r="X112" s="9">
        <v>61</v>
      </c>
      <c r="Y112" s="9">
        <v>1358</v>
      </c>
      <c r="Z112" s="9">
        <v>1841</v>
      </c>
      <c r="AA112" s="10">
        <v>73.760002136230469</v>
      </c>
      <c r="AB112" s="11">
        <f t="shared" si="5"/>
        <v>490</v>
      </c>
      <c r="AC112" s="11">
        <f t="shared" si="6"/>
        <v>587</v>
      </c>
      <c r="AD112" s="8" t="s">
        <v>30</v>
      </c>
      <c r="AE112" s="5" t="str">
        <f t="shared" si="7"/>
        <v/>
      </c>
      <c r="AF112" s="5" t="str">
        <f t="shared" si="8"/>
        <v/>
      </c>
      <c r="AG112" s="5" t="str">
        <f t="shared" si="9"/>
        <v/>
      </c>
    </row>
    <row r="113" spans="1:33" s="5" customFormat="1" x14ac:dyDescent="0.25">
      <c r="A113" s="8" t="s">
        <v>73</v>
      </c>
      <c r="B113" s="8" t="s">
        <v>30</v>
      </c>
      <c r="C113" s="8" t="s">
        <v>183</v>
      </c>
      <c r="D113" s="9">
        <v>68</v>
      </c>
      <c r="E113" s="9">
        <v>28</v>
      </c>
      <c r="F113" s="9">
        <v>16</v>
      </c>
      <c r="G113" s="9">
        <v>96</v>
      </c>
      <c r="H113" s="9">
        <v>104</v>
      </c>
      <c r="I113" s="9">
        <v>9</v>
      </c>
      <c r="J113" s="9">
        <v>39</v>
      </c>
      <c r="K113" s="9">
        <v>0</v>
      </c>
      <c r="L113" s="9">
        <v>135</v>
      </c>
      <c r="M113" s="9">
        <v>36</v>
      </c>
      <c r="N113" s="9">
        <v>11</v>
      </c>
      <c r="O113" s="9">
        <v>36</v>
      </c>
      <c r="P113" s="9">
        <v>79</v>
      </c>
      <c r="Q113" s="9">
        <v>40</v>
      </c>
      <c r="R113" s="9">
        <v>89</v>
      </c>
      <c r="S113" s="9">
        <v>71</v>
      </c>
      <c r="T113" s="9">
        <v>53</v>
      </c>
      <c r="U113" s="9">
        <v>110</v>
      </c>
      <c r="V113" s="9">
        <v>38</v>
      </c>
      <c r="W113" s="9">
        <v>87</v>
      </c>
      <c r="X113" s="9">
        <v>64</v>
      </c>
      <c r="Y113" s="9">
        <v>1236</v>
      </c>
      <c r="Z113" s="9">
        <v>1749</v>
      </c>
      <c r="AA113" s="10">
        <v>70.669998168945313</v>
      </c>
      <c r="AB113" s="11">
        <f t="shared" si="5"/>
        <v>457</v>
      </c>
      <c r="AC113" s="11">
        <f t="shared" si="6"/>
        <v>518</v>
      </c>
      <c r="AD113" s="8" t="s">
        <v>30</v>
      </c>
      <c r="AE113" s="5" t="str">
        <f t="shared" si="7"/>
        <v/>
      </c>
      <c r="AF113" s="5" t="str">
        <f t="shared" si="8"/>
        <v/>
      </c>
      <c r="AG113" s="5" t="str">
        <f t="shared" si="9"/>
        <v/>
      </c>
    </row>
    <row r="114" spans="1:33" s="5" customFormat="1" x14ac:dyDescent="0.25">
      <c r="A114" s="8" t="s">
        <v>73</v>
      </c>
      <c r="B114" s="8" t="s">
        <v>18</v>
      </c>
      <c r="C114" s="8" t="s">
        <v>184</v>
      </c>
      <c r="D114" s="9">
        <v>48</v>
      </c>
      <c r="E114" s="9">
        <v>15</v>
      </c>
      <c r="F114" s="9">
        <v>12</v>
      </c>
      <c r="G114" s="9">
        <v>53</v>
      </c>
      <c r="H114" s="9">
        <v>88</v>
      </c>
      <c r="I114" s="9">
        <v>3</v>
      </c>
      <c r="J114" s="9">
        <v>18</v>
      </c>
      <c r="K114" s="9">
        <v>1</v>
      </c>
      <c r="L114" s="9">
        <v>69</v>
      </c>
      <c r="M114" s="9">
        <v>18</v>
      </c>
      <c r="N114" s="9">
        <v>8</v>
      </c>
      <c r="O114" s="9">
        <v>14</v>
      </c>
      <c r="P114" s="9">
        <v>48</v>
      </c>
      <c r="Q114" s="9">
        <v>21</v>
      </c>
      <c r="R114" s="9">
        <v>43</v>
      </c>
      <c r="S114" s="9">
        <v>51</v>
      </c>
      <c r="T114" s="9">
        <v>43</v>
      </c>
      <c r="U114" s="9">
        <v>56</v>
      </c>
      <c r="V114" s="9">
        <v>40</v>
      </c>
      <c r="W114" s="9">
        <v>60</v>
      </c>
      <c r="X114" s="9">
        <v>73</v>
      </c>
      <c r="Y114" s="9">
        <v>805</v>
      </c>
      <c r="Z114" s="9">
        <v>1181</v>
      </c>
      <c r="AA114" s="10">
        <v>68.160003662109375</v>
      </c>
      <c r="AB114" s="11">
        <f t="shared" si="5"/>
        <v>283</v>
      </c>
      <c r="AC114" s="11">
        <f t="shared" si="6"/>
        <v>322</v>
      </c>
      <c r="AD114" s="8" t="s">
        <v>18</v>
      </c>
      <c r="AE114" s="5">
        <f t="shared" si="7"/>
        <v>656</v>
      </c>
      <c r="AF114" s="5">
        <f t="shared" si="8"/>
        <v>809</v>
      </c>
      <c r="AG114" s="5">
        <f t="shared" si="9"/>
        <v>2012</v>
      </c>
    </row>
    <row r="115" spans="1:33" s="5" customFormat="1" x14ac:dyDescent="0.25">
      <c r="A115" s="8" t="s">
        <v>73</v>
      </c>
      <c r="B115" s="8" t="s">
        <v>18</v>
      </c>
      <c r="C115" s="8" t="s">
        <v>185</v>
      </c>
      <c r="D115" s="9">
        <v>79</v>
      </c>
      <c r="E115" s="9">
        <v>31</v>
      </c>
      <c r="F115" s="9">
        <v>15</v>
      </c>
      <c r="G115" s="9">
        <v>91</v>
      </c>
      <c r="H115" s="9">
        <v>175</v>
      </c>
      <c r="I115" s="9">
        <v>2</v>
      </c>
      <c r="J115" s="9">
        <v>30</v>
      </c>
      <c r="K115" s="9">
        <v>1</v>
      </c>
      <c r="L115" s="9">
        <v>83</v>
      </c>
      <c r="M115" s="9">
        <v>30</v>
      </c>
      <c r="N115" s="9">
        <v>7</v>
      </c>
      <c r="O115" s="9">
        <v>25</v>
      </c>
      <c r="P115" s="9">
        <v>81</v>
      </c>
      <c r="Q115" s="9">
        <v>40</v>
      </c>
      <c r="R115" s="9">
        <v>51</v>
      </c>
      <c r="S115" s="9">
        <v>87</v>
      </c>
      <c r="T115" s="9">
        <v>58</v>
      </c>
      <c r="U115" s="9">
        <v>82</v>
      </c>
      <c r="V115" s="9">
        <v>62</v>
      </c>
      <c r="W115" s="9">
        <v>90</v>
      </c>
      <c r="X115" s="9">
        <v>56</v>
      </c>
      <c r="Y115" s="9">
        <v>1207</v>
      </c>
      <c r="Z115" s="9">
        <v>1699</v>
      </c>
      <c r="AA115" s="10">
        <v>71.040000915527344</v>
      </c>
      <c r="AB115" s="11">
        <f t="shared" si="5"/>
        <v>373</v>
      </c>
      <c r="AC115" s="11">
        <f t="shared" si="6"/>
        <v>487</v>
      </c>
      <c r="AD115" s="8" t="s">
        <v>18</v>
      </c>
      <c r="AE115" s="5" t="str">
        <f t="shared" si="7"/>
        <v/>
      </c>
      <c r="AF115" s="5" t="str">
        <f t="shared" si="8"/>
        <v/>
      </c>
      <c r="AG115" s="5" t="str">
        <f t="shared" si="9"/>
        <v/>
      </c>
    </row>
    <row r="116" spans="1:33" s="5" customFormat="1" x14ac:dyDescent="0.25">
      <c r="A116" s="8" t="s">
        <v>73</v>
      </c>
      <c r="B116" s="8" t="s">
        <v>8</v>
      </c>
      <c r="C116" s="8" t="s">
        <v>186</v>
      </c>
      <c r="D116" s="9">
        <v>38</v>
      </c>
      <c r="E116" s="9">
        <v>24</v>
      </c>
      <c r="F116" s="9">
        <v>7</v>
      </c>
      <c r="G116" s="9">
        <v>137</v>
      </c>
      <c r="H116" s="9">
        <v>80</v>
      </c>
      <c r="I116" s="9">
        <v>7</v>
      </c>
      <c r="J116" s="9">
        <v>24</v>
      </c>
      <c r="K116" s="9">
        <v>0</v>
      </c>
      <c r="L116" s="9">
        <v>118</v>
      </c>
      <c r="M116" s="9">
        <v>27</v>
      </c>
      <c r="N116" s="9">
        <v>4</v>
      </c>
      <c r="O116" s="9">
        <v>28</v>
      </c>
      <c r="P116" s="9">
        <v>87</v>
      </c>
      <c r="Q116" s="9">
        <v>24</v>
      </c>
      <c r="R116" s="9">
        <v>33</v>
      </c>
      <c r="S116" s="9">
        <v>43</v>
      </c>
      <c r="T116" s="9">
        <v>35</v>
      </c>
      <c r="U116" s="9">
        <v>45</v>
      </c>
      <c r="V116" s="9">
        <v>10</v>
      </c>
      <c r="W116" s="9">
        <v>38</v>
      </c>
      <c r="X116" s="9">
        <v>39</v>
      </c>
      <c r="Y116" s="9">
        <v>872</v>
      </c>
      <c r="Z116" s="9">
        <v>1238</v>
      </c>
      <c r="AA116" s="10">
        <v>70.44000244140625</v>
      </c>
      <c r="AB116" s="11">
        <f t="shared" si="5"/>
        <v>440</v>
      </c>
      <c r="AC116" s="11">
        <f t="shared" si="6"/>
        <v>256</v>
      </c>
      <c r="AD116" s="8" t="s">
        <v>8</v>
      </c>
      <c r="AE116" s="5">
        <f t="shared" si="7"/>
        <v>1271</v>
      </c>
      <c r="AF116" s="5">
        <f t="shared" si="8"/>
        <v>726</v>
      </c>
      <c r="AG116" s="5">
        <f t="shared" si="9"/>
        <v>2482</v>
      </c>
    </row>
    <row r="117" spans="1:33" s="5" customFormat="1" x14ac:dyDescent="0.25">
      <c r="A117" s="8" t="s">
        <v>73</v>
      </c>
      <c r="B117" s="8" t="s">
        <v>8</v>
      </c>
      <c r="C117" s="8" t="s">
        <v>187</v>
      </c>
      <c r="D117" s="9">
        <v>32</v>
      </c>
      <c r="E117" s="9">
        <v>11</v>
      </c>
      <c r="F117" s="9">
        <v>12</v>
      </c>
      <c r="G117" s="9">
        <v>128</v>
      </c>
      <c r="H117" s="9">
        <v>71</v>
      </c>
      <c r="I117" s="9">
        <v>5</v>
      </c>
      <c r="J117" s="9">
        <v>16</v>
      </c>
      <c r="K117" s="9">
        <v>3</v>
      </c>
      <c r="L117" s="9">
        <v>136</v>
      </c>
      <c r="M117" s="9">
        <v>27</v>
      </c>
      <c r="N117" s="9">
        <v>3</v>
      </c>
      <c r="O117" s="9">
        <v>26</v>
      </c>
      <c r="P117" s="9">
        <v>102</v>
      </c>
      <c r="Q117" s="9">
        <v>6</v>
      </c>
      <c r="R117" s="9">
        <v>17</v>
      </c>
      <c r="S117" s="9">
        <v>30</v>
      </c>
      <c r="T117" s="9">
        <v>19</v>
      </c>
      <c r="U117" s="9">
        <v>34</v>
      </c>
      <c r="V117" s="9">
        <v>21</v>
      </c>
      <c r="W117" s="9">
        <v>11</v>
      </c>
      <c r="X117" s="9">
        <v>30</v>
      </c>
      <c r="Y117" s="9">
        <v>747</v>
      </c>
      <c r="Z117" s="9">
        <v>1072</v>
      </c>
      <c r="AA117" s="10">
        <v>69.680000305175781</v>
      </c>
      <c r="AB117" s="11">
        <f t="shared" si="5"/>
        <v>452</v>
      </c>
      <c r="AC117" s="11">
        <f t="shared" si="6"/>
        <v>149</v>
      </c>
      <c r="AD117" s="8" t="s">
        <v>8</v>
      </c>
      <c r="AE117" s="5" t="str">
        <f t="shared" si="7"/>
        <v/>
      </c>
      <c r="AF117" s="5" t="str">
        <f t="shared" si="8"/>
        <v/>
      </c>
      <c r="AG117" s="5" t="str">
        <f t="shared" si="9"/>
        <v/>
      </c>
    </row>
    <row r="118" spans="1:33" s="5" customFormat="1" x14ac:dyDescent="0.25">
      <c r="A118" s="8" t="s">
        <v>73</v>
      </c>
      <c r="B118" s="8" t="s">
        <v>8</v>
      </c>
      <c r="C118" s="8" t="s">
        <v>188</v>
      </c>
      <c r="D118" s="9">
        <v>57</v>
      </c>
      <c r="E118" s="9">
        <v>14</v>
      </c>
      <c r="F118" s="9">
        <v>7</v>
      </c>
      <c r="G118" s="9">
        <v>101</v>
      </c>
      <c r="H118" s="9">
        <v>66</v>
      </c>
      <c r="I118" s="9">
        <v>5</v>
      </c>
      <c r="J118" s="9">
        <v>30</v>
      </c>
      <c r="K118" s="9">
        <v>0</v>
      </c>
      <c r="L118" s="9">
        <v>126</v>
      </c>
      <c r="M118" s="9">
        <v>20</v>
      </c>
      <c r="N118" s="9">
        <v>11</v>
      </c>
      <c r="O118" s="9">
        <v>25</v>
      </c>
      <c r="P118" s="9">
        <v>74</v>
      </c>
      <c r="Q118" s="9">
        <v>39</v>
      </c>
      <c r="R118" s="9">
        <v>52</v>
      </c>
      <c r="S118" s="9">
        <v>44</v>
      </c>
      <c r="T118" s="9">
        <v>31</v>
      </c>
      <c r="U118" s="9">
        <v>61</v>
      </c>
      <c r="V118" s="9">
        <v>26</v>
      </c>
      <c r="W118" s="9">
        <v>37</v>
      </c>
      <c r="X118" s="9">
        <v>22</v>
      </c>
      <c r="Y118" s="9">
        <v>863</v>
      </c>
      <c r="Z118" s="9">
        <v>1185</v>
      </c>
      <c r="AA118" s="10">
        <v>72.830001831054688</v>
      </c>
      <c r="AB118" s="11">
        <f t="shared" si="5"/>
        <v>379</v>
      </c>
      <c r="AC118" s="11">
        <f t="shared" si="6"/>
        <v>321</v>
      </c>
      <c r="AD118" s="8" t="s">
        <v>8</v>
      </c>
      <c r="AE118" s="5" t="str">
        <f t="shared" si="7"/>
        <v/>
      </c>
      <c r="AF118" s="5" t="str">
        <f t="shared" si="8"/>
        <v/>
      </c>
      <c r="AG118" s="5" t="str">
        <f t="shared" si="9"/>
        <v/>
      </c>
    </row>
    <row r="119" spans="1:33" s="5" customFormat="1" x14ac:dyDescent="0.25">
      <c r="A119" s="8" t="s">
        <v>73</v>
      </c>
      <c r="B119" s="8" t="s">
        <v>40</v>
      </c>
      <c r="C119" s="8" t="s">
        <v>189</v>
      </c>
      <c r="D119" s="9">
        <v>67</v>
      </c>
      <c r="E119" s="9">
        <v>20</v>
      </c>
      <c r="F119" s="9">
        <v>10</v>
      </c>
      <c r="G119" s="9">
        <v>58</v>
      </c>
      <c r="H119" s="9">
        <v>96</v>
      </c>
      <c r="I119" s="9">
        <v>6</v>
      </c>
      <c r="J119" s="9">
        <v>21</v>
      </c>
      <c r="K119" s="9">
        <v>0</v>
      </c>
      <c r="L119" s="9">
        <v>86</v>
      </c>
      <c r="M119" s="9">
        <v>19</v>
      </c>
      <c r="N119" s="9">
        <v>13</v>
      </c>
      <c r="O119" s="9">
        <v>21</v>
      </c>
      <c r="P119" s="9">
        <v>64</v>
      </c>
      <c r="Q119" s="9">
        <v>46</v>
      </c>
      <c r="R119" s="9">
        <v>37</v>
      </c>
      <c r="S119" s="9">
        <v>51</v>
      </c>
      <c r="T119" s="9">
        <v>54</v>
      </c>
      <c r="U119" s="9">
        <v>161</v>
      </c>
      <c r="V119" s="9">
        <v>79</v>
      </c>
      <c r="W119" s="9">
        <v>48</v>
      </c>
      <c r="X119" s="9">
        <v>59</v>
      </c>
      <c r="Y119" s="9">
        <v>1041</v>
      </c>
      <c r="Z119" s="9">
        <v>1388</v>
      </c>
      <c r="AA119" s="10">
        <v>75</v>
      </c>
      <c r="AB119" s="11">
        <f t="shared" si="5"/>
        <v>320</v>
      </c>
      <c r="AC119" s="11">
        <f t="shared" si="6"/>
        <v>464</v>
      </c>
      <c r="AD119" s="8" t="s">
        <v>40</v>
      </c>
      <c r="AE119" s="5">
        <f t="shared" si="7"/>
        <v>830</v>
      </c>
      <c r="AF119" s="5">
        <f t="shared" si="8"/>
        <v>1285</v>
      </c>
      <c r="AG119" s="5">
        <f t="shared" si="9"/>
        <v>2866</v>
      </c>
    </row>
    <row r="120" spans="1:33" s="5" customFormat="1" x14ac:dyDescent="0.25">
      <c r="A120" s="8" t="s">
        <v>73</v>
      </c>
      <c r="B120" s="8" t="s">
        <v>40</v>
      </c>
      <c r="C120" s="8" t="s">
        <v>190</v>
      </c>
      <c r="D120" s="9">
        <v>52</v>
      </c>
      <c r="E120" s="9">
        <v>14</v>
      </c>
      <c r="F120" s="9">
        <v>8</v>
      </c>
      <c r="G120" s="9">
        <v>64</v>
      </c>
      <c r="H120" s="9">
        <v>103</v>
      </c>
      <c r="I120" s="9">
        <v>5</v>
      </c>
      <c r="J120" s="9">
        <v>18</v>
      </c>
      <c r="K120" s="9">
        <v>0</v>
      </c>
      <c r="L120" s="9">
        <v>116</v>
      </c>
      <c r="M120" s="9">
        <v>24</v>
      </c>
      <c r="N120" s="9">
        <v>4</v>
      </c>
      <c r="O120" s="9">
        <v>8</v>
      </c>
      <c r="P120" s="9">
        <v>31</v>
      </c>
      <c r="Q120" s="9">
        <v>43</v>
      </c>
      <c r="R120" s="9">
        <v>46</v>
      </c>
      <c r="S120" s="9">
        <v>48</v>
      </c>
      <c r="T120" s="9">
        <v>41</v>
      </c>
      <c r="U120" s="9">
        <v>134</v>
      </c>
      <c r="V120" s="9">
        <v>92</v>
      </c>
      <c r="W120" s="9">
        <v>60</v>
      </c>
      <c r="X120" s="9">
        <v>33</v>
      </c>
      <c r="Y120" s="9">
        <v>960</v>
      </c>
      <c r="Z120" s="9">
        <v>1270</v>
      </c>
      <c r="AA120" s="10">
        <v>75.589996337890625</v>
      </c>
      <c r="AB120" s="11">
        <f t="shared" si="5"/>
        <v>280</v>
      </c>
      <c r="AC120" s="11">
        <f t="shared" si="6"/>
        <v>424</v>
      </c>
      <c r="AD120" s="8" t="s">
        <v>40</v>
      </c>
      <c r="AE120" s="5" t="str">
        <f t="shared" si="7"/>
        <v/>
      </c>
      <c r="AF120" s="5" t="str">
        <f t="shared" si="8"/>
        <v/>
      </c>
      <c r="AG120" s="5" t="str">
        <f t="shared" si="9"/>
        <v/>
      </c>
    </row>
    <row r="121" spans="1:33" s="5" customFormat="1" x14ac:dyDescent="0.25">
      <c r="A121" s="8" t="s">
        <v>73</v>
      </c>
      <c r="B121" s="8" t="s">
        <v>40</v>
      </c>
      <c r="C121" s="8" t="s">
        <v>191</v>
      </c>
      <c r="D121" s="9">
        <v>46</v>
      </c>
      <c r="E121" s="9">
        <v>18</v>
      </c>
      <c r="F121" s="9">
        <v>2</v>
      </c>
      <c r="G121" s="9">
        <v>51</v>
      </c>
      <c r="H121" s="9">
        <v>93</v>
      </c>
      <c r="I121" s="9">
        <v>3</v>
      </c>
      <c r="J121" s="9">
        <v>20</v>
      </c>
      <c r="K121" s="9">
        <v>2</v>
      </c>
      <c r="L121" s="9">
        <v>87</v>
      </c>
      <c r="M121" s="9">
        <v>19</v>
      </c>
      <c r="N121" s="9">
        <v>0</v>
      </c>
      <c r="O121" s="9">
        <v>10</v>
      </c>
      <c r="P121" s="9">
        <v>38</v>
      </c>
      <c r="Q121" s="9">
        <v>65</v>
      </c>
      <c r="R121" s="9">
        <v>30</v>
      </c>
      <c r="S121" s="9">
        <v>50</v>
      </c>
      <c r="T121" s="9">
        <v>43</v>
      </c>
      <c r="U121" s="9">
        <v>80</v>
      </c>
      <c r="V121" s="9">
        <v>81</v>
      </c>
      <c r="W121" s="9">
        <v>83</v>
      </c>
      <c r="X121" s="9">
        <v>25</v>
      </c>
      <c r="Y121" s="9">
        <v>865</v>
      </c>
      <c r="Z121" s="9">
        <v>1131</v>
      </c>
      <c r="AA121" s="10">
        <v>76.480003356933594</v>
      </c>
      <c r="AB121" s="11">
        <f t="shared" si="5"/>
        <v>230</v>
      </c>
      <c r="AC121" s="11">
        <f t="shared" si="6"/>
        <v>397</v>
      </c>
      <c r="AD121" s="8" t="s">
        <v>40</v>
      </c>
      <c r="AE121" s="5" t="str">
        <f t="shared" si="7"/>
        <v/>
      </c>
      <c r="AF121" s="5" t="str">
        <f t="shared" si="8"/>
        <v/>
      </c>
      <c r="AG121" s="5" t="str">
        <f t="shared" si="9"/>
        <v/>
      </c>
    </row>
    <row r="122" spans="1:33" s="5" customFormat="1" x14ac:dyDescent="0.25">
      <c r="A122" s="8" t="s">
        <v>73</v>
      </c>
      <c r="B122" s="8" t="s">
        <v>39</v>
      </c>
      <c r="C122" s="8" t="s">
        <v>192</v>
      </c>
      <c r="D122" s="9">
        <v>60</v>
      </c>
      <c r="E122" s="9">
        <v>22</v>
      </c>
      <c r="F122" s="9">
        <v>4</v>
      </c>
      <c r="G122" s="9">
        <v>71</v>
      </c>
      <c r="H122" s="9">
        <v>94</v>
      </c>
      <c r="I122" s="9">
        <v>10</v>
      </c>
      <c r="J122" s="9">
        <v>26</v>
      </c>
      <c r="K122" s="9">
        <v>5</v>
      </c>
      <c r="L122" s="9">
        <v>95</v>
      </c>
      <c r="M122" s="9">
        <v>28</v>
      </c>
      <c r="N122" s="9">
        <v>10</v>
      </c>
      <c r="O122" s="9">
        <v>21</v>
      </c>
      <c r="P122" s="9">
        <v>60</v>
      </c>
      <c r="Q122" s="9">
        <v>29</v>
      </c>
      <c r="R122" s="9">
        <v>75</v>
      </c>
      <c r="S122" s="9">
        <v>62</v>
      </c>
      <c r="T122" s="9">
        <v>28</v>
      </c>
      <c r="U122" s="9">
        <v>98</v>
      </c>
      <c r="V122" s="9">
        <v>30</v>
      </c>
      <c r="W122" s="9">
        <v>44</v>
      </c>
      <c r="X122" s="9">
        <v>51</v>
      </c>
      <c r="Y122" s="9">
        <v>939</v>
      </c>
      <c r="Z122" s="9">
        <v>1362</v>
      </c>
      <c r="AA122" s="10">
        <v>68.94000244140625</v>
      </c>
      <c r="AB122" s="11">
        <f t="shared" si="5"/>
        <v>336</v>
      </c>
      <c r="AC122" s="11">
        <f t="shared" si="6"/>
        <v>396</v>
      </c>
      <c r="AD122" s="8" t="s">
        <v>39</v>
      </c>
      <c r="AE122" s="5">
        <f t="shared" si="7"/>
        <v>1034</v>
      </c>
      <c r="AF122" s="5">
        <f t="shared" si="8"/>
        <v>1240</v>
      </c>
      <c r="AG122" s="5">
        <f t="shared" si="9"/>
        <v>2945</v>
      </c>
    </row>
    <row r="123" spans="1:33" s="5" customFormat="1" x14ac:dyDescent="0.25">
      <c r="A123" s="8" t="s">
        <v>73</v>
      </c>
      <c r="B123" s="8" t="s">
        <v>39</v>
      </c>
      <c r="C123" s="8" t="s">
        <v>193</v>
      </c>
      <c r="D123" s="9">
        <v>50</v>
      </c>
      <c r="E123" s="9">
        <v>40</v>
      </c>
      <c r="F123" s="9">
        <v>4</v>
      </c>
      <c r="G123" s="9">
        <v>67</v>
      </c>
      <c r="H123" s="9">
        <v>81</v>
      </c>
      <c r="I123" s="9">
        <v>8</v>
      </c>
      <c r="J123" s="9">
        <v>18</v>
      </c>
      <c r="K123" s="9">
        <v>3</v>
      </c>
      <c r="L123" s="9">
        <v>117</v>
      </c>
      <c r="M123" s="9">
        <v>20</v>
      </c>
      <c r="N123" s="9">
        <v>6</v>
      </c>
      <c r="O123" s="9">
        <v>30</v>
      </c>
      <c r="P123" s="9">
        <v>66</v>
      </c>
      <c r="Q123" s="9">
        <v>38</v>
      </c>
      <c r="R123" s="9">
        <v>51</v>
      </c>
      <c r="S123" s="9">
        <v>65</v>
      </c>
      <c r="T123" s="9">
        <v>29</v>
      </c>
      <c r="U123" s="9">
        <v>104</v>
      </c>
      <c r="V123" s="9">
        <v>48</v>
      </c>
      <c r="W123" s="9">
        <v>71</v>
      </c>
      <c r="X123" s="9">
        <v>28</v>
      </c>
      <c r="Y123" s="9">
        <v>960</v>
      </c>
      <c r="Z123" s="9">
        <v>1400</v>
      </c>
      <c r="AA123" s="10">
        <v>68.569999694824219</v>
      </c>
      <c r="AB123" s="11">
        <f t="shared" si="5"/>
        <v>334</v>
      </c>
      <c r="AC123" s="11">
        <f t="shared" si="6"/>
        <v>408</v>
      </c>
      <c r="AD123" s="8" t="s">
        <v>39</v>
      </c>
      <c r="AE123" s="5" t="str">
        <f t="shared" si="7"/>
        <v/>
      </c>
      <c r="AF123" s="5" t="str">
        <f t="shared" si="8"/>
        <v/>
      </c>
      <c r="AG123" s="5" t="str">
        <f t="shared" si="9"/>
        <v/>
      </c>
    </row>
    <row r="124" spans="1:33" s="5" customFormat="1" x14ac:dyDescent="0.25">
      <c r="A124" s="8" t="s">
        <v>73</v>
      </c>
      <c r="B124" s="8" t="s">
        <v>39</v>
      </c>
      <c r="C124" s="8" t="s">
        <v>194</v>
      </c>
      <c r="D124" s="9">
        <v>60</v>
      </c>
      <c r="E124" s="9">
        <v>24</v>
      </c>
      <c r="F124" s="9">
        <v>2</v>
      </c>
      <c r="G124" s="9">
        <v>74</v>
      </c>
      <c r="H124" s="9">
        <v>143</v>
      </c>
      <c r="I124" s="9">
        <v>6</v>
      </c>
      <c r="J124" s="9">
        <v>31</v>
      </c>
      <c r="K124" s="9">
        <v>2</v>
      </c>
      <c r="L124" s="9">
        <v>101</v>
      </c>
      <c r="M124" s="9">
        <v>21</v>
      </c>
      <c r="N124" s="9">
        <v>5</v>
      </c>
      <c r="O124" s="9">
        <v>40</v>
      </c>
      <c r="P124" s="9">
        <v>77</v>
      </c>
      <c r="Q124" s="9">
        <v>39</v>
      </c>
      <c r="R124" s="9">
        <v>65</v>
      </c>
      <c r="S124" s="9">
        <v>84</v>
      </c>
      <c r="T124" s="9">
        <v>32</v>
      </c>
      <c r="U124" s="9">
        <v>78</v>
      </c>
      <c r="V124" s="9">
        <v>16</v>
      </c>
      <c r="W124" s="9">
        <v>78</v>
      </c>
      <c r="X124" s="9">
        <v>46</v>
      </c>
      <c r="Y124" s="9">
        <v>1046</v>
      </c>
      <c r="Z124" s="9">
        <v>1557</v>
      </c>
      <c r="AA124" s="10">
        <v>67.180000305175781</v>
      </c>
      <c r="AB124" s="11">
        <f t="shared" si="5"/>
        <v>364</v>
      </c>
      <c r="AC124" s="11">
        <f t="shared" si="6"/>
        <v>436</v>
      </c>
      <c r="AD124" s="8" t="s">
        <v>39</v>
      </c>
      <c r="AE124" s="5" t="str">
        <f t="shared" si="7"/>
        <v/>
      </c>
      <c r="AF124" s="5" t="str">
        <f t="shared" si="8"/>
        <v/>
      </c>
      <c r="AG124" s="5" t="str">
        <f t="shared" si="9"/>
        <v/>
      </c>
    </row>
    <row r="125" spans="1:33" s="5" customFormat="1" x14ac:dyDescent="0.25">
      <c r="A125" s="8" t="s">
        <v>73</v>
      </c>
      <c r="B125" s="8" t="s">
        <v>27</v>
      </c>
      <c r="C125" s="8" t="s">
        <v>195</v>
      </c>
      <c r="D125" s="9">
        <v>66</v>
      </c>
      <c r="E125" s="9">
        <v>33</v>
      </c>
      <c r="F125" s="9">
        <v>5</v>
      </c>
      <c r="G125" s="9">
        <v>66</v>
      </c>
      <c r="H125" s="9">
        <v>94</v>
      </c>
      <c r="I125" s="9">
        <v>3</v>
      </c>
      <c r="J125" s="9">
        <v>33</v>
      </c>
      <c r="K125" s="9">
        <v>1</v>
      </c>
      <c r="L125" s="9">
        <v>97</v>
      </c>
      <c r="M125" s="9">
        <v>31</v>
      </c>
      <c r="N125" s="9">
        <v>4</v>
      </c>
      <c r="O125" s="9">
        <v>16</v>
      </c>
      <c r="P125" s="9">
        <v>49</v>
      </c>
      <c r="Q125" s="9">
        <v>33</v>
      </c>
      <c r="R125" s="9">
        <v>58</v>
      </c>
      <c r="S125" s="9">
        <v>89</v>
      </c>
      <c r="T125" s="9">
        <v>47</v>
      </c>
      <c r="U125" s="9">
        <v>114</v>
      </c>
      <c r="V125" s="9">
        <v>11</v>
      </c>
      <c r="W125" s="9">
        <v>82</v>
      </c>
      <c r="X125" s="9">
        <v>33</v>
      </c>
      <c r="Y125" s="9">
        <v>976</v>
      </c>
      <c r="Z125" s="9">
        <v>1282</v>
      </c>
      <c r="AA125" s="10">
        <v>76.129997253417969</v>
      </c>
      <c r="AB125" s="11">
        <f t="shared" si="5"/>
        <v>296</v>
      </c>
      <c r="AC125" s="11">
        <f t="shared" si="6"/>
        <v>489</v>
      </c>
      <c r="AD125" s="8" t="s">
        <v>27</v>
      </c>
      <c r="AE125" s="5">
        <f t="shared" si="7"/>
        <v>1167</v>
      </c>
      <c r="AF125" s="5">
        <f t="shared" si="8"/>
        <v>1785</v>
      </c>
      <c r="AG125" s="5">
        <f t="shared" si="9"/>
        <v>3730</v>
      </c>
    </row>
    <row r="126" spans="1:33" s="5" customFormat="1" x14ac:dyDescent="0.25">
      <c r="A126" s="8" t="s">
        <v>73</v>
      </c>
      <c r="B126" s="8" t="s">
        <v>27</v>
      </c>
      <c r="C126" s="8" t="s">
        <v>196</v>
      </c>
      <c r="D126" s="9">
        <v>66</v>
      </c>
      <c r="E126" s="9">
        <v>44</v>
      </c>
      <c r="F126" s="9">
        <v>2</v>
      </c>
      <c r="G126" s="9">
        <v>59</v>
      </c>
      <c r="H126" s="9">
        <v>71</v>
      </c>
      <c r="I126" s="9">
        <v>7</v>
      </c>
      <c r="J126" s="9">
        <v>23</v>
      </c>
      <c r="K126" s="9">
        <v>1</v>
      </c>
      <c r="L126" s="9">
        <v>106</v>
      </c>
      <c r="M126" s="9">
        <v>14</v>
      </c>
      <c r="N126" s="9">
        <v>4</v>
      </c>
      <c r="O126" s="9">
        <v>19</v>
      </c>
      <c r="P126" s="9">
        <v>28</v>
      </c>
      <c r="Q126" s="9">
        <v>57</v>
      </c>
      <c r="R126" s="9">
        <v>59</v>
      </c>
      <c r="S126" s="9">
        <v>87</v>
      </c>
      <c r="T126" s="9">
        <v>40</v>
      </c>
      <c r="U126" s="9">
        <v>98</v>
      </c>
      <c r="V126" s="9">
        <v>23</v>
      </c>
      <c r="W126" s="9">
        <v>56</v>
      </c>
      <c r="X126" s="9">
        <v>36</v>
      </c>
      <c r="Y126" s="9">
        <v>920</v>
      </c>
      <c r="Z126" s="9">
        <v>1275</v>
      </c>
      <c r="AA126" s="10">
        <v>72.160003662109375</v>
      </c>
      <c r="AB126" s="11">
        <f t="shared" si="5"/>
        <v>266</v>
      </c>
      <c r="AC126" s="11">
        <f t="shared" si="6"/>
        <v>463</v>
      </c>
      <c r="AD126" s="8" t="s">
        <v>27</v>
      </c>
      <c r="AE126" s="5" t="str">
        <f t="shared" si="7"/>
        <v/>
      </c>
      <c r="AF126" s="5" t="str">
        <f t="shared" si="8"/>
        <v/>
      </c>
      <c r="AG126" s="5" t="str">
        <f t="shared" si="9"/>
        <v/>
      </c>
    </row>
    <row r="127" spans="1:33" s="5" customFormat="1" x14ac:dyDescent="0.25">
      <c r="A127" s="8" t="s">
        <v>73</v>
      </c>
      <c r="B127" s="8" t="s">
        <v>27</v>
      </c>
      <c r="C127" s="8" t="s">
        <v>197</v>
      </c>
      <c r="D127" s="9">
        <v>42</v>
      </c>
      <c r="E127" s="9">
        <v>31</v>
      </c>
      <c r="F127" s="9">
        <v>3</v>
      </c>
      <c r="G127" s="9">
        <v>79</v>
      </c>
      <c r="H127" s="9">
        <v>74</v>
      </c>
      <c r="I127" s="9">
        <v>6</v>
      </c>
      <c r="J127" s="9">
        <v>33</v>
      </c>
      <c r="K127" s="9">
        <v>0</v>
      </c>
      <c r="L127" s="9">
        <v>101</v>
      </c>
      <c r="M127" s="9">
        <v>35</v>
      </c>
      <c r="N127" s="9">
        <v>4</v>
      </c>
      <c r="O127" s="9">
        <v>29</v>
      </c>
      <c r="P127" s="9">
        <v>48</v>
      </c>
      <c r="Q127" s="9">
        <v>32</v>
      </c>
      <c r="R127" s="9">
        <v>53</v>
      </c>
      <c r="S127" s="9">
        <v>71</v>
      </c>
      <c r="T127" s="9">
        <v>37</v>
      </c>
      <c r="U127" s="9">
        <v>109</v>
      </c>
      <c r="V127" s="9">
        <v>29</v>
      </c>
      <c r="W127" s="9">
        <v>46</v>
      </c>
      <c r="X127" s="9">
        <v>49</v>
      </c>
      <c r="Y127" s="9">
        <v>932</v>
      </c>
      <c r="Z127" s="9">
        <v>1261</v>
      </c>
      <c r="AA127" s="10">
        <v>73.910003662109375</v>
      </c>
      <c r="AB127" s="11">
        <f t="shared" si="5"/>
        <v>345</v>
      </c>
      <c r="AC127" s="11">
        <f t="shared" si="6"/>
        <v>390</v>
      </c>
      <c r="AD127" s="8" t="s">
        <v>27</v>
      </c>
      <c r="AE127" s="5" t="str">
        <f t="shared" si="7"/>
        <v/>
      </c>
      <c r="AF127" s="5" t="str">
        <f t="shared" si="8"/>
        <v/>
      </c>
      <c r="AG127" s="5" t="str">
        <f t="shared" si="9"/>
        <v/>
      </c>
    </row>
    <row r="128" spans="1:33" s="5" customFormat="1" x14ac:dyDescent="0.25">
      <c r="A128" s="8" t="s">
        <v>73</v>
      </c>
      <c r="B128" s="8" t="s">
        <v>27</v>
      </c>
      <c r="C128" s="8" t="s">
        <v>198</v>
      </c>
      <c r="D128" s="9">
        <v>55</v>
      </c>
      <c r="E128" s="9">
        <v>29</v>
      </c>
      <c r="F128" s="9">
        <v>2</v>
      </c>
      <c r="G128" s="9">
        <v>68</v>
      </c>
      <c r="H128" s="9">
        <v>108</v>
      </c>
      <c r="I128" s="9">
        <v>4</v>
      </c>
      <c r="J128" s="9">
        <v>21</v>
      </c>
      <c r="K128" s="9">
        <v>2</v>
      </c>
      <c r="L128" s="9">
        <v>74</v>
      </c>
      <c r="M128" s="9">
        <v>24</v>
      </c>
      <c r="N128" s="9">
        <v>4</v>
      </c>
      <c r="O128" s="9">
        <v>46</v>
      </c>
      <c r="P128" s="9">
        <v>23</v>
      </c>
      <c r="Q128" s="9">
        <v>48</v>
      </c>
      <c r="R128" s="9">
        <v>63</v>
      </c>
      <c r="S128" s="9">
        <v>73</v>
      </c>
      <c r="T128" s="9">
        <v>33</v>
      </c>
      <c r="U128" s="9">
        <v>103</v>
      </c>
      <c r="V128" s="9">
        <v>20</v>
      </c>
      <c r="W128" s="9">
        <v>68</v>
      </c>
      <c r="X128" s="9">
        <v>21</v>
      </c>
      <c r="Y128" s="9">
        <v>902</v>
      </c>
      <c r="Z128" s="9">
        <v>1278</v>
      </c>
      <c r="AA128" s="10">
        <v>70.580001831054688</v>
      </c>
      <c r="AB128" s="11">
        <f t="shared" si="5"/>
        <v>260</v>
      </c>
      <c r="AC128" s="11">
        <f t="shared" si="6"/>
        <v>443</v>
      </c>
      <c r="AD128" s="8" t="s">
        <v>27</v>
      </c>
      <c r="AE128" s="5" t="str">
        <f t="shared" si="7"/>
        <v/>
      </c>
      <c r="AF128" s="5" t="str">
        <f t="shared" si="8"/>
        <v/>
      </c>
      <c r="AG128" s="5" t="str">
        <f t="shared" si="9"/>
        <v/>
      </c>
    </row>
    <row r="129" spans="1:33" s="5" customFormat="1" x14ac:dyDescent="0.25">
      <c r="A129" s="8" t="s">
        <v>73</v>
      </c>
      <c r="B129" s="8" t="s">
        <v>0</v>
      </c>
      <c r="C129" s="8" t="s">
        <v>199</v>
      </c>
      <c r="D129" s="9">
        <v>67</v>
      </c>
      <c r="E129" s="9">
        <v>13</v>
      </c>
      <c r="F129" s="9">
        <v>7</v>
      </c>
      <c r="G129" s="9">
        <v>71</v>
      </c>
      <c r="H129" s="9">
        <v>105</v>
      </c>
      <c r="I129" s="9">
        <v>9</v>
      </c>
      <c r="J129" s="9">
        <v>38</v>
      </c>
      <c r="K129" s="9">
        <v>0</v>
      </c>
      <c r="L129" s="9">
        <v>47</v>
      </c>
      <c r="M129" s="9">
        <v>19</v>
      </c>
      <c r="N129" s="9">
        <v>4</v>
      </c>
      <c r="O129" s="9">
        <v>14</v>
      </c>
      <c r="P129" s="9">
        <v>45</v>
      </c>
      <c r="Q129" s="9">
        <v>70</v>
      </c>
      <c r="R129" s="9">
        <v>87</v>
      </c>
      <c r="S129" s="9">
        <v>86</v>
      </c>
      <c r="T129" s="9">
        <v>75</v>
      </c>
      <c r="U129" s="9">
        <v>133</v>
      </c>
      <c r="V129" s="9">
        <v>54</v>
      </c>
      <c r="W129" s="9">
        <v>119</v>
      </c>
      <c r="X129" s="9">
        <v>42</v>
      </c>
      <c r="Y129" s="9">
        <v>1126</v>
      </c>
      <c r="Z129" s="9">
        <v>1582</v>
      </c>
      <c r="AA129" s="10">
        <v>71.180000305175781</v>
      </c>
      <c r="AB129" s="11">
        <f t="shared" si="5"/>
        <v>242</v>
      </c>
      <c r="AC129" s="11">
        <f t="shared" si="6"/>
        <v>637</v>
      </c>
      <c r="AD129" s="8" t="s">
        <v>0</v>
      </c>
      <c r="AE129" s="5">
        <f t="shared" si="7"/>
        <v>1085</v>
      </c>
      <c r="AF129" s="5">
        <f t="shared" si="8"/>
        <v>2212</v>
      </c>
      <c r="AG129" s="5">
        <f t="shared" si="9"/>
        <v>4248</v>
      </c>
    </row>
    <row r="130" spans="1:33" s="5" customFormat="1" x14ac:dyDescent="0.25">
      <c r="A130" s="8" t="s">
        <v>73</v>
      </c>
      <c r="B130" s="8" t="s">
        <v>0</v>
      </c>
      <c r="C130" s="8" t="s">
        <v>200</v>
      </c>
      <c r="D130" s="9">
        <v>87</v>
      </c>
      <c r="E130" s="9">
        <v>29</v>
      </c>
      <c r="F130" s="9">
        <v>4</v>
      </c>
      <c r="G130" s="9">
        <v>78</v>
      </c>
      <c r="H130" s="9">
        <v>94</v>
      </c>
      <c r="I130" s="9">
        <v>3</v>
      </c>
      <c r="J130" s="9">
        <v>31</v>
      </c>
      <c r="K130" s="9">
        <v>0</v>
      </c>
      <c r="L130" s="9">
        <v>63</v>
      </c>
      <c r="M130" s="9">
        <v>25</v>
      </c>
      <c r="N130" s="9">
        <v>5</v>
      </c>
      <c r="O130" s="9">
        <v>18</v>
      </c>
      <c r="P130" s="9">
        <v>29</v>
      </c>
      <c r="Q130" s="9">
        <v>45</v>
      </c>
      <c r="R130" s="9">
        <v>59</v>
      </c>
      <c r="S130" s="9">
        <v>76</v>
      </c>
      <c r="T130" s="9">
        <v>68</v>
      </c>
      <c r="U130" s="9">
        <v>114</v>
      </c>
      <c r="V130" s="9">
        <v>24</v>
      </c>
      <c r="W130" s="9">
        <v>111</v>
      </c>
      <c r="X130" s="9">
        <v>46</v>
      </c>
      <c r="Y130" s="9">
        <v>1031</v>
      </c>
      <c r="Z130" s="9">
        <v>1464</v>
      </c>
      <c r="AA130" s="10">
        <v>70.419998168945313</v>
      </c>
      <c r="AB130" s="11">
        <f t="shared" si="5"/>
        <v>264</v>
      </c>
      <c r="AC130" s="11">
        <f t="shared" si="6"/>
        <v>560</v>
      </c>
      <c r="AD130" s="8" t="s">
        <v>0</v>
      </c>
      <c r="AE130" s="5" t="str">
        <f t="shared" si="7"/>
        <v/>
      </c>
      <c r="AF130" s="5" t="str">
        <f t="shared" si="8"/>
        <v/>
      </c>
      <c r="AG130" s="5" t="str">
        <f t="shared" si="9"/>
        <v/>
      </c>
    </row>
    <row r="131" spans="1:33" s="5" customFormat="1" x14ac:dyDescent="0.25">
      <c r="A131" s="8" t="s">
        <v>73</v>
      </c>
      <c r="B131" s="8" t="s">
        <v>0</v>
      </c>
      <c r="C131" s="8" t="s">
        <v>201</v>
      </c>
      <c r="D131" s="9">
        <v>74</v>
      </c>
      <c r="E131" s="9">
        <v>37</v>
      </c>
      <c r="F131" s="9">
        <v>6</v>
      </c>
      <c r="G131" s="9">
        <v>92</v>
      </c>
      <c r="H131" s="9">
        <v>131</v>
      </c>
      <c r="I131" s="9">
        <v>3</v>
      </c>
      <c r="J131" s="9">
        <v>28</v>
      </c>
      <c r="K131" s="9">
        <v>2</v>
      </c>
      <c r="L131" s="9">
        <v>56</v>
      </c>
      <c r="M131" s="9">
        <v>32</v>
      </c>
      <c r="N131" s="9">
        <v>3</v>
      </c>
      <c r="O131" s="9">
        <v>26</v>
      </c>
      <c r="P131" s="9">
        <v>48</v>
      </c>
      <c r="Q131" s="9">
        <v>48</v>
      </c>
      <c r="R131" s="9">
        <v>69</v>
      </c>
      <c r="S131" s="9">
        <v>69</v>
      </c>
      <c r="T131" s="9">
        <v>59</v>
      </c>
      <c r="U131" s="9">
        <v>121</v>
      </c>
      <c r="V131" s="9">
        <v>48</v>
      </c>
      <c r="W131" s="9">
        <v>92</v>
      </c>
      <c r="X131" s="9">
        <v>62</v>
      </c>
      <c r="Y131" s="9">
        <v>1123</v>
      </c>
      <c r="Z131" s="9">
        <v>1535</v>
      </c>
      <c r="AA131" s="10">
        <v>73.160003662109375</v>
      </c>
      <c r="AB131" s="11">
        <f t="shared" si="5"/>
        <v>319</v>
      </c>
      <c r="AC131" s="11">
        <f t="shared" si="6"/>
        <v>532</v>
      </c>
      <c r="AD131" s="8" t="s">
        <v>0</v>
      </c>
      <c r="AE131" s="5" t="str">
        <f t="shared" si="7"/>
        <v/>
      </c>
      <c r="AF131" s="5" t="str">
        <f t="shared" si="8"/>
        <v/>
      </c>
      <c r="AG131" s="5" t="str">
        <f t="shared" si="9"/>
        <v/>
      </c>
    </row>
    <row r="132" spans="1:33" s="5" customFormat="1" x14ac:dyDescent="0.25">
      <c r="A132" s="8" t="s">
        <v>73</v>
      </c>
      <c r="B132" s="8" t="s">
        <v>0</v>
      </c>
      <c r="C132" s="8" t="s">
        <v>202</v>
      </c>
      <c r="D132" s="9">
        <v>55</v>
      </c>
      <c r="E132" s="9">
        <v>10</v>
      </c>
      <c r="F132" s="9">
        <v>0</v>
      </c>
      <c r="G132" s="9">
        <v>71</v>
      </c>
      <c r="H132" s="9">
        <v>136</v>
      </c>
      <c r="I132" s="9">
        <v>5</v>
      </c>
      <c r="J132" s="9">
        <v>30</v>
      </c>
      <c r="K132" s="9">
        <v>3</v>
      </c>
      <c r="L132" s="9">
        <v>72</v>
      </c>
      <c r="M132" s="9">
        <v>28</v>
      </c>
      <c r="N132" s="9">
        <v>2</v>
      </c>
      <c r="O132" s="9">
        <v>9</v>
      </c>
      <c r="P132" s="9">
        <v>24</v>
      </c>
      <c r="Q132" s="9">
        <v>30</v>
      </c>
      <c r="R132" s="9">
        <v>58</v>
      </c>
      <c r="S132" s="9">
        <v>76</v>
      </c>
      <c r="T132" s="9">
        <v>48</v>
      </c>
      <c r="U132" s="9">
        <v>145</v>
      </c>
      <c r="V132" s="9">
        <v>32</v>
      </c>
      <c r="W132" s="9">
        <v>71</v>
      </c>
      <c r="X132" s="9">
        <v>54</v>
      </c>
      <c r="Y132" s="9">
        <v>968</v>
      </c>
      <c r="Z132" s="9">
        <v>1322</v>
      </c>
      <c r="AA132" s="10">
        <v>73.220001220703125</v>
      </c>
      <c r="AB132" s="11">
        <f t="shared" si="5"/>
        <v>260</v>
      </c>
      <c r="AC132" s="11">
        <f t="shared" si="6"/>
        <v>483</v>
      </c>
      <c r="AD132" s="8" t="s">
        <v>0</v>
      </c>
      <c r="AE132" s="5" t="str">
        <f t="shared" si="7"/>
        <v/>
      </c>
      <c r="AF132" s="5" t="str">
        <f t="shared" si="8"/>
        <v/>
      </c>
      <c r="AG132" s="5" t="str">
        <f t="shared" si="9"/>
        <v/>
      </c>
    </row>
    <row r="133" spans="1:33" s="5" customFormat="1" x14ac:dyDescent="0.25">
      <c r="A133" s="8" t="s">
        <v>73</v>
      </c>
      <c r="B133" s="8" t="s">
        <v>41</v>
      </c>
      <c r="C133" s="8" t="s">
        <v>203</v>
      </c>
      <c r="D133" s="9">
        <v>63</v>
      </c>
      <c r="E133" s="9">
        <v>23</v>
      </c>
      <c r="F133" s="9">
        <v>3</v>
      </c>
      <c r="G133" s="9">
        <v>108</v>
      </c>
      <c r="H133" s="9">
        <v>117</v>
      </c>
      <c r="I133" s="9">
        <v>9</v>
      </c>
      <c r="J133" s="9">
        <v>31</v>
      </c>
      <c r="K133" s="9">
        <v>3</v>
      </c>
      <c r="L133" s="9">
        <v>48</v>
      </c>
      <c r="M133" s="9">
        <v>42</v>
      </c>
      <c r="N133" s="9">
        <v>9</v>
      </c>
      <c r="O133" s="9">
        <v>33</v>
      </c>
      <c r="P133" s="9">
        <v>55</v>
      </c>
      <c r="Q133" s="9">
        <v>40</v>
      </c>
      <c r="R133" s="9">
        <v>77</v>
      </c>
      <c r="S133" s="9">
        <v>91</v>
      </c>
      <c r="T133" s="9">
        <v>54</v>
      </c>
      <c r="U133" s="9">
        <v>113</v>
      </c>
      <c r="V133" s="9">
        <v>55</v>
      </c>
      <c r="W133" s="9">
        <v>96</v>
      </c>
      <c r="X133" s="9">
        <v>52</v>
      </c>
      <c r="Y133" s="9">
        <v>1152</v>
      </c>
      <c r="Z133" s="9">
        <v>1716</v>
      </c>
      <c r="AA133" s="10">
        <v>67.129997253417969</v>
      </c>
      <c r="AB133" s="11">
        <f t="shared" si="5"/>
        <v>347</v>
      </c>
      <c r="AC133" s="11">
        <f t="shared" si="6"/>
        <v>534</v>
      </c>
      <c r="AD133" s="8" t="s">
        <v>41</v>
      </c>
      <c r="AE133" s="5">
        <f t="shared" si="7"/>
        <v>1978</v>
      </c>
      <c r="AF133" s="5">
        <f t="shared" si="8"/>
        <v>2993</v>
      </c>
      <c r="AG133" s="5">
        <f t="shared" si="9"/>
        <v>6517</v>
      </c>
    </row>
    <row r="134" spans="1:33" s="5" customFormat="1" x14ac:dyDescent="0.25">
      <c r="A134" s="8" t="s">
        <v>73</v>
      </c>
      <c r="B134" s="8" t="s">
        <v>41</v>
      </c>
      <c r="C134" s="8" t="s">
        <v>204</v>
      </c>
      <c r="D134" s="9">
        <v>102</v>
      </c>
      <c r="E134" s="9">
        <v>18</v>
      </c>
      <c r="F134" s="9">
        <v>6</v>
      </c>
      <c r="G134" s="9">
        <v>70</v>
      </c>
      <c r="H134" s="9">
        <v>128</v>
      </c>
      <c r="I134" s="9">
        <v>0</v>
      </c>
      <c r="J134" s="9">
        <v>27</v>
      </c>
      <c r="K134" s="9">
        <v>2</v>
      </c>
      <c r="L134" s="9">
        <v>53</v>
      </c>
      <c r="M134" s="9">
        <v>42</v>
      </c>
      <c r="N134" s="9">
        <v>4</v>
      </c>
      <c r="O134" s="9">
        <v>30</v>
      </c>
      <c r="P134" s="9">
        <v>51</v>
      </c>
      <c r="Q134" s="9">
        <v>40</v>
      </c>
      <c r="R134" s="9">
        <v>69</v>
      </c>
      <c r="S134" s="9">
        <v>71</v>
      </c>
      <c r="T134" s="9">
        <v>59</v>
      </c>
      <c r="U134" s="9">
        <v>133</v>
      </c>
      <c r="V134" s="9">
        <v>41</v>
      </c>
      <c r="W134" s="9">
        <v>76</v>
      </c>
      <c r="X134" s="9">
        <v>63</v>
      </c>
      <c r="Y134" s="9">
        <v>1110</v>
      </c>
      <c r="Z134" s="9">
        <v>1614</v>
      </c>
      <c r="AA134" s="10">
        <v>68.769996643066406</v>
      </c>
      <c r="AB134" s="11">
        <f t="shared" si="5"/>
        <v>313</v>
      </c>
      <c r="AC134" s="11">
        <f t="shared" si="6"/>
        <v>550</v>
      </c>
      <c r="AD134" s="8" t="s">
        <v>41</v>
      </c>
      <c r="AE134" s="5" t="str">
        <f t="shared" si="7"/>
        <v/>
      </c>
      <c r="AF134" s="5" t="str">
        <f t="shared" si="8"/>
        <v/>
      </c>
      <c r="AG134" s="5" t="str">
        <f t="shared" si="9"/>
        <v/>
      </c>
    </row>
    <row r="135" spans="1:33" s="5" customFormat="1" x14ac:dyDescent="0.25">
      <c r="A135" s="8" t="s">
        <v>73</v>
      </c>
      <c r="B135" s="8" t="s">
        <v>41</v>
      </c>
      <c r="C135" s="8" t="s">
        <v>205</v>
      </c>
      <c r="D135" s="9">
        <v>83</v>
      </c>
      <c r="E135" s="9">
        <v>32</v>
      </c>
      <c r="F135" s="9">
        <v>4</v>
      </c>
      <c r="G135" s="9">
        <v>109</v>
      </c>
      <c r="H135" s="9">
        <v>123</v>
      </c>
      <c r="I135" s="9">
        <v>6</v>
      </c>
      <c r="J135" s="9">
        <v>31</v>
      </c>
      <c r="K135" s="9">
        <v>3</v>
      </c>
      <c r="L135" s="9">
        <v>67</v>
      </c>
      <c r="M135" s="9">
        <v>32</v>
      </c>
      <c r="N135" s="9">
        <v>4</v>
      </c>
      <c r="O135" s="9">
        <v>30</v>
      </c>
      <c r="P135" s="9">
        <v>56</v>
      </c>
      <c r="Q135" s="9">
        <v>34</v>
      </c>
      <c r="R135" s="9">
        <v>74</v>
      </c>
      <c r="S135" s="9">
        <v>66</v>
      </c>
      <c r="T135" s="9">
        <v>73</v>
      </c>
      <c r="U135" s="9">
        <v>120</v>
      </c>
      <c r="V135" s="9">
        <v>42</v>
      </c>
      <c r="W135" s="9">
        <v>84</v>
      </c>
      <c r="X135" s="9">
        <v>57</v>
      </c>
      <c r="Y135" s="9">
        <v>1159</v>
      </c>
      <c r="Z135" s="9">
        <v>1673</v>
      </c>
      <c r="AA135" s="10">
        <v>69.279998779296875</v>
      </c>
      <c r="AB135" s="11">
        <f t="shared" ref="AB135:AB144" si="10">SUM(G135,L135,M135,N135,O135,P135,X135)</f>
        <v>355</v>
      </c>
      <c r="AC135" s="11">
        <f t="shared" ref="AC135:AC144" si="11">SUM(D135,Q135,R135,S135,T135,U135,W135)</f>
        <v>534</v>
      </c>
      <c r="AD135" s="8" t="s">
        <v>41</v>
      </c>
      <c r="AE135" s="5" t="str">
        <f t="shared" ref="AE135:AE144" si="12">IF($B135=$B134,"",SUMPRODUCT(($B$6:$B$144=$B135)*AB$6:AB$144))</f>
        <v/>
      </c>
      <c r="AF135" s="5" t="str">
        <f t="shared" ref="AF135:AF144" si="13">IF($B135=$B134,"",SUMPRODUCT(($B$6:$B$144=$B135)*AC$6:AC$144))</f>
        <v/>
      </c>
      <c r="AG135" s="5" t="str">
        <f t="shared" ref="AG135:AG144" si="14">IF($B135=$B134,"",SUMPRODUCT(($B$6:$B$144=$B135)*Y$6:Y$144))</f>
        <v/>
      </c>
    </row>
    <row r="136" spans="1:33" s="5" customFormat="1" x14ac:dyDescent="0.25">
      <c r="A136" s="8" t="s">
        <v>73</v>
      </c>
      <c r="B136" s="8" t="s">
        <v>41</v>
      </c>
      <c r="C136" s="8" t="s">
        <v>206</v>
      </c>
      <c r="D136" s="9">
        <v>77</v>
      </c>
      <c r="E136" s="9">
        <v>32</v>
      </c>
      <c r="F136" s="9">
        <v>8</v>
      </c>
      <c r="G136" s="9">
        <v>108</v>
      </c>
      <c r="H136" s="9">
        <v>172</v>
      </c>
      <c r="I136" s="9">
        <v>2</v>
      </c>
      <c r="J136" s="9">
        <v>23</v>
      </c>
      <c r="K136" s="9">
        <v>0</v>
      </c>
      <c r="L136" s="9">
        <v>67</v>
      </c>
      <c r="M136" s="9">
        <v>36</v>
      </c>
      <c r="N136" s="9">
        <v>11</v>
      </c>
      <c r="O136" s="9">
        <v>26</v>
      </c>
      <c r="P136" s="9">
        <v>50</v>
      </c>
      <c r="Q136" s="9">
        <v>36</v>
      </c>
      <c r="R136" s="9">
        <v>69</v>
      </c>
      <c r="S136" s="9">
        <v>77</v>
      </c>
      <c r="T136" s="9">
        <v>56</v>
      </c>
      <c r="U136" s="9">
        <v>143</v>
      </c>
      <c r="V136" s="9">
        <v>56</v>
      </c>
      <c r="W136" s="9">
        <v>109</v>
      </c>
      <c r="X136" s="9">
        <v>35</v>
      </c>
      <c r="Y136" s="9">
        <v>1220</v>
      </c>
      <c r="Z136" s="9">
        <v>1714</v>
      </c>
      <c r="AA136" s="10">
        <v>71.180000305175781</v>
      </c>
      <c r="AB136" s="11">
        <f t="shared" si="10"/>
        <v>333</v>
      </c>
      <c r="AC136" s="11">
        <f t="shared" si="11"/>
        <v>567</v>
      </c>
      <c r="AD136" s="8" t="s">
        <v>41</v>
      </c>
      <c r="AE136" s="5" t="str">
        <f t="shared" si="12"/>
        <v/>
      </c>
      <c r="AF136" s="5" t="str">
        <f t="shared" si="13"/>
        <v/>
      </c>
      <c r="AG136" s="5" t="str">
        <f t="shared" si="14"/>
        <v/>
      </c>
    </row>
    <row r="137" spans="1:33" s="5" customFormat="1" x14ac:dyDescent="0.25">
      <c r="A137" s="8" t="s">
        <v>73</v>
      </c>
      <c r="B137" s="8" t="s">
        <v>41</v>
      </c>
      <c r="C137" s="8" t="s">
        <v>207</v>
      </c>
      <c r="D137" s="9">
        <v>60</v>
      </c>
      <c r="E137" s="9">
        <v>20</v>
      </c>
      <c r="F137" s="9">
        <v>6</v>
      </c>
      <c r="G137" s="9">
        <v>75</v>
      </c>
      <c r="H137" s="9">
        <v>142</v>
      </c>
      <c r="I137" s="9">
        <v>3</v>
      </c>
      <c r="J137" s="9">
        <v>21</v>
      </c>
      <c r="K137" s="9">
        <v>0</v>
      </c>
      <c r="L137" s="9">
        <v>62</v>
      </c>
      <c r="M137" s="9">
        <v>27</v>
      </c>
      <c r="N137" s="9">
        <v>4</v>
      </c>
      <c r="O137" s="9">
        <v>30</v>
      </c>
      <c r="P137" s="9">
        <v>49</v>
      </c>
      <c r="Q137" s="9">
        <v>48</v>
      </c>
      <c r="R137" s="9">
        <v>63</v>
      </c>
      <c r="S137" s="9">
        <v>71</v>
      </c>
      <c r="T137" s="9">
        <v>52</v>
      </c>
      <c r="U137" s="9">
        <v>98</v>
      </c>
      <c r="V137" s="9">
        <v>51</v>
      </c>
      <c r="W137" s="9">
        <v>110</v>
      </c>
      <c r="X137" s="9">
        <v>67</v>
      </c>
      <c r="Y137" s="9">
        <v>1093</v>
      </c>
      <c r="Z137" s="9">
        <v>1623</v>
      </c>
      <c r="AA137" s="10">
        <v>67.339996337890625</v>
      </c>
      <c r="AB137" s="11">
        <f t="shared" si="10"/>
        <v>314</v>
      </c>
      <c r="AC137" s="11">
        <f t="shared" si="11"/>
        <v>502</v>
      </c>
      <c r="AD137" s="8" t="s">
        <v>41</v>
      </c>
      <c r="AE137" s="5" t="str">
        <f t="shared" si="12"/>
        <v/>
      </c>
      <c r="AF137" s="5" t="str">
        <f t="shared" si="13"/>
        <v/>
      </c>
      <c r="AG137" s="5" t="str">
        <f t="shared" si="14"/>
        <v/>
      </c>
    </row>
    <row r="138" spans="1:33" s="5" customFormat="1" x14ac:dyDescent="0.25">
      <c r="A138" s="8" t="s">
        <v>73</v>
      </c>
      <c r="B138" s="8" t="s">
        <v>41</v>
      </c>
      <c r="C138" s="8" t="s">
        <v>208</v>
      </c>
      <c r="D138" s="9">
        <v>41</v>
      </c>
      <c r="E138" s="9">
        <v>17</v>
      </c>
      <c r="F138" s="9">
        <v>2</v>
      </c>
      <c r="G138" s="9">
        <v>73</v>
      </c>
      <c r="H138" s="9">
        <v>66</v>
      </c>
      <c r="I138" s="9">
        <v>5</v>
      </c>
      <c r="J138" s="9">
        <v>14</v>
      </c>
      <c r="K138" s="9">
        <v>2</v>
      </c>
      <c r="L138" s="9">
        <v>36</v>
      </c>
      <c r="M138" s="9">
        <v>28</v>
      </c>
      <c r="N138" s="9">
        <v>6</v>
      </c>
      <c r="O138" s="9">
        <v>18</v>
      </c>
      <c r="P138" s="9">
        <v>51</v>
      </c>
      <c r="Q138" s="9">
        <v>23</v>
      </c>
      <c r="R138" s="9">
        <v>62</v>
      </c>
      <c r="S138" s="9">
        <v>69</v>
      </c>
      <c r="T138" s="9">
        <v>42</v>
      </c>
      <c r="U138" s="9">
        <v>32</v>
      </c>
      <c r="V138" s="9">
        <v>20</v>
      </c>
      <c r="W138" s="9">
        <v>37</v>
      </c>
      <c r="X138" s="9">
        <v>104</v>
      </c>
      <c r="Y138" s="9">
        <v>783</v>
      </c>
      <c r="Z138" s="9">
        <v>1161</v>
      </c>
      <c r="AA138" s="10">
        <v>67.44000244140625</v>
      </c>
      <c r="AB138" s="11">
        <f t="shared" si="10"/>
        <v>316</v>
      </c>
      <c r="AC138" s="11">
        <f t="shared" si="11"/>
        <v>306</v>
      </c>
      <c r="AD138" s="8" t="s">
        <v>41</v>
      </c>
      <c r="AE138" s="5" t="str">
        <f t="shared" si="12"/>
        <v/>
      </c>
      <c r="AF138" s="5" t="str">
        <f t="shared" si="13"/>
        <v/>
      </c>
      <c r="AG138" s="5" t="str">
        <f t="shared" si="14"/>
        <v/>
      </c>
    </row>
    <row r="139" spans="1:33" s="5" customFormat="1" x14ac:dyDescent="0.25">
      <c r="A139" s="8" t="s">
        <v>73</v>
      </c>
      <c r="B139" s="8" t="s">
        <v>24</v>
      </c>
      <c r="C139" s="8" t="s">
        <v>209</v>
      </c>
      <c r="D139" s="9">
        <v>10</v>
      </c>
      <c r="E139" s="9">
        <v>11</v>
      </c>
      <c r="F139" s="9">
        <v>5</v>
      </c>
      <c r="G139" s="9">
        <v>19</v>
      </c>
      <c r="H139" s="9">
        <v>17</v>
      </c>
      <c r="I139" s="9">
        <v>13</v>
      </c>
      <c r="J139" s="9">
        <v>11</v>
      </c>
      <c r="K139" s="9">
        <v>0</v>
      </c>
      <c r="L139" s="9">
        <v>15</v>
      </c>
      <c r="M139" s="9">
        <v>15</v>
      </c>
      <c r="N139" s="9">
        <v>0</v>
      </c>
      <c r="O139" s="9">
        <v>10</v>
      </c>
      <c r="P139" s="9">
        <v>16</v>
      </c>
      <c r="Q139" s="9">
        <v>13</v>
      </c>
      <c r="R139" s="9">
        <v>25</v>
      </c>
      <c r="S139" s="9">
        <v>32</v>
      </c>
      <c r="T139" s="9">
        <v>20</v>
      </c>
      <c r="U139" s="9">
        <v>51</v>
      </c>
      <c r="V139" s="9">
        <v>10</v>
      </c>
      <c r="W139" s="9">
        <v>16</v>
      </c>
      <c r="X139" s="9">
        <v>11</v>
      </c>
      <c r="Y139" s="9">
        <v>328</v>
      </c>
      <c r="Z139" s="9">
        <v>504</v>
      </c>
      <c r="AA139" s="10">
        <v>65.080001831054688</v>
      </c>
      <c r="AB139" s="11">
        <f t="shared" si="10"/>
        <v>86</v>
      </c>
      <c r="AC139" s="11">
        <f t="shared" si="11"/>
        <v>167</v>
      </c>
      <c r="AD139" s="8" t="s">
        <v>24</v>
      </c>
      <c r="AE139" s="5">
        <f t="shared" si="12"/>
        <v>316</v>
      </c>
      <c r="AF139" s="5">
        <f t="shared" si="13"/>
        <v>714</v>
      </c>
      <c r="AG139" s="5">
        <f t="shared" si="14"/>
        <v>1409</v>
      </c>
    </row>
    <row r="140" spans="1:33" s="5" customFormat="1" x14ac:dyDescent="0.25">
      <c r="A140" s="8" t="s">
        <v>73</v>
      </c>
      <c r="B140" s="8" t="s">
        <v>24</v>
      </c>
      <c r="C140" s="8" t="s">
        <v>210</v>
      </c>
      <c r="D140" s="9">
        <v>60</v>
      </c>
      <c r="E140" s="9">
        <v>12</v>
      </c>
      <c r="F140" s="9">
        <v>2</v>
      </c>
      <c r="G140" s="9">
        <v>42</v>
      </c>
      <c r="H140" s="9">
        <v>210</v>
      </c>
      <c r="I140" s="9">
        <v>5</v>
      </c>
      <c r="J140" s="9">
        <v>22</v>
      </c>
      <c r="K140" s="9">
        <v>1</v>
      </c>
      <c r="L140" s="9">
        <v>72</v>
      </c>
      <c r="M140" s="9">
        <v>20</v>
      </c>
      <c r="N140" s="9">
        <v>5</v>
      </c>
      <c r="O140" s="9">
        <v>6</v>
      </c>
      <c r="P140" s="9">
        <v>31</v>
      </c>
      <c r="Q140" s="9">
        <v>39</v>
      </c>
      <c r="R140" s="9">
        <v>56</v>
      </c>
      <c r="S140" s="9">
        <v>67</v>
      </c>
      <c r="T140" s="9">
        <v>87</v>
      </c>
      <c r="U140" s="9">
        <v>157</v>
      </c>
      <c r="V140" s="9">
        <v>32</v>
      </c>
      <c r="W140" s="9">
        <v>81</v>
      </c>
      <c r="X140" s="9">
        <v>54</v>
      </c>
      <c r="Y140" s="9">
        <v>1081</v>
      </c>
      <c r="Z140" s="9">
        <v>1601</v>
      </c>
      <c r="AA140" s="10">
        <v>67.519996643066406</v>
      </c>
      <c r="AB140" s="11">
        <f t="shared" si="10"/>
        <v>230</v>
      </c>
      <c r="AC140" s="11">
        <f t="shared" si="11"/>
        <v>547</v>
      </c>
      <c r="AD140" s="8" t="s">
        <v>24</v>
      </c>
      <c r="AE140" s="5" t="str">
        <f t="shared" si="12"/>
        <v/>
      </c>
      <c r="AF140" s="5" t="str">
        <f t="shared" si="13"/>
        <v/>
      </c>
      <c r="AG140" s="5" t="str">
        <f t="shared" si="14"/>
        <v/>
      </c>
    </row>
    <row r="141" spans="1:33" s="5" customFormat="1" x14ac:dyDescent="0.25">
      <c r="A141" s="8" t="s">
        <v>73</v>
      </c>
      <c r="B141" s="8" t="s">
        <v>31</v>
      </c>
      <c r="C141" s="8" t="s">
        <v>211</v>
      </c>
      <c r="D141" s="9">
        <v>54</v>
      </c>
      <c r="E141" s="9">
        <v>12</v>
      </c>
      <c r="F141" s="9">
        <v>1</v>
      </c>
      <c r="G141" s="9">
        <v>16</v>
      </c>
      <c r="H141" s="9">
        <v>41</v>
      </c>
      <c r="I141" s="9">
        <v>1</v>
      </c>
      <c r="J141" s="9">
        <v>12</v>
      </c>
      <c r="K141" s="9">
        <v>2</v>
      </c>
      <c r="L141" s="9">
        <v>26</v>
      </c>
      <c r="M141" s="9">
        <v>15</v>
      </c>
      <c r="N141" s="9">
        <v>3</v>
      </c>
      <c r="O141" s="9">
        <v>10</v>
      </c>
      <c r="P141" s="9">
        <v>17</v>
      </c>
      <c r="Q141" s="9">
        <v>27</v>
      </c>
      <c r="R141" s="9">
        <v>40</v>
      </c>
      <c r="S141" s="9">
        <v>41</v>
      </c>
      <c r="T141" s="9">
        <v>19</v>
      </c>
      <c r="U141" s="9">
        <v>37</v>
      </c>
      <c r="V141" s="9">
        <v>28</v>
      </c>
      <c r="W141" s="9">
        <v>44</v>
      </c>
      <c r="X141" s="9">
        <v>71</v>
      </c>
      <c r="Y141" s="9">
        <v>525</v>
      </c>
      <c r="Z141" s="9">
        <v>744</v>
      </c>
      <c r="AA141" s="10">
        <v>70.55999755859375</v>
      </c>
      <c r="AB141" s="11">
        <f t="shared" si="10"/>
        <v>158</v>
      </c>
      <c r="AC141" s="11">
        <f t="shared" si="11"/>
        <v>262</v>
      </c>
      <c r="AD141" s="8" t="s">
        <v>31</v>
      </c>
      <c r="AE141" s="5">
        <f t="shared" si="12"/>
        <v>412</v>
      </c>
      <c r="AF141" s="5">
        <f t="shared" si="13"/>
        <v>507</v>
      </c>
      <c r="AG141" s="5">
        <f t="shared" si="14"/>
        <v>1108</v>
      </c>
    </row>
    <row r="142" spans="1:33" s="5" customFormat="1" x14ac:dyDescent="0.25">
      <c r="A142" s="8" t="s">
        <v>73</v>
      </c>
      <c r="B142" s="8" t="s">
        <v>31</v>
      </c>
      <c r="C142" s="8" t="s">
        <v>212</v>
      </c>
      <c r="D142" s="9">
        <v>41</v>
      </c>
      <c r="E142" s="9">
        <v>7</v>
      </c>
      <c r="F142" s="9">
        <v>1</v>
      </c>
      <c r="G142" s="9">
        <v>44</v>
      </c>
      <c r="H142" s="9">
        <v>37</v>
      </c>
      <c r="I142" s="9">
        <v>4</v>
      </c>
      <c r="J142" s="9">
        <v>5</v>
      </c>
      <c r="K142" s="9">
        <v>0</v>
      </c>
      <c r="L142" s="9">
        <v>22</v>
      </c>
      <c r="M142" s="9">
        <v>7</v>
      </c>
      <c r="N142" s="9">
        <v>2</v>
      </c>
      <c r="O142" s="9">
        <v>7</v>
      </c>
      <c r="P142" s="9">
        <v>13</v>
      </c>
      <c r="Q142" s="9">
        <v>27</v>
      </c>
      <c r="R142" s="9">
        <v>29</v>
      </c>
      <c r="S142" s="9">
        <v>27</v>
      </c>
      <c r="T142" s="9">
        <v>26</v>
      </c>
      <c r="U142" s="9">
        <v>63</v>
      </c>
      <c r="V142" s="9">
        <v>19</v>
      </c>
      <c r="W142" s="9">
        <v>32</v>
      </c>
      <c r="X142" s="9">
        <v>159</v>
      </c>
      <c r="Y142" s="9">
        <v>583</v>
      </c>
      <c r="Z142" s="9">
        <v>830</v>
      </c>
      <c r="AA142" s="10">
        <v>70.239997863769531</v>
      </c>
      <c r="AB142" s="11">
        <f t="shared" si="10"/>
        <v>254</v>
      </c>
      <c r="AC142" s="11">
        <f t="shared" si="11"/>
        <v>245</v>
      </c>
      <c r="AD142" s="8" t="s">
        <v>31</v>
      </c>
      <c r="AE142" s="5" t="str">
        <f t="shared" si="12"/>
        <v/>
      </c>
      <c r="AF142" s="5" t="str">
        <f t="shared" si="13"/>
        <v/>
      </c>
      <c r="AG142" s="5" t="str">
        <f t="shared" si="14"/>
        <v/>
      </c>
    </row>
    <row r="143" spans="1:33" s="5" customFormat="1" x14ac:dyDescent="0.25">
      <c r="A143" s="8" t="s">
        <v>73</v>
      </c>
      <c r="B143" s="8" t="s">
        <v>2</v>
      </c>
      <c r="C143" s="8" t="s">
        <v>213</v>
      </c>
      <c r="D143" s="9">
        <v>50</v>
      </c>
      <c r="E143" s="9">
        <v>9</v>
      </c>
      <c r="F143" s="9">
        <v>19</v>
      </c>
      <c r="G143" s="9">
        <v>28</v>
      </c>
      <c r="H143" s="9">
        <v>53</v>
      </c>
      <c r="I143" s="9">
        <v>0</v>
      </c>
      <c r="J143" s="9">
        <v>23</v>
      </c>
      <c r="K143" s="9">
        <v>2</v>
      </c>
      <c r="L143" s="9">
        <v>42</v>
      </c>
      <c r="M143" s="9">
        <v>12</v>
      </c>
      <c r="N143" s="9">
        <v>1</v>
      </c>
      <c r="O143" s="9">
        <v>12</v>
      </c>
      <c r="P143" s="9">
        <v>16</v>
      </c>
      <c r="Q143" s="9">
        <v>58</v>
      </c>
      <c r="R143" s="9">
        <v>47</v>
      </c>
      <c r="S143" s="9">
        <v>44</v>
      </c>
      <c r="T143" s="9">
        <v>40</v>
      </c>
      <c r="U143" s="9">
        <v>118</v>
      </c>
      <c r="V143" s="9">
        <v>22</v>
      </c>
      <c r="W143" s="9">
        <v>47</v>
      </c>
      <c r="X143" s="9">
        <v>53</v>
      </c>
      <c r="Y143" s="9">
        <v>707</v>
      </c>
      <c r="Z143" s="9">
        <v>1036</v>
      </c>
      <c r="AA143" s="10">
        <v>68.239997863769531</v>
      </c>
      <c r="AB143" s="11">
        <f t="shared" si="10"/>
        <v>164</v>
      </c>
      <c r="AC143" s="11">
        <f t="shared" si="11"/>
        <v>404</v>
      </c>
      <c r="AD143" s="8" t="s">
        <v>2</v>
      </c>
      <c r="AE143" s="5">
        <f t="shared" si="12"/>
        <v>164</v>
      </c>
      <c r="AF143" s="5">
        <f t="shared" si="13"/>
        <v>404</v>
      </c>
      <c r="AG143" s="5">
        <f t="shared" si="14"/>
        <v>707</v>
      </c>
    </row>
    <row r="144" spans="1:33" s="5" customFormat="1" x14ac:dyDescent="0.25">
      <c r="A144" s="8" t="s">
        <v>73</v>
      </c>
      <c r="B144" s="8" t="s">
        <v>32</v>
      </c>
      <c r="C144" s="8" t="s">
        <v>214</v>
      </c>
      <c r="D144" s="9">
        <v>20</v>
      </c>
      <c r="E144" s="9">
        <v>13</v>
      </c>
      <c r="F144" s="9">
        <v>3</v>
      </c>
      <c r="G144" s="9">
        <v>38</v>
      </c>
      <c r="H144" s="9">
        <v>104</v>
      </c>
      <c r="I144" s="9">
        <v>3</v>
      </c>
      <c r="J144" s="9">
        <v>16</v>
      </c>
      <c r="K144" s="9">
        <v>1</v>
      </c>
      <c r="L144" s="9">
        <v>25</v>
      </c>
      <c r="M144" s="9">
        <v>21</v>
      </c>
      <c r="N144" s="9">
        <v>3</v>
      </c>
      <c r="O144" s="9">
        <v>15</v>
      </c>
      <c r="P144" s="9">
        <v>17</v>
      </c>
      <c r="Q144" s="9">
        <v>11</v>
      </c>
      <c r="R144" s="9">
        <v>19</v>
      </c>
      <c r="S144" s="9">
        <v>74</v>
      </c>
      <c r="T144" s="9">
        <v>66</v>
      </c>
      <c r="U144" s="9">
        <v>126</v>
      </c>
      <c r="V144" s="9">
        <v>59</v>
      </c>
      <c r="W144" s="9">
        <v>42</v>
      </c>
      <c r="X144" s="9">
        <v>116</v>
      </c>
      <c r="Y144" s="9">
        <v>812</v>
      </c>
      <c r="Z144" s="9">
        <v>976</v>
      </c>
      <c r="AA144" s="10">
        <v>83.199996948242188</v>
      </c>
      <c r="AB144" s="11">
        <f t="shared" si="10"/>
        <v>235</v>
      </c>
      <c r="AC144" s="11">
        <f t="shared" si="11"/>
        <v>358</v>
      </c>
      <c r="AD144" s="8" t="s">
        <v>32</v>
      </c>
      <c r="AE144" s="5">
        <f t="shared" si="12"/>
        <v>235</v>
      </c>
      <c r="AF144" s="5">
        <f t="shared" si="13"/>
        <v>358</v>
      </c>
      <c r="AG144" s="5">
        <f t="shared" si="14"/>
        <v>812</v>
      </c>
    </row>
    <row r="146" spans="1:4" x14ac:dyDescent="0.25">
      <c r="A146" s="8" t="s">
        <v>23</v>
      </c>
      <c r="B146" s="5">
        <v>875</v>
      </c>
      <c r="C146" s="5">
        <v>1245</v>
      </c>
      <c r="D146" s="5">
        <v>2611</v>
      </c>
    </row>
    <row r="147" spans="1:4" x14ac:dyDescent="0.25">
      <c r="A147" s="8" t="s">
        <v>23</v>
      </c>
      <c r="B147" s="5" t="s">
        <v>72</v>
      </c>
      <c r="C147" s="5" t="s">
        <v>72</v>
      </c>
      <c r="D147" s="5" t="s">
        <v>72</v>
      </c>
    </row>
    <row r="148" spans="1:4" x14ac:dyDescent="0.25">
      <c r="A148" s="8" t="s">
        <v>23</v>
      </c>
      <c r="B148" s="5" t="s">
        <v>72</v>
      </c>
      <c r="C148" s="5" t="s">
        <v>72</v>
      </c>
      <c r="D148" s="5" t="s">
        <v>72</v>
      </c>
    </row>
    <row r="149" spans="1:4" x14ac:dyDescent="0.25">
      <c r="A149" s="8" t="s">
        <v>9</v>
      </c>
      <c r="B149" s="5">
        <v>786</v>
      </c>
      <c r="C149" s="5">
        <v>1314</v>
      </c>
      <c r="D149" s="5">
        <v>2655</v>
      </c>
    </row>
    <row r="150" spans="1:4" x14ac:dyDescent="0.25">
      <c r="A150" s="8" t="s">
        <v>9</v>
      </c>
      <c r="B150" s="5" t="s">
        <v>72</v>
      </c>
      <c r="C150" s="5" t="s">
        <v>72</v>
      </c>
      <c r="D150" s="5" t="s">
        <v>72</v>
      </c>
    </row>
    <row r="151" spans="1:4" x14ac:dyDescent="0.25">
      <c r="A151" s="8" t="s">
        <v>9</v>
      </c>
      <c r="B151" s="5" t="s">
        <v>72</v>
      </c>
      <c r="C151" s="5" t="s">
        <v>72</v>
      </c>
      <c r="D151" s="5" t="s">
        <v>72</v>
      </c>
    </row>
    <row r="152" spans="1:4" x14ac:dyDescent="0.25">
      <c r="A152" s="8" t="s">
        <v>13</v>
      </c>
      <c r="B152" s="5">
        <v>1115</v>
      </c>
      <c r="C152" s="5">
        <v>1578</v>
      </c>
      <c r="D152" s="5">
        <v>3367</v>
      </c>
    </row>
    <row r="153" spans="1:4" x14ac:dyDescent="0.25">
      <c r="A153" s="8" t="s">
        <v>13</v>
      </c>
      <c r="B153" s="5" t="s">
        <v>72</v>
      </c>
      <c r="C153" s="5" t="s">
        <v>72</v>
      </c>
      <c r="D153" s="5" t="s">
        <v>72</v>
      </c>
    </row>
    <row r="154" spans="1:4" x14ac:dyDescent="0.25">
      <c r="A154" s="8" t="s">
        <v>13</v>
      </c>
      <c r="B154" s="5" t="s">
        <v>72</v>
      </c>
      <c r="C154" s="5" t="s">
        <v>72</v>
      </c>
      <c r="D154" s="5" t="s">
        <v>72</v>
      </c>
    </row>
    <row r="155" spans="1:4" x14ac:dyDescent="0.25">
      <c r="A155" s="8" t="s">
        <v>38</v>
      </c>
      <c r="B155" s="5">
        <v>1243</v>
      </c>
      <c r="C155" s="5">
        <v>1808</v>
      </c>
      <c r="D155" s="5">
        <v>4191</v>
      </c>
    </row>
    <row r="156" spans="1:4" x14ac:dyDescent="0.25">
      <c r="A156" s="8" t="s">
        <v>38</v>
      </c>
      <c r="B156" s="5" t="s">
        <v>72</v>
      </c>
      <c r="C156" s="5" t="s">
        <v>72</v>
      </c>
      <c r="D156" s="5" t="s">
        <v>72</v>
      </c>
    </row>
    <row r="157" spans="1:4" x14ac:dyDescent="0.25">
      <c r="A157" s="8" t="s">
        <v>38</v>
      </c>
      <c r="B157" s="5" t="s">
        <v>72</v>
      </c>
      <c r="C157" s="5" t="s">
        <v>72</v>
      </c>
      <c r="D157" s="5" t="s">
        <v>72</v>
      </c>
    </row>
    <row r="158" spans="1:4" x14ac:dyDescent="0.25">
      <c r="A158" s="8" t="s">
        <v>38</v>
      </c>
      <c r="B158" s="5" t="s">
        <v>72</v>
      </c>
      <c r="C158" s="5" t="s">
        <v>72</v>
      </c>
      <c r="D158" s="5" t="s">
        <v>72</v>
      </c>
    </row>
    <row r="159" spans="1:4" x14ac:dyDescent="0.25">
      <c r="A159" s="8" t="s">
        <v>36</v>
      </c>
      <c r="B159" s="5">
        <v>1413</v>
      </c>
      <c r="C159" s="5">
        <v>1890</v>
      </c>
      <c r="D159" s="5">
        <v>4329</v>
      </c>
    </row>
    <row r="160" spans="1:4" x14ac:dyDescent="0.25">
      <c r="A160" s="8" t="s">
        <v>36</v>
      </c>
      <c r="B160" s="5" t="s">
        <v>72</v>
      </c>
      <c r="C160" s="5" t="s">
        <v>72</v>
      </c>
      <c r="D160" s="5" t="s">
        <v>72</v>
      </c>
    </row>
    <row r="161" spans="1:4" x14ac:dyDescent="0.25">
      <c r="A161" s="8" t="s">
        <v>36</v>
      </c>
      <c r="B161" s="5" t="s">
        <v>72</v>
      </c>
      <c r="C161" s="5" t="s">
        <v>72</v>
      </c>
      <c r="D161" s="5" t="s">
        <v>72</v>
      </c>
    </row>
    <row r="162" spans="1:4" x14ac:dyDescent="0.25">
      <c r="A162" s="8" t="s">
        <v>36</v>
      </c>
      <c r="B162" s="5" t="s">
        <v>72</v>
      </c>
      <c r="C162" s="5" t="s">
        <v>72</v>
      </c>
      <c r="D162" s="5" t="s">
        <v>72</v>
      </c>
    </row>
    <row r="163" spans="1:4" x14ac:dyDescent="0.25">
      <c r="A163" s="8" t="s">
        <v>37</v>
      </c>
      <c r="B163" s="5">
        <v>1835</v>
      </c>
      <c r="C163" s="5">
        <v>1942</v>
      </c>
      <c r="D163" s="5">
        <v>4575</v>
      </c>
    </row>
    <row r="164" spans="1:4" x14ac:dyDescent="0.25">
      <c r="A164" s="8" t="s">
        <v>37</v>
      </c>
      <c r="B164" s="5" t="s">
        <v>72</v>
      </c>
      <c r="C164" s="5" t="s">
        <v>72</v>
      </c>
      <c r="D164" s="5" t="s">
        <v>72</v>
      </c>
    </row>
    <row r="165" spans="1:4" x14ac:dyDescent="0.25">
      <c r="A165" s="8" t="s">
        <v>37</v>
      </c>
      <c r="B165" s="5" t="s">
        <v>72</v>
      </c>
      <c r="C165" s="5" t="s">
        <v>72</v>
      </c>
      <c r="D165" s="5" t="s">
        <v>72</v>
      </c>
    </row>
    <row r="166" spans="1:4" x14ac:dyDescent="0.25">
      <c r="A166" s="8" t="s">
        <v>37</v>
      </c>
      <c r="B166" s="5" t="s">
        <v>72</v>
      </c>
      <c r="C166" s="5" t="s">
        <v>72</v>
      </c>
      <c r="D166" s="5" t="s">
        <v>72</v>
      </c>
    </row>
    <row r="167" spans="1:4" x14ac:dyDescent="0.25">
      <c r="A167" s="8" t="s">
        <v>35</v>
      </c>
      <c r="B167" s="5">
        <v>1744</v>
      </c>
      <c r="C167" s="5">
        <v>2001</v>
      </c>
      <c r="D167" s="5">
        <v>4594</v>
      </c>
    </row>
    <row r="168" spans="1:4" x14ac:dyDescent="0.25">
      <c r="A168" s="8" t="s">
        <v>35</v>
      </c>
      <c r="B168" s="5" t="s">
        <v>72</v>
      </c>
      <c r="C168" s="5" t="s">
        <v>72</v>
      </c>
      <c r="D168" s="5" t="s">
        <v>72</v>
      </c>
    </row>
    <row r="169" spans="1:4" x14ac:dyDescent="0.25">
      <c r="A169" s="8" t="s">
        <v>35</v>
      </c>
      <c r="B169" s="5" t="s">
        <v>72</v>
      </c>
      <c r="C169" s="5" t="s">
        <v>72</v>
      </c>
      <c r="D169" s="5" t="s">
        <v>72</v>
      </c>
    </row>
    <row r="170" spans="1:4" x14ac:dyDescent="0.25">
      <c r="A170" s="8" t="s">
        <v>35</v>
      </c>
      <c r="B170" s="5" t="s">
        <v>72</v>
      </c>
      <c r="C170" s="5" t="s">
        <v>72</v>
      </c>
      <c r="D170" s="5" t="s">
        <v>72</v>
      </c>
    </row>
    <row r="171" spans="1:4" x14ac:dyDescent="0.25">
      <c r="A171" s="8" t="s">
        <v>26</v>
      </c>
      <c r="B171" s="5">
        <v>1744</v>
      </c>
      <c r="C171" s="5">
        <v>1800</v>
      </c>
      <c r="D171" s="5">
        <v>4573</v>
      </c>
    </row>
    <row r="172" spans="1:4" x14ac:dyDescent="0.25">
      <c r="A172" s="8" t="s">
        <v>26</v>
      </c>
      <c r="B172" s="5" t="s">
        <v>72</v>
      </c>
      <c r="C172" s="5" t="s">
        <v>72</v>
      </c>
      <c r="D172" s="5" t="s">
        <v>72</v>
      </c>
    </row>
    <row r="173" spans="1:4" x14ac:dyDescent="0.25">
      <c r="A173" s="8" t="s">
        <v>26</v>
      </c>
      <c r="B173" s="5" t="s">
        <v>72</v>
      </c>
      <c r="C173" s="5" t="s">
        <v>72</v>
      </c>
      <c r="D173" s="5" t="s">
        <v>72</v>
      </c>
    </row>
    <row r="174" spans="1:4" x14ac:dyDescent="0.25">
      <c r="A174" s="8" t="s">
        <v>26</v>
      </c>
      <c r="B174" s="5" t="s">
        <v>72</v>
      </c>
      <c r="C174" s="5" t="s">
        <v>72</v>
      </c>
      <c r="D174" s="5" t="s">
        <v>72</v>
      </c>
    </row>
    <row r="175" spans="1:4" x14ac:dyDescent="0.25">
      <c r="A175" s="8" t="s">
        <v>10</v>
      </c>
      <c r="B175" s="5">
        <v>1909</v>
      </c>
      <c r="C175" s="5">
        <v>2287</v>
      </c>
      <c r="D175" s="5">
        <v>5143</v>
      </c>
    </row>
    <row r="176" spans="1:4" x14ac:dyDescent="0.25">
      <c r="A176" s="8" t="s">
        <v>10</v>
      </c>
      <c r="B176" s="5" t="s">
        <v>72</v>
      </c>
      <c r="C176" s="5" t="s">
        <v>72</v>
      </c>
      <c r="D176" s="5" t="s">
        <v>72</v>
      </c>
    </row>
    <row r="177" spans="1:4" x14ac:dyDescent="0.25">
      <c r="A177" s="8" t="s">
        <v>10</v>
      </c>
      <c r="B177" s="5" t="s">
        <v>72</v>
      </c>
      <c r="C177" s="5" t="s">
        <v>72</v>
      </c>
      <c r="D177" s="5" t="s">
        <v>72</v>
      </c>
    </row>
    <row r="178" spans="1:4" x14ac:dyDescent="0.25">
      <c r="A178" s="8" t="s">
        <v>10</v>
      </c>
      <c r="B178" s="5" t="s">
        <v>72</v>
      </c>
      <c r="C178" s="5" t="s">
        <v>72</v>
      </c>
      <c r="D178" s="5" t="s">
        <v>72</v>
      </c>
    </row>
    <row r="179" spans="1:4" x14ac:dyDescent="0.25">
      <c r="A179" s="8" t="s">
        <v>10</v>
      </c>
      <c r="B179" s="5" t="s">
        <v>72</v>
      </c>
      <c r="C179" s="5" t="s">
        <v>72</v>
      </c>
      <c r="D179" s="5" t="s">
        <v>72</v>
      </c>
    </row>
    <row r="180" spans="1:4" x14ac:dyDescent="0.25">
      <c r="A180" s="8" t="s">
        <v>12</v>
      </c>
      <c r="B180" s="5">
        <v>2011</v>
      </c>
      <c r="C180" s="5">
        <v>1645</v>
      </c>
      <c r="D180" s="5">
        <v>4315</v>
      </c>
    </row>
    <row r="181" spans="1:4" x14ac:dyDescent="0.25">
      <c r="A181" s="8" t="s">
        <v>12</v>
      </c>
      <c r="B181" s="5" t="s">
        <v>72</v>
      </c>
      <c r="C181" s="5" t="s">
        <v>72</v>
      </c>
      <c r="D181" s="5" t="s">
        <v>72</v>
      </c>
    </row>
    <row r="182" spans="1:4" x14ac:dyDescent="0.25">
      <c r="A182" s="8" t="s">
        <v>12</v>
      </c>
      <c r="B182" s="5" t="s">
        <v>72</v>
      </c>
      <c r="C182" s="5" t="s">
        <v>72</v>
      </c>
      <c r="D182" s="5" t="s">
        <v>72</v>
      </c>
    </row>
    <row r="183" spans="1:4" x14ac:dyDescent="0.25">
      <c r="A183" s="8" t="s">
        <v>12</v>
      </c>
      <c r="B183" s="5" t="s">
        <v>72</v>
      </c>
      <c r="C183" s="5" t="s">
        <v>72</v>
      </c>
      <c r="D183" s="5" t="s">
        <v>72</v>
      </c>
    </row>
    <row r="184" spans="1:4" x14ac:dyDescent="0.25">
      <c r="A184" s="8" t="s">
        <v>11</v>
      </c>
      <c r="B184" s="5">
        <v>1036</v>
      </c>
      <c r="C184" s="5">
        <v>1166</v>
      </c>
      <c r="D184" s="5">
        <v>2830</v>
      </c>
    </row>
    <row r="185" spans="1:4" x14ac:dyDescent="0.25">
      <c r="A185" s="8" t="s">
        <v>11</v>
      </c>
      <c r="B185" s="5" t="s">
        <v>72</v>
      </c>
      <c r="C185" s="5" t="s">
        <v>72</v>
      </c>
      <c r="D185" s="5" t="s">
        <v>72</v>
      </c>
    </row>
    <row r="186" spans="1:4" x14ac:dyDescent="0.25">
      <c r="A186" s="8" t="s">
        <v>11</v>
      </c>
      <c r="B186" s="5" t="s">
        <v>72</v>
      </c>
      <c r="C186" s="5" t="s">
        <v>72</v>
      </c>
      <c r="D186" s="5" t="s">
        <v>72</v>
      </c>
    </row>
    <row r="187" spans="1:4" x14ac:dyDescent="0.25">
      <c r="A187" s="8" t="s">
        <v>20</v>
      </c>
      <c r="B187" s="5">
        <v>1170</v>
      </c>
      <c r="C187" s="5">
        <v>1116</v>
      </c>
      <c r="D187" s="5">
        <v>2784</v>
      </c>
    </row>
    <row r="188" spans="1:4" x14ac:dyDescent="0.25">
      <c r="A188" s="8" t="s">
        <v>20</v>
      </c>
      <c r="B188" s="5" t="s">
        <v>72</v>
      </c>
      <c r="C188" s="5" t="s">
        <v>72</v>
      </c>
      <c r="D188" s="5" t="s">
        <v>72</v>
      </c>
    </row>
    <row r="189" spans="1:4" x14ac:dyDescent="0.25">
      <c r="A189" s="8" t="s">
        <v>20</v>
      </c>
      <c r="B189" s="5" t="s">
        <v>72</v>
      </c>
      <c r="C189" s="5" t="s">
        <v>72</v>
      </c>
      <c r="D189" s="5" t="s">
        <v>72</v>
      </c>
    </row>
    <row r="190" spans="1:4" x14ac:dyDescent="0.25">
      <c r="A190" s="8" t="s">
        <v>16</v>
      </c>
      <c r="B190" s="5">
        <v>1636</v>
      </c>
      <c r="C190" s="5">
        <v>1650</v>
      </c>
      <c r="D190" s="5">
        <v>4093</v>
      </c>
    </row>
    <row r="191" spans="1:4" x14ac:dyDescent="0.25">
      <c r="A191" s="8" t="s">
        <v>16</v>
      </c>
      <c r="B191" s="5" t="s">
        <v>72</v>
      </c>
      <c r="C191" s="5" t="s">
        <v>72</v>
      </c>
      <c r="D191" s="5" t="s">
        <v>72</v>
      </c>
    </row>
    <row r="192" spans="1:4" x14ac:dyDescent="0.25">
      <c r="A192" s="8" t="s">
        <v>16</v>
      </c>
      <c r="B192" s="5" t="s">
        <v>72</v>
      </c>
      <c r="C192" s="5" t="s">
        <v>72</v>
      </c>
      <c r="D192" s="5" t="s">
        <v>72</v>
      </c>
    </row>
    <row r="193" spans="1:4" x14ac:dyDescent="0.25">
      <c r="A193" s="8" t="s">
        <v>16</v>
      </c>
      <c r="B193" s="5" t="s">
        <v>72</v>
      </c>
      <c r="C193" s="5" t="s">
        <v>72</v>
      </c>
      <c r="D193" s="5" t="s">
        <v>72</v>
      </c>
    </row>
    <row r="194" spans="1:4" x14ac:dyDescent="0.25">
      <c r="A194" s="8" t="s">
        <v>17</v>
      </c>
      <c r="B194" s="5">
        <v>922</v>
      </c>
      <c r="C194" s="5">
        <v>1576</v>
      </c>
      <c r="D194" s="5">
        <v>3155</v>
      </c>
    </row>
    <row r="195" spans="1:4" x14ac:dyDescent="0.25">
      <c r="A195" s="8" t="s">
        <v>17</v>
      </c>
      <c r="B195" s="5" t="s">
        <v>72</v>
      </c>
      <c r="C195" s="5" t="s">
        <v>72</v>
      </c>
      <c r="D195" s="5" t="s">
        <v>72</v>
      </c>
    </row>
    <row r="196" spans="1:4" x14ac:dyDescent="0.25">
      <c r="A196" s="8" t="s">
        <v>17</v>
      </c>
      <c r="B196" s="5" t="s">
        <v>72</v>
      </c>
      <c r="C196" s="5" t="s">
        <v>72</v>
      </c>
      <c r="D196" s="5" t="s">
        <v>72</v>
      </c>
    </row>
    <row r="197" spans="1:4" x14ac:dyDescent="0.25">
      <c r="A197" s="8" t="s">
        <v>29</v>
      </c>
      <c r="B197" s="5">
        <v>890</v>
      </c>
      <c r="C197" s="5">
        <v>1396</v>
      </c>
      <c r="D197" s="5">
        <v>2799</v>
      </c>
    </row>
    <row r="198" spans="1:4" x14ac:dyDescent="0.25">
      <c r="A198" s="8" t="s">
        <v>29</v>
      </c>
      <c r="B198" s="5" t="s">
        <v>72</v>
      </c>
      <c r="C198" s="5" t="s">
        <v>72</v>
      </c>
      <c r="D198" s="5" t="s">
        <v>72</v>
      </c>
    </row>
    <row r="199" spans="1:4" x14ac:dyDescent="0.25">
      <c r="A199" s="8" t="s">
        <v>29</v>
      </c>
      <c r="B199" s="5" t="s">
        <v>72</v>
      </c>
      <c r="C199" s="5" t="s">
        <v>72</v>
      </c>
      <c r="D199" s="5" t="s">
        <v>72</v>
      </c>
    </row>
    <row r="200" spans="1:4" x14ac:dyDescent="0.25">
      <c r="A200" s="8" t="s">
        <v>128</v>
      </c>
      <c r="B200" s="5">
        <v>994</v>
      </c>
      <c r="C200" s="5">
        <v>1545</v>
      </c>
      <c r="D200" s="5">
        <v>3214</v>
      </c>
    </row>
    <row r="201" spans="1:4" x14ac:dyDescent="0.25">
      <c r="A201" s="8" t="s">
        <v>128</v>
      </c>
      <c r="B201" s="5" t="s">
        <v>72</v>
      </c>
      <c r="C201" s="5" t="s">
        <v>72</v>
      </c>
      <c r="D201" s="5" t="s">
        <v>72</v>
      </c>
    </row>
    <row r="202" spans="1:4" x14ac:dyDescent="0.25">
      <c r="A202" s="8" t="s">
        <v>128</v>
      </c>
      <c r="B202" s="5" t="s">
        <v>72</v>
      </c>
      <c r="C202" s="5" t="s">
        <v>72</v>
      </c>
      <c r="D202" s="5" t="s">
        <v>72</v>
      </c>
    </row>
    <row r="203" spans="1:4" x14ac:dyDescent="0.25">
      <c r="A203" s="8" t="s">
        <v>132</v>
      </c>
      <c r="B203" s="5">
        <v>1703</v>
      </c>
      <c r="C203" s="5">
        <v>2536</v>
      </c>
      <c r="D203" s="5">
        <v>5312</v>
      </c>
    </row>
    <row r="204" spans="1:4" x14ac:dyDescent="0.25">
      <c r="A204" s="8" t="s">
        <v>132</v>
      </c>
      <c r="B204" s="5" t="s">
        <v>72</v>
      </c>
      <c r="C204" s="5" t="s">
        <v>72</v>
      </c>
      <c r="D204" s="5" t="s">
        <v>72</v>
      </c>
    </row>
    <row r="205" spans="1:4" x14ac:dyDescent="0.25">
      <c r="A205" s="8" t="s">
        <v>132</v>
      </c>
      <c r="B205" s="5" t="s">
        <v>72</v>
      </c>
      <c r="C205" s="5" t="s">
        <v>72</v>
      </c>
      <c r="D205" s="5" t="s">
        <v>72</v>
      </c>
    </row>
    <row r="206" spans="1:4" x14ac:dyDescent="0.25">
      <c r="A206" s="8" t="s">
        <v>132</v>
      </c>
      <c r="B206" s="5" t="s">
        <v>72</v>
      </c>
      <c r="C206" s="5" t="s">
        <v>72</v>
      </c>
      <c r="D206" s="5" t="s">
        <v>72</v>
      </c>
    </row>
    <row r="207" spans="1:4" x14ac:dyDescent="0.25">
      <c r="A207" s="8" t="s">
        <v>132</v>
      </c>
      <c r="B207" s="5" t="s">
        <v>72</v>
      </c>
      <c r="C207" s="5" t="s">
        <v>72</v>
      </c>
      <c r="D207" s="5" t="s">
        <v>72</v>
      </c>
    </row>
    <row r="208" spans="1:4" x14ac:dyDescent="0.25">
      <c r="A208" s="8" t="s">
        <v>1</v>
      </c>
      <c r="B208" s="5">
        <v>980</v>
      </c>
      <c r="C208" s="5">
        <v>1590</v>
      </c>
      <c r="D208" s="5">
        <v>3242</v>
      </c>
    </row>
    <row r="209" spans="1:4" x14ac:dyDescent="0.25">
      <c r="A209" s="8" t="s">
        <v>1</v>
      </c>
      <c r="B209" s="5" t="s">
        <v>72</v>
      </c>
      <c r="C209" s="5" t="s">
        <v>72</v>
      </c>
      <c r="D209" s="5" t="s">
        <v>72</v>
      </c>
    </row>
    <row r="210" spans="1:4" x14ac:dyDescent="0.25">
      <c r="A210" s="8" t="s">
        <v>1</v>
      </c>
      <c r="B210" s="5" t="s">
        <v>72</v>
      </c>
      <c r="C210" s="5" t="s">
        <v>72</v>
      </c>
      <c r="D210" s="5" t="s">
        <v>72</v>
      </c>
    </row>
    <row r="211" spans="1:4" x14ac:dyDescent="0.25">
      <c r="A211" s="8" t="s">
        <v>25</v>
      </c>
      <c r="B211" s="5">
        <v>167</v>
      </c>
      <c r="C211" s="5">
        <v>716</v>
      </c>
      <c r="D211" s="5">
        <v>1486</v>
      </c>
    </row>
    <row r="212" spans="1:4" x14ac:dyDescent="0.25">
      <c r="A212" s="8" t="s">
        <v>19</v>
      </c>
      <c r="B212" s="5">
        <v>2083</v>
      </c>
      <c r="C212" s="5">
        <v>2607</v>
      </c>
      <c r="D212" s="5">
        <v>5754</v>
      </c>
    </row>
    <row r="213" spans="1:4" x14ac:dyDescent="0.25">
      <c r="A213" s="8" t="s">
        <v>19</v>
      </c>
      <c r="B213" s="5" t="s">
        <v>72</v>
      </c>
      <c r="C213" s="5" t="s">
        <v>72</v>
      </c>
      <c r="D213" s="5" t="s">
        <v>72</v>
      </c>
    </row>
    <row r="214" spans="1:4" x14ac:dyDescent="0.25">
      <c r="A214" s="8" t="s">
        <v>19</v>
      </c>
      <c r="B214" s="5" t="s">
        <v>72</v>
      </c>
      <c r="C214" s="5" t="s">
        <v>72</v>
      </c>
      <c r="D214" s="5" t="s">
        <v>72</v>
      </c>
    </row>
    <row r="215" spans="1:4" x14ac:dyDescent="0.25">
      <c r="A215" s="8" t="s">
        <v>19</v>
      </c>
      <c r="B215" s="5" t="s">
        <v>72</v>
      </c>
      <c r="C215" s="5" t="s">
        <v>72</v>
      </c>
      <c r="D215" s="5" t="s">
        <v>72</v>
      </c>
    </row>
    <row r="216" spans="1:4" x14ac:dyDescent="0.25">
      <c r="A216" s="8" t="s">
        <v>19</v>
      </c>
      <c r="B216" s="5" t="s">
        <v>72</v>
      </c>
      <c r="C216" s="5" t="s">
        <v>72</v>
      </c>
      <c r="D216" s="5" t="s">
        <v>72</v>
      </c>
    </row>
    <row r="217" spans="1:4" x14ac:dyDescent="0.25">
      <c r="A217" s="8" t="s">
        <v>28</v>
      </c>
      <c r="B217" s="5">
        <v>1637</v>
      </c>
      <c r="C217" s="5">
        <v>2492</v>
      </c>
      <c r="D217" s="5">
        <v>5214</v>
      </c>
    </row>
    <row r="218" spans="1:4" x14ac:dyDescent="0.25">
      <c r="A218" s="8" t="s">
        <v>28</v>
      </c>
      <c r="B218" s="5" t="s">
        <v>72</v>
      </c>
      <c r="C218" s="5" t="s">
        <v>72</v>
      </c>
      <c r="D218" s="5" t="s">
        <v>72</v>
      </c>
    </row>
    <row r="219" spans="1:4" x14ac:dyDescent="0.25">
      <c r="A219" s="8" t="s">
        <v>28</v>
      </c>
      <c r="B219" s="5" t="s">
        <v>72</v>
      </c>
      <c r="C219" s="5" t="s">
        <v>72</v>
      </c>
      <c r="D219" s="5" t="s">
        <v>72</v>
      </c>
    </row>
    <row r="220" spans="1:4" x14ac:dyDescent="0.25">
      <c r="A220" s="8" t="s">
        <v>28</v>
      </c>
      <c r="B220" s="5" t="s">
        <v>72</v>
      </c>
      <c r="C220" s="5" t="s">
        <v>72</v>
      </c>
      <c r="D220" s="5" t="s">
        <v>72</v>
      </c>
    </row>
    <row r="221" spans="1:4" x14ac:dyDescent="0.25">
      <c r="A221" s="8" t="s">
        <v>28</v>
      </c>
      <c r="B221" s="5" t="s">
        <v>72</v>
      </c>
      <c r="C221" s="5" t="s">
        <v>72</v>
      </c>
      <c r="D221" s="5" t="s">
        <v>72</v>
      </c>
    </row>
    <row r="222" spans="1:4" x14ac:dyDescent="0.25">
      <c r="A222" s="8" t="s">
        <v>5</v>
      </c>
      <c r="B222" s="5">
        <v>1528</v>
      </c>
      <c r="C222" s="5">
        <v>2667</v>
      </c>
      <c r="D222" s="5">
        <v>5273</v>
      </c>
    </row>
    <row r="223" spans="1:4" x14ac:dyDescent="0.25">
      <c r="A223" s="8" t="s">
        <v>5</v>
      </c>
      <c r="B223" s="5" t="s">
        <v>72</v>
      </c>
      <c r="C223" s="5" t="s">
        <v>72</v>
      </c>
      <c r="D223" s="5" t="s">
        <v>72</v>
      </c>
    </row>
    <row r="224" spans="1:4" x14ac:dyDescent="0.25">
      <c r="A224" s="8" t="s">
        <v>5</v>
      </c>
      <c r="B224" s="5" t="s">
        <v>72</v>
      </c>
      <c r="C224" s="5" t="s">
        <v>72</v>
      </c>
      <c r="D224" s="5" t="s">
        <v>72</v>
      </c>
    </row>
    <row r="225" spans="1:4" x14ac:dyDescent="0.25">
      <c r="A225" s="8" t="s">
        <v>5</v>
      </c>
      <c r="B225" s="5" t="s">
        <v>72</v>
      </c>
      <c r="C225" s="5" t="s">
        <v>72</v>
      </c>
      <c r="D225" s="5" t="s">
        <v>72</v>
      </c>
    </row>
    <row r="226" spans="1:4" x14ac:dyDescent="0.25">
      <c r="A226" s="8" t="s">
        <v>5</v>
      </c>
      <c r="B226" s="5" t="s">
        <v>72</v>
      </c>
      <c r="C226" s="5" t="s">
        <v>72</v>
      </c>
      <c r="D226" s="5" t="s">
        <v>72</v>
      </c>
    </row>
    <row r="227" spans="1:4" x14ac:dyDescent="0.25">
      <c r="A227" s="8" t="s">
        <v>22</v>
      </c>
      <c r="B227" s="5">
        <v>972</v>
      </c>
      <c r="C227" s="5">
        <v>1527</v>
      </c>
      <c r="D227" s="5">
        <v>3423</v>
      </c>
    </row>
    <row r="228" spans="1:4" x14ac:dyDescent="0.25">
      <c r="A228" s="8" t="s">
        <v>22</v>
      </c>
      <c r="B228" s="5" t="s">
        <v>72</v>
      </c>
      <c r="C228" s="5" t="s">
        <v>72</v>
      </c>
      <c r="D228" s="5" t="s">
        <v>72</v>
      </c>
    </row>
    <row r="229" spans="1:4" x14ac:dyDescent="0.25">
      <c r="A229" s="8" t="s">
        <v>22</v>
      </c>
      <c r="B229" s="5" t="s">
        <v>72</v>
      </c>
      <c r="C229" s="5" t="s">
        <v>72</v>
      </c>
      <c r="D229" s="5" t="s">
        <v>72</v>
      </c>
    </row>
    <row r="230" spans="1:4" x14ac:dyDescent="0.25">
      <c r="A230" s="8" t="s">
        <v>3</v>
      </c>
      <c r="B230" s="5">
        <v>1092</v>
      </c>
      <c r="C230" s="5">
        <v>1756</v>
      </c>
      <c r="D230" s="5">
        <v>3572</v>
      </c>
    </row>
    <row r="231" spans="1:4" x14ac:dyDescent="0.25">
      <c r="A231" s="8" t="s">
        <v>3</v>
      </c>
      <c r="B231" s="5" t="s">
        <v>72</v>
      </c>
      <c r="C231" s="5" t="s">
        <v>72</v>
      </c>
      <c r="D231" s="5" t="s">
        <v>72</v>
      </c>
    </row>
    <row r="232" spans="1:4" x14ac:dyDescent="0.25">
      <c r="A232" s="8" t="s">
        <v>3</v>
      </c>
      <c r="B232" s="5" t="s">
        <v>72</v>
      </c>
      <c r="C232" s="5" t="s">
        <v>72</v>
      </c>
      <c r="D232" s="5" t="s">
        <v>72</v>
      </c>
    </row>
    <row r="233" spans="1:4" x14ac:dyDescent="0.25">
      <c r="A233" s="8" t="s">
        <v>34</v>
      </c>
      <c r="B233" s="5">
        <v>1326</v>
      </c>
      <c r="C233" s="5">
        <v>1889</v>
      </c>
      <c r="D233" s="5">
        <v>4030</v>
      </c>
    </row>
    <row r="234" spans="1:4" x14ac:dyDescent="0.25">
      <c r="A234" s="8" t="s">
        <v>34</v>
      </c>
      <c r="B234" s="5" t="s">
        <v>72</v>
      </c>
      <c r="C234" s="5" t="s">
        <v>72</v>
      </c>
      <c r="D234" s="5" t="s">
        <v>72</v>
      </c>
    </row>
    <row r="235" spans="1:4" x14ac:dyDescent="0.25">
      <c r="A235" s="8" t="s">
        <v>34</v>
      </c>
      <c r="B235" s="5" t="s">
        <v>72</v>
      </c>
      <c r="C235" s="5" t="s">
        <v>72</v>
      </c>
      <c r="D235" s="5" t="s">
        <v>72</v>
      </c>
    </row>
    <row r="236" spans="1:4" x14ac:dyDescent="0.25">
      <c r="A236" s="8" t="s">
        <v>34</v>
      </c>
      <c r="B236" s="5" t="s">
        <v>72</v>
      </c>
      <c r="C236" s="5" t="s">
        <v>72</v>
      </c>
      <c r="D236" s="5" t="s">
        <v>72</v>
      </c>
    </row>
    <row r="237" spans="1:4" x14ac:dyDescent="0.25">
      <c r="A237" s="8" t="s">
        <v>21</v>
      </c>
      <c r="B237" s="5">
        <v>696</v>
      </c>
      <c r="C237" s="5">
        <v>662</v>
      </c>
      <c r="D237" s="5">
        <v>1856</v>
      </c>
    </row>
    <row r="238" spans="1:4" x14ac:dyDescent="0.25">
      <c r="A238" s="8" t="s">
        <v>21</v>
      </c>
      <c r="B238" s="5" t="s">
        <v>72</v>
      </c>
      <c r="C238" s="5" t="s">
        <v>72</v>
      </c>
      <c r="D238" s="5" t="s">
        <v>72</v>
      </c>
    </row>
    <row r="239" spans="1:4" x14ac:dyDescent="0.25">
      <c r="A239" s="8" t="s">
        <v>4</v>
      </c>
      <c r="B239" s="5">
        <v>1129</v>
      </c>
      <c r="C239" s="5">
        <v>1491</v>
      </c>
      <c r="D239" s="5">
        <v>3557</v>
      </c>
    </row>
    <row r="240" spans="1:4" x14ac:dyDescent="0.25">
      <c r="A240" s="8" t="s">
        <v>4</v>
      </c>
      <c r="B240" s="5" t="s">
        <v>72</v>
      </c>
      <c r="C240" s="5" t="s">
        <v>72</v>
      </c>
      <c r="D240" s="5" t="s">
        <v>72</v>
      </c>
    </row>
    <row r="241" spans="1:4" x14ac:dyDescent="0.25">
      <c r="A241" s="8" t="s">
        <v>4</v>
      </c>
      <c r="B241" s="5" t="s">
        <v>72</v>
      </c>
      <c r="C241" s="5" t="s">
        <v>72</v>
      </c>
      <c r="D241" s="5" t="s">
        <v>72</v>
      </c>
    </row>
    <row r="242" spans="1:4" x14ac:dyDescent="0.25">
      <c r="A242" s="8" t="s">
        <v>7</v>
      </c>
      <c r="B242" s="5">
        <v>743</v>
      </c>
      <c r="C242" s="5">
        <v>1386</v>
      </c>
      <c r="D242" s="5">
        <v>2680</v>
      </c>
    </row>
    <row r="243" spans="1:4" x14ac:dyDescent="0.25">
      <c r="A243" s="8" t="s">
        <v>7</v>
      </c>
      <c r="B243" s="5" t="s">
        <v>72</v>
      </c>
      <c r="C243" s="5" t="s">
        <v>72</v>
      </c>
      <c r="D243" s="5" t="s">
        <v>72</v>
      </c>
    </row>
    <row r="244" spans="1:4" x14ac:dyDescent="0.25">
      <c r="A244" s="8" t="s">
        <v>7</v>
      </c>
      <c r="B244" s="5" t="s">
        <v>72</v>
      </c>
      <c r="C244" s="5" t="s">
        <v>72</v>
      </c>
      <c r="D244" s="5" t="s">
        <v>72</v>
      </c>
    </row>
    <row r="245" spans="1:4" x14ac:dyDescent="0.25">
      <c r="A245" s="8" t="s">
        <v>33</v>
      </c>
      <c r="B245" s="5">
        <v>1428</v>
      </c>
      <c r="C245" s="5">
        <v>1614</v>
      </c>
      <c r="D245" s="5">
        <v>4024</v>
      </c>
    </row>
    <row r="246" spans="1:4" x14ac:dyDescent="0.25">
      <c r="A246" s="8" t="s">
        <v>33</v>
      </c>
      <c r="B246" s="5" t="s">
        <v>72</v>
      </c>
      <c r="C246" s="5" t="s">
        <v>72</v>
      </c>
      <c r="D246" s="5" t="s">
        <v>72</v>
      </c>
    </row>
    <row r="247" spans="1:4" x14ac:dyDescent="0.25">
      <c r="A247" s="8" t="s">
        <v>33</v>
      </c>
      <c r="B247" s="5" t="s">
        <v>72</v>
      </c>
      <c r="C247" s="5" t="s">
        <v>72</v>
      </c>
      <c r="D247" s="5" t="s">
        <v>72</v>
      </c>
    </row>
    <row r="248" spans="1:4" x14ac:dyDescent="0.25">
      <c r="A248" s="8" t="s">
        <v>6</v>
      </c>
      <c r="B248" s="5">
        <v>965</v>
      </c>
      <c r="C248" s="5">
        <v>1218</v>
      </c>
      <c r="D248" s="5">
        <v>3035</v>
      </c>
    </row>
    <row r="249" spans="1:4" x14ac:dyDescent="0.25">
      <c r="A249" s="8" t="s">
        <v>6</v>
      </c>
      <c r="B249" s="5" t="s">
        <v>72</v>
      </c>
      <c r="C249" s="5" t="s">
        <v>72</v>
      </c>
      <c r="D249" s="5" t="s">
        <v>72</v>
      </c>
    </row>
    <row r="250" spans="1:4" x14ac:dyDescent="0.25">
      <c r="A250" s="8" t="s">
        <v>6</v>
      </c>
      <c r="B250" s="5" t="s">
        <v>72</v>
      </c>
      <c r="C250" s="5" t="s">
        <v>72</v>
      </c>
      <c r="D250" s="5" t="s">
        <v>72</v>
      </c>
    </row>
    <row r="251" spans="1:4" x14ac:dyDescent="0.25">
      <c r="A251" s="8" t="s">
        <v>30</v>
      </c>
      <c r="B251" s="5">
        <v>1321</v>
      </c>
      <c r="C251" s="5">
        <v>1630</v>
      </c>
      <c r="D251" s="5">
        <v>3724</v>
      </c>
    </row>
    <row r="252" spans="1:4" x14ac:dyDescent="0.25">
      <c r="A252" s="8" t="s">
        <v>30</v>
      </c>
      <c r="B252" s="5" t="s">
        <v>72</v>
      </c>
      <c r="C252" s="5" t="s">
        <v>72</v>
      </c>
      <c r="D252" s="5" t="s">
        <v>72</v>
      </c>
    </row>
    <row r="253" spans="1:4" x14ac:dyDescent="0.25">
      <c r="A253" s="8" t="s">
        <v>30</v>
      </c>
      <c r="B253" s="5" t="s">
        <v>72</v>
      </c>
      <c r="C253" s="5" t="s">
        <v>72</v>
      </c>
      <c r="D253" s="5" t="s">
        <v>72</v>
      </c>
    </row>
    <row r="254" spans="1:4" x14ac:dyDescent="0.25">
      <c r="A254" s="8" t="s">
        <v>18</v>
      </c>
      <c r="B254" s="5">
        <v>656</v>
      </c>
      <c r="C254" s="5">
        <v>809</v>
      </c>
      <c r="D254" s="5">
        <v>2012</v>
      </c>
    </row>
    <row r="255" spans="1:4" x14ac:dyDescent="0.25">
      <c r="A255" s="8" t="s">
        <v>18</v>
      </c>
      <c r="B255" s="5" t="s">
        <v>72</v>
      </c>
      <c r="C255" s="5" t="s">
        <v>72</v>
      </c>
      <c r="D255" s="5" t="s">
        <v>72</v>
      </c>
    </row>
    <row r="256" spans="1:4" x14ac:dyDescent="0.25">
      <c r="A256" s="8" t="s">
        <v>8</v>
      </c>
      <c r="B256" s="5">
        <v>1271</v>
      </c>
      <c r="C256" s="5">
        <v>726</v>
      </c>
      <c r="D256" s="5">
        <v>2482</v>
      </c>
    </row>
    <row r="257" spans="1:4" x14ac:dyDescent="0.25">
      <c r="A257" s="8" t="s">
        <v>8</v>
      </c>
      <c r="B257" s="5" t="s">
        <v>72</v>
      </c>
      <c r="C257" s="5" t="s">
        <v>72</v>
      </c>
      <c r="D257" s="5" t="s">
        <v>72</v>
      </c>
    </row>
    <row r="258" spans="1:4" x14ac:dyDescent="0.25">
      <c r="A258" s="8" t="s">
        <v>8</v>
      </c>
      <c r="B258" s="5" t="s">
        <v>72</v>
      </c>
      <c r="C258" s="5" t="s">
        <v>72</v>
      </c>
      <c r="D258" s="5" t="s">
        <v>72</v>
      </c>
    </row>
    <row r="259" spans="1:4" x14ac:dyDescent="0.25">
      <c r="A259" s="8" t="s">
        <v>40</v>
      </c>
      <c r="B259" s="5">
        <v>830</v>
      </c>
      <c r="C259" s="5">
        <v>1285</v>
      </c>
      <c r="D259" s="5">
        <v>2866</v>
      </c>
    </row>
    <row r="260" spans="1:4" x14ac:dyDescent="0.25">
      <c r="A260" s="8" t="s">
        <v>40</v>
      </c>
      <c r="B260" s="5" t="s">
        <v>72</v>
      </c>
      <c r="C260" s="5" t="s">
        <v>72</v>
      </c>
      <c r="D260" s="5" t="s">
        <v>72</v>
      </c>
    </row>
    <row r="261" spans="1:4" x14ac:dyDescent="0.25">
      <c r="A261" s="8" t="s">
        <v>40</v>
      </c>
      <c r="B261" s="5" t="s">
        <v>72</v>
      </c>
      <c r="C261" s="5" t="s">
        <v>72</v>
      </c>
      <c r="D261" s="5" t="s">
        <v>72</v>
      </c>
    </row>
    <row r="262" spans="1:4" x14ac:dyDescent="0.25">
      <c r="A262" s="8" t="s">
        <v>39</v>
      </c>
      <c r="B262" s="5">
        <v>1034</v>
      </c>
      <c r="C262" s="5">
        <v>1240</v>
      </c>
      <c r="D262" s="5">
        <v>2945</v>
      </c>
    </row>
    <row r="263" spans="1:4" x14ac:dyDescent="0.25">
      <c r="A263" s="8" t="s">
        <v>39</v>
      </c>
      <c r="B263" s="5" t="s">
        <v>72</v>
      </c>
      <c r="C263" s="5" t="s">
        <v>72</v>
      </c>
      <c r="D263" s="5" t="s">
        <v>72</v>
      </c>
    </row>
    <row r="264" spans="1:4" x14ac:dyDescent="0.25">
      <c r="A264" s="8" t="s">
        <v>39</v>
      </c>
      <c r="B264" s="5" t="s">
        <v>72</v>
      </c>
      <c r="C264" s="5" t="s">
        <v>72</v>
      </c>
      <c r="D264" s="5" t="s">
        <v>72</v>
      </c>
    </row>
    <row r="265" spans="1:4" x14ac:dyDescent="0.25">
      <c r="A265" s="8" t="s">
        <v>27</v>
      </c>
      <c r="B265" s="5">
        <v>1167</v>
      </c>
      <c r="C265" s="5">
        <v>1785</v>
      </c>
      <c r="D265" s="5">
        <v>3730</v>
      </c>
    </row>
    <row r="266" spans="1:4" x14ac:dyDescent="0.25">
      <c r="A266" s="8" t="s">
        <v>27</v>
      </c>
      <c r="B266" s="5" t="s">
        <v>72</v>
      </c>
      <c r="C266" s="5" t="s">
        <v>72</v>
      </c>
      <c r="D266" s="5" t="s">
        <v>72</v>
      </c>
    </row>
    <row r="267" spans="1:4" x14ac:dyDescent="0.25">
      <c r="A267" s="8" t="s">
        <v>27</v>
      </c>
      <c r="B267" s="5" t="s">
        <v>72</v>
      </c>
      <c r="C267" s="5" t="s">
        <v>72</v>
      </c>
      <c r="D267" s="5" t="s">
        <v>72</v>
      </c>
    </row>
    <row r="268" spans="1:4" x14ac:dyDescent="0.25">
      <c r="A268" s="8" t="s">
        <v>27</v>
      </c>
      <c r="B268" s="5" t="s">
        <v>72</v>
      </c>
      <c r="C268" s="5" t="s">
        <v>72</v>
      </c>
      <c r="D268" s="5" t="s">
        <v>72</v>
      </c>
    </row>
    <row r="269" spans="1:4" x14ac:dyDescent="0.25">
      <c r="A269" s="8" t="s">
        <v>0</v>
      </c>
      <c r="B269" s="5">
        <v>1085</v>
      </c>
      <c r="C269" s="5">
        <v>2212</v>
      </c>
      <c r="D269" s="5">
        <v>4248</v>
      </c>
    </row>
    <row r="270" spans="1:4" x14ac:dyDescent="0.25">
      <c r="A270" s="8" t="s">
        <v>0</v>
      </c>
      <c r="B270" s="5" t="s">
        <v>72</v>
      </c>
      <c r="C270" s="5" t="s">
        <v>72</v>
      </c>
      <c r="D270" s="5" t="s">
        <v>72</v>
      </c>
    </row>
    <row r="271" spans="1:4" x14ac:dyDescent="0.25">
      <c r="A271" s="8" t="s">
        <v>0</v>
      </c>
      <c r="B271" s="5" t="s">
        <v>72</v>
      </c>
      <c r="C271" s="5" t="s">
        <v>72</v>
      </c>
      <c r="D271" s="5" t="s">
        <v>72</v>
      </c>
    </row>
    <row r="272" spans="1:4" x14ac:dyDescent="0.25">
      <c r="A272" s="8" t="s">
        <v>0</v>
      </c>
      <c r="B272" s="5" t="s">
        <v>72</v>
      </c>
      <c r="C272" s="5" t="s">
        <v>72</v>
      </c>
      <c r="D272" s="5" t="s">
        <v>72</v>
      </c>
    </row>
    <row r="273" spans="1:4" x14ac:dyDescent="0.25">
      <c r="A273" s="8" t="s">
        <v>41</v>
      </c>
      <c r="B273" s="5">
        <v>1978</v>
      </c>
      <c r="C273" s="5">
        <v>2993</v>
      </c>
      <c r="D273" s="5">
        <v>6517</v>
      </c>
    </row>
    <row r="274" spans="1:4" x14ac:dyDescent="0.25">
      <c r="A274" s="8" t="s">
        <v>41</v>
      </c>
      <c r="B274" s="5" t="s">
        <v>72</v>
      </c>
      <c r="C274" s="5" t="s">
        <v>72</v>
      </c>
      <c r="D274" s="5" t="s">
        <v>72</v>
      </c>
    </row>
    <row r="275" spans="1:4" x14ac:dyDescent="0.25">
      <c r="A275" s="8" t="s">
        <v>41</v>
      </c>
      <c r="B275" s="5" t="s">
        <v>72</v>
      </c>
      <c r="C275" s="5" t="s">
        <v>72</v>
      </c>
      <c r="D275" s="5" t="s">
        <v>72</v>
      </c>
    </row>
    <row r="276" spans="1:4" x14ac:dyDescent="0.25">
      <c r="A276" s="8" t="s">
        <v>41</v>
      </c>
      <c r="B276" s="5" t="s">
        <v>72</v>
      </c>
      <c r="C276" s="5" t="s">
        <v>72</v>
      </c>
      <c r="D276" s="5" t="s">
        <v>72</v>
      </c>
    </row>
    <row r="277" spans="1:4" x14ac:dyDescent="0.25">
      <c r="A277" s="8" t="s">
        <v>41</v>
      </c>
      <c r="B277" s="5" t="s">
        <v>72</v>
      </c>
      <c r="C277" s="5" t="s">
        <v>72</v>
      </c>
      <c r="D277" s="5" t="s">
        <v>72</v>
      </c>
    </row>
    <row r="278" spans="1:4" x14ac:dyDescent="0.25">
      <c r="A278" s="8" t="s">
        <v>41</v>
      </c>
      <c r="B278" s="5" t="s">
        <v>72</v>
      </c>
      <c r="C278" s="5" t="s">
        <v>72</v>
      </c>
      <c r="D278" s="5" t="s">
        <v>72</v>
      </c>
    </row>
    <row r="279" spans="1:4" x14ac:dyDescent="0.25">
      <c r="A279" s="8" t="s">
        <v>24</v>
      </c>
      <c r="B279" s="5">
        <v>316</v>
      </c>
      <c r="C279" s="5">
        <v>714</v>
      </c>
      <c r="D279" s="5">
        <v>1409</v>
      </c>
    </row>
    <row r="280" spans="1:4" x14ac:dyDescent="0.25">
      <c r="A280" s="8" t="s">
        <v>24</v>
      </c>
      <c r="B280" s="5" t="s">
        <v>72</v>
      </c>
      <c r="C280" s="5" t="s">
        <v>72</v>
      </c>
      <c r="D280" s="5" t="s">
        <v>72</v>
      </c>
    </row>
    <row r="281" spans="1:4" x14ac:dyDescent="0.25">
      <c r="A281" s="8" t="s">
        <v>31</v>
      </c>
      <c r="B281" s="5">
        <v>412</v>
      </c>
      <c r="C281" s="5">
        <v>507</v>
      </c>
      <c r="D281" s="5">
        <v>1108</v>
      </c>
    </row>
    <row r="282" spans="1:4" x14ac:dyDescent="0.25">
      <c r="A282" s="8" t="s">
        <v>31</v>
      </c>
      <c r="B282" s="5" t="s">
        <v>72</v>
      </c>
      <c r="C282" s="5" t="s">
        <v>72</v>
      </c>
      <c r="D282" s="5" t="s">
        <v>72</v>
      </c>
    </row>
    <row r="283" spans="1:4" x14ac:dyDescent="0.25">
      <c r="A283" s="8" t="s">
        <v>2</v>
      </c>
      <c r="B283" s="5">
        <v>164</v>
      </c>
      <c r="C283" s="5">
        <v>404</v>
      </c>
      <c r="D283" s="5">
        <v>707</v>
      </c>
    </row>
    <row r="284" spans="1:4" x14ac:dyDescent="0.25">
      <c r="A284" s="8" t="s">
        <v>32</v>
      </c>
      <c r="B284" s="5">
        <v>235</v>
      </c>
      <c r="C284" s="5">
        <v>358</v>
      </c>
      <c r="D284" s="5">
        <v>812</v>
      </c>
    </row>
  </sheetData>
  <mergeCells count="28">
    <mergeCell ref="T2:T4"/>
    <mergeCell ref="U2:U4"/>
    <mergeCell ref="V2:V4"/>
    <mergeCell ref="W2:W4"/>
    <mergeCell ref="X2:X4"/>
    <mergeCell ref="N2:N4"/>
    <mergeCell ref="O2:O4"/>
    <mergeCell ref="P2:P4"/>
    <mergeCell ref="Q2:Q4"/>
    <mergeCell ref="R2:R4"/>
    <mergeCell ref="S2:S4"/>
    <mergeCell ref="H2:H4"/>
    <mergeCell ref="I2:I4"/>
    <mergeCell ref="J2:J4"/>
    <mergeCell ref="K2:K4"/>
    <mergeCell ref="L2:L4"/>
    <mergeCell ref="M2:M4"/>
    <mergeCell ref="Y1:Y4"/>
    <mergeCell ref="Z1:Z4"/>
    <mergeCell ref="AA1:AA4"/>
    <mergeCell ref="A1:A4"/>
    <mergeCell ref="B1:B4"/>
    <mergeCell ref="C1:C4"/>
    <mergeCell ref="D1:X1"/>
    <mergeCell ref="D2:D4"/>
    <mergeCell ref="E2:E4"/>
    <mergeCell ref="F2:F4"/>
    <mergeCell ref="G2:G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北投區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vincentpo</dc:creator>
  <cp:lastModifiedBy>vincentpo</cp:lastModifiedBy>
  <dcterms:created xsi:type="dcterms:W3CDTF">2016-07-19T04:32:40Z</dcterms:created>
  <dcterms:modified xsi:type="dcterms:W3CDTF">2016-07-19T07:43:16Z</dcterms:modified>
</cp:coreProperties>
</file>