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yu-my.sharepoint.com/personal/lasiamni_jyu_fi/Documents/Fysiikka/Labrat/Linssit/"/>
    </mc:Choice>
  </mc:AlternateContent>
  <xr:revisionPtr revIDLastSave="187" documentId="8_{0F784B3C-EAEC-47F5-8567-06EA4ACA9F5F}" xr6:coauthVersionLast="47" xr6:coauthVersionMax="47" xr10:uidLastSave="{34DD4EE4-F074-46AD-B225-9BEE4536A548}"/>
  <bookViews>
    <workbookView xWindow="17985" yWindow="0" windowWidth="10815" windowHeight="15600" firstSheet="1" activeTab="1" xr2:uid="{E75A6C94-0CB1-4F25-8E03-F1AACEBCDE34}"/>
  </bookViews>
  <sheets>
    <sheet name="measurement-1-Jan" sheetId="1" r:id="rId1"/>
    <sheet name="measurement-2-M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2" l="1"/>
  <c r="I17" i="2" s="1"/>
  <c r="J17" i="2" s="1"/>
  <c r="H39" i="2"/>
  <c r="I39" i="2" s="1"/>
  <c r="H32" i="2"/>
  <c r="H40" i="2"/>
  <c r="I40" i="2" s="1"/>
  <c r="G40" i="2"/>
  <c r="J40" i="2" s="1"/>
  <c r="E40" i="2"/>
  <c r="G39" i="2"/>
  <c r="J39" i="2" s="1"/>
  <c r="E39" i="2"/>
  <c r="H38" i="2"/>
  <c r="I38" i="2" s="1"/>
  <c r="G38" i="2"/>
  <c r="J38" i="2" s="1"/>
  <c r="E38" i="2"/>
  <c r="H37" i="2"/>
  <c r="I37" i="2" s="1"/>
  <c r="G37" i="2"/>
  <c r="J37" i="2" s="1"/>
  <c r="E37" i="2"/>
  <c r="H36" i="2"/>
  <c r="I36" i="2" s="1"/>
  <c r="G36" i="2"/>
  <c r="J36" i="2" s="1"/>
  <c r="E36" i="2"/>
  <c r="H35" i="2"/>
  <c r="I35" i="2" s="1"/>
  <c r="G35" i="2"/>
  <c r="J35" i="2" s="1"/>
  <c r="E35" i="2"/>
  <c r="H34" i="2"/>
  <c r="I34" i="2" s="1"/>
  <c r="G34" i="2"/>
  <c r="J34" i="2" s="1"/>
  <c r="E34" i="2"/>
  <c r="H33" i="2"/>
  <c r="I33" i="2" s="1"/>
  <c r="G33" i="2"/>
  <c r="J33" i="2" s="1"/>
  <c r="E33" i="2"/>
  <c r="I32" i="2"/>
  <c r="G32" i="2"/>
  <c r="J32" i="2" s="1"/>
  <c r="E32" i="2"/>
  <c r="H31" i="2"/>
  <c r="I31" i="2" s="1"/>
  <c r="J31" i="2" s="1"/>
  <c r="G31" i="2"/>
  <c r="E31" i="2"/>
  <c r="N125" i="2"/>
  <c r="O125" i="2" s="1"/>
  <c r="L125" i="2"/>
  <c r="M125" i="2" s="1"/>
  <c r="K125" i="2"/>
  <c r="I125" i="2"/>
  <c r="N124" i="2"/>
  <c r="O124" i="2" s="1"/>
  <c r="L124" i="2"/>
  <c r="M124" i="2" s="1"/>
  <c r="K124" i="2"/>
  <c r="I124" i="2"/>
  <c r="N123" i="2"/>
  <c r="O123" i="2" s="1"/>
  <c r="L123" i="2"/>
  <c r="M123" i="2" s="1"/>
  <c r="K123" i="2"/>
  <c r="I123" i="2"/>
  <c r="N122" i="2"/>
  <c r="O122" i="2" s="1"/>
  <c r="L122" i="2"/>
  <c r="M122" i="2" s="1"/>
  <c r="K122" i="2"/>
  <c r="I122" i="2"/>
  <c r="N121" i="2"/>
  <c r="O121" i="2" s="1"/>
  <c r="L121" i="2"/>
  <c r="M121" i="2" s="1"/>
  <c r="K121" i="2"/>
  <c r="I121" i="2"/>
  <c r="N120" i="2"/>
  <c r="O120" i="2" s="1"/>
  <c r="L120" i="2"/>
  <c r="M120" i="2" s="1"/>
  <c r="K120" i="2"/>
  <c r="I120" i="2"/>
  <c r="N119" i="2"/>
  <c r="O119" i="2" s="1"/>
  <c r="L119" i="2"/>
  <c r="M119" i="2" s="1"/>
  <c r="K119" i="2"/>
  <c r="I119" i="2"/>
  <c r="N118" i="2"/>
  <c r="O118" i="2" s="1"/>
  <c r="L118" i="2"/>
  <c r="M118" i="2" s="1"/>
  <c r="K118" i="2"/>
  <c r="I118" i="2"/>
  <c r="N117" i="2"/>
  <c r="O117" i="2" s="1"/>
  <c r="L117" i="2"/>
  <c r="M117" i="2" s="1"/>
  <c r="K117" i="2"/>
  <c r="I117" i="2"/>
  <c r="N116" i="2"/>
  <c r="O116" i="2" s="1"/>
  <c r="L116" i="2"/>
  <c r="M116" i="2" s="1"/>
  <c r="K116" i="2"/>
  <c r="I116" i="2"/>
  <c r="G116" i="2"/>
  <c r="E116" i="2"/>
  <c r="N105" i="2"/>
  <c r="O105" i="2" s="1"/>
  <c r="L105" i="2"/>
  <c r="M105" i="2" s="1"/>
  <c r="K105" i="2"/>
  <c r="I105" i="2"/>
  <c r="N104" i="2"/>
  <c r="O104" i="2" s="1"/>
  <c r="L104" i="2"/>
  <c r="M104" i="2" s="1"/>
  <c r="K104" i="2"/>
  <c r="I104" i="2"/>
  <c r="N103" i="2"/>
  <c r="O103" i="2" s="1"/>
  <c r="L103" i="2"/>
  <c r="M103" i="2" s="1"/>
  <c r="K103" i="2"/>
  <c r="I103" i="2"/>
  <c r="N102" i="2"/>
  <c r="O102" i="2" s="1"/>
  <c r="L102" i="2"/>
  <c r="M102" i="2" s="1"/>
  <c r="K102" i="2"/>
  <c r="I102" i="2"/>
  <c r="N101" i="2"/>
  <c r="O101" i="2" s="1"/>
  <c r="L101" i="2"/>
  <c r="M101" i="2" s="1"/>
  <c r="K101" i="2"/>
  <c r="I101" i="2"/>
  <c r="N100" i="2"/>
  <c r="O100" i="2" s="1"/>
  <c r="L100" i="2"/>
  <c r="M100" i="2" s="1"/>
  <c r="K100" i="2"/>
  <c r="I100" i="2"/>
  <c r="N99" i="2"/>
  <c r="O99" i="2" s="1"/>
  <c r="L99" i="2"/>
  <c r="M99" i="2" s="1"/>
  <c r="K99" i="2"/>
  <c r="I99" i="2"/>
  <c r="N98" i="2"/>
  <c r="O98" i="2" s="1"/>
  <c r="L98" i="2"/>
  <c r="M98" i="2" s="1"/>
  <c r="K98" i="2"/>
  <c r="I98" i="2"/>
  <c r="N97" i="2"/>
  <c r="O97" i="2" s="1"/>
  <c r="L97" i="2"/>
  <c r="M97" i="2" s="1"/>
  <c r="K97" i="2"/>
  <c r="I97" i="2"/>
  <c r="N96" i="2"/>
  <c r="O96" i="2" s="1"/>
  <c r="L96" i="2"/>
  <c r="M96" i="2" s="1"/>
  <c r="K96" i="2"/>
  <c r="I96" i="2"/>
  <c r="N95" i="2"/>
  <c r="O95" i="2" s="1"/>
  <c r="L95" i="2"/>
  <c r="M95" i="2" s="1"/>
  <c r="K95" i="2"/>
  <c r="I95" i="2"/>
  <c r="N94" i="2"/>
  <c r="O94" i="2" s="1"/>
  <c r="L94" i="2"/>
  <c r="M94" i="2" s="1"/>
  <c r="K94" i="2"/>
  <c r="I94" i="2"/>
  <c r="G94" i="2"/>
  <c r="E94" i="2"/>
  <c r="N84" i="2"/>
  <c r="O84" i="2" s="1"/>
  <c r="L84" i="2"/>
  <c r="M84" i="2" s="1"/>
  <c r="K84" i="2"/>
  <c r="I84" i="2"/>
  <c r="N83" i="2"/>
  <c r="O83" i="2" s="1"/>
  <c r="L83" i="2"/>
  <c r="M83" i="2" s="1"/>
  <c r="K83" i="2"/>
  <c r="I83" i="2"/>
  <c r="N82" i="2"/>
  <c r="O82" i="2" s="1"/>
  <c r="L82" i="2"/>
  <c r="M82" i="2" s="1"/>
  <c r="K82" i="2"/>
  <c r="I82" i="2"/>
  <c r="N81" i="2"/>
  <c r="O81" i="2" s="1"/>
  <c r="L81" i="2"/>
  <c r="M81" i="2" s="1"/>
  <c r="K81" i="2"/>
  <c r="I81" i="2"/>
  <c r="N80" i="2"/>
  <c r="O80" i="2" s="1"/>
  <c r="L80" i="2"/>
  <c r="M80" i="2" s="1"/>
  <c r="K80" i="2"/>
  <c r="I80" i="2"/>
  <c r="N79" i="2"/>
  <c r="O79" i="2" s="1"/>
  <c r="L79" i="2"/>
  <c r="M79" i="2" s="1"/>
  <c r="K79" i="2"/>
  <c r="I79" i="2"/>
  <c r="N78" i="2"/>
  <c r="O78" i="2" s="1"/>
  <c r="L78" i="2"/>
  <c r="M78" i="2" s="1"/>
  <c r="K78" i="2"/>
  <c r="I78" i="2"/>
  <c r="N77" i="2"/>
  <c r="O77" i="2" s="1"/>
  <c r="L77" i="2"/>
  <c r="M77" i="2" s="1"/>
  <c r="K77" i="2"/>
  <c r="I77" i="2"/>
  <c r="N76" i="2"/>
  <c r="O76" i="2" s="1"/>
  <c r="L76" i="2"/>
  <c r="M76" i="2" s="1"/>
  <c r="K76" i="2"/>
  <c r="I76" i="2"/>
  <c r="N75" i="2"/>
  <c r="O75" i="2" s="1"/>
  <c r="L75" i="2"/>
  <c r="M75" i="2" s="1"/>
  <c r="K75" i="2"/>
  <c r="I75" i="2"/>
  <c r="G75" i="2"/>
  <c r="E75" i="2"/>
  <c r="N67" i="2"/>
  <c r="O67" i="2" s="1"/>
  <c r="L67" i="2"/>
  <c r="M67" i="2" s="1"/>
  <c r="K67" i="2"/>
  <c r="I67" i="2"/>
  <c r="G67" i="2"/>
  <c r="E67" i="2"/>
  <c r="H58" i="2"/>
  <c r="I58" i="2" s="1"/>
  <c r="G58" i="2"/>
  <c r="E58" i="2"/>
  <c r="H57" i="2"/>
  <c r="I57" i="2" s="1"/>
  <c r="G57" i="2"/>
  <c r="E57" i="2"/>
  <c r="H56" i="2"/>
  <c r="I56" i="2" s="1"/>
  <c r="G56" i="2"/>
  <c r="E56" i="2"/>
  <c r="H55" i="2"/>
  <c r="I55" i="2" s="1"/>
  <c r="G55" i="2"/>
  <c r="E55" i="2"/>
  <c r="H54" i="2"/>
  <c r="I54" i="2" s="1"/>
  <c r="G54" i="2"/>
  <c r="E54" i="2"/>
  <c r="H53" i="2"/>
  <c r="I53" i="2" s="1"/>
  <c r="G53" i="2"/>
  <c r="E53" i="2"/>
  <c r="H52" i="2"/>
  <c r="I52" i="2" s="1"/>
  <c r="G52" i="2"/>
  <c r="E52" i="2"/>
  <c r="H51" i="2"/>
  <c r="I51" i="2" s="1"/>
  <c r="G51" i="2"/>
  <c r="E51" i="2"/>
  <c r="H50" i="2"/>
  <c r="I50" i="2" s="1"/>
  <c r="G50" i="2"/>
  <c r="E50" i="2"/>
  <c r="S49" i="2"/>
  <c r="H49" i="2"/>
  <c r="I49" i="2" s="1"/>
  <c r="G49" i="2"/>
  <c r="E49" i="2"/>
  <c r="H26" i="2"/>
  <c r="I26" i="2" s="1"/>
  <c r="G26" i="2"/>
  <c r="J26" i="2" s="1"/>
  <c r="E26" i="2"/>
  <c r="H25" i="2"/>
  <c r="I25" i="2" s="1"/>
  <c r="J25" i="2" s="1"/>
  <c r="G25" i="2"/>
  <c r="E25" i="2"/>
  <c r="H24" i="2"/>
  <c r="I24" i="2" s="1"/>
  <c r="G24" i="2"/>
  <c r="J24" i="2" s="1"/>
  <c r="E24" i="2"/>
  <c r="H23" i="2"/>
  <c r="I23" i="2" s="1"/>
  <c r="G23" i="2"/>
  <c r="J23" i="2" s="1"/>
  <c r="E23" i="2"/>
  <c r="H22" i="2"/>
  <c r="I22" i="2" s="1"/>
  <c r="G22" i="2"/>
  <c r="J22" i="2" s="1"/>
  <c r="E22" i="2"/>
  <c r="H21" i="2"/>
  <c r="I21" i="2" s="1"/>
  <c r="J21" i="2" s="1"/>
  <c r="G21" i="2"/>
  <c r="E21" i="2"/>
  <c r="H20" i="2"/>
  <c r="I20" i="2" s="1"/>
  <c r="G20" i="2"/>
  <c r="J20" i="2" s="1"/>
  <c r="E20" i="2"/>
  <c r="H19" i="2"/>
  <c r="I19" i="2" s="1"/>
  <c r="G19" i="2"/>
  <c r="J19" i="2" s="1"/>
  <c r="E19" i="2"/>
  <c r="H18" i="2"/>
  <c r="I18" i="2" s="1"/>
  <c r="G18" i="2"/>
  <c r="J18" i="2" s="1"/>
  <c r="E18" i="2"/>
  <c r="G17" i="2"/>
  <c r="E17" i="2"/>
  <c r="H8" i="2"/>
  <c r="I8" i="2" s="1"/>
  <c r="G8" i="2"/>
  <c r="E8" i="2"/>
  <c r="N28" i="1"/>
  <c r="N47" i="1"/>
  <c r="T79" i="1"/>
  <c r="T120" i="1"/>
  <c r="T119" i="1"/>
  <c r="T100" i="1"/>
  <c r="T99" i="1"/>
  <c r="T78" i="1"/>
  <c r="N46" i="1"/>
  <c r="N27" i="1"/>
  <c r="Q119" i="1"/>
  <c r="L110" i="1"/>
  <c r="L111" i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L109" i="1"/>
  <c r="M109" i="1" s="1"/>
  <c r="M110" i="1"/>
  <c r="N118" i="1"/>
  <c r="O118" i="1" s="1"/>
  <c r="P118" i="1" s="1"/>
  <c r="Q118" i="1" s="1"/>
  <c r="M118" i="1"/>
  <c r="K118" i="1"/>
  <c r="I118" i="1"/>
  <c r="N117" i="1"/>
  <c r="O117" i="1" s="1"/>
  <c r="K117" i="1"/>
  <c r="I117" i="1"/>
  <c r="N116" i="1"/>
  <c r="O116" i="1" s="1"/>
  <c r="K116" i="1"/>
  <c r="I116" i="1"/>
  <c r="N115" i="1"/>
  <c r="O115" i="1" s="1"/>
  <c r="K115" i="1"/>
  <c r="I115" i="1"/>
  <c r="N114" i="1"/>
  <c r="O114" i="1" s="1"/>
  <c r="P114" i="1" s="1"/>
  <c r="Q114" i="1" s="1"/>
  <c r="K114" i="1"/>
  <c r="I114" i="1"/>
  <c r="N113" i="1"/>
  <c r="O113" i="1" s="1"/>
  <c r="K113" i="1"/>
  <c r="I113" i="1"/>
  <c r="N112" i="1"/>
  <c r="O112" i="1" s="1"/>
  <c r="K112" i="1"/>
  <c r="I112" i="1"/>
  <c r="N111" i="1"/>
  <c r="O111" i="1" s="1"/>
  <c r="M111" i="1"/>
  <c r="K111" i="1"/>
  <c r="I111" i="1"/>
  <c r="N110" i="1"/>
  <c r="O110" i="1" s="1"/>
  <c r="K110" i="1"/>
  <c r="I110" i="1"/>
  <c r="N109" i="1"/>
  <c r="O109" i="1" s="1"/>
  <c r="K109" i="1"/>
  <c r="I109" i="1"/>
  <c r="G109" i="1"/>
  <c r="E109" i="1"/>
  <c r="K98" i="1"/>
  <c r="N98" i="1"/>
  <c r="O98" i="1" s="1"/>
  <c r="P98" i="1" s="1"/>
  <c r="Q98" i="1" s="1"/>
  <c r="Q99" i="1" s="1"/>
  <c r="I98" i="1"/>
  <c r="L98" i="1"/>
  <c r="M98" i="1"/>
  <c r="K97" i="1"/>
  <c r="N97" i="1"/>
  <c r="O97" i="1" s="1"/>
  <c r="P97" i="1" s="1"/>
  <c r="Q97" i="1" s="1"/>
  <c r="I97" i="1"/>
  <c r="L97" i="1"/>
  <c r="M97" i="1" s="1"/>
  <c r="L68" i="1"/>
  <c r="L88" i="1"/>
  <c r="L89" i="1"/>
  <c r="L90" i="1"/>
  <c r="L91" i="1"/>
  <c r="L92" i="1"/>
  <c r="L93" i="1"/>
  <c r="L94" i="1"/>
  <c r="L95" i="1"/>
  <c r="L96" i="1"/>
  <c r="L87" i="1"/>
  <c r="M87" i="1" s="1"/>
  <c r="N96" i="1"/>
  <c r="O96" i="1" s="1"/>
  <c r="M96" i="1"/>
  <c r="K96" i="1"/>
  <c r="I96" i="1"/>
  <c r="N95" i="1"/>
  <c r="O95" i="1" s="1"/>
  <c r="M95" i="1"/>
  <c r="K95" i="1"/>
  <c r="I95" i="1"/>
  <c r="N94" i="1"/>
  <c r="O94" i="1" s="1"/>
  <c r="M94" i="1"/>
  <c r="K94" i="1"/>
  <c r="I94" i="1"/>
  <c r="N93" i="1"/>
  <c r="O93" i="1" s="1"/>
  <c r="M93" i="1"/>
  <c r="K93" i="1"/>
  <c r="I93" i="1"/>
  <c r="N92" i="1"/>
  <c r="O92" i="1" s="1"/>
  <c r="M92" i="1"/>
  <c r="K92" i="1"/>
  <c r="I92" i="1"/>
  <c r="N91" i="1"/>
  <c r="O91" i="1" s="1"/>
  <c r="M91" i="1"/>
  <c r="K91" i="1"/>
  <c r="I91" i="1"/>
  <c r="N90" i="1"/>
  <c r="O90" i="1" s="1"/>
  <c r="M90" i="1"/>
  <c r="K90" i="1"/>
  <c r="I90" i="1"/>
  <c r="N89" i="1"/>
  <c r="O89" i="1" s="1"/>
  <c r="M89" i="1"/>
  <c r="K89" i="1"/>
  <c r="I89" i="1"/>
  <c r="N88" i="1"/>
  <c r="O88" i="1" s="1"/>
  <c r="M88" i="1"/>
  <c r="K88" i="1"/>
  <c r="I88" i="1"/>
  <c r="N87" i="1"/>
  <c r="O87" i="1" s="1"/>
  <c r="K87" i="1"/>
  <c r="I87" i="1"/>
  <c r="G87" i="1"/>
  <c r="E87" i="1"/>
  <c r="Q70" i="1"/>
  <c r="K69" i="1"/>
  <c r="K70" i="1"/>
  <c r="K71" i="1"/>
  <c r="K72" i="1"/>
  <c r="K73" i="1"/>
  <c r="K74" i="1"/>
  <c r="K75" i="1"/>
  <c r="K76" i="1"/>
  <c r="K77" i="1"/>
  <c r="I69" i="1"/>
  <c r="I70" i="1"/>
  <c r="I71" i="1"/>
  <c r="I72" i="1"/>
  <c r="I73" i="1"/>
  <c r="I74" i="1"/>
  <c r="I75" i="1"/>
  <c r="I76" i="1"/>
  <c r="I77" i="1"/>
  <c r="P69" i="1"/>
  <c r="N69" i="1"/>
  <c r="N70" i="1"/>
  <c r="N71" i="1"/>
  <c r="N72" i="1"/>
  <c r="O72" i="1" s="1"/>
  <c r="P72" i="1" s="1"/>
  <c r="Q72" i="1" s="1"/>
  <c r="N73" i="1"/>
  <c r="O73" i="1" s="1"/>
  <c r="N74" i="1"/>
  <c r="O74" i="1" s="1"/>
  <c r="P74" i="1" s="1"/>
  <c r="Q74" i="1" s="1"/>
  <c r="N75" i="1"/>
  <c r="N76" i="1"/>
  <c r="O76" i="1" s="1"/>
  <c r="P76" i="1" s="1"/>
  <c r="Q76" i="1" s="1"/>
  <c r="N77" i="1"/>
  <c r="L69" i="1"/>
  <c r="L70" i="1"/>
  <c r="L71" i="1"/>
  <c r="L72" i="1"/>
  <c r="L73" i="1"/>
  <c r="L74" i="1"/>
  <c r="M74" i="1" s="1"/>
  <c r="L75" i="1"/>
  <c r="L76" i="1"/>
  <c r="M76" i="1" s="1"/>
  <c r="L77" i="1"/>
  <c r="M69" i="1"/>
  <c r="Q69" i="1" s="1"/>
  <c r="M71" i="1"/>
  <c r="M72" i="1"/>
  <c r="M75" i="1"/>
  <c r="P75" i="1" s="1"/>
  <c r="Q75" i="1" s="1"/>
  <c r="M68" i="1"/>
  <c r="N68" i="1"/>
  <c r="O68" i="1" s="1"/>
  <c r="L55" i="1"/>
  <c r="I68" i="1"/>
  <c r="K68" i="1"/>
  <c r="O69" i="1"/>
  <c r="O70" i="1"/>
  <c r="P70" i="1" s="1"/>
  <c r="O71" i="1"/>
  <c r="P71" i="1" s="1"/>
  <c r="Q71" i="1" s="1"/>
  <c r="O75" i="1"/>
  <c r="O77" i="1"/>
  <c r="P77" i="1" s="1"/>
  <c r="Q77" i="1" s="1"/>
  <c r="M70" i="1"/>
  <c r="M73" i="1"/>
  <c r="M77" i="1"/>
  <c r="K56" i="1"/>
  <c r="G56" i="1"/>
  <c r="O56" i="1"/>
  <c r="L56" i="1"/>
  <c r="M56" i="1" s="1"/>
  <c r="M55" i="1"/>
  <c r="N55" i="1"/>
  <c r="O55" i="1" s="1"/>
  <c r="K55" i="1"/>
  <c r="G55" i="1"/>
  <c r="G68" i="1"/>
  <c r="E68" i="1"/>
  <c r="I56" i="1"/>
  <c r="E56" i="1"/>
  <c r="I55" i="1"/>
  <c r="E55" i="1"/>
  <c r="S36" i="1"/>
  <c r="H45" i="1"/>
  <c r="I45" i="1" s="1"/>
  <c r="G45" i="1"/>
  <c r="E45" i="1"/>
  <c r="H44" i="1"/>
  <c r="I44" i="1" s="1"/>
  <c r="G44" i="1"/>
  <c r="E44" i="1"/>
  <c r="H43" i="1"/>
  <c r="I43" i="1" s="1"/>
  <c r="G43" i="1"/>
  <c r="E43" i="1"/>
  <c r="H42" i="1"/>
  <c r="I42" i="1" s="1"/>
  <c r="G42" i="1"/>
  <c r="E42" i="1"/>
  <c r="H41" i="1"/>
  <c r="I41" i="1" s="1"/>
  <c r="G41" i="1"/>
  <c r="E41" i="1"/>
  <c r="H40" i="1"/>
  <c r="I40" i="1" s="1"/>
  <c r="G40" i="1"/>
  <c r="E40" i="1"/>
  <c r="H39" i="1"/>
  <c r="I39" i="1" s="1"/>
  <c r="G39" i="1"/>
  <c r="E39" i="1"/>
  <c r="H38" i="1"/>
  <c r="I38" i="1" s="1"/>
  <c r="G38" i="1"/>
  <c r="E38" i="1"/>
  <c r="H37" i="1"/>
  <c r="I37" i="1" s="1"/>
  <c r="G37" i="1"/>
  <c r="E37" i="1"/>
  <c r="H36" i="1"/>
  <c r="I36" i="1" s="1"/>
  <c r="G36" i="1"/>
  <c r="E36" i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G18" i="1"/>
  <c r="G19" i="1"/>
  <c r="G20" i="1"/>
  <c r="G21" i="1"/>
  <c r="G22" i="1"/>
  <c r="G23" i="1"/>
  <c r="G24" i="1"/>
  <c r="G25" i="1"/>
  <c r="G26" i="1"/>
  <c r="E18" i="1"/>
  <c r="E19" i="1"/>
  <c r="E20" i="1"/>
  <c r="E21" i="1"/>
  <c r="E22" i="1"/>
  <c r="E23" i="1"/>
  <c r="E24" i="1"/>
  <c r="E25" i="1"/>
  <c r="E26" i="1"/>
  <c r="H17" i="1"/>
  <c r="I17" i="1" s="1"/>
  <c r="G17" i="1"/>
  <c r="E17" i="1"/>
  <c r="G8" i="1"/>
  <c r="E8" i="1"/>
  <c r="H8" i="1"/>
  <c r="I8" i="1" s="1"/>
  <c r="J8" i="1" s="1"/>
  <c r="K31" i="2" l="1"/>
  <c r="K34" i="2"/>
  <c r="K40" i="2"/>
  <c r="K39" i="2"/>
  <c r="K37" i="2"/>
  <c r="K35" i="2"/>
  <c r="K33" i="2"/>
  <c r="K32" i="2"/>
  <c r="K38" i="2"/>
  <c r="K36" i="2"/>
  <c r="P67" i="2"/>
  <c r="Q67" i="2" s="1"/>
  <c r="J52" i="2"/>
  <c r="K52" i="2" s="1"/>
  <c r="J56" i="2"/>
  <c r="K56" i="2" s="1"/>
  <c r="P102" i="2"/>
  <c r="Q102" i="2" s="1"/>
  <c r="P78" i="2"/>
  <c r="Q78" i="2" s="1"/>
  <c r="P82" i="2"/>
  <c r="Q82" i="2" s="1"/>
  <c r="J53" i="2"/>
  <c r="K53" i="2" s="1"/>
  <c r="J57" i="2"/>
  <c r="K57" i="2" s="1"/>
  <c r="P76" i="2"/>
  <c r="Q76" i="2" s="1"/>
  <c r="P80" i="2"/>
  <c r="Q80" i="2" s="1"/>
  <c r="P84" i="2"/>
  <c r="Q84" i="2" s="1"/>
  <c r="K25" i="2"/>
  <c r="K24" i="2"/>
  <c r="K21" i="2"/>
  <c r="K20" i="2"/>
  <c r="P75" i="2"/>
  <c r="Q75" i="2" s="1"/>
  <c r="P77" i="2"/>
  <c r="Q77" i="2" s="1"/>
  <c r="P79" i="2"/>
  <c r="Q79" i="2" s="1"/>
  <c r="P81" i="2"/>
  <c r="Q81" i="2" s="1"/>
  <c r="P83" i="2"/>
  <c r="Q83" i="2" s="1"/>
  <c r="P97" i="2"/>
  <c r="Q97" i="2" s="1"/>
  <c r="P105" i="2"/>
  <c r="Q105" i="2" s="1"/>
  <c r="P94" i="2"/>
  <c r="Q94" i="2" s="1"/>
  <c r="K18" i="2"/>
  <c r="J49" i="2"/>
  <c r="K49" i="2" s="1"/>
  <c r="P95" i="2"/>
  <c r="Q95" i="2" s="1"/>
  <c r="P99" i="2"/>
  <c r="Q99" i="2" s="1"/>
  <c r="P103" i="2"/>
  <c r="Q103" i="2" s="1"/>
  <c r="P101" i="2"/>
  <c r="Q101" i="2" s="1"/>
  <c r="P98" i="2"/>
  <c r="Q98" i="2" s="1"/>
  <c r="J8" i="2"/>
  <c r="K8" i="2" s="1"/>
  <c r="P96" i="2"/>
  <c r="Q96" i="2" s="1"/>
  <c r="P100" i="2"/>
  <c r="Q100" i="2" s="1"/>
  <c r="P104" i="2"/>
  <c r="Q104" i="2" s="1"/>
  <c r="P118" i="2"/>
  <c r="Q118" i="2" s="1"/>
  <c r="P122" i="2"/>
  <c r="Q122" i="2" s="1"/>
  <c r="J55" i="2"/>
  <c r="K55" i="2" s="1"/>
  <c r="K17" i="2"/>
  <c r="K22" i="2"/>
  <c r="K26" i="2"/>
  <c r="J50" i="2"/>
  <c r="K50" i="2" s="1"/>
  <c r="J54" i="2"/>
  <c r="K54" i="2" s="1"/>
  <c r="J58" i="2"/>
  <c r="K58" i="2" s="1"/>
  <c r="P119" i="2"/>
  <c r="Q119" i="2" s="1"/>
  <c r="P123" i="2"/>
  <c r="Q123" i="2" s="1"/>
  <c r="P116" i="2"/>
  <c r="Q116" i="2" s="1"/>
  <c r="P120" i="2"/>
  <c r="Q120" i="2" s="1"/>
  <c r="P124" i="2"/>
  <c r="Q124" i="2" s="1"/>
  <c r="K19" i="2"/>
  <c r="K23" i="2"/>
  <c r="J51" i="2"/>
  <c r="K51" i="2" s="1"/>
  <c r="P117" i="2"/>
  <c r="Q117" i="2" s="1"/>
  <c r="P121" i="2"/>
  <c r="Q121" i="2" s="1"/>
  <c r="P125" i="2"/>
  <c r="Q125" i="2" s="1"/>
  <c r="P113" i="1"/>
  <c r="Q113" i="1" s="1"/>
  <c r="P117" i="1"/>
  <c r="Q117" i="1" s="1"/>
  <c r="P109" i="1"/>
  <c r="Q109" i="1" s="1"/>
  <c r="P110" i="1"/>
  <c r="Q110" i="1" s="1"/>
  <c r="P111" i="1"/>
  <c r="Q111" i="1" s="1"/>
  <c r="P115" i="1"/>
  <c r="Q115" i="1" s="1"/>
  <c r="P112" i="1"/>
  <c r="Q112" i="1" s="1"/>
  <c r="P116" i="1"/>
  <c r="Q116" i="1" s="1"/>
  <c r="P89" i="1"/>
  <c r="Q89" i="1" s="1"/>
  <c r="P90" i="1"/>
  <c r="Q90" i="1" s="1"/>
  <c r="P93" i="1"/>
  <c r="Q93" i="1" s="1"/>
  <c r="P94" i="1"/>
  <c r="Q94" i="1" s="1"/>
  <c r="P87" i="1"/>
  <c r="Q87" i="1" s="1"/>
  <c r="P91" i="1"/>
  <c r="Q91" i="1" s="1"/>
  <c r="P95" i="1"/>
  <c r="Q95" i="1" s="1"/>
  <c r="P88" i="1"/>
  <c r="Q88" i="1" s="1"/>
  <c r="P92" i="1"/>
  <c r="Q92" i="1" s="1"/>
  <c r="P96" i="1"/>
  <c r="Q96" i="1" s="1"/>
  <c r="P73" i="1"/>
  <c r="Q73" i="1" s="1"/>
  <c r="Q78" i="1"/>
  <c r="P68" i="1"/>
  <c r="Q68" i="1" s="1"/>
  <c r="J19" i="1"/>
  <c r="K19" i="1" s="1"/>
  <c r="J22" i="1"/>
  <c r="K22" i="1" s="1"/>
  <c r="J26" i="1"/>
  <c r="K26" i="1" s="1"/>
  <c r="J18" i="1"/>
  <c r="K18" i="1" s="1"/>
  <c r="J25" i="1"/>
  <c r="K25" i="1" s="1"/>
  <c r="J21" i="1"/>
  <c r="K21" i="1" s="1"/>
  <c r="J24" i="1"/>
  <c r="K24" i="1" s="1"/>
  <c r="J20" i="1"/>
  <c r="K20" i="1" s="1"/>
  <c r="P55" i="1"/>
  <c r="Q55" i="1" s="1"/>
  <c r="P56" i="1"/>
  <c r="Q56" i="1" s="1"/>
  <c r="J36" i="1"/>
  <c r="K36" i="1" s="1"/>
  <c r="J44" i="1"/>
  <c r="K44" i="1" s="1"/>
  <c r="J38" i="1"/>
  <c r="K38" i="1" s="1"/>
  <c r="J37" i="1"/>
  <c r="K37" i="1" s="1"/>
  <c r="J45" i="1"/>
  <c r="K45" i="1" s="1"/>
  <c r="J43" i="1"/>
  <c r="K43" i="1" s="1"/>
  <c r="J41" i="1"/>
  <c r="K41" i="1" s="1"/>
  <c r="J39" i="1"/>
  <c r="K39" i="1" s="1"/>
  <c r="J42" i="1"/>
  <c r="K42" i="1" s="1"/>
  <c r="J40" i="1"/>
  <c r="K40" i="1" s="1"/>
  <c r="J23" i="1"/>
  <c r="K23" i="1" s="1"/>
  <c r="J17" i="1"/>
  <c r="K17" i="1" s="1"/>
  <c r="K27" i="1" s="1"/>
  <c r="K8" i="1"/>
  <c r="N41" i="2" l="1"/>
  <c r="N42" i="2" s="1"/>
  <c r="K41" i="2"/>
  <c r="T106" i="2"/>
  <c r="T107" i="2" s="1"/>
  <c r="Q85" i="2"/>
  <c r="Q106" i="2"/>
  <c r="T85" i="2"/>
  <c r="T86" i="2" s="1"/>
  <c r="N59" i="2"/>
  <c r="N60" i="2" s="1"/>
  <c r="K59" i="2"/>
  <c r="T126" i="2"/>
  <c r="T127" i="2" s="1"/>
  <c r="Q126" i="2"/>
  <c r="K27" i="2"/>
  <c r="N27" i="2"/>
  <c r="N28" i="2" s="1"/>
  <c r="K46" i="1"/>
</calcChain>
</file>

<file path=xl/sharedStrings.xml><?xml version="1.0" encoding="utf-8"?>
<sst xmlns="http://schemas.openxmlformats.org/spreadsheetml/2006/main" count="234" uniqueCount="32">
  <si>
    <t>lens</t>
  </si>
  <si>
    <t>viewing screen</t>
  </si>
  <si>
    <t>light source @ 0!</t>
  </si>
  <si>
    <t>x [cm]</t>
  </si>
  <si>
    <t>Δx (s')</t>
  </si>
  <si>
    <t>1/f</t>
  </si>
  <si>
    <t>mm</t>
  </si>
  <si>
    <t>f [mm]</t>
  </si>
  <si>
    <t>TEST MEASUREMENT:</t>
  </si>
  <si>
    <t>MEASUREMENT 1:</t>
  </si>
  <si>
    <t>AVG</t>
  </si>
  <si>
    <t>MEASUREMENT 2:</t>
  </si>
  <si>
    <t>Moving the screen first, lens second. Convex lens.</t>
  </si>
  <si>
    <t>Moving the lens first, optical screen second. Convex lens.</t>
  </si>
  <si>
    <t>MEASUREMENT 3:</t>
  </si>
  <si>
    <t>TEST MEASUREMENT</t>
  </si>
  <si>
    <t>lens 1</t>
  </si>
  <si>
    <t>lens 2</t>
  </si>
  <si>
    <t>Δx (s)</t>
  </si>
  <si>
    <t>picture 1</t>
  </si>
  <si>
    <t>final picture</t>
  </si>
  <si>
    <t>Forming a picture with convex lens first and then varying the locations of concave lens and optical screen.</t>
  </si>
  <si>
    <t>first picture</t>
  </si>
  <si>
    <t>lens 2 (concave)</t>
  </si>
  <si>
    <t>Location of concave lens varies</t>
  </si>
  <si>
    <t>MEASUREMENT 4:</t>
  </si>
  <si>
    <t>STDEV</t>
  </si>
  <si>
    <t>SDOM</t>
  </si>
  <si>
    <t>x [cm] (s)</t>
  </si>
  <si>
    <t>CONCAVE</t>
  </si>
  <si>
    <t>CONVEX</t>
  </si>
  <si>
    <t>IGNORE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</si>
</sst>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2" fillId="3" borderId="0" xfId="2" applyFont="1"/>
    <xf numFmtId="0" fontId="0" fillId="0" borderId="5" xfId="0" applyBorder="1"/>
    <xf numFmtId="0" fontId="2" fillId="0" borderId="6" xfId="0" applyFont="1" applyBorder="1"/>
    <xf numFmtId="0" fontId="0" fillId="0" borderId="6" xfId="0" applyBorder="1"/>
    <xf numFmtId="0" fontId="4" fillId="5" borderId="0" xfId="4"/>
    <xf numFmtId="0" fontId="3" fillId="0" borderId="6" xfId="0" applyFont="1" applyBorder="1"/>
    <xf numFmtId="0" fontId="2" fillId="4" borderId="0" xfId="3" applyFont="1" applyAlignment="1">
      <alignment horizontal="center"/>
    </xf>
    <xf numFmtId="0" fontId="2" fillId="2" borderId="2" xfId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0" fillId="2" borderId="1" xfId="1" applyFont="1" applyAlignment="1">
      <alignment horizontal="center"/>
    </xf>
    <xf numFmtId="0" fontId="2" fillId="2" borderId="1" xfId="1" applyFont="1" applyAlignment="1">
      <alignment horizontal="center"/>
    </xf>
  </cellXfs>
  <cellStyles count="5">
    <cellStyle name="60% - Accent2" xfId="2" builtinId="36"/>
    <cellStyle name="60% - Accent6" xfId="3" builtinId="52"/>
    <cellStyle name="Bad" xfId="4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304800</xdr:colOff>
      <xdr:row>2</xdr:row>
      <xdr:rowOff>128587</xdr:rowOff>
    </xdr:from>
    <xdr:ext cx="1055545" cy="5690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3D0C9D1-130A-AC4E-BA44-1365C4BECD40}"/>
                </a:ext>
              </a:extLst>
            </xdr:cNvPr>
            <xdr:cNvSpPr txBox="1"/>
          </xdr:nvSpPr>
          <xdr:spPr>
            <a:xfrm>
              <a:off x="10086975" y="509587"/>
              <a:ext cx="1055545" cy="5690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′</m:t>
                        </m:r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𝑓</m:t>
                        </m:r>
                      </m:den>
                    </m:f>
                  </m:oMath>
                </m:oMathPara>
              </a14:m>
              <a:endParaRPr lang="LID4096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3D0C9D1-130A-AC4E-BA44-1365C4BECD40}"/>
                </a:ext>
              </a:extLst>
            </xdr:cNvPr>
            <xdr:cNvSpPr txBox="1"/>
          </xdr:nvSpPr>
          <xdr:spPr>
            <a:xfrm>
              <a:off x="10086975" y="509587"/>
              <a:ext cx="1055545" cy="5690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1/𝑠+1/𝑠′=1/𝑓</a:t>
              </a:r>
              <a:endParaRPr lang="LID4096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304800</xdr:colOff>
      <xdr:row>2</xdr:row>
      <xdr:rowOff>128587</xdr:rowOff>
    </xdr:from>
    <xdr:ext cx="1055545" cy="5690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C4A34AC-076B-4E69-9D94-290CFD2F7EAA}"/>
                </a:ext>
              </a:extLst>
            </xdr:cNvPr>
            <xdr:cNvSpPr txBox="1"/>
          </xdr:nvSpPr>
          <xdr:spPr>
            <a:xfrm>
              <a:off x="10410825" y="509587"/>
              <a:ext cx="1055545" cy="5690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′</m:t>
                        </m:r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𝑓</m:t>
                        </m:r>
                      </m:den>
                    </m:f>
                  </m:oMath>
                </m:oMathPara>
              </a14:m>
              <a:endParaRPr lang="LID4096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C4A34AC-076B-4E69-9D94-290CFD2F7EAA}"/>
                </a:ext>
              </a:extLst>
            </xdr:cNvPr>
            <xdr:cNvSpPr txBox="1"/>
          </xdr:nvSpPr>
          <xdr:spPr>
            <a:xfrm>
              <a:off x="10410825" y="509587"/>
              <a:ext cx="1055545" cy="5690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1/𝑠+1/𝑠′=1/𝑓</a:t>
              </a:r>
              <a:endParaRPr lang="LID4096" sz="1800"/>
            </a:p>
          </xdr:txBody>
        </xdr:sp>
      </mc:Fallback>
    </mc:AlternateContent>
    <xdr:clientData/>
  </xdr:oneCellAnchor>
  <xdr:twoCellAnchor editAs="oneCell">
    <xdr:from>
      <xdr:col>2</xdr:col>
      <xdr:colOff>476010</xdr:colOff>
      <xdr:row>88</xdr:row>
      <xdr:rowOff>85275</xdr:rowOff>
    </xdr:from>
    <xdr:to>
      <xdr:col>14</xdr:col>
      <xdr:colOff>189165</xdr:colOff>
      <xdr:row>100</xdr:row>
      <xdr:rowOff>143235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A189E149-091B-D7D3-ED29-C62374A498C9}"/>
                </a:ext>
              </a:extLst>
            </xdr14:cNvPr>
            <xdr14:cNvContentPartPr/>
          </xdr14:nvContentPartPr>
          <xdr14:nvPr macro=""/>
          <xdr14:xfrm>
            <a:off x="1695210" y="16849275"/>
            <a:ext cx="9704880" cy="23439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A189E149-091B-D7D3-ED29-C62374A498C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89102" y="16843275"/>
              <a:ext cx="9717096" cy="2355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5T14:45:22.73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 24575,'236'46'0,"-161"-30"0,256 56-1638,196 46-5164,638 126 2463,7-13 3796,-927-182 723,205 41-225,915 268 2395,-1099-281-2294,244 76 7512,-369-116-6176,229 33 0,-169-37-963,676 161-2625,-346-69 531,1015 154 1224,16-69-1401,-384-17 1279,-854-134 517,1831 401 217,-1940-402 1743,252 102 1,-215-61-1525,381 94 0,2054 524-833,-2276-598-342,121 17-1433,1456 298-2100,-763-178 3000,-865-171 1190,-346-82 156,351 101 826,-347-98-336,-1 1 1,0 1 0,28 18 0,-8 2 4328,-32-25-4567,-1-1 0,1 0 0,-1 0 0,1-1 0,0 1 0,-1-1 0,1 0 0,0-1 0,7 1 0,13 3 299,134 40-579,125 25 0,-263-65 0,41 7 0,0-2 0,62-1 0,863-9 0,-949 3 0,-1 2 0,73 16 0,-69-10 0,83 7 0,170-17-1365,-269 0-5461</inkml:trace>
  <inkml:trace contextRef="#ctx0" brushRef="#br0" timeOffset="2653.28">2328 6511 24575,'178'-50'0,"249"-70"0,259-72-1638,659-176-7120,700-173 5865,689-257 2739,-1221 289-213,-41-91-316,11-48 1462,34 121 59,54 147 3665,-445 157-4503,211-29 0,-981 186 1498,112-17 4426,15 23-4973,110-40-2316,-516 88-5461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EB6A-7C5A-4FFB-96C3-414A16BF9738}">
  <dimension ref="C4:T120"/>
  <sheetViews>
    <sheetView topLeftCell="A10" workbookViewId="0">
      <selection activeCell="H44" sqref="H44"/>
    </sheetView>
  </sheetViews>
  <sheetFormatPr defaultRowHeight="15" x14ac:dyDescent="0.25"/>
  <cols>
    <col min="5" max="5" width="10.85546875" customWidth="1"/>
    <col min="6" max="6" width="16" customWidth="1"/>
    <col min="7" max="7" width="13.85546875" customWidth="1"/>
    <col min="8" max="8" width="17.28515625" customWidth="1"/>
    <col min="10" max="10" width="15" customWidth="1"/>
    <col min="11" max="11" width="14.5703125" customWidth="1"/>
  </cols>
  <sheetData>
    <row r="4" spans="4:17" x14ac:dyDescent="0.25">
      <c r="D4" s="1" t="s">
        <v>2</v>
      </c>
    </row>
    <row r="5" spans="4:17" x14ac:dyDescent="0.25">
      <c r="D5" s="10" t="s">
        <v>8</v>
      </c>
      <c r="E5" s="11"/>
      <c r="F5" s="11"/>
      <c r="G5" s="11"/>
      <c r="H5" s="11"/>
      <c r="I5" s="11"/>
      <c r="J5" s="11"/>
      <c r="K5" s="12"/>
    </row>
    <row r="6" spans="4:17" x14ac:dyDescent="0.25">
      <c r="D6" s="1" t="s">
        <v>3</v>
      </c>
      <c r="E6" t="s">
        <v>6</v>
      </c>
      <c r="G6" t="s">
        <v>6</v>
      </c>
      <c r="H6" s="2" t="s">
        <v>4</v>
      </c>
      <c r="J6" t="s">
        <v>5</v>
      </c>
      <c r="K6" t="s">
        <v>7</v>
      </c>
    </row>
    <row r="7" spans="4:17" x14ac:dyDescent="0.25">
      <c r="D7" t="s">
        <v>0</v>
      </c>
      <c r="F7" t="s">
        <v>1</v>
      </c>
    </row>
    <row r="8" spans="4:17" x14ac:dyDescent="0.25">
      <c r="D8">
        <v>30</v>
      </c>
      <c r="E8">
        <f>D8*10</f>
        <v>300</v>
      </c>
      <c r="F8">
        <v>86</v>
      </c>
      <c r="G8">
        <f>F8*10</f>
        <v>860</v>
      </c>
      <c r="H8">
        <f>ABS(D8-F8)</f>
        <v>56</v>
      </c>
      <c r="I8">
        <f>H8*10</f>
        <v>560</v>
      </c>
      <c r="J8">
        <f>(1/E8)+(1/I8)</f>
        <v>5.1190476190476194E-3</v>
      </c>
      <c r="K8">
        <f>1/J8</f>
        <v>195.3488372093023</v>
      </c>
    </row>
    <row r="13" spans="4:17" x14ac:dyDescent="0.25">
      <c r="D13" s="9" t="s">
        <v>9</v>
      </c>
      <c r="E13" s="9"/>
      <c r="F13" s="9"/>
      <c r="G13" s="9"/>
      <c r="H13" s="9"/>
      <c r="I13" s="9"/>
      <c r="J13" s="9"/>
      <c r="K13" s="9"/>
      <c r="M13" s="13" t="s">
        <v>12</v>
      </c>
      <c r="N13" s="13"/>
      <c r="O13" s="13"/>
      <c r="P13" s="13"/>
      <c r="Q13" s="13"/>
    </row>
    <row r="15" spans="4:17" x14ac:dyDescent="0.25">
      <c r="D15" s="1" t="s">
        <v>3</v>
      </c>
      <c r="E15" t="s">
        <v>6</v>
      </c>
      <c r="F15" s="1" t="s">
        <v>3</v>
      </c>
      <c r="G15" t="s">
        <v>6</v>
      </c>
      <c r="H15" s="2" t="s">
        <v>4</v>
      </c>
      <c r="J15" t="s">
        <v>5</v>
      </c>
      <c r="K15" t="s">
        <v>7</v>
      </c>
    </row>
    <row r="16" spans="4:17" x14ac:dyDescent="0.25">
      <c r="D16" s="3" t="s">
        <v>0</v>
      </c>
      <c r="F16" s="3" t="s">
        <v>1</v>
      </c>
    </row>
    <row r="17" spans="3:18" x14ac:dyDescent="0.25">
      <c r="C17">
        <v>1</v>
      </c>
      <c r="D17">
        <v>25.1</v>
      </c>
      <c r="E17">
        <f>D17*10</f>
        <v>251</v>
      </c>
      <c r="F17">
        <v>111</v>
      </c>
      <c r="G17">
        <f>F17*10</f>
        <v>1110</v>
      </c>
      <c r="H17">
        <f>ABS(D17-F17)</f>
        <v>85.9</v>
      </c>
      <c r="I17">
        <f>H17*10</f>
        <v>859</v>
      </c>
      <c r="J17">
        <f>(1/E17)+(1/I17)</f>
        <v>5.1482080989198042E-3</v>
      </c>
      <c r="K17">
        <f>1/J17</f>
        <v>194.24234234234234</v>
      </c>
    </row>
    <row r="18" spans="3:18" x14ac:dyDescent="0.25">
      <c r="C18">
        <v>2</v>
      </c>
      <c r="D18">
        <v>25.8</v>
      </c>
      <c r="E18">
        <f t="shared" ref="E18:E26" si="0">D18*10</f>
        <v>258</v>
      </c>
      <c r="F18">
        <v>106</v>
      </c>
      <c r="G18">
        <f t="shared" ref="G18:G26" si="1">F18*10</f>
        <v>1060</v>
      </c>
      <c r="H18">
        <f t="shared" ref="H18:H26" si="2">ABS(D18-F18)</f>
        <v>80.2</v>
      </c>
      <c r="I18">
        <f t="shared" ref="I18:I26" si="3">H18*10</f>
        <v>802</v>
      </c>
      <c r="J18">
        <f t="shared" ref="J18:J26" si="4">(1/E18)+(1/I18)</f>
        <v>5.1228517852655187E-3</v>
      </c>
      <c r="K18">
        <f t="shared" ref="K18:K26" si="5">1/J18</f>
        <v>195.20377358490563</v>
      </c>
    </row>
    <row r="19" spans="3:18" x14ac:dyDescent="0.25">
      <c r="C19">
        <v>3</v>
      </c>
      <c r="D19">
        <v>26.3</v>
      </c>
      <c r="E19">
        <f t="shared" si="0"/>
        <v>263</v>
      </c>
      <c r="F19">
        <v>101</v>
      </c>
      <c r="G19">
        <f t="shared" si="1"/>
        <v>1010</v>
      </c>
      <c r="H19">
        <f t="shared" si="2"/>
        <v>74.7</v>
      </c>
      <c r="I19">
        <f t="shared" si="3"/>
        <v>747</v>
      </c>
      <c r="J19">
        <f t="shared" si="4"/>
        <v>5.14096945449733E-3</v>
      </c>
      <c r="K19">
        <f t="shared" si="5"/>
        <v>194.51584158415844</v>
      </c>
    </row>
    <row r="20" spans="3:18" x14ac:dyDescent="0.25">
      <c r="C20">
        <v>4</v>
      </c>
      <c r="D20">
        <v>27.45</v>
      </c>
      <c r="E20">
        <f t="shared" si="0"/>
        <v>274.5</v>
      </c>
      <c r="F20">
        <v>96</v>
      </c>
      <c r="G20">
        <f t="shared" si="1"/>
        <v>960</v>
      </c>
      <c r="H20">
        <f t="shared" si="2"/>
        <v>68.55</v>
      </c>
      <c r="I20">
        <f t="shared" si="3"/>
        <v>685.5</v>
      </c>
      <c r="J20">
        <f t="shared" si="4"/>
        <v>5.1017764545045101E-3</v>
      </c>
      <c r="K20">
        <f t="shared" si="5"/>
        <v>196.01015624999999</v>
      </c>
    </row>
    <row r="21" spans="3:18" x14ac:dyDescent="0.25">
      <c r="C21">
        <v>5</v>
      </c>
      <c r="D21">
        <v>28.45</v>
      </c>
      <c r="E21">
        <f t="shared" si="0"/>
        <v>284.5</v>
      </c>
      <c r="F21">
        <v>91</v>
      </c>
      <c r="G21">
        <f t="shared" si="1"/>
        <v>910</v>
      </c>
      <c r="H21">
        <f t="shared" si="2"/>
        <v>62.55</v>
      </c>
      <c r="I21">
        <f t="shared" si="3"/>
        <v>625.5</v>
      </c>
      <c r="J21">
        <f t="shared" si="4"/>
        <v>5.1136595117579047E-3</v>
      </c>
      <c r="K21">
        <f t="shared" si="5"/>
        <v>195.55467032967033</v>
      </c>
    </row>
    <row r="22" spans="3:18" x14ac:dyDescent="0.25">
      <c r="C22">
        <v>6</v>
      </c>
      <c r="D22">
        <v>31.25</v>
      </c>
      <c r="E22">
        <f t="shared" si="0"/>
        <v>312.5</v>
      </c>
      <c r="F22">
        <v>83</v>
      </c>
      <c r="G22">
        <f t="shared" si="1"/>
        <v>830</v>
      </c>
      <c r="H22">
        <f t="shared" si="2"/>
        <v>51.75</v>
      </c>
      <c r="I22">
        <f t="shared" si="3"/>
        <v>517.5</v>
      </c>
      <c r="J22">
        <f t="shared" si="4"/>
        <v>5.1323671497584544E-3</v>
      </c>
      <c r="K22">
        <f t="shared" si="5"/>
        <v>194.8418674698795</v>
      </c>
    </row>
    <row r="23" spans="3:18" x14ac:dyDescent="0.25">
      <c r="C23">
        <v>7</v>
      </c>
      <c r="D23">
        <v>38</v>
      </c>
      <c r="E23">
        <f t="shared" si="0"/>
        <v>380</v>
      </c>
      <c r="F23">
        <v>77</v>
      </c>
      <c r="G23">
        <f t="shared" si="1"/>
        <v>770</v>
      </c>
      <c r="H23">
        <f t="shared" si="2"/>
        <v>39</v>
      </c>
      <c r="I23">
        <f t="shared" si="3"/>
        <v>390</v>
      </c>
      <c r="J23">
        <f t="shared" si="4"/>
        <v>5.1956815114709851E-3</v>
      </c>
      <c r="K23">
        <f t="shared" si="5"/>
        <v>192.46753246753246</v>
      </c>
    </row>
    <row r="24" spans="3:18" x14ac:dyDescent="0.25">
      <c r="C24">
        <v>8</v>
      </c>
      <c r="D24">
        <v>34</v>
      </c>
      <c r="E24">
        <f t="shared" si="0"/>
        <v>340</v>
      </c>
      <c r="F24">
        <v>80</v>
      </c>
      <c r="G24">
        <f t="shared" si="1"/>
        <v>800</v>
      </c>
      <c r="H24">
        <f t="shared" si="2"/>
        <v>46</v>
      </c>
      <c r="I24">
        <f t="shared" si="3"/>
        <v>460</v>
      </c>
      <c r="J24">
        <f t="shared" si="4"/>
        <v>5.1150895140664957E-3</v>
      </c>
      <c r="K24">
        <f t="shared" si="5"/>
        <v>195.50000000000003</v>
      </c>
    </row>
    <row r="25" spans="3:18" x14ac:dyDescent="0.25">
      <c r="C25">
        <v>9</v>
      </c>
      <c r="D25">
        <v>29.7</v>
      </c>
      <c r="E25">
        <f t="shared" si="0"/>
        <v>297</v>
      </c>
      <c r="F25">
        <v>87</v>
      </c>
      <c r="G25">
        <f t="shared" si="1"/>
        <v>870</v>
      </c>
      <c r="H25">
        <f t="shared" si="2"/>
        <v>57.3</v>
      </c>
      <c r="I25">
        <f t="shared" si="3"/>
        <v>573</v>
      </c>
      <c r="J25">
        <f t="shared" si="4"/>
        <v>5.1122040650836463E-3</v>
      </c>
      <c r="K25">
        <f t="shared" si="5"/>
        <v>195.6103448275862</v>
      </c>
    </row>
    <row r="26" spans="3:18" x14ac:dyDescent="0.25">
      <c r="C26" s="4">
        <v>10</v>
      </c>
      <c r="D26" s="4">
        <v>26.95</v>
      </c>
      <c r="E26" s="4">
        <f t="shared" si="0"/>
        <v>269.5</v>
      </c>
      <c r="F26" s="4">
        <v>98</v>
      </c>
      <c r="G26" s="4">
        <f t="shared" si="1"/>
        <v>980</v>
      </c>
      <c r="H26" s="4">
        <f t="shared" si="2"/>
        <v>71.05</v>
      </c>
      <c r="I26" s="4">
        <f t="shared" si="3"/>
        <v>710.5</v>
      </c>
      <c r="J26" s="4">
        <f t="shared" si="4"/>
        <v>5.1180346746849213E-3</v>
      </c>
      <c r="K26" s="4">
        <f t="shared" si="5"/>
        <v>195.38749999999999</v>
      </c>
    </row>
    <row r="27" spans="3:18" x14ac:dyDescent="0.25">
      <c r="C27" s="1" t="s">
        <v>10</v>
      </c>
      <c r="K27">
        <f>AVERAGE(K17:K26)</f>
        <v>194.93340288560751</v>
      </c>
      <c r="M27" t="s">
        <v>26</v>
      </c>
      <c r="N27">
        <f>_xlfn.STDEV.S(K17:K26)</f>
        <v>1.0189742117533431</v>
      </c>
    </row>
    <row r="28" spans="3:18" x14ac:dyDescent="0.25">
      <c r="M28" t="s">
        <v>27</v>
      </c>
      <c r="N28">
        <f>N27/SQRT(COUNT(K17:K26))</f>
        <v>0.32222793861152804</v>
      </c>
    </row>
    <row r="32" spans="3:18" x14ac:dyDescent="0.25">
      <c r="D32" s="9" t="s">
        <v>11</v>
      </c>
      <c r="E32" s="9"/>
      <c r="F32" s="9"/>
      <c r="G32" s="9"/>
      <c r="H32" s="9"/>
      <c r="I32" s="9"/>
      <c r="J32" s="9"/>
      <c r="K32" s="9"/>
      <c r="M32" s="13" t="s">
        <v>13</v>
      </c>
      <c r="N32" s="13"/>
      <c r="O32" s="13"/>
      <c r="P32" s="13"/>
      <c r="Q32" s="13"/>
      <c r="R32" s="13"/>
    </row>
    <row r="34" spans="3:19" x14ac:dyDescent="0.25">
      <c r="D34" s="1" t="s">
        <v>3</v>
      </c>
      <c r="E34" t="s">
        <v>6</v>
      </c>
      <c r="F34" s="1" t="s">
        <v>3</v>
      </c>
      <c r="G34" t="s">
        <v>6</v>
      </c>
      <c r="H34" s="2" t="s">
        <v>4</v>
      </c>
      <c r="J34" t="s">
        <v>5</v>
      </c>
      <c r="K34" t="s">
        <v>7</v>
      </c>
    </row>
    <row r="35" spans="3:19" x14ac:dyDescent="0.25">
      <c r="D35" s="3" t="s">
        <v>0</v>
      </c>
      <c r="F35" s="3" t="s">
        <v>1</v>
      </c>
    </row>
    <row r="36" spans="3:19" x14ac:dyDescent="0.25">
      <c r="C36">
        <v>1</v>
      </c>
      <c r="D36">
        <v>25.5</v>
      </c>
      <c r="E36">
        <f>D36*10</f>
        <v>255</v>
      </c>
      <c r="F36">
        <v>110.8</v>
      </c>
      <c r="G36">
        <f>F36*10</f>
        <v>1108</v>
      </c>
      <c r="H36">
        <f>ABS(D36-F36)</f>
        <v>85.3</v>
      </c>
      <c r="I36">
        <f>H36*10</f>
        <v>853</v>
      </c>
      <c r="J36">
        <f>(1/E36)+(1/I36)</f>
        <v>5.0939015700066665E-3</v>
      </c>
      <c r="K36">
        <f>1/J36</f>
        <v>196.31317689530684</v>
      </c>
      <c r="S36">
        <f>38-25</f>
        <v>13</v>
      </c>
    </row>
    <row r="37" spans="3:19" x14ac:dyDescent="0.25">
      <c r="C37">
        <v>2</v>
      </c>
      <c r="D37">
        <v>26.8</v>
      </c>
      <c r="E37">
        <f t="shared" ref="E37:E45" si="6">D37*10</f>
        <v>268</v>
      </c>
      <c r="F37">
        <v>98.8</v>
      </c>
      <c r="G37">
        <f t="shared" ref="G37:G45" si="7">F37*10</f>
        <v>988</v>
      </c>
      <c r="H37">
        <f t="shared" ref="H37:H45" si="8">ABS(D37-F37)</f>
        <v>72</v>
      </c>
      <c r="I37">
        <f t="shared" ref="I37:I45" si="9">H37*10</f>
        <v>720</v>
      </c>
      <c r="J37">
        <f t="shared" ref="J37:J45" si="10">(1/E37)+(1/I37)</f>
        <v>5.1202321724709782E-3</v>
      </c>
      <c r="K37">
        <f t="shared" ref="K37:K45" si="11">1/J37</f>
        <v>195.30364372469637</v>
      </c>
    </row>
    <row r="38" spans="3:19" x14ac:dyDescent="0.25">
      <c r="C38">
        <v>3</v>
      </c>
      <c r="D38">
        <v>27.5</v>
      </c>
      <c r="E38">
        <f t="shared" si="6"/>
        <v>275</v>
      </c>
      <c r="F38">
        <v>94.9</v>
      </c>
      <c r="G38">
        <f t="shared" si="7"/>
        <v>949</v>
      </c>
      <c r="H38">
        <f t="shared" si="8"/>
        <v>67.400000000000006</v>
      </c>
      <c r="I38">
        <f t="shared" si="9"/>
        <v>674</v>
      </c>
      <c r="J38">
        <f t="shared" si="10"/>
        <v>5.1200431615861883E-3</v>
      </c>
      <c r="K38">
        <f t="shared" si="11"/>
        <v>195.31085353003161</v>
      </c>
    </row>
    <row r="39" spans="3:19" x14ac:dyDescent="0.25">
      <c r="C39">
        <v>4</v>
      </c>
      <c r="D39">
        <v>28.5</v>
      </c>
      <c r="E39">
        <f t="shared" si="6"/>
        <v>285</v>
      </c>
      <c r="F39">
        <v>89.2</v>
      </c>
      <c r="G39">
        <f t="shared" si="7"/>
        <v>892</v>
      </c>
      <c r="H39">
        <f t="shared" si="8"/>
        <v>60.7</v>
      </c>
      <c r="I39">
        <f t="shared" si="9"/>
        <v>607</v>
      </c>
      <c r="J39">
        <f t="shared" si="10"/>
        <v>5.1562183878146768E-3</v>
      </c>
      <c r="K39">
        <f t="shared" si="11"/>
        <v>193.94058295964126</v>
      </c>
    </row>
    <row r="40" spans="3:19" x14ac:dyDescent="0.25">
      <c r="C40">
        <v>5</v>
      </c>
      <c r="D40">
        <v>29.5</v>
      </c>
      <c r="E40">
        <f t="shared" si="6"/>
        <v>295</v>
      </c>
      <c r="F40">
        <v>85.4</v>
      </c>
      <c r="G40">
        <f t="shared" si="7"/>
        <v>854</v>
      </c>
      <c r="H40">
        <f t="shared" si="8"/>
        <v>55.900000000000006</v>
      </c>
      <c r="I40">
        <f t="shared" si="9"/>
        <v>559</v>
      </c>
      <c r="J40">
        <f t="shared" si="10"/>
        <v>5.1787392741275279E-3</v>
      </c>
      <c r="K40">
        <f t="shared" si="11"/>
        <v>193.09718969555036</v>
      </c>
    </row>
    <row r="41" spans="3:19" x14ac:dyDescent="0.25">
      <c r="C41">
        <v>6</v>
      </c>
      <c r="D41">
        <v>30.5</v>
      </c>
      <c r="E41">
        <f t="shared" si="6"/>
        <v>305</v>
      </c>
      <c r="F41">
        <v>85.25</v>
      </c>
      <c r="G41">
        <f t="shared" si="7"/>
        <v>852.5</v>
      </c>
      <c r="H41">
        <f t="shared" si="8"/>
        <v>54.75</v>
      </c>
      <c r="I41">
        <f t="shared" si="9"/>
        <v>547.5</v>
      </c>
      <c r="J41">
        <f t="shared" si="10"/>
        <v>5.1051725428550038E-3</v>
      </c>
      <c r="K41">
        <f t="shared" si="11"/>
        <v>195.87976539589445</v>
      </c>
    </row>
    <row r="42" spans="3:19" x14ac:dyDescent="0.25">
      <c r="C42">
        <v>7</v>
      </c>
      <c r="D42">
        <v>31.5</v>
      </c>
      <c r="E42">
        <f t="shared" si="6"/>
        <v>315</v>
      </c>
      <c r="F42">
        <v>82</v>
      </c>
      <c r="G42">
        <f t="shared" si="7"/>
        <v>820</v>
      </c>
      <c r="H42">
        <f t="shared" si="8"/>
        <v>50.5</v>
      </c>
      <c r="I42">
        <f t="shared" si="9"/>
        <v>505</v>
      </c>
      <c r="J42">
        <f t="shared" si="10"/>
        <v>5.1548011944051548E-3</v>
      </c>
      <c r="K42">
        <f t="shared" si="11"/>
        <v>193.9939024390244</v>
      </c>
    </row>
    <row r="43" spans="3:19" x14ac:dyDescent="0.25">
      <c r="C43">
        <v>8</v>
      </c>
      <c r="D43">
        <v>32.5</v>
      </c>
      <c r="E43">
        <f t="shared" si="6"/>
        <v>325</v>
      </c>
      <c r="F43">
        <v>80.349999999999994</v>
      </c>
      <c r="G43">
        <f t="shared" si="7"/>
        <v>803.5</v>
      </c>
      <c r="H43">
        <f t="shared" si="8"/>
        <v>47.849999999999994</v>
      </c>
      <c r="I43">
        <f t="shared" si="9"/>
        <v>478.49999999999994</v>
      </c>
      <c r="J43">
        <f t="shared" si="10"/>
        <v>5.1667872357527532E-3</v>
      </c>
      <c r="K43">
        <f t="shared" si="11"/>
        <v>193.54387056627255</v>
      </c>
    </row>
    <row r="44" spans="3:19" x14ac:dyDescent="0.25">
      <c r="C44">
        <v>9</v>
      </c>
      <c r="D44">
        <v>33.5</v>
      </c>
      <c r="E44">
        <f t="shared" si="6"/>
        <v>335</v>
      </c>
      <c r="F44">
        <v>79.349999999999994</v>
      </c>
      <c r="G44">
        <f t="shared" si="7"/>
        <v>793.5</v>
      </c>
      <c r="H44">
        <f t="shared" si="8"/>
        <v>45.849999999999994</v>
      </c>
      <c r="I44">
        <f t="shared" si="9"/>
        <v>458.49999999999994</v>
      </c>
      <c r="J44">
        <f t="shared" si="10"/>
        <v>5.1660997086541123E-3</v>
      </c>
      <c r="K44">
        <f t="shared" si="11"/>
        <v>193.56962822936359</v>
      </c>
    </row>
    <row r="45" spans="3:19" x14ac:dyDescent="0.25">
      <c r="C45" s="4">
        <v>10</v>
      </c>
      <c r="D45" s="4">
        <v>34.5</v>
      </c>
      <c r="E45" s="4">
        <f t="shared" si="6"/>
        <v>345</v>
      </c>
      <c r="F45" s="4">
        <v>78.400000000000006</v>
      </c>
      <c r="G45" s="4">
        <f t="shared" si="7"/>
        <v>784</v>
      </c>
      <c r="H45" s="4">
        <f t="shared" si="8"/>
        <v>43.900000000000006</v>
      </c>
      <c r="I45" s="4">
        <f t="shared" si="9"/>
        <v>439.00000000000006</v>
      </c>
      <c r="J45" s="4">
        <f t="shared" si="10"/>
        <v>5.1764550526559039E-3</v>
      </c>
      <c r="K45" s="4">
        <f t="shared" si="11"/>
        <v>193.1823979591837</v>
      </c>
    </row>
    <row r="46" spans="3:19" x14ac:dyDescent="0.25">
      <c r="C46" s="1" t="s">
        <v>10</v>
      </c>
      <c r="K46">
        <f>AVERAGE(K36:K45)</f>
        <v>194.4135011394965</v>
      </c>
      <c r="M46" t="s">
        <v>26</v>
      </c>
      <c r="N46">
        <f>_xlfn.STDEV.S(K36:K45)</f>
        <v>1.1772226418447105</v>
      </c>
    </row>
    <row r="47" spans="3:19" x14ac:dyDescent="0.25">
      <c r="M47" t="s">
        <v>27</v>
      </c>
      <c r="N47">
        <f>N46/SQRT(COUNT(K36:K45))</f>
        <v>0.37227048613499286</v>
      </c>
    </row>
    <row r="51" spans="3:17" x14ac:dyDescent="0.25">
      <c r="D51" s="9" t="s">
        <v>15</v>
      </c>
      <c r="E51" s="9"/>
      <c r="F51" s="9"/>
      <c r="G51" s="9"/>
      <c r="H51" s="9"/>
      <c r="I51" s="9"/>
      <c r="J51" s="9"/>
      <c r="K51" s="9"/>
    </row>
    <row r="53" spans="3:17" x14ac:dyDescent="0.25">
      <c r="D53" s="1" t="s">
        <v>3</v>
      </c>
      <c r="E53" t="s">
        <v>6</v>
      </c>
      <c r="H53" s="1" t="s">
        <v>3</v>
      </c>
      <c r="I53" t="s">
        <v>6</v>
      </c>
      <c r="L53" s="2" t="s">
        <v>18</v>
      </c>
      <c r="N53" s="2" t="s">
        <v>4</v>
      </c>
      <c r="P53" t="s">
        <v>5</v>
      </c>
      <c r="Q53" t="s">
        <v>7</v>
      </c>
    </row>
    <row r="54" spans="3:17" x14ac:dyDescent="0.25">
      <c r="D54" s="3" t="s">
        <v>16</v>
      </c>
      <c r="F54" s="3" t="s">
        <v>17</v>
      </c>
      <c r="H54" s="3" t="s">
        <v>19</v>
      </c>
      <c r="J54" s="3" t="s">
        <v>20</v>
      </c>
    </row>
    <row r="55" spans="3:17" x14ac:dyDescent="0.25">
      <c r="C55">
        <v>1</v>
      </c>
      <c r="D55">
        <v>34</v>
      </c>
      <c r="E55">
        <f>D55*10</f>
        <v>340</v>
      </c>
      <c r="F55">
        <v>68.849999999999994</v>
      </c>
      <c r="G55">
        <f>F55*10</f>
        <v>688.5</v>
      </c>
      <c r="H55">
        <v>80.099999999999994</v>
      </c>
      <c r="I55">
        <f>H55*10</f>
        <v>801</v>
      </c>
      <c r="J55">
        <v>101.8</v>
      </c>
      <c r="K55">
        <f>J55*10</f>
        <v>1018</v>
      </c>
      <c r="L55">
        <f>F55-H55</f>
        <v>-11.25</v>
      </c>
      <c r="M55">
        <f>L55*10</f>
        <v>-112.5</v>
      </c>
      <c r="N55">
        <f>J55-F55</f>
        <v>32.950000000000003</v>
      </c>
      <c r="O55">
        <f>N55*10</f>
        <v>329.5</v>
      </c>
      <c r="P55">
        <f>(1/O55)+(1/M55)</f>
        <v>-5.8539875231832742E-3</v>
      </c>
      <c r="Q55">
        <f>1/P55</f>
        <v>-170.82373271889401</v>
      </c>
    </row>
    <row r="56" spans="3:17" x14ac:dyDescent="0.25">
      <c r="C56">
        <v>2</v>
      </c>
      <c r="E56">
        <f t="shared" ref="E56" si="12">D56*10</f>
        <v>0</v>
      </c>
      <c r="G56">
        <f t="shared" ref="G56" si="13">F56*10</f>
        <v>0</v>
      </c>
      <c r="I56">
        <f>H56*10</f>
        <v>0</v>
      </c>
      <c r="K56">
        <f t="shared" ref="K56" si="14">J56*10</f>
        <v>0</v>
      </c>
      <c r="L56">
        <f>F56-H56</f>
        <v>0</v>
      </c>
      <c r="M56">
        <f>L56*10</f>
        <v>0</v>
      </c>
      <c r="O56">
        <f>N56*10</f>
        <v>0</v>
      </c>
      <c r="P56" t="e">
        <f>(1/E56)+(1/M56)</f>
        <v>#DIV/0!</v>
      </c>
      <c r="Q56" t="e">
        <f>1/P56</f>
        <v>#DIV/0!</v>
      </c>
    </row>
    <row r="64" spans="3:17" x14ac:dyDescent="0.25">
      <c r="D64" s="9" t="s">
        <v>14</v>
      </c>
      <c r="E64" s="9"/>
      <c r="F64" s="9"/>
      <c r="G64" s="9"/>
      <c r="H64" s="9"/>
      <c r="I64" s="9"/>
      <c r="J64" s="9"/>
      <c r="K64" s="9"/>
    </row>
    <row r="65" spans="3:20" x14ac:dyDescent="0.25">
      <c r="S65" t="s">
        <v>21</v>
      </c>
    </row>
    <row r="66" spans="3:20" x14ac:dyDescent="0.25">
      <c r="D66" s="1" t="s">
        <v>3</v>
      </c>
      <c r="E66" t="s">
        <v>6</v>
      </c>
      <c r="F66" s="1" t="s">
        <v>3</v>
      </c>
      <c r="G66" t="s">
        <v>6</v>
      </c>
      <c r="I66" t="s">
        <v>6</v>
      </c>
      <c r="K66" t="s">
        <v>6</v>
      </c>
      <c r="L66" s="2" t="s">
        <v>18</v>
      </c>
      <c r="N66" s="2" t="s">
        <v>4</v>
      </c>
      <c r="P66" t="s">
        <v>5</v>
      </c>
      <c r="Q66" t="s">
        <v>7</v>
      </c>
      <c r="S66" t="s">
        <v>24</v>
      </c>
    </row>
    <row r="67" spans="3:20" x14ac:dyDescent="0.25">
      <c r="D67" s="3" t="s">
        <v>16</v>
      </c>
      <c r="F67" s="3" t="s">
        <v>22</v>
      </c>
      <c r="H67" s="3" t="s">
        <v>23</v>
      </c>
      <c r="J67" s="3" t="s">
        <v>20</v>
      </c>
      <c r="O67" t="s">
        <v>6</v>
      </c>
    </row>
    <row r="68" spans="3:20" x14ac:dyDescent="0.25">
      <c r="C68">
        <v>1</v>
      </c>
      <c r="D68">
        <v>50</v>
      </c>
      <c r="E68">
        <f>D68*10</f>
        <v>500</v>
      </c>
      <c r="F68">
        <v>82</v>
      </c>
      <c r="G68">
        <f>F68*10</f>
        <v>820</v>
      </c>
      <c r="H68">
        <v>74.7</v>
      </c>
      <c r="I68">
        <f>H68*10</f>
        <v>747</v>
      </c>
      <c r="J68">
        <v>89.1</v>
      </c>
      <c r="K68">
        <f>J68*10</f>
        <v>891</v>
      </c>
      <c r="L68">
        <f>H68-$F$68</f>
        <v>-7.2999999999999972</v>
      </c>
      <c r="M68">
        <f t="shared" ref="M68:M77" si="15">L68*10</f>
        <v>-72.999999999999972</v>
      </c>
      <c r="N68">
        <f>J68-H68</f>
        <v>14.399999999999991</v>
      </c>
      <c r="O68">
        <f t="shared" ref="O68:O77" si="16">N68*10</f>
        <v>143.99999999999991</v>
      </c>
      <c r="P68">
        <f t="shared" ref="P68:P77" si="17">(1/O68)+(1/M68)</f>
        <v>-6.7541856925418592E-3</v>
      </c>
      <c r="Q68">
        <f t="shared" ref="Q68:Q77" si="18">1/P68</f>
        <v>-148.05633802816897</v>
      </c>
    </row>
    <row r="69" spans="3:20" x14ac:dyDescent="0.25">
      <c r="C69">
        <v>2</v>
      </c>
      <c r="H69">
        <v>75.849999999999994</v>
      </c>
      <c r="I69">
        <f t="shared" ref="I69:I77" si="19">H69*10</f>
        <v>758.5</v>
      </c>
      <c r="J69">
        <v>86.3</v>
      </c>
      <c r="K69">
        <f t="shared" ref="K69:K77" si="20">J69*10</f>
        <v>863</v>
      </c>
      <c r="L69">
        <f t="shared" ref="L69:L77" si="21">H69-$F$68</f>
        <v>-6.1500000000000057</v>
      </c>
      <c r="M69">
        <f t="shared" si="15"/>
        <v>-61.500000000000057</v>
      </c>
      <c r="N69">
        <f t="shared" ref="N69:N77" si="22">J69-H69</f>
        <v>10.450000000000003</v>
      </c>
      <c r="O69">
        <f t="shared" si="16"/>
        <v>104.50000000000003</v>
      </c>
      <c r="P69">
        <f t="shared" si="17"/>
        <v>-6.6907846111953807E-3</v>
      </c>
      <c r="Q69">
        <f t="shared" si="18"/>
        <v>-149.45930232558169</v>
      </c>
    </row>
    <row r="70" spans="3:20" x14ac:dyDescent="0.25">
      <c r="C70">
        <v>3</v>
      </c>
      <c r="H70">
        <v>74</v>
      </c>
      <c r="I70">
        <f t="shared" si="19"/>
        <v>740</v>
      </c>
      <c r="J70">
        <v>90.7</v>
      </c>
      <c r="K70">
        <f t="shared" si="20"/>
        <v>907</v>
      </c>
      <c r="L70">
        <f t="shared" si="21"/>
        <v>-8</v>
      </c>
      <c r="M70">
        <f t="shared" si="15"/>
        <v>-80</v>
      </c>
      <c r="N70">
        <f t="shared" si="22"/>
        <v>16.700000000000003</v>
      </c>
      <c r="O70">
        <f t="shared" si="16"/>
        <v>167.00000000000003</v>
      </c>
      <c r="P70">
        <f t="shared" si="17"/>
        <v>-6.5119760479041937E-3</v>
      </c>
      <c r="Q70">
        <f t="shared" si="18"/>
        <v>-153.56321839080454</v>
      </c>
    </row>
    <row r="71" spans="3:20" x14ac:dyDescent="0.25">
      <c r="C71">
        <v>4</v>
      </c>
      <c r="H71">
        <v>76.150000000000006</v>
      </c>
      <c r="I71">
        <f t="shared" si="19"/>
        <v>761.5</v>
      </c>
      <c r="J71">
        <v>85.7</v>
      </c>
      <c r="K71">
        <f t="shared" si="20"/>
        <v>857</v>
      </c>
      <c r="L71">
        <f t="shared" si="21"/>
        <v>-5.8499999999999943</v>
      </c>
      <c r="M71">
        <f t="shared" si="15"/>
        <v>-58.499999999999943</v>
      </c>
      <c r="N71">
        <f t="shared" si="22"/>
        <v>9.5499999999999972</v>
      </c>
      <c r="O71">
        <f t="shared" si="16"/>
        <v>95.499999999999972</v>
      </c>
      <c r="P71">
        <f t="shared" si="17"/>
        <v>-6.6228129055354319E-3</v>
      </c>
      <c r="Q71">
        <f t="shared" si="18"/>
        <v>-150.99324324324294</v>
      </c>
    </row>
    <row r="72" spans="3:20" x14ac:dyDescent="0.25">
      <c r="C72">
        <v>5</v>
      </c>
      <c r="H72">
        <v>77.8</v>
      </c>
      <c r="I72">
        <f t="shared" si="19"/>
        <v>778</v>
      </c>
      <c r="J72">
        <v>83.45</v>
      </c>
      <c r="K72">
        <f t="shared" si="20"/>
        <v>834.5</v>
      </c>
      <c r="L72">
        <f t="shared" si="21"/>
        <v>-4.2000000000000028</v>
      </c>
      <c r="M72">
        <f t="shared" si="15"/>
        <v>-42.000000000000028</v>
      </c>
      <c r="N72">
        <f t="shared" si="22"/>
        <v>5.6500000000000057</v>
      </c>
      <c r="O72">
        <f t="shared" si="16"/>
        <v>56.500000000000057</v>
      </c>
      <c r="P72">
        <f t="shared" si="17"/>
        <v>-6.1104087652760243E-3</v>
      </c>
      <c r="Q72">
        <f t="shared" si="18"/>
        <v>-163.65517241379305</v>
      </c>
    </row>
    <row r="73" spans="3:20" x14ac:dyDescent="0.25">
      <c r="C73">
        <v>6</v>
      </c>
      <c r="H73">
        <v>72.8</v>
      </c>
      <c r="I73">
        <f t="shared" si="19"/>
        <v>728</v>
      </c>
      <c r="J73">
        <v>95.25</v>
      </c>
      <c r="K73">
        <f t="shared" si="20"/>
        <v>952.5</v>
      </c>
      <c r="L73">
        <f t="shared" si="21"/>
        <v>-9.2000000000000028</v>
      </c>
      <c r="M73">
        <f t="shared" si="15"/>
        <v>-92.000000000000028</v>
      </c>
      <c r="N73">
        <f t="shared" si="22"/>
        <v>22.450000000000003</v>
      </c>
      <c r="O73">
        <f t="shared" si="16"/>
        <v>224.50000000000003</v>
      </c>
      <c r="P73">
        <f t="shared" si="17"/>
        <v>-6.4152222329815012E-3</v>
      </c>
      <c r="Q73">
        <f t="shared" si="18"/>
        <v>-155.87924528301895</v>
      </c>
    </row>
    <row r="74" spans="3:20" x14ac:dyDescent="0.25">
      <c r="C74">
        <v>7</v>
      </c>
      <c r="H74">
        <v>71</v>
      </c>
      <c r="I74">
        <f t="shared" si="19"/>
        <v>710</v>
      </c>
      <c r="J74">
        <v>110.4</v>
      </c>
      <c r="K74">
        <f t="shared" si="20"/>
        <v>1104</v>
      </c>
      <c r="L74">
        <f t="shared" si="21"/>
        <v>-11</v>
      </c>
      <c r="M74">
        <f t="shared" si="15"/>
        <v>-110</v>
      </c>
      <c r="N74">
        <f t="shared" si="22"/>
        <v>39.400000000000006</v>
      </c>
      <c r="O74">
        <f t="shared" si="16"/>
        <v>394.00000000000006</v>
      </c>
      <c r="P74">
        <f t="shared" si="17"/>
        <v>-6.5528380249192429E-3</v>
      </c>
      <c r="Q74">
        <f t="shared" si="18"/>
        <v>-152.6056338028169</v>
      </c>
    </row>
    <row r="75" spans="3:20" x14ac:dyDescent="0.25">
      <c r="C75">
        <v>8</v>
      </c>
      <c r="H75">
        <v>70.650000000000006</v>
      </c>
      <c r="I75">
        <f t="shared" si="19"/>
        <v>706.5</v>
      </c>
      <c r="J75">
        <v>112.2</v>
      </c>
      <c r="K75">
        <f t="shared" si="20"/>
        <v>1122</v>
      </c>
      <c r="L75">
        <f t="shared" si="21"/>
        <v>-11.349999999999994</v>
      </c>
      <c r="M75">
        <f t="shared" si="15"/>
        <v>-113.49999999999994</v>
      </c>
      <c r="N75">
        <f t="shared" si="22"/>
        <v>41.55</v>
      </c>
      <c r="O75">
        <f t="shared" si="16"/>
        <v>415.5</v>
      </c>
      <c r="P75">
        <f t="shared" si="17"/>
        <v>-6.4038338183919422E-3</v>
      </c>
      <c r="Q75">
        <f t="shared" si="18"/>
        <v>-156.15645695364228</v>
      </c>
    </row>
    <row r="76" spans="3:20" x14ac:dyDescent="0.25">
      <c r="C76">
        <v>9</v>
      </c>
      <c r="H76">
        <v>73.3</v>
      </c>
      <c r="I76">
        <f t="shared" si="19"/>
        <v>733</v>
      </c>
      <c r="J76">
        <v>93.35</v>
      </c>
      <c r="K76">
        <f t="shared" si="20"/>
        <v>933.5</v>
      </c>
      <c r="L76">
        <f t="shared" si="21"/>
        <v>-8.7000000000000028</v>
      </c>
      <c r="M76">
        <f t="shared" si="15"/>
        <v>-87.000000000000028</v>
      </c>
      <c r="N76">
        <f t="shared" si="22"/>
        <v>20.049999999999997</v>
      </c>
      <c r="O76">
        <f t="shared" si="16"/>
        <v>200.49999999999997</v>
      </c>
      <c r="P76">
        <f t="shared" si="17"/>
        <v>-6.5067217014933886E-3</v>
      </c>
      <c r="Q76">
        <f t="shared" si="18"/>
        <v>-153.68722466960364</v>
      </c>
    </row>
    <row r="77" spans="3:20" x14ac:dyDescent="0.25">
      <c r="C77" s="4">
        <v>10</v>
      </c>
      <c r="D77" s="4"/>
      <c r="E77" s="4"/>
      <c r="F77" s="4"/>
      <c r="G77" s="4"/>
      <c r="H77" s="4">
        <v>75.5</v>
      </c>
      <c r="I77" s="4">
        <f t="shared" si="19"/>
        <v>755</v>
      </c>
      <c r="J77" s="4">
        <v>86.8</v>
      </c>
      <c r="K77" s="4">
        <f t="shared" si="20"/>
        <v>868</v>
      </c>
      <c r="L77" s="4">
        <f t="shared" si="21"/>
        <v>-6.5</v>
      </c>
      <c r="M77" s="4">
        <f t="shared" si="15"/>
        <v>-65</v>
      </c>
      <c r="N77" s="4">
        <f t="shared" si="22"/>
        <v>11.299999999999997</v>
      </c>
      <c r="O77" s="4">
        <f t="shared" si="16"/>
        <v>112.99999999999997</v>
      </c>
      <c r="P77" s="4">
        <f t="shared" si="17"/>
        <v>-6.5350578624914901E-3</v>
      </c>
      <c r="Q77" s="4">
        <f t="shared" si="18"/>
        <v>-153.02083333333334</v>
      </c>
    </row>
    <row r="78" spans="3:20" x14ac:dyDescent="0.25">
      <c r="C78" s="1" t="s">
        <v>10</v>
      </c>
      <c r="Q78">
        <f>AVERAGE(Q68:Q77)</f>
        <v>-153.70766684440059</v>
      </c>
      <c r="S78" t="s">
        <v>26</v>
      </c>
      <c r="T78">
        <f>_xlfn.STDEV.S(Q68:Q77)</f>
        <v>4.3298307288271278</v>
      </c>
    </row>
    <row r="79" spans="3:20" x14ac:dyDescent="0.25">
      <c r="S79" t="s">
        <v>27</v>
      </c>
      <c r="T79">
        <f>T78/SQRT(COUNT(Q68:Q77))</f>
        <v>1.3692126986080597</v>
      </c>
    </row>
    <row r="83" spans="3:17" x14ac:dyDescent="0.25">
      <c r="D83" s="9" t="s">
        <v>25</v>
      </c>
      <c r="E83" s="9"/>
      <c r="F83" s="9"/>
      <c r="G83" s="9"/>
      <c r="H83" s="9"/>
      <c r="I83" s="9"/>
      <c r="J83" s="9"/>
      <c r="K83" s="9"/>
    </row>
    <row r="85" spans="3:17" x14ac:dyDescent="0.25">
      <c r="D85" s="1" t="s">
        <v>3</v>
      </c>
      <c r="E85" t="s">
        <v>6</v>
      </c>
      <c r="F85" s="1" t="s">
        <v>3</v>
      </c>
      <c r="G85" t="s">
        <v>6</v>
      </c>
      <c r="I85" t="s">
        <v>6</v>
      </c>
      <c r="K85" t="s">
        <v>6</v>
      </c>
      <c r="L85" s="2" t="s">
        <v>18</v>
      </c>
      <c r="N85" s="2" t="s">
        <v>4</v>
      </c>
      <c r="P85" t="s">
        <v>5</v>
      </c>
      <c r="Q85" t="s">
        <v>7</v>
      </c>
    </row>
    <row r="86" spans="3:17" x14ac:dyDescent="0.25">
      <c r="D86" s="3" t="s">
        <v>16</v>
      </c>
      <c r="F86" s="3" t="s">
        <v>22</v>
      </c>
      <c r="H86" s="3" t="s">
        <v>23</v>
      </c>
      <c r="J86" s="3" t="s">
        <v>20</v>
      </c>
      <c r="O86" t="s">
        <v>6</v>
      </c>
    </row>
    <row r="87" spans="3:17" x14ac:dyDescent="0.25">
      <c r="C87">
        <v>1</v>
      </c>
      <c r="D87">
        <v>38</v>
      </c>
      <c r="E87">
        <f>D87*10</f>
        <v>380</v>
      </c>
      <c r="F87">
        <v>77.75</v>
      </c>
      <c r="G87">
        <f>F87*10</f>
        <v>777.5</v>
      </c>
      <c r="H87">
        <v>70.849999999999994</v>
      </c>
      <c r="I87">
        <f>H87*10</f>
        <v>708.5</v>
      </c>
      <c r="J87">
        <v>86.15</v>
      </c>
      <c r="K87">
        <f>J87*10</f>
        <v>861.5</v>
      </c>
      <c r="L87">
        <f>H87-$F$87</f>
        <v>-6.9000000000000057</v>
      </c>
      <c r="M87">
        <f t="shared" ref="M87:M98" si="23">L87*10</f>
        <v>-69.000000000000057</v>
      </c>
      <c r="N87">
        <f>J87-H87</f>
        <v>15.300000000000011</v>
      </c>
      <c r="O87">
        <f t="shared" ref="O87:O98" si="24">N87*10</f>
        <v>153.00000000000011</v>
      </c>
      <c r="P87">
        <f t="shared" ref="P87:P98" si="25">(1/O87)+(1/M87)</f>
        <v>-7.956805910770099E-3</v>
      </c>
      <c r="Q87">
        <f t="shared" ref="Q87:Q98" si="26">1/P87</f>
        <v>-125.67857142857153</v>
      </c>
    </row>
    <row r="88" spans="3:17" x14ac:dyDescent="0.25">
      <c r="C88">
        <v>2</v>
      </c>
      <c r="H88">
        <v>66.599999999999994</v>
      </c>
      <c r="I88">
        <f t="shared" ref="I88:I98" si="27">H88*10</f>
        <v>666</v>
      </c>
      <c r="J88">
        <v>113.4</v>
      </c>
      <c r="K88">
        <f t="shared" ref="K88:K98" si="28">J88*10</f>
        <v>1134</v>
      </c>
      <c r="L88">
        <f t="shared" ref="L88:L98" si="29">H88-$F$87</f>
        <v>-11.150000000000006</v>
      </c>
      <c r="M88">
        <f t="shared" si="23"/>
        <v>-111.50000000000006</v>
      </c>
      <c r="N88">
        <f t="shared" ref="N88:N98" si="30">J88-H88</f>
        <v>46.800000000000011</v>
      </c>
      <c r="O88">
        <f t="shared" si="24"/>
        <v>468.00000000000011</v>
      </c>
      <c r="P88">
        <f t="shared" si="25"/>
        <v>-6.8318577287187106E-3</v>
      </c>
      <c r="Q88">
        <f t="shared" si="26"/>
        <v>-146.37307152875186</v>
      </c>
    </row>
    <row r="89" spans="3:17" x14ac:dyDescent="0.25">
      <c r="C89">
        <v>3</v>
      </c>
      <c r="H89">
        <v>66.95</v>
      </c>
      <c r="I89">
        <f t="shared" si="27"/>
        <v>669.5</v>
      </c>
      <c r="J89">
        <v>110</v>
      </c>
      <c r="K89">
        <f t="shared" si="28"/>
        <v>1100</v>
      </c>
      <c r="L89">
        <f t="shared" si="29"/>
        <v>-10.799999999999997</v>
      </c>
      <c r="M89">
        <f t="shared" si="23"/>
        <v>-107.99999999999997</v>
      </c>
      <c r="N89">
        <f t="shared" si="30"/>
        <v>43.05</v>
      </c>
      <c r="O89">
        <f t="shared" si="24"/>
        <v>430.5</v>
      </c>
      <c r="P89">
        <f t="shared" si="25"/>
        <v>-6.9363788875984028E-3</v>
      </c>
      <c r="Q89">
        <f t="shared" si="26"/>
        <v>-144.16744186046506</v>
      </c>
    </row>
    <row r="90" spans="3:17" x14ac:dyDescent="0.25">
      <c r="C90">
        <v>4</v>
      </c>
      <c r="H90">
        <v>66.849999999999994</v>
      </c>
      <c r="I90">
        <f t="shared" si="27"/>
        <v>668.5</v>
      </c>
      <c r="J90">
        <v>108</v>
      </c>
      <c r="K90">
        <f t="shared" si="28"/>
        <v>1080</v>
      </c>
      <c r="L90">
        <f t="shared" si="29"/>
        <v>-10.900000000000006</v>
      </c>
      <c r="M90">
        <f t="shared" si="23"/>
        <v>-109.00000000000006</v>
      </c>
      <c r="N90">
        <f t="shared" si="30"/>
        <v>41.150000000000006</v>
      </c>
      <c r="O90">
        <f t="shared" si="24"/>
        <v>411.50000000000006</v>
      </c>
      <c r="P90">
        <f t="shared" si="25"/>
        <v>-6.7441782692543462E-3</v>
      </c>
      <c r="Q90">
        <f t="shared" si="26"/>
        <v>-148.27603305785132</v>
      </c>
    </row>
    <row r="91" spans="3:17" x14ac:dyDescent="0.25">
      <c r="C91">
        <v>5</v>
      </c>
      <c r="H91">
        <v>67.2</v>
      </c>
      <c r="I91">
        <f t="shared" si="27"/>
        <v>672</v>
      </c>
      <c r="J91">
        <v>104</v>
      </c>
      <c r="K91">
        <f t="shared" si="28"/>
        <v>1040</v>
      </c>
      <c r="L91">
        <f t="shared" si="29"/>
        <v>-10.549999999999997</v>
      </c>
      <c r="M91">
        <f t="shared" si="23"/>
        <v>-105.49999999999997</v>
      </c>
      <c r="N91">
        <f t="shared" si="30"/>
        <v>36.799999999999997</v>
      </c>
      <c r="O91">
        <f t="shared" si="24"/>
        <v>368</v>
      </c>
      <c r="P91">
        <f t="shared" si="25"/>
        <v>-6.761281681434167E-3</v>
      </c>
      <c r="Q91">
        <f t="shared" si="26"/>
        <v>-147.90095238095233</v>
      </c>
    </row>
    <row r="92" spans="3:17" x14ac:dyDescent="0.25">
      <c r="C92">
        <v>6</v>
      </c>
      <c r="H92">
        <v>67.8</v>
      </c>
      <c r="I92">
        <f t="shared" si="27"/>
        <v>678</v>
      </c>
      <c r="J92">
        <v>100</v>
      </c>
      <c r="K92">
        <f t="shared" si="28"/>
        <v>1000</v>
      </c>
      <c r="L92">
        <f t="shared" si="29"/>
        <v>-9.9500000000000028</v>
      </c>
      <c r="M92">
        <f t="shared" si="23"/>
        <v>-99.500000000000028</v>
      </c>
      <c r="N92">
        <f t="shared" si="30"/>
        <v>32.200000000000003</v>
      </c>
      <c r="O92">
        <f t="shared" si="24"/>
        <v>322</v>
      </c>
      <c r="P92">
        <f t="shared" si="25"/>
        <v>-6.9446611941696027E-3</v>
      </c>
      <c r="Q92">
        <f t="shared" si="26"/>
        <v>-143.99550561797759</v>
      </c>
    </row>
    <row r="93" spans="3:17" x14ac:dyDescent="0.25">
      <c r="C93">
        <v>7</v>
      </c>
      <c r="H93">
        <v>68.3</v>
      </c>
      <c r="I93">
        <f t="shared" si="27"/>
        <v>683</v>
      </c>
      <c r="J93">
        <v>95</v>
      </c>
      <c r="K93">
        <f t="shared" si="28"/>
        <v>950</v>
      </c>
      <c r="L93">
        <f t="shared" si="29"/>
        <v>-9.4500000000000028</v>
      </c>
      <c r="M93">
        <f t="shared" si="23"/>
        <v>-94.500000000000028</v>
      </c>
      <c r="N93">
        <f t="shared" si="30"/>
        <v>26.700000000000003</v>
      </c>
      <c r="O93">
        <f t="shared" si="24"/>
        <v>267</v>
      </c>
      <c r="P93">
        <f t="shared" si="25"/>
        <v>-6.8366922299506541E-3</v>
      </c>
      <c r="Q93">
        <f t="shared" si="26"/>
        <v>-146.26956521739137</v>
      </c>
    </row>
    <row r="94" spans="3:17" x14ac:dyDescent="0.25">
      <c r="C94">
        <v>8</v>
      </c>
      <c r="H94">
        <v>69.349999999999994</v>
      </c>
      <c r="I94">
        <f t="shared" si="27"/>
        <v>693.5</v>
      </c>
      <c r="J94">
        <v>91</v>
      </c>
      <c r="K94">
        <f t="shared" si="28"/>
        <v>910</v>
      </c>
      <c r="L94">
        <f t="shared" si="29"/>
        <v>-8.4000000000000057</v>
      </c>
      <c r="M94">
        <f t="shared" si="23"/>
        <v>-84.000000000000057</v>
      </c>
      <c r="N94">
        <f t="shared" si="30"/>
        <v>21.650000000000006</v>
      </c>
      <c r="O94">
        <f t="shared" si="24"/>
        <v>216.50000000000006</v>
      </c>
      <c r="P94">
        <f t="shared" si="25"/>
        <v>-7.2858242604200967E-3</v>
      </c>
      <c r="Q94">
        <f t="shared" si="26"/>
        <v>-137.25283018867938</v>
      </c>
    </row>
    <row r="95" spans="3:17" x14ac:dyDescent="0.25">
      <c r="C95">
        <v>9</v>
      </c>
      <c r="H95">
        <v>69.900000000000006</v>
      </c>
      <c r="I95">
        <f t="shared" si="27"/>
        <v>699</v>
      </c>
      <c r="J95">
        <v>88</v>
      </c>
      <c r="K95">
        <f t="shared" si="28"/>
        <v>880</v>
      </c>
      <c r="L95">
        <f t="shared" si="29"/>
        <v>-7.8499999999999943</v>
      </c>
      <c r="M95">
        <f t="shared" si="23"/>
        <v>-78.499999999999943</v>
      </c>
      <c r="N95">
        <f t="shared" si="30"/>
        <v>18.099999999999994</v>
      </c>
      <c r="O95">
        <f t="shared" si="24"/>
        <v>180.99999999999994</v>
      </c>
      <c r="P95">
        <f t="shared" si="25"/>
        <v>-7.2139916247316825E-3</v>
      </c>
      <c r="Q95">
        <f t="shared" si="26"/>
        <v>-138.61951219512181</v>
      </c>
    </row>
    <row r="96" spans="3:17" x14ac:dyDescent="0.25">
      <c r="C96">
        <v>10</v>
      </c>
      <c r="H96">
        <v>70.900000000000006</v>
      </c>
      <c r="I96">
        <f t="shared" si="27"/>
        <v>709</v>
      </c>
      <c r="J96">
        <v>85</v>
      </c>
      <c r="K96">
        <f t="shared" si="28"/>
        <v>850</v>
      </c>
      <c r="L96">
        <f t="shared" si="29"/>
        <v>-6.8499999999999943</v>
      </c>
      <c r="M96">
        <f t="shared" si="23"/>
        <v>-68.499999999999943</v>
      </c>
      <c r="N96">
        <f t="shared" si="30"/>
        <v>14.099999999999994</v>
      </c>
      <c r="O96">
        <f t="shared" si="24"/>
        <v>140.99999999999994</v>
      </c>
      <c r="P96">
        <f t="shared" si="25"/>
        <v>-7.506341564425127E-3</v>
      </c>
      <c r="Q96">
        <f t="shared" si="26"/>
        <v>-133.22068965517224</v>
      </c>
    </row>
    <row r="97" spans="3:20" x14ac:dyDescent="0.25">
      <c r="C97">
        <v>11</v>
      </c>
      <c r="H97">
        <v>70.150000000000006</v>
      </c>
      <c r="I97">
        <f t="shared" si="27"/>
        <v>701.5</v>
      </c>
      <c r="J97">
        <v>87.8</v>
      </c>
      <c r="K97">
        <f t="shared" si="28"/>
        <v>878</v>
      </c>
      <c r="L97">
        <f t="shared" si="29"/>
        <v>-7.5999999999999943</v>
      </c>
      <c r="M97">
        <f t="shared" si="23"/>
        <v>-75.999999999999943</v>
      </c>
      <c r="N97">
        <f t="shared" si="30"/>
        <v>17.649999999999991</v>
      </c>
      <c r="O97">
        <f t="shared" si="24"/>
        <v>176.49999999999991</v>
      </c>
      <c r="P97">
        <f t="shared" si="25"/>
        <v>-7.4921723572387126E-3</v>
      </c>
      <c r="Q97">
        <f t="shared" si="26"/>
        <v>-133.47263681592028</v>
      </c>
    </row>
    <row r="98" spans="3:20" x14ac:dyDescent="0.25">
      <c r="C98" s="4">
        <v>12</v>
      </c>
      <c r="D98" s="4"/>
      <c r="E98" s="4"/>
      <c r="F98" s="4"/>
      <c r="G98" s="4"/>
      <c r="H98" s="4">
        <v>68.3</v>
      </c>
      <c r="I98" s="4">
        <f t="shared" si="27"/>
        <v>683</v>
      </c>
      <c r="J98" s="4">
        <v>97.65</v>
      </c>
      <c r="K98" s="4">
        <f t="shared" si="28"/>
        <v>976.5</v>
      </c>
      <c r="L98" s="4">
        <f t="shared" si="29"/>
        <v>-9.4500000000000028</v>
      </c>
      <c r="M98" s="4">
        <f t="shared" si="23"/>
        <v>-94.500000000000028</v>
      </c>
      <c r="N98" s="4">
        <f t="shared" si="30"/>
        <v>29.350000000000009</v>
      </c>
      <c r="O98" s="4">
        <f t="shared" si="24"/>
        <v>293.50000000000011</v>
      </c>
      <c r="P98" s="4">
        <f t="shared" si="25"/>
        <v>-7.1748555564569178E-3</v>
      </c>
      <c r="Q98" s="4">
        <f t="shared" si="26"/>
        <v>-139.37562814070355</v>
      </c>
    </row>
    <row r="99" spans="3:20" x14ac:dyDescent="0.25">
      <c r="C99" s="1" t="s">
        <v>10</v>
      </c>
      <c r="Q99">
        <f>AVERAGE(Q87:Q98)</f>
        <v>-140.38353650729653</v>
      </c>
      <c r="S99" t="s">
        <v>26</v>
      </c>
      <c r="T99">
        <f>_xlfn.STDEV.S(Q87:Q98)</f>
        <v>7.0447856808884328</v>
      </c>
    </row>
    <row r="100" spans="3:20" x14ac:dyDescent="0.25">
      <c r="S100" t="s">
        <v>27</v>
      </c>
      <c r="T100">
        <f>T99/COUNT(Q87:Q98)</f>
        <v>0.58706547340736936</v>
      </c>
    </row>
    <row r="105" spans="3:20" x14ac:dyDescent="0.25">
      <c r="D105" s="9" t="s">
        <v>25</v>
      </c>
      <c r="E105" s="9"/>
      <c r="F105" s="9"/>
      <c r="G105" s="9"/>
      <c r="H105" s="9"/>
      <c r="I105" s="9"/>
      <c r="J105" s="9"/>
      <c r="K105" s="9"/>
    </row>
    <row r="107" spans="3:20" x14ac:dyDescent="0.25">
      <c r="D107" s="1" t="s">
        <v>3</v>
      </c>
      <c r="E107" t="s">
        <v>6</v>
      </c>
      <c r="F107" s="1" t="s">
        <v>3</v>
      </c>
      <c r="G107" t="s">
        <v>6</v>
      </c>
      <c r="I107" t="s">
        <v>6</v>
      </c>
      <c r="K107" t="s">
        <v>6</v>
      </c>
      <c r="L107" s="2" t="s">
        <v>18</v>
      </c>
      <c r="N107" s="2" t="s">
        <v>4</v>
      </c>
      <c r="P107" t="s">
        <v>5</v>
      </c>
      <c r="Q107" t="s">
        <v>7</v>
      </c>
    </row>
    <row r="108" spans="3:20" x14ac:dyDescent="0.25">
      <c r="D108" s="3" t="s">
        <v>16</v>
      </c>
      <c r="F108" s="3" t="s">
        <v>22</v>
      </c>
      <c r="H108" s="3" t="s">
        <v>23</v>
      </c>
      <c r="J108" s="3" t="s">
        <v>20</v>
      </c>
      <c r="O108" t="s">
        <v>6</v>
      </c>
    </row>
    <row r="109" spans="3:20" x14ac:dyDescent="0.25">
      <c r="C109">
        <v>1</v>
      </c>
      <c r="D109">
        <v>59.85</v>
      </c>
      <c r="E109">
        <f>D109*10</f>
        <v>598.5</v>
      </c>
      <c r="F109">
        <v>88.9</v>
      </c>
      <c r="G109">
        <f>F109*10</f>
        <v>889</v>
      </c>
      <c r="H109">
        <v>80.5</v>
      </c>
      <c r="I109">
        <f>H109*10</f>
        <v>805</v>
      </c>
      <c r="J109">
        <v>98.95</v>
      </c>
      <c r="K109">
        <f>J109*10</f>
        <v>989.5</v>
      </c>
      <c r="L109">
        <f>H109-$F$109</f>
        <v>-8.4000000000000057</v>
      </c>
      <c r="M109">
        <f t="shared" ref="M109:M118" si="31">L109*10</f>
        <v>-84.000000000000057</v>
      </c>
      <c r="N109">
        <f>J109-H109</f>
        <v>18.450000000000003</v>
      </c>
      <c r="O109">
        <f t="shared" ref="O109:O118" si="32">N109*10</f>
        <v>184.50000000000003</v>
      </c>
      <c r="P109">
        <f t="shared" ref="P109:P118" si="33">(1/O109)+(1/M109)</f>
        <v>-6.4847077042198926E-3</v>
      </c>
      <c r="Q109">
        <f t="shared" ref="Q109:Q118" si="34">1/P109</f>
        <v>-154.20895522388076</v>
      </c>
    </row>
    <row r="110" spans="3:20" x14ac:dyDescent="0.25">
      <c r="C110">
        <v>2</v>
      </c>
      <c r="H110">
        <v>82.5</v>
      </c>
      <c r="I110">
        <f t="shared" ref="I110:I118" si="35">H110*10</f>
        <v>825</v>
      </c>
      <c r="J110">
        <v>94.2</v>
      </c>
      <c r="K110">
        <f t="shared" ref="K110:K118" si="36">J110*10</f>
        <v>942</v>
      </c>
      <c r="L110">
        <f t="shared" ref="L110:L118" si="37">H110-$F$109</f>
        <v>-6.4000000000000057</v>
      </c>
      <c r="M110">
        <f t="shared" si="31"/>
        <v>-64.000000000000057</v>
      </c>
      <c r="N110">
        <f t="shared" ref="N110:N118" si="38">J110-H110</f>
        <v>11.700000000000003</v>
      </c>
      <c r="O110">
        <f t="shared" si="32"/>
        <v>117.00000000000003</v>
      </c>
      <c r="P110">
        <f t="shared" si="33"/>
        <v>-7.0779914529914417E-3</v>
      </c>
      <c r="Q110">
        <f t="shared" si="34"/>
        <v>-141.28301886792477</v>
      </c>
    </row>
    <row r="111" spans="3:20" x14ac:dyDescent="0.25">
      <c r="C111">
        <v>3</v>
      </c>
      <c r="H111">
        <v>84.45</v>
      </c>
      <c r="I111">
        <f t="shared" si="35"/>
        <v>844.5</v>
      </c>
      <c r="J111">
        <v>90.85</v>
      </c>
      <c r="K111">
        <f t="shared" si="36"/>
        <v>908.5</v>
      </c>
      <c r="L111">
        <f t="shared" si="37"/>
        <v>-4.4500000000000028</v>
      </c>
      <c r="M111">
        <f t="shared" si="31"/>
        <v>-44.500000000000028</v>
      </c>
      <c r="N111">
        <f t="shared" si="38"/>
        <v>6.3999999999999915</v>
      </c>
      <c r="O111">
        <f t="shared" si="32"/>
        <v>63.999999999999915</v>
      </c>
      <c r="P111">
        <f t="shared" si="33"/>
        <v>-6.8469101123595152E-3</v>
      </c>
      <c r="Q111">
        <f t="shared" si="34"/>
        <v>-146.05128205128281</v>
      </c>
    </row>
    <row r="112" spans="3:20" x14ac:dyDescent="0.25">
      <c r="C112">
        <v>4</v>
      </c>
      <c r="H112">
        <v>79.650000000000006</v>
      </c>
      <c r="I112">
        <f t="shared" si="35"/>
        <v>796.5</v>
      </c>
      <c r="J112">
        <v>102.95</v>
      </c>
      <c r="K112">
        <f t="shared" si="36"/>
        <v>1029.5</v>
      </c>
      <c r="L112">
        <f t="shared" si="37"/>
        <v>-9.25</v>
      </c>
      <c r="M112">
        <f t="shared" si="31"/>
        <v>-92.5</v>
      </c>
      <c r="N112">
        <f t="shared" si="38"/>
        <v>23.299999999999997</v>
      </c>
      <c r="O112">
        <f t="shared" si="32"/>
        <v>232.99999999999997</v>
      </c>
      <c r="P112">
        <f t="shared" si="33"/>
        <v>-6.5189653172485788E-3</v>
      </c>
      <c r="Q112">
        <f t="shared" si="34"/>
        <v>-153.39857651245552</v>
      </c>
    </row>
    <row r="113" spans="3:20" x14ac:dyDescent="0.25">
      <c r="C113">
        <v>5</v>
      </c>
      <c r="H113">
        <v>78.3</v>
      </c>
      <c r="I113">
        <f t="shared" si="35"/>
        <v>783</v>
      </c>
      <c r="J113">
        <v>110.15</v>
      </c>
      <c r="K113">
        <f t="shared" si="36"/>
        <v>1101.5</v>
      </c>
      <c r="L113">
        <f t="shared" si="37"/>
        <v>-10.600000000000009</v>
      </c>
      <c r="M113">
        <f t="shared" si="31"/>
        <v>-106.00000000000009</v>
      </c>
      <c r="N113">
        <f t="shared" si="38"/>
        <v>31.850000000000009</v>
      </c>
      <c r="O113">
        <f t="shared" si="32"/>
        <v>318.50000000000011</v>
      </c>
      <c r="P113">
        <f t="shared" si="33"/>
        <v>-6.2942448387192261E-3</v>
      </c>
      <c r="Q113">
        <f t="shared" si="34"/>
        <v>-158.8752941176472</v>
      </c>
    </row>
    <row r="114" spans="3:20" x14ac:dyDescent="0.25">
      <c r="C114">
        <v>6</v>
      </c>
      <c r="H114">
        <v>78.5</v>
      </c>
      <c r="I114">
        <f t="shared" si="35"/>
        <v>785</v>
      </c>
      <c r="J114">
        <v>108.8</v>
      </c>
      <c r="K114">
        <f t="shared" si="36"/>
        <v>1088</v>
      </c>
      <c r="L114">
        <f t="shared" si="37"/>
        <v>-10.400000000000006</v>
      </c>
      <c r="M114">
        <f t="shared" si="31"/>
        <v>-104.00000000000006</v>
      </c>
      <c r="N114">
        <f t="shared" si="38"/>
        <v>30.299999999999997</v>
      </c>
      <c r="O114">
        <f t="shared" si="32"/>
        <v>303</v>
      </c>
      <c r="P114">
        <f t="shared" si="33"/>
        <v>-6.3150545823813103E-3</v>
      </c>
      <c r="Q114">
        <f t="shared" si="34"/>
        <v>-158.35175879396996</v>
      </c>
    </row>
    <row r="115" spans="3:20" x14ac:dyDescent="0.25">
      <c r="C115">
        <v>7</v>
      </c>
      <c r="H115">
        <v>83.4</v>
      </c>
      <c r="I115">
        <f t="shared" si="35"/>
        <v>834</v>
      </c>
      <c r="J115">
        <v>92</v>
      </c>
      <c r="K115">
        <f t="shared" si="36"/>
        <v>920</v>
      </c>
      <c r="L115">
        <f t="shared" si="37"/>
        <v>-5.5</v>
      </c>
      <c r="M115">
        <f t="shared" si="31"/>
        <v>-55</v>
      </c>
      <c r="N115">
        <f t="shared" si="38"/>
        <v>8.5999999999999943</v>
      </c>
      <c r="O115">
        <f t="shared" si="32"/>
        <v>85.999999999999943</v>
      </c>
      <c r="P115">
        <f t="shared" si="33"/>
        <v>-6.5539112050739864E-3</v>
      </c>
      <c r="Q115">
        <f t="shared" si="34"/>
        <v>-152.58064516129053</v>
      </c>
    </row>
    <row r="116" spans="3:20" x14ac:dyDescent="0.25">
      <c r="C116">
        <v>8</v>
      </c>
      <c r="H116">
        <v>82.85</v>
      </c>
      <c r="I116">
        <f t="shared" si="35"/>
        <v>828.5</v>
      </c>
      <c r="J116">
        <v>93</v>
      </c>
      <c r="K116">
        <f t="shared" si="36"/>
        <v>930</v>
      </c>
      <c r="L116">
        <f t="shared" si="37"/>
        <v>-6.0500000000000114</v>
      </c>
      <c r="M116">
        <f t="shared" si="31"/>
        <v>-60.500000000000114</v>
      </c>
      <c r="N116">
        <f t="shared" si="38"/>
        <v>10.150000000000006</v>
      </c>
      <c r="O116">
        <f t="shared" si="32"/>
        <v>101.50000000000006</v>
      </c>
      <c r="P116">
        <f t="shared" si="33"/>
        <v>-6.6767088710662122E-3</v>
      </c>
      <c r="Q116">
        <f t="shared" si="34"/>
        <v>-149.77439024390301</v>
      </c>
    </row>
    <row r="117" spans="3:20" x14ac:dyDescent="0.25">
      <c r="C117">
        <v>9</v>
      </c>
      <c r="H117">
        <v>81.75</v>
      </c>
      <c r="I117">
        <f t="shared" si="35"/>
        <v>817.5</v>
      </c>
      <c r="J117">
        <v>95</v>
      </c>
      <c r="K117">
        <f t="shared" si="36"/>
        <v>950</v>
      </c>
      <c r="L117">
        <f t="shared" si="37"/>
        <v>-7.1500000000000057</v>
      </c>
      <c r="M117">
        <f t="shared" si="31"/>
        <v>-71.500000000000057</v>
      </c>
      <c r="N117">
        <f t="shared" si="38"/>
        <v>13.25</v>
      </c>
      <c r="O117">
        <f t="shared" si="32"/>
        <v>132.5</v>
      </c>
      <c r="P117">
        <f t="shared" si="33"/>
        <v>-6.4388441746932208E-3</v>
      </c>
      <c r="Q117">
        <f t="shared" si="34"/>
        <v>-155.30737704918059</v>
      </c>
    </row>
    <row r="118" spans="3:20" x14ac:dyDescent="0.25">
      <c r="C118">
        <v>10</v>
      </c>
      <c r="H118">
        <v>81</v>
      </c>
      <c r="I118">
        <f t="shared" si="35"/>
        <v>810</v>
      </c>
      <c r="J118">
        <v>96.5</v>
      </c>
      <c r="K118">
        <f t="shared" si="36"/>
        <v>965</v>
      </c>
      <c r="L118">
        <f t="shared" si="37"/>
        <v>-7.9000000000000057</v>
      </c>
      <c r="M118">
        <f t="shared" si="31"/>
        <v>-79.000000000000057</v>
      </c>
      <c r="N118">
        <f t="shared" si="38"/>
        <v>15.5</v>
      </c>
      <c r="O118">
        <f t="shared" si="32"/>
        <v>155</v>
      </c>
      <c r="P118">
        <f t="shared" si="33"/>
        <v>-6.2066149448754505E-3</v>
      </c>
      <c r="Q118">
        <f t="shared" si="34"/>
        <v>-161.11842105263182</v>
      </c>
    </row>
    <row r="119" spans="3:20" x14ac:dyDescent="0.25">
      <c r="C119" s="5" t="s">
        <v>10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>
        <f>AVERAGE(Q109:Q118)</f>
        <v>-153.09497190741669</v>
      </c>
      <c r="S119" t="s">
        <v>26</v>
      </c>
      <c r="T119">
        <f>_xlfn.STDEV.S(Q109:Q118)</f>
        <v>6.0743187682959343</v>
      </c>
    </row>
    <row r="120" spans="3:20" x14ac:dyDescent="0.25">
      <c r="S120" t="s">
        <v>27</v>
      </c>
      <c r="T120">
        <f>T119/COUNT(Q109:Q118)</f>
        <v>0.60743187682959343</v>
      </c>
    </row>
  </sheetData>
  <mergeCells count="9">
    <mergeCell ref="D105:K105"/>
    <mergeCell ref="D13:K13"/>
    <mergeCell ref="D5:K5"/>
    <mergeCell ref="D32:K32"/>
    <mergeCell ref="M13:Q13"/>
    <mergeCell ref="M32:R32"/>
    <mergeCell ref="D51:K51"/>
    <mergeCell ref="D64:K64"/>
    <mergeCell ref="D83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A023C-D5A2-44E1-89D5-3853727F8C5E}">
  <dimension ref="B2:T127"/>
  <sheetViews>
    <sheetView tabSelected="1" topLeftCell="F44" zoomScale="86" zoomScaleNormal="86" workbookViewId="0">
      <selection activeCell="L87" sqref="L87"/>
    </sheetView>
  </sheetViews>
  <sheetFormatPr defaultRowHeight="15" x14ac:dyDescent="0.25"/>
  <cols>
    <col min="4" max="4" width="16.5703125" customWidth="1"/>
    <col min="5" max="5" width="10.85546875" customWidth="1"/>
    <col min="6" max="6" width="16" customWidth="1"/>
    <col min="7" max="7" width="13.85546875" customWidth="1"/>
    <col min="8" max="8" width="17.28515625" customWidth="1"/>
    <col min="10" max="10" width="15" customWidth="1"/>
    <col min="11" max="11" width="14.5703125" customWidth="1"/>
    <col min="16" max="16" width="14.28515625" customWidth="1"/>
    <col min="17" max="17" width="13" customWidth="1"/>
  </cols>
  <sheetData>
    <row r="2" spans="2:17" x14ac:dyDescent="0.25">
      <c r="B2" s="7" t="s">
        <v>30</v>
      </c>
    </row>
    <row r="4" spans="2:17" x14ac:dyDescent="0.25">
      <c r="D4" s="1" t="s">
        <v>2</v>
      </c>
    </row>
    <row r="5" spans="2:17" x14ac:dyDescent="0.25">
      <c r="D5" s="10" t="s">
        <v>8</v>
      </c>
      <c r="E5" s="11"/>
      <c r="F5" s="11"/>
      <c r="G5" s="11"/>
      <c r="H5" s="11"/>
      <c r="I5" s="11"/>
      <c r="J5" s="11"/>
      <c r="K5" s="12"/>
    </row>
    <row r="6" spans="2:17" x14ac:dyDescent="0.25">
      <c r="D6" s="1" t="s">
        <v>28</v>
      </c>
      <c r="E6" t="s">
        <v>6</v>
      </c>
      <c r="G6" t="s">
        <v>6</v>
      </c>
      <c r="H6" s="2" t="s">
        <v>4</v>
      </c>
      <c r="J6" t="s">
        <v>5</v>
      </c>
      <c r="K6" t="s">
        <v>7</v>
      </c>
    </row>
    <row r="7" spans="2:17" x14ac:dyDescent="0.25">
      <c r="D7" t="s">
        <v>0</v>
      </c>
      <c r="F7" t="s">
        <v>1</v>
      </c>
    </row>
    <row r="8" spans="2:17" x14ac:dyDescent="0.25">
      <c r="D8">
        <v>30</v>
      </c>
      <c r="E8">
        <f>D8*10</f>
        <v>300</v>
      </c>
      <c r="F8">
        <v>86</v>
      </c>
      <c r="G8">
        <f>F8*10</f>
        <v>860</v>
      </c>
      <c r="H8">
        <f>ABS(D8-F8)</f>
        <v>56</v>
      </c>
      <c r="I8">
        <f>H8*10</f>
        <v>560</v>
      </c>
      <c r="J8">
        <f>(1/E8)+(1/I8)</f>
        <v>5.1190476190476194E-3</v>
      </c>
      <c r="K8">
        <f>1/J8</f>
        <v>195.3488372093023</v>
      </c>
    </row>
    <row r="13" spans="2:17" x14ac:dyDescent="0.25">
      <c r="D13" s="9" t="s">
        <v>9</v>
      </c>
      <c r="E13" s="9"/>
      <c r="F13" s="9"/>
      <c r="G13" s="9"/>
      <c r="H13" s="9"/>
      <c r="I13" s="9"/>
      <c r="J13" s="9"/>
      <c r="K13" s="9"/>
      <c r="M13" s="13" t="s">
        <v>12</v>
      </c>
      <c r="N13" s="13"/>
      <c r="O13" s="13"/>
      <c r="P13" s="13"/>
      <c r="Q13" s="13"/>
    </row>
    <row r="15" spans="2:17" x14ac:dyDescent="0.25">
      <c r="D15" s="1" t="s">
        <v>3</v>
      </c>
      <c r="E15" t="s">
        <v>6</v>
      </c>
      <c r="F15" s="1" t="s">
        <v>28</v>
      </c>
      <c r="G15" t="s">
        <v>6</v>
      </c>
      <c r="H15" s="2" t="s">
        <v>4</v>
      </c>
      <c r="J15" t="s">
        <v>5</v>
      </c>
      <c r="K15" t="s">
        <v>7</v>
      </c>
    </row>
    <row r="16" spans="2:17" x14ac:dyDescent="0.25">
      <c r="D16" s="3" t="s">
        <v>1</v>
      </c>
      <c r="F16" s="3" t="s">
        <v>0</v>
      </c>
    </row>
    <row r="17" spans="3:14" x14ac:dyDescent="0.25">
      <c r="C17">
        <v>1</v>
      </c>
      <c r="D17">
        <v>77</v>
      </c>
      <c r="E17">
        <f>D17*10</f>
        <v>770</v>
      </c>
      <c r="F17">
        <v>38.700000000000003</v>
      </c>
      <c r="G17">
        <f>F17*10</f>
        <v>387</v>
      </c>
      <c r="H17">
        <f>ABS(D17-F17)</f>
        <v>38.299999999999997</v>
      </c>
      <c r="I17">
        <f>H17*10</f>
        <v>383</v>
      </c>
      <c r="J17">
        <f>(1/G17)+(1/I17)</f>
        <v>5.1949453856066276E-3</v>
      </c>
      <c r="K17">
        <f>1/J17</f>
        <v>192.4948051948052</v>
      </c>
    </row>
    <row r="18" spans="3:14" x14ac:dyDescent="0.25">
      <c r="C18">
        <v>2</v>
      </c>
      <c r="D18">
        <v>80</v>
      </c>
      <c r="E18">
        <f t="shared" ref="E18:E26" si="0">D18*10</f>
        <v>800</v>
      </c>
      <c r="F18">
        <v>45</v>
      </c>
      <c r="G18">
        <f t="shared" ref="G18:G26" si="1">F18*10</f>
        <v>450</v>
      </c>
      <c r="H18">
        <f t="shared" ref="H18:H26" si="2">ABS(D18-F18)</f>
        <v>35</v>
      </c>
      <c r="I18">
        <f t="shared" ref="I18:I26" si="3">H18*10</f>
        <v>350</v>
      </c>
      <c r="J18">
        <f t="shared" ref="J18:J26" si="4">(1/G18)+(1/I18)</f>
        <v>5.0793650793650794E-3</v>
      </c>
      <c r="K18">
        <f t="shared" ref="K18:K26" si="5">1/J18</f>
        <v>196.875</v>
      </c>
    </row>
    <row r="19" spans="3:14" x14ac:dyDescent="0.25">
      <c r="C19">
        <v>3</v>
      </c>
      <c r="D19">
        <v>83</v>
      </c>
      <c r="E19">
        <f t="shared" si="0"/>
        <v>830</v>
      </c>
      <c r="F19">
        <v>50.7</v>
      </c>
      <c r="G19">
        <f t="shared" si="1"/>
        <v>507</v>
      </c>
      <c r="H19">
        <f t="shared" si="2"/>
        <v>32.299999999999997</v>
      </c>
      <c r="I19">
        <f t="shared" si="3"/>
        <v>323</v>
      </c>
      <c r="J19">
        <f t="shared" si="4"/>
        <v>5.0683618199693463E-3</v>
      </c>
      <c r="K19">
        <f t="shared" si="5"/>
        <v>197.3024096385542</v>
      </c>
    </row>
    <row r="20" spans="3:14" x14ac:dyDescent="0.25">
      <c r="C20">
        <v>4</v>
      </c>
      <c r="D20">
        <v>86</v>
      </c>
      <c r="E20">
        <f t="shared" si="0"/>
        <v>860</v>
      </c>
      <c r="F20">
        <v>56.3</v>
      </c>
      <c r="G20">
        <f t="shared" si="1"/>
        <v>563</v>
      </c>
      <c r="H20">
        <f t="shared" si="2"/>
        <v>29.700000000000003</v>
      </c>
      <c r="I20">
        <f t="shared" si="3"/>
        <v>297</v>
      </c>
      <c r="J20">
        <f t="shared" si="4"/>
        <v>5.1432023012840059E-3</v>
      </c>
      <c r="K20">
        <f t="shared" si="5"/>
        <v>194.43139534883724</v>
      </c>
    </row>
    <row r="21" spans="3:14" x14ac:dyDescent="0.25">
      <c r="C21">
        <v>5</v>
      </c>
      <c r="D21">
        <v>89</v>
      </c>
      <c r="E21">
        <f t="shared" si="0"/>
        <v>890</v>
      </c>
      <c r="F21">
        <v>60.3</v>
      </c>
      <c r="G21">
        <f t="shared" si="1"/>
        <v>603</v>
      </c>
      <c r="H21">
        <f t="shared" si="2"/>
        <v>28.700000000000003</v>
      </c>
      <c r="I21">
        <f t="shared" si="3"/>
        <v>287</v>
      </c>
      <c r="J21">
        <f t="shared" si="4"/>
        <v>5.1426953501944404E-3</v>
      </c>
      <c r="K21">
        <f t="shared" si="5"/>
        <v>194.45056179775281</v>
      </c>
    </row>
    <row r="22" spans="3:14" x14ac:dyDescent="0.25">
      <c r="C22">
        <v>6</v>
      </c>
      <c r="D22">
        <v>92</v>
      </c>
      <c r="E22">
        <f t="shared" si="0"/>
        <v>920</v>
      </c>
      <c r="F22">
        <v>64.3</v>
      </c>
      <c r="G22">
        <f t="shared" si="1"/>
        <v>643</v>
      </c>
      <c r="H22">
        <f t="shared" si="2"/>
        <v>27.700000000000003</v>
      </c>
      <c r="I22">
        <f t="shared" si="3"/>
        <v>277</v>
      </c>
      <c r="J22">
        <f t="shared" si="4"/>
        <v>5.1653182565927994E-3</v>
      </c>
      <c r="K22">
        <f t="shared" si="5"/>
        <v>193.59891304347823</v>
      </c>
    </row>
    <row r="23" spans="3:14" x14ac:dyDescent="0.25">
      <c r="C23">
        <v>7</v>
      </c>
      <c r="D23">
        <v>95</v>
      </c>
      <c r="E23">
        <f t="shared" si="0"/>
        <v>950</v>
      </c>
      <c r="F23">
        <v>67.5</v>
      </c>
      <c r="G23">
        <f t="shared" si="1"/>
        <v>675</v>
      </c>
      <c r="H23">
        <f t="shared" si="2"/>
        <v>27.5</v>
      </c>
      <c r="I23">
        <f t="shared" si="3"/>
        <v>275</v>
      </c>
      <c r="J23">
        <f t="shared" si="4"/>
        <v>5.1178451178451176E-3</v>
      </c>
      <c r="K23">
        <f t="shared" si="5"/>
        <v>195.39473684210526</v>
      </c>
    </row>
    <row r="24" spans="3:14" x14ac:dyDescent="0.25">
      <c r="C24">
        <v>8</v>
      </c>
      <c r="D24">
        <v>98</v>
      </c>
      <c r="E24">
        <f t="shared" si="0"/>
        <v>980</v>
      </c>
      <c r="F24">
        <v>71.5</v>
      </c>
      <c r="G24">
        <f t="shared" si="1"/>
        <v>715</v>
      </c>
      <c r="H24">
        <f t="shared" si="2"/>
        <v>26.5</v>
      </c>
      <c r="I24">
        <f t="shared" si="3"/>
        <v>265</v>
      </c>
      <c r="J24">
        <f t="shared" si="4"/>
        <v>5.172186304261776E-3</v>
      </c>
      <c r="K24">
        <f t="shared" si="5"/>
        <v>193.34183673469389</v>
      </c>
    </row>
    <row r="25" spans="3:14" x14ac:dyDescent="0.25">
      <c r="C25">
        <v>9</v>
      </c>
      <c r="D25">
        <v>101</v>
      </c>
      <c r="E25">
        <f t="shared" si="0"/>
        <v>1010</v>
      </c>
      <c r="F25">
        <v>74.7</v>
      </c>
      <c r="G25">
        <f t="shared" si="1"/>
        <v>747</v>
      </c>
      <c r="H25">
        <f t="shared" si="2"/>
        <v>26.299999999999997</v>
      </c>
      <c r="I25">
        <f t="shared" si="3"/>
        <v>263</v>
      </c>
      <c r="J25">
        <f t="shared" si="4"/>
        <v>5.14096945449733E-3</v>
      </c>
      <c r="K25">
        <f t="shared" si="5"/>
        <v>194.51584158415844</v>
      </c>
    </row>
    <row r="26" spans="3:14" x14ac:dyDescent="0.25">
      <c r="C26" s="4">
        <v>10</v>
      </c>
      <c r="D26" s="4">
        <v>104</v>
      </c>
      <c r="E26" s="4">
        <f t="shared" si="0"/>
        <v>1040</v>
      </c>
      <c r="F26" s="4">
        <v>78.400000000000006</v>
      </c>
      <c r="G26" s="4">
        <f t="shared" si="1"/>
        <v>784</v>
      </c>
      <c r="H26" s="4">
        <f t="shared" si="2"/>
        <v>25.599999999999994</v>
      </c>
      <c r="I26" s="4">
        <f t="shared" si="3"/>
        <v>255.99999999999994</v>
      </c>
      <c r="J26" s="4">
        <f t="shared" si="4"/>
        <v>5.1817602040816332E-3</v>
      </c>
      <c r="K26" s="4">
        <f t="shared" si="5"/>
        <v>192.98461538461535</v>
      </c>
    </row>
    <row r="27" spans="3:14" x14ac:dyDescent="0.25">
      <c r="C27" s="1" t="s">
        <v>10</v>
      </c>
      <c r="K27">
        <f>AVERAGE(K17:K26)</f>
        <v>194.53901155690005</v>
      </c>
      <c r="M27" t="s">
        <v>26</v>
      </c>
      <c r="N27">
        <f>_xlfn.STDEV.S(K17:K26)</f>
        <v>1.5901557598269846</v>
      </c>
    </row>
    <row r="28" spans="3:14" x14ac:dyDescent="0.25">
      <c r="M28" t="s">
        <v>27</v>
      </c>
      <c r="N28">
        <f>N27/SQRT(COUNT(K17:K26))</f>
        <v>0.50285140354889479</v>
      </c>
    </row>
    <row r="29" spans="3:14" x14ac:dyDescent="0.25">
      <c r="C29" s="6"/>
      <c r="D29" s="5" t="s">
        <v>3</v>
      </c>
      <c r="E29" s="6" t="s">
        <v>6</v>
      </c>
      <c r="F29" s="5" t="s">
        <v>28</v>
      </c>
      <c r="G29" s="6" t="s">
        <v>6</v>
      </c>
      <c r="H29" s="8" t="s">
        <v>4</v>
      </c>
      <c r="I29" s="6"/>
      <c r="J29" s="6" t="s">
        <v>5</v>
      </c>
      <c r="K29" s="6" t="s">
        <v>7</v>
      </c>
      <c r="L29" s="6"/>
      <c r="M29" s="6"/>
      <c r="N29" s="6"/>
    </row>
    <row r="30" spans="3:14" x14ac:dyDescent="0.25">
      <c r="D30" s="3" t="s">
        <v>1</v>
      </c>
      <c r="F30" s="3" t="s">
        <v>0</v>
      </c>
    </row>
    <row r="31" spans="3:14" x14ac:dyDescent="0.25">
      <c r="C31">
        <v>1</v>
      </c>
      <c r="D31">
        <v>77</v>
      </c>
      <c r="E31">
        <f>D31*10</f>
        <v>770</v>
      </c>
      <c r="F31">
        <v>38.700000000000003</v>
      </c>
      <c r="G31">
        <f>F31*10</f>
        <v>387</v>
      </c>
      <c r="H31">
        <f>ABS(D31-F31)</f>
        <v>38.299999999999997</v>
      </c>
      <c r="I31">
        <f>H31*10</f>
        <v>383</v>
      </c>
      <c r="J31">
        <f>(1/G31)+(1/I31)</f>
        <v>5.1949453856066276E-3</v>
      </c>
      <c r="K31">
        <f>1/J31</f>
        <v>192.4948051948052</v>
      </c>
    </row>
    <row r="32" spans="3:14" x14ac:dyDescent="0.25">
      <c r="C32">
        <v>2</v>
      </c>
      <c r="D32">
        <v>80</v>
      </c>
      <c r="E32">
        <f t="shared" ref="E32:E40" si="6">D32*10</f>
        <v>800</v>
      </c>
      <c r="F32">
        <v>34.9</v>
      </c>
      <c r="G32">
        <f t="shared" ref="G32:G40" si="7">F32*10</f>
        <v>349</v>
      </c>
      <c r="H32">
        <f>ABS(D32-F32)</f>
        <v>45.1</v>
      </c>
      <c r="I32">
        <f t="shared" ref="I32:I40" si="8">H32*10</f>
        <v>451</v>
      </c>
      <c r="J32">
        <f t="shared" ref="J32:J40" si="9">(1/G32)+(1/I32)</f>
        <v>5.0826244131157126E-3</v>
      </c>
      <c r="K32">
        <f t="shared" ref="K32:K40" si="10">1/J32</f>
        <v>196.74874999999997</v>
      </c>
    </row>
    <row r="33" spans="3:18" x14ac:dyDescent="0.25">
      <c r="C33">
        <v>3</v>
      </c>
      <c r="D33">
        <v>83</v>
      </c>
      <c r="E33">
        <f t="shared" si="6"/>
        <v>830</v>
      </c>
      <c r="F33">
        <v>32</v>
      </c>
      <c r="G33">
        <f t="shared" si="7"/>
        <v>320</v>
      </c>
      <c r="H33">
        <f t="shared" ref="H33:H40" si="11">ABS(D33-F33)</f>
        <v>51</v>
      </c>
      <c r="I33">
        <f t="shared" si="8"/>
        <v>510</v>
      </c>
      <c r="J33">
        <f t="shared" si="9"/>
        <v>5.0857843137254903E-3</v>
      </c>
      <c r="K33">
        <f t="shared" si="10"/>
        <v>196.62650602409639</v>
      </c>
    </row>
    <row r="34" spans="3:18" x14ac:dyDescent="0.25">
      <c r="C34">
        <v>4</v>
      </c>
      <c r="D34">
        <v>86</v>
      </c>
      <c r="E34">
        <f t="shared" si="6"/>
        <v>860</v>
      </c>
      <c r="F34">
        <v>30.3</v>
      </c>
      <c r="G34">
        <f t="shared" si="7"/>
        <v>303</v>
      </c>
      <c r="H34">
        <f t="shared" si="11"/>
        <v>55.7</v>
      </c>
      <c r="I34">
        <f t="shared" si="8"/>
        <v>557</v>
      </c>
      <c r="J34">
        <f t="shared" si="9"/>
        <v>5.0956621694485428E-3</v>
      </c>
      <c r="K34">
        <f t="shared" si="10"/>
        <v>196.24534883720929</v>
      </c>
    </row>
    <row r="35" spans="3:18" x14ac:dyDescent="0.25">
      <c r="C35">
        <v>5</v>
      </c>
      <c r="D35">
        <v>89</v>
      </c>
      <c r="E35">
        <f t="shared" si="6"/>
        <v>890</v>
      </c>
      <c r="F35">
        <v>28.9</v>
      </c>
      <c r="G35">
        <f t="shared" si="7"/>
        <v>289</v>
      </c>
      <c r="H35">
        <f t="shared" si="11"/>
        <v>60.1</v>
      </c>
      <c r="I35">
        <f t="shared" si="8"/>
        <v>601</v>
      </c>
      <c r="J35">
        <f t="shared" si="9"/>
        <v>5.1241011232720556E-3</v>
      </c>
      <c r="K35">
        <f t="shared" si="10"/>
        <v>195.15617977528089</v>
      </c>
    </row>
    <row r="36" spans="3:18" x14ac:dyDescent="0.25">
      <c r="C36">
        <v>6</v>
      </c>
      <c r="D36">
        <v>92</v>
      </c>
      <c r="E36">
        <f t="shared" si="6"/>
        <v>920</v>
      </c>
      <c r="F36">
        <v>28.4</v>
      </c>
      <c r="G36">
        <f t="shared" si="7"/>
        <v>284</v>
      </c>
      <c r="H36">
        <f t="shared" si="11"/>
        <v>63.6</v>
      </c>
      <c r="I36">
        <f t="shared" si="8"/>
        <v>636</v>
      </c>
      <c r="J36">
        <f t="shared" si="9"/>
        <v>5.0934538045885377E-3</v>
      </c>
      <c r="K36">
        <f t="shared" si="10"/>
        <v>196.33043478260868</v>
      </c>
    </row>
    <row r="37" spans="3:18" x14ac:dyDescent="0.25">
      <c r="C37">
        <v>7</v>
      </c>
      <c r="D37">
        <v>95</v>
      </c>
      <c r="E37">
        <f t="shared" si="6"/>
        <v>950</v>
      </c>
      <c r="F37">
        <v>27.6</v>
      </c>
      <c r="G37">
        <f t="shared" si="7"/>
        <v>276</v>
      </c>
      <c r="H37">
        <f t="shared" si="11"/>
        <v>67.400000000000006</v>
      </c>
      <c r="I37">
        <f t="shared" si="8"/>
        <v>674</v>
      </c>
      <c r="J37">
        <f t="shared" si="9"/>
        <v>5.106867931019653E-3</v>
      </c>
      <c r="K37">
        <f t="shared" si="10"/>
        <v>195.81473684210528</v>
      </c>
    </row>
    <row r="38" spans="3:18" x14ac:dyDescent="0.25">
      <c r="C38">
        <v>8</v>
      </c>
      <c r="D38">
        <v>98</v>
      </c>
      <c r="E38">
        <f t="shared" si="6"/>
        <v>980</v>
      </c>
      <c r="F38">
        <v>27</v>
      </c>
      <c r="G38">
        <f t="shared" si="7"/>
        <v>270</v>
      </c>
      <c r="H38">
        <f t="shared" si="11"/>
        <v>71</v>
      </c>
      <c r="I38">
        <f t="shared" si="8"/>
        <v>710</v>
      </c>
      <c r="J38">
        <f t="shared" si="9"/>
        <v>5.1121544079290558E-3</v>
      </c>
      <c r="K38">
        <f t="shared" si="10"/>
        <v>195.61224489795919</v>
      </c>
    </row>
    <row r="39" spans="3:18" x14ac:dyDescent="0.25">
      <c r="C39">
        <v>9</v>
      </c>
      <c r="D39">
        <v>101</v>
      </c>
      <c r="E39">
        <f t="shared" si="6"/>
        <v>1010</v>
      </c>
      <c r="F39">
        <v>26.7</v>
      </c>
      <c r="G39">
        <f t="shared" si="7"/>
        <v>267</v>
      </c>
      <c r="H39">
        <f>ABS(F39-D39)</f>
        <v>74.3</v>
      </c>
      <c r="I39">
        <f t="shared" si="8"/>
        <v>743</v>
      </c>
      <c r="J39">
        <f t="shared" si="9"/>
        <v>5.0912133722483509E-3</v>
      </c>
      <c r="K39">
        <f t="shared" si="10"/>
        <v>196.41683168316831</v>
      </c>
    </row>
    <row r="40" spans="3:18" x14ac:dyDescent="0.25">
      <c r="C40" s="4">
        <v>10</v>
      </c>
      <c r="D40" s="4">
        <v>104</v>
      </c>
      <c r="E40" s="4">
        <f t="shared" si="6"/>
        <v>1040</v>
      </c>
      <c r="F40" s="4">
        <v>26.1</v>
      </c>
      <c r="G40" s="4">
        <f t="shared" si="7"/>
        <v>261</v>
      </c>
      <c r="H40" s="4">
        <f t="shared" si="11"/>
        <v>77.900000000000006</v>
      </c>
      <c r="I40" s="4">
        <f t="shared" si="8"/>
        <v>779</v>
      </c>
      <c r="J40" s="4">
        <f t="shared" si="9"/>
        <v>5.1151146720178637E-3</v>
      </c>
      <c r="K40" s="4">
        <f t="shared" si="10"/>
        <v>195.49903846153845</v>
      </c>
    </row>
    <row r="41" spans="3:18" x14ac:dyDescent="0.25">
      <c r="C41" s="1" t="s">
        <v>10</v>
      </c>
      <c r="K41">
        <f>AVERAGE(K31:K40)</f>
        <v>195.6944876498772</v>
      </c>
      <c r="M41" t="s">
        <v>26</v>
      </c>
      <c r="N41">
        <f>_xlfn.STDEV.S(K31:K40)</f>
        <v>1.2381416344839364</v>
      </c>
    </row>
    <row r="42" spans="3:18" x14ac:dyDescent="0.25">
      <c r="M42" t="s">
        <v>27</v>
      </c>
      <c r="N42">
        <f>N41/SQRT(COUNT(K31:K40))</f>
        <v>0.3915347630852915</v>
      </c>
    </row>
    <row r="45" spans="3:18" x14ac:dyDescent="0.25">
      <c r="D45" s="9" t="s">
        <v>11</v>
      </c>
      <c r="E45" s="9"/>
      <c r="F45" s="9"/>
      <c r="G45" s="9"/>
      <c r="H45" s="9"/>
      <c r="I45" s="9"/>
      <c r="J45" s="9"/>
      <c r="K45" s="9"/>
      <c r="M45" s="13" t="s">
        <v>13</v>
      </c>
      <c r="N45" s="13"/>
      <c r="O45" s="13"/>
      <c r="P45" s="13"/>
      <c r="Q45" s="13"/>
      <c r="R45" s="13"/>
    </row>
    <row r="47" spans="3:18" x14ac:dyDescent="0.25">
      <c r="D47" s="1" t="s">
        <v>28</v>
      </c>
      <c r="E47" t="s">
        <v>6</v>
      </c>
      <c r="F47" s="1" t="s">
        <v>3</v>
      </c>
      <c r="G47" t="s">
        <v>6</v>
      </c>
      <c r="H47" s="2" t="s">
        <v>4</v>
      </c>
      <c r="J47" t="s">
        <v>5</v>
      </c>
      <c r="K47" t="s">
        <v>7</v>
      </c>
    </row>
    <row r="48" spans="3:18" x14ac:dyDescent="0.25">
      <c r="D48" s="3" t="s">
        <v>0</v>
      </c>
      <c r="F48" s="3" t="s">
        <v>1</v>
      </c>
    </row>
    <row r="49" spans="2:19" x14ac:dyDescent="0.25">
      <c r="C49">
        <v>1</v>
      </c>
      <c r="D49">
        <v>26</v>
      </c>
      <c r="E49">
        <f>D49*10</f>
        <v>260</v>
      </c>
      <c r="F49">
        <v>109.5</v>
      </c>
      <c r="G49">
        <f>F49*10</f>
        <v>1095</v>
      </c>
      <c r="H49">
        <f>ABS(D49-F49)</f>
        <v>83.5</v>
      </c>
      <c r="I49">
        <f>H49*10</f>
        <v>835</v>
      </c>
      <c r="J49">
        <f>(1/E49)+(1/I49)</f>
        <v>5.0437586365730085E-3</v>
      </c>
      <c r="K49">
        <f>1/J49</f>
        <v>198.26484018264838</v>
      </c>
      <c r="S49">
        <f>38-25</f>
        <v>13</v>
      </c>
    </row>
    <row r="50" spans="2:19" x14ac:dyDescent="0.25">
      <c r="C50">
        <v>2</v>
      </c>
      <c r="D50">
        <v>28</v>
      </c>
      <c r="E50">
        <f t="shared" ref="E50:E58" si="12">D50*10</f>
        <v>280</v>
      </c>
      <c r="F50">
        <v>95.6</v>
      </c>
      <c r="G50">
        <f t="shared" ref="G50:G58" si="13">F50*10</f>
        <v>956</v>
      </c>
      <c r="H50">
        <f t="shared" ref="H50:H58" si="14">ABS(D50-F50)</f>
        <v>67.599999999999994</v>
      </c>
      <c r="I50">
        <f t="shared" ref="I50:I58" si="15">H50*10</f>
        <v>676</v>
      </c>
      <c r="J50">
        <f t="shared" ref="J50:J58" si="16">(1/E50)+(1/I50)</f>
        <v>5.0507185122569739E-3</v>
      </c>
      <c r="K50">
        <f t="shared" ref="K50:K58" si="17">1/J50</f>
        <v>197.99163179916317</v>
      </c>
    </row>
    <row r="51" spans="2:19" x14ac:dyDescent="0.25">
      <c r="C51">
        <v>3</v>
      </c>
      <c r="D51">
        <v>30</v>
      </c>
      <c r="E51">
        <f t="shared" si="12"/>
        <v>300</v>
      </c>
      <c r="F51">
        <v>87.8</v>
      </c>
      <c r="G51">
        <f t="shared" si="13"/>
        <v>878</v>
      </c>
      <c r="H51">
        <f t="shared" si="14"/>
        <v>57.8</v>
      </c>
      <c r="I51">
        <f t="shared" si="15"/>
        <v>578</v>
      </c>
      <c r="J51">
        <f t="shared" si="16"/>
        <v>5.0634371395617073E-3</v>
      </c>
      <c r="K51">
        <f t="shared" si="17"/>
        <v>197.49430523917994</v>
      </c>
    </row>
    <row r="52" spans="2:19" x14ac:dyDescent="0.25">
      <c r="C52">
        <v>4</v>
      </c>
      <c r="D52">
        <v>32</v>
      </c>
      <c r="E52">
        <f t="shared" si="12"/>
        <v>320</v>
      </c>
      <c r="F52">
        <v>83</v>
      </c>
      <c r="G52">
        <f t="shared" si="13"/>
        <v>830</v>
      </c>
      <c r="H52">
        <f t="shared" si="14"/>
        <v>51</v>
      </c>
      <c r="I52">
        <f t="shared" si="15"/>
        <v>510</v>
      </c>
      <c r="J52">
        <f t="shared" si="16"/>
        <v>5.0857843137254903E-3</v>
      </c>
      <c r="K52">
        <f t="shared" si="17"/>
        <v>196.62650602409639</v>
      </c>
    </row>
    <row r="53" spans="2:19" x14ac:dyDescent="0.25">
      <c r="C53">
        <v>5</v>
      </c>
      <c r="D53">
        <v>34</v>
      </c>
      <c r="E53">
        <f t="shared" si="12"/>
        <v>340</v>
      </c>
      <c r="F53">
        <v>80.5</v>
      </c>
      <c r="G53">
        <f t="shared" si="13"/>
        <v>805</v>
      </c>
      <c r="H53">
        <f t="shared" si="14"/>
        <v>46.5</v>
      </c>
      <c r="I53">
        <f t="shared" si="15"/>
        <v>465</v>
      </c>
      <c r="J53">
        <f t="shared" si="16"/>
        <v>5.0917141049968374E-3</v>
      </c>
      <c r="K53">
        <f t="shared" si="17"/>
        <v>196.3975155279503</v>
      </c>
    </row>
    <row r="54" spans="2:19" x14ac:dyDescent="0.25">
      <c r="C54">
        <v>6</v>
      </c>
      <c r="D54">
        <v>36</v>
      </c>
      <c r="E54">
        <f t="shared" si="12"/>
        <v>360</v>
      </c>
      <c r="F54">
        <v>79.3</v>
      </c>
      <c r="G54">
        <f t="shared" si="13"/>
        <v>793</v>
      </c>
      <c r="H54">
        <f t="shared" si="14"/>
        <v>43.3</v>
      </c>
      <c r="I54">
        <f t="shared" si="15"/>
        <v>433</v>
      </c>
      <c r="J54">
        <f t="shared" si="16"/>
        <v>5.0872465999486785E-3</v>
      </c>
      <c r="K54">
        <f t="shared" si="17"/>
        <v>196.56998738965953</v>
      </c>
    </row>
    <row r="55" spans="2:19" x14ac:dyDescent="0.25">
      <c r="C55">
        <v>7</v>
      </c>
      <c r="D55">
        <v>38</v>
      </c>
      <c r="E55">
        <f t="shared" si="12"/>
        <v>380</v>
      </c>
      <c r="F55">
        <v>78.5</v>
      </c>
      <c r="G55">
        <f t="shared" si="13"/>
        <v>785</v>
      </c>
      <c r="H55">
        <f t="shared" si="14"/>
        <v>40.5</v>
      </c>
      <c r="I55">
        <f t="shared" si="15"/>
        <v>405</v>
      </c>
      <c r="J55">
        <f t="shared" si="16"/>
        <v>5.1007147498375567E-3</v>
      </c>
      <c r="K55">
        <f t="shared" si="17"/>
        <v>196.05095541401275</v>
      </c>
    </row>
    <row r="56" spans="2:19" x14ac:dyDescent="0.25">
      <c r="C56">
        <v>8</v>
      </c>
      <c r="D56">
        <v>40</v>
      </c>
      <c r="E56">
        <f t="shared" si="12"/>
        <v>400</v>
      </c>
      <c r="F56">
        <v>78.3</v>
      </c>
      <c r="G56">
        <f t="shared" si="13"/>
        <v>783</v>
      </c>
      <c r="H56">
        <f t="shared" si="14"/>
        <v>38.299999999999997</v>
      </c>
      <c r="I56">
        <f t="shared" si="15"/>
        <v>383</v>
      </c>
      <c r="J56">
        <f t="shared" si="16"/>
        <v>5.1109660574412529E-3</v>
      </c>
      <c r="K56">
        <f t="shared" si="17"/>
        <v>195.65772669220945</v>
      </c>
    </row>
    <row r="57" spans="2:19" x14ac:dyDescent="0.25">
      <c r="C57">
        <v>9</v>
      </c>
      <c r="D57">
        <v>42</v>
      </c>
      <c r="E57">
        <f t="shared" si="12"/>
        <v>420</v>
      </c>
      <c r="F57">
        <v>78.900000000000006</v>
      </c>
      <c r="G57">
        <f t="shared" si="13"/>
        <v>789</v>
      </c>
      <c r="H57">
        <f t="shared" si="14"/>
        <v>36.900000000000006</v>
      </c>
      <c r="I57">
        <f t="shared" si="15"/>
        <v>369.00000000000006</v>
      </c>
      <c r="J57">
        <f t="shared" si="16"/>
        <v>5.090979481223383E-3</v>
      </c>
      <c r="K57">
        <f t="shared" si="17"/>
        <v>196.42585551330802</v>
      </c>
    </row>
    <row r="58" spans="2:19" x14ac:dyDescent="0.25">
      <c r="C58" s="4">
        <v>10</v>
      </c>
      <c r="D58" s="4">
        <v>44</v>
      </c>
      <c r="E58" s="4">
        <f t="shared" si="12"/>
        <v>440</v>
      </c>
      <c r="F58" s="4">
        <v>79.7</v>
      </c>
      <c r="G58" s="4">
        <f t="shared" si="13"/>
        <v>797</v>
      </c>
      <c r="H58" s="4">
        <f t="shared" si="14"/>
        <v>35.700000000000003</v>
      </c>
      <c r="I58" s="4">
        <f t="shared" si="15"/>
        <v>357</v>
      </c>
      <c r="J58" s="4">
        <f t="shared" si="16"/>
        <v>5.0738477209065439E-3</v>
      </c>
      <c r="K58" s="4">
        <f t="shared" si="17"/>
        <v>197.08908406524469</v>
      </c>
    </row>
    <row r="59" spans="2:19" x14ac:dyDescent="0.25">
      <c r="C59" s="1" t="s">
        <v>10</v>
      </c>
      <c r="K59">
        <f>AVERAGE(K49:K58)</f>
        <v>196.85684078474728</v>
      </c>
      <c r="M59" t="s">
        <v>26</v>
      </c>
      <c r="N59">
        <f>_xlfn.STDEV.S(K49:K58)</f>
        <v>0.83996717055844616</v>
      </c>
    </row>
    <row r="60" spans="2:19" x14ac:dyDescent="0.25">
      <c r="M60" t="s">
        <v>27</v>
      </c>
      <c r="N60">
        <f>N59/SQRT(COUNT(K49:K58))</f>
        <v>0.26562094187318169</v>
      </c>
    </row>
    <row r="62" spans="2:19" x14ac:dyDescent="0.25">
      <c r="B62" s="7" t="s">
        <v>29</v>
      </c>
    </row>
    <row r="64" spans="2:19" x14ac:dyDescent="0.25">
      <c r="D64" s="14" t="s">
        <v>8</v>
      </c>
      <c r="E64" s="14"/>
      <c r="F64" s="14"/>
      <c r="G64" s="14"/>
      <c r="H64" s="14"/>
      <c r="I64" s="14"/>
      <c r="J64" s="14"/>
      <c r="K64" s="14"/>
    </row>
    <row r="65" spans="3:19" x14ac:dyDescent="0.25">
      <c r="D65" s="1" t="s">
        <v>3</v>
      </c>
      <c r="E65" t="s">
        <v>6</v>
      </c>
      <c r="H65" s="1" t="s">
        <v>3</v>
      </c>
      <c r="I65" t="s">
        <v>6</v>
      </c>
      <c r="L65" s="2" t="s">
        <v>18</v>
      </c>
      <c r="N65" s="2" t="s">
        <v>4</v>
      </c>
      <c r="P65" t="s">
        <v>5</v>
      </c>
      <c r="Q65" t="s">
        <v>7</v>
      </c>
    </row>
    <row r="66" spans="3:19" x14ac:dyDescent="0.25">
      <c r="D66" s="3" t="s">
        <v>16</v>
      </c>
      <c r="F66" s="3" t="s">
        <v>17</v>
      </c>
      <c r="H66" s="3" t="s">
        <v>19</v>
      </c>
      <c r="J66" s="3" t="s">
        <v>20</v>
      </c>
    </row>
    <row r="67" spans="3:19" x14ac:dyDescent="0.25">
      <c r="C67">
        <v>1</v>
      </c>
      <c r="D67">
        <v>34</v>
      </c>
      <c r="E67">
        <f>D67*10</f>
        <v>340</v>
      </c>
      <c r="F67">
        <v>68.849999999999994</v>
      </c>
      <c r="G67">
        <f>F67*10</f>
        <v>688.5</v>
      </c>
      <c r="H67">
        <v>80.099999999999994</v>
      </c>
      <c r="I67">
        <f>H67*10</f>
        <v>801</v>
      </c>
      <c r="J67">
        <v>101.8</v>
      </c>
      <c r="K67">
        <f>J67*10</f>
        <v>1018</v>
      </c>
      <c r="L67">
        <f>F67-H67</f>
        <v>-11.25</v>
      </c>
      <c r="M67">
        <f>L67*10</f>
        <v>-112.5</v>
      </c>
      <c r="N67">
        <f>J67-F67</f>
        <v>32.950000000000003</v>
      </c>
      <c r="O67">
        <f>N67*10</f>
        <v>329.5</v>
      </c>
      <c r="P67">
        <f>(1/O67)+(1/M67)</f>
        <v>-5.8539875231832742E-3</v>
      </c>
      <c r="Q67">
        <f>1/P67</f>
        <v>-170.82373271889401</v>
      </c>
    </row>
    <row r="71" spans="3:19" x14ac:dyDescent="0.25">
      <c r="D71" s="9" t="s">
        <v>14</v>
      </c>
      <c r="E71" s="9"/>
      <c r="F71" s="9"/>
      <c r="G71" s="9"/>
      <c r="H71" s="9"/>
      <c r="I71" s="9"/>
      <c r="J71" s="9"/>
      <c r="K71" s="9"/>
    </row>
    <row r="72" spans="3:19" x14ac:dyDescent="0.25">
      <c r="S72" t="s">
        <v>21</v>
      </c>
    </row>
    <row r="73" spans="3:19" x14ac:dyDescent="0.25">
      <c r="D73" s="1" t="s">
        <v>3</v>
      </c>
      <c r="E73" t="s">
        <v>6</v>
      </c>
      <c r="F73" s="1" t="s">
        <v>3</v>
      </c>
      <c r="G73" t="s">
        <v>6</v>
      </c>
      <c r="I73" t="s">
        <v>6</v>
      </c>
      <c r="K73" t="s">
        <v>6</v>
      </c>
      <c r="L73" s="2" t="s">
        <v>18</v>
      </c>
      <c r="N73" s="2" t="s">
        <v>4</v>
      </c>
      <c r="P73" t="s">
        <v>5</v>
      </c>
      <c r="Q73" t="s">
        <v>7</v>
      </c>
      <c r="S73" t="s">
        <v>24</v>
      </c>
    </row>
    <row r="74" spans="3:19" x14ac:dyDescent="0.25">
      <c r="D74" s="3" t="s">
        <v>16</v>
      </c>
      <c r="F74" s="3" t="s">
        <v>22</v>
      </c>
      <c r="H74" s="3" t="s">
        <v>23</v>
      </c>
      <c r="J74" s="3" t="s">
        <v>20</v>
      </c>
      <c r="O74" t="s">
        <v>6</v>
      </c>
    </row>
    <row r="75" spans="3:19" x14ac:dyDescent="0.25">
      <c r="C75">
        <v>1</v>
      </c>
      <c r="D75">
        <v>50</v>
      </c>
      <c r="E75">
        <f>D75*10</f>
        <v>500</v>
      </c>
      <c r="F75">
        <v>82</v>
      </c>
      <c r="G75">
        <f>F75*10</f>
        <v>820</v>
      </c>
      <c r="H75">
        <v>70.400000000000006</v>
      </c>
      <c r="I75">
        <f>H75*10</f>
        <v>704</v>
      </c>
      <c r="J75">
        <v>113.4</v>
      </c>
      <c r="K75">
        <f>J75*10</f>
        <v>1134</v>
      </c>
      <c r="L75">
        <f>H75-$F$75</f>
        <v>-11.599999999999994</v>
      </c>
      <c r="M75">
        <f t="shared" ref="M75:M84" si="18">L75*10</f>
        <v>-115.99999999999994</v>
      </c>
      <c r="N75">
        <f>J75-H75</f>
        <v>43</v>
      </c>
      <c r="O75">
        <f t="shared" ref="O75:O84" si="19">N75*10</f>
        <v>430</v>
      </c>
      <c r="P75">
        <f t="shared" ref="P75:P84" si="20">(1/O75)+(1/M75)</f>
        <v>-6.2951082598235817E-3</v>
      </c>
      <c r="Q75">
        <f t="shared" ref="Q75:Q84" si="21">1/P75</f>
        <v>-158.85350318471325</v>
      </c>
    </row>
    <row r="76" spans="3:19" x14ac:dyDescent="0.25">
      <c r="C76">
        <v>2</v>
      </c>
      <c r="H76">
        <v>71.5</v>
      </c>
      <c r="I76">
        <f t="shared" ref="I76:I84" si="22">H76*10</f>
        <v>715</v>
      </c>
      <c r="J76">
        <v>101.5</v>
      </c>
      <c r="K76">
        <f t="shared" ref="K76:K84" si="23">J76*10</f>
        <v>1015</v>
      </c>
      <c r="L76">
        <f t="shared" ref="L76:L84" si="24">H76-$F$75</f>
        <v>-10.5</v>
      </c>
      <c r="M76">
        <f t="shared" si="18"/>
        <v>-105</v>
      </c>
      <c r="N76">
        <f t="shared" ref="N76:N84" si="25">J76-H76</f>
        <v>30</v>
      </c>
      <c r="O76">
        <f t="shared" si="19"/>
        <v>300</v>
      </c>
      <c r="P76">
        <f t="shared" si="20"/>
        <v>-6.1904761904761907E-3</v>
      </c>
      <c r="Q76">
        <f t="shared" si="21"/>
        <v>-161.53846153846152</v>
      </c>
    </row>
    <row r="77" spans="3:19" x14ac:dyDescent="0.25">
      <c r="C77">
        <v>3</v>
      </c>
      <c r="H77">
        <v>72.5</v>
      </c>
      <c r="I77">
        <f t="shared" si="22"/>
        <v>725</v>
      </c>
      <c r="J77">
        <v>97</v>
      </c>
      <c r="K77">
        <f t="shared" si="23"/>
        <v>970</v>
      </c>
      <c r="L77">
        <f t="shared" si="24"/>
        <v>-9.5</v>
      </c>
      <c r="M77">
        <f t="shared" si="18"/>
        <v>-95</v>
      </c>
      <c r="N77">
        <f t="shared" si="25"/>
        <v>24.5</v>
      </c>
      <c r="O77">
        <f t="shared" si="19"/>
        <v>245</v>
      </c>
      <c r="P77">
        <f t="shared" si="20"/>
        <v>-6.4446831364124591E-3</v>
      </c>
      <c r="Q77">
        <f t="shared" si="21"/>
        <v>-155.16666666666669</v>
      </c>
    </row>
    <row r="78" spans="3:19" x14ac:dyDescent="0.25">
      <c r="C78">
        <v>4</v>
      </c>
      <c r="H78">
        <v>73</v>
      </c>
      <c r="I78">
        <f t="shared" si="22"/>
        <v>730</v>
      </c>
      <c r="J78">
        <v>93.5</v>
      </c>
      <c r="K78">
        <f t="shared" si="23"/>
        <v>935</v>
      </c>
      <c r="L78">
        <f t="shared" si="24"/>
        <v>-9</v>
      </c>
      <c r="M78">
        <f t="shared" si="18"/>
        <v>-90</v>
      </c>
      <c r="N78">
        <f t="shared" si="25"/>
        <v>20.5</v>
      </c>
      <c r="O78">
        <f t="shared" si="19"/>
        <v>205</v>
      </c>
      <c r="P78">
        <f t="shared" si="20"/>
        <v>-6.2330623306233067E-3</v>
      </c>
      <c r="Q78">
        <f t="shared" si="21"/>
        <v>-160.43478260869563</v>
      </c>
    </row>
    <row r="79" spans="3:19" x14ac:dyDescent="0.25">
      <c r="C79">
        <v>5</v>
      </c>
      <c r="H79">
        <v>73.599999999999994</v>
      </c>
      <c r="I79">
        <f t="shared" si="22"/>
        <v>736</v>
      </c>
      <c r="J79">
        <v>91.7</v>
      </c>
      <c r="K79">
        <f t="shared" si="23"/>
        <v>917</v>
      </c>
      <c r="L79">
        <f t="shared" si="24"/>
        <v>-8.4000000000000057</v>
      </c>
      <c r="M79">
        <f t="shared" si="18"/>
        <v>-84.000000000000057</v>
      </c>
      <c r="N79">
        <f t="shared" si="25"/>
        <v>18.100000000000009</v>
      </c>
      <c r="O79">
        <f t="shared" si="19"/>
        <v>181.00000000000009</v>
      </c>
      <c r="P79">
        <f t="shared" si="20"/>
        <v>-6.3799000263088613E-3</v>
      </c>
      <c r="Q79">
        <f t="shared" si="21"/>
        <v>-156.74226804123722</v>
      </c>
    </row>
    <row r="80" spans="3:19" x14ac:dyDescent="0.25">
      <c r="C80">
        <v>6</v>
      </c>
      <c r="H80">
        <v>74</v>
      </c>
      <c r="I80">
        <f t="shared" si="22"/>
        <v>740</v>
      </c>
      <c r="J80">
        <v>90</v>
      </c>
      <c r="K80">
        <f t="shared" si="23"/>
        <v>900</v>
      </c>
      <c r="L80">
        <f t="shared" si="24"/>
        <v>-8</v>
      </c>
      <c r="M80">
        <f t="shared" si="18"/>
        <v>-80</v>
      </c>
      <c r="N80">
        <f t="shared" si="25"/>
        <v>16</v>
      </c>
      <c r="O80">
        <f t="shared" si="19"/>
        <v>160</v>
      </c>
      <c r="P80">
        <f t="shared" si="20"/>
        <v>-6.2500000000000003E-3</v>
      </c>
      <c r="Q80">
        <f t="shared" si="21"/>
        <v>-160</v>
      </c>
    </row>
    <row r="81" spans="3:20" x14ac:dyDescent="0.25">
      <c r="C81">
        <v>7</v>
      </c>
      <c r="H81">
        <v>74.5</v>
      </c>
      <c r="I81">
        <f t="shared" si="22"/>
        <v>745</v>
      </c>
      <c r="J81">
        <v>88.8</v>
      </c>
      <c r="K81">
        <f t="shared" si="23"/>
        <v>888</v>
      </c>
      <c r="L81">
        <f t="shared" si="24"/>
        <v>-7.5</v>
      </c>
      <c r="M81">
        <f t="shared" si="18"/>
        <v>-75</v>
      </c>
      <c r="N81">
        <f t="shared" si="25"/>
        <v>14.299999999999997</v>
      </c>
      <c r="O81">
        <f t="shared" si="19"/>
        <v>142.99999999999997</v>
      </c>
      <c r="P81">
        <f t="shared" si="20"/>
        <v>-6.3403263403263395E-3</v>
      </c>
      <c r="Q81">
        <f t="shared" si="21"/>
        <v>-157.72058823529414</v>
      </c>
    </row>
    <row r="82" spans="3:20" x14ac:dyDescent="0.25">
      <c r="C82">
        <v>8</v>
      </c>
      <c r="H82">
        <v>75</v>
      </c>
      <c r="I82">
        <f t="shared" si="22"/>
        <v>750</v>
      </c>
      <c r="J82">
        <v>86.9</v>
      </c>
      <c r="K82">
        <f t="shared" si="23"/>
        <v>869</v>
      </c>
      <c r="L82">
        <f t="shared" si="24"/>
        <v>-7</v>
      </c>
      <c r="M82">
        <f t="shared" si="18"/>
        <v>-70</v>
      </c>
      <c r="N82">
        <f t="shared" si="25"/>
        <v>11.900000000000006</v>
      </c>
      <c r="O82">
        <f t="shared" si="19"/>
        <v>119.00000000000006</v>
      </c>
      <c r="P82">
        <f t="shared" si="20"/>
        <v>-5.882352941176474E-3</v>
      </c>
      <c r="Q82">
        <f t="shared" si="21"/>
        <v>-169.99999999999991</v>
      </c>
    </row>
    <row r="83" spans="3:20" x14ac:dyDescent="0.25">
      <c r="C83">
        <v>9</v>
      </c>
      <c r="H83">
        <v>75.5</v>
      </c>
      <c r="I83">
        <f t="shared" si="22"/>
        <v>755</v>
      </c>
      <c r="J83">
        <v>86</v>
      </c>
      <c r="K83">
        <f t="shared" si="23"/>
        <v>860</v>
      </c>
      <c r="L83">
        <f t="shared" si="24"/>
        <v>-6.5</v>
      </c>
      <c r="M83">
        <f t="shared" si="18"/>
        <v>-65</v>
      </c>
      <c r="N83">
        <f t="shared" si="25"/>
        <v>10.5</v>
      </c>
      <c r="O83">
        <f t="shared" si="19"/>
        <v>105</v>
      </c>
      <c r="P83">
        <f t="shared" si="20"/>
        <v>-5.8608058608058608E-3</v>
      </c>
      <c r="Q83">
        <f t="shared" si="21"/>
        <v>-170.625</v>
      </c>
    </row>
    <row r="84" spans="3:20" x14ac:dyDescent="0.25">
      <c r="C84" s="4">
        <v>10</v>
      </c>
      <c r="D84" s="4"/>
      <c r="E84" s="4"/>
      <c r="F84" s="4"/>
      <c r="G84" s="4"/>
      <c r="H84" s="4">
        <v>76</v>
      </c>
      <c r="I84" s="4">
        <f t="shared" si="22"/>
        <v>760</v>
      </c>
      <c r="J84" s="4">
        <v>85.7</v>
      </c>
      <c r="K84" s="4">
        <f t="shared" si="23"/>
        <v>857</v>
      </c>
      <c r="L84" s="4">
        <f t="shared" si="24"/>
        <v>-6</v>
      </c>
      <c r="M84" s="4">
        <f t="shared" si="18"/>
        <v>-60</v>
      </c>
      <c r="N84" s="4">
        <f t="shared" si="25"/>
        <v>9.7000000000000028</v>
      </c>
      <c r="O84" s="4">
        <f t="shared" si="19"/>
        <v>97.000000000000028</v>
      </c>
      <c r="P84" s="4">
        <f t="shared" si="20"/>
        <v>-6.3573883161512062E-3</v>
      </c>
      <c r="Q84" s="4">
        <f t="shared" si="21"/>
        <v>-157.29729729729721</v>
      </c>
    </row>
    <row r="85" spans="3:20" x14ac:dyDescent="0.25">
      <c r="C85" s="1" t="s">
        <v>10</v>
      </c>
      <c r="Q85">
        <f>AVERAGE(Q75:Q84)</f>
        <v>-160.83785675723658</v>
      </c>
      <c r="S85" t="s">
        <v>26</v>
      </c>
      <c r="T85">
        <f>_xlfn.STDEV.S(Q75:Q84)</f>
        <v>5.335574412809768</v>
      </c>
    </row>
    <row r="86" spans="3:20" x14ac:dyDescent="0.25">
      <c r="S86" t="s">
        <v>27</v>
      </c>
      <c r="T86">
        <f>T85/SQRT(COUNT(Q75:Q84))</f>
        <v>1.6872567769794347</v>
      </c>
    </row>
    <row r="90" spans="3:20" x14ac:dyDescent="0.25">
      <c r="D90" s="9" t="s">
        <v>31</v>
      </c>
      <c r="E90" s="9"/>
      <c r="F90" s="9"/>
      <c r="G90" s="9"/>
      <c r="H90" s="9"/>
      <c r="I90" s="9"/>
      <c r="J90" s="9"/>
      <c r="K90" s="9"/>
    </row>
    <row r="92" spans="3:20" x14ac:dyDescent="0.25">
      <c r="D92" s="1" t="s">
        <v>3</v>
      </c>
      <c r="E92" t="s">
        <v>6</v>
      </c>
      <c r="F92" s="1" t="s">
        <v>3</v>
      </c>
      <c r="G92" t="s">
        <v>6</v>
      </c>
      <c r="I92" t="s">
        <v>6</v>
      </c>
      <c r="K92" t="s">
        <v>6</v>
      </c>
      <c r="L92" s="2" t="s">
        <v>18</v>
      </c>
      <c r="N92" s="2" t="s">
        <v>4</v>
      </c>
      <c r="P92" t="s">
        <v>5</v>
      </c>
      <c r="Q92" t="s">
        <v>7</v>
      </c>
    </row>
    <row r="93" spans="3:20" x14ac:dyDescent="0.25">
      <c r="D93" s="3" t="s">
        <v>16</v>
      </c>
      <c r="F93" s="3" t="s">
        <v>22</v>
      </c>
      <c r="H93" s="3" t="s">
        <v>23</v>
      </c>
      <c r="J93" s="3" t="s">
        <v>20</v>
      </c>
      <c r="O93" t="s">
        <v>6</v>
      </c>
    </row>
    <row r="94" spans="3:20" x14ac:dyDescent="0.25">
      <c r="C94">
        <v>1</v>
      </c>
      <c r="D94">
        <v>38</v>
      </c>
      <c r="E94">
        <f>D94*10</f>
        <v>380</v>
      </c>
      <c r="F94">
        <v>77.75</v>
      </c>
      <c r="G94">
        <f>F94*10</f>
        <v>777.5</v>
      </c>
      <c r="H94">
        <v>70.849999999999994</v>
      </c>
      <c r="I94">
        <f>H94*10</f>
        <v>708.5</v>
      </c>
      <c r="J94">
        <v>86.15</v>
      </c>
      <c r="K94">
        <f>J94*10</f>
        <v>861.5</v>
      </c>
      <c r="L94">
        <f>H94-$F$94</f>
        <v>-6.9000000000000057</v>
      </c>
      <c r="M94">
        <f t="shared" ref="M94:M105" si="26">L94*10</f>
        <v>-69.000000000000057</v>
      </c>
      <c r="N94">
        <f>J94-H94</f>
        <v>15.300000000000011</v>
      </c>
      <c r="O94">
        <f t="shared" ref="O94:O105" si="27">N94*10</f>
        <v>153.00000000000011</v>
      </c>
      <c r="P94">
        <f t="shared" ref="P94:P105" si="28">(1/O94)+(1/M94)</f>
        <v>-7.956805910770099E-3</v>
      </c>
      <c r="Q94">
        <f t="shared" ref="Q94:Q105" si="29">1/P94</f>
        <v>-125.67857142857153</v>
      </c>
    </row>
    <row r="95" spans="3:20" x14ac:dyDescent="0.25">
      <c r="C95">
        <v>2</v>
      </c>
      <c r="H95">
        <v>66.599999999999994</v>
      </c>
      <c r="I95">
        <f t="shared" ref="I95:I105" si="30">H95*10</f>
        <v>666</v>
      </c>
      <c r="J95">
        <v>113.4</v>
      </c>
      <c r="K95">
        <f t="shared" ref="K95:K105" si="31">J95*10</f>
        <v>1134</v>
      </c>
      <c r="L95">
        <f t="shared" ref="L95:L105" si="32">H95-$F$94</f>
        <v>-11.150000000000006</v>
      </c>
      <c r="M95">
        <f t="shared" si="26"/>
        <v>-111.50000000000006</v>
      </c>
      <c r="N95">
        <f t="shared" ref="N95:N105" si="33">J95-H95</f>
        <v>46.800000000000011</v>
      </c>
      <c r="O95">
        <f t="shared" si="27"/>
        <v>468.00000000000011</v>
      </c>
      <c r="P95">
        <f t="shared" si="28"/>
        <v>-6.8318577287187106E-3</v>
      </c>
      <c r="Q95">
        <f t="shared" si="29"/>
        <v>-146.37307152875186</v>
      </c>
    </row>
    <row r="96" spans="3:20" x14ac:dyDescent="0.25">
      <c r="C96">
        <v>3</v>
      </c>
      <c r="H96">
        <v>66.95</v>
      </c>
      <c r="I96">
        <f t="shared" si="30"/>
        <v>669.5</v>
      </c>
      <c r="J96">
        <v>110</v>
      </c>
      <c r="K96">
        <f t="shared" si="31"/>
        <v>1100</v>
      </c>
      <c r="L96">
        <f t="shared" si="32"/>
        <v>-10.799999999999997</v>
      </c>
      <c r="M96">
        <f t="shared" si="26"/>
        <v>-107.99999999999997</v>
      </c>
      <c r="N96">
        <f t="shared" si="33"/>
        <v>43.05</v>
      </c>
      <c r="O96">
        <f t="shared" si="27"/>
        <v>430.5</v>
      </c>
      <c r="P96">
        <f t="shared" si="28"/>
        <v>-6.9363788875984028E-3</v>
      </c>
      <c r="Q96">
        <f t="shared" si="29"/>
        <v>-144.16744186046506</v>
      </c>
    </row>
    <row r="97" spans="3:20" x14ac:dyDescent="0.25">
      <c r="C97">
        <v>4</v>
      </c>
      <c r="H97">
        <v>66.849999999999994</v>
      </c>
      <c r="I97">
        <f t="shared" si="30"/>
        <v>668.5</v>
      </c>
      <c r="J97">
        <v>108</v>
      </c>
      <c r="K97">
        <f t="shared" si="31"/>
        <v>1080</v>
      </c>
      <c r="L97">
        <f t="shared" si="32"/>
        <v>-10.900000000000006</v>
      </c>
      <c r="M97">
        <f t="shared" si="26"/>
        <v>-109.00000000000006</v>
      </c>
      <c r="N97">
        <f t="shared" si="33"/>
        <v>41.150000000000006</v>
      </c>
      <c r="O97">
        <f t="shared" si="27"/>
        <v>411.50000000000006</v>
      </c>
      <c r="P97">
        <f t="shared" si="28"/>
        <v>-6.7441782692543462E-3</v>
      </c>
      <c r="Q97">
        <f t="shared" si="29"/>
        <v>-148.27603305785132</v>
      </c>
    </row>
    <row r="98" spans="3:20" x14ac:dyDescent="0.25">
      <c r="C98">
        <v>5</v>
      </c>
      <c r="H98">
        <v>67.2</v>
      </c>
      <c r="I98">
        <f t="shared" si="30"/>
        <v>672</v>
      </c>
      <c r="J98">
        <v>104</v>
      </c>
      <c r="K98">
        <f t="shared" si="31"/>
        <v>1040</v>
      </c>
      <c r="L98">
        <f t="shared" si="32"/>
        <v>-10.549999999999997</v>
      </c>
      <c r="M98">
        <f t="shared" si="26"/>
        <v>-105.49999999999997</v>
      </c>
      <c r="N98">
        <f t="shared" si="33"/>
        <v>36.799999999999997</v>
      </c>
      <c r="O98">
        <f t="shared" si="27"/>
        <v>368</v>
      </c>
      <c r="P98">
        <f t="shared" si="28"/>
        <v>-6.761281681434167E-3</v>
      </c>
      <c r="Q98">
        <f t="shared" si="29"/>
        <v>-147.90095238095233</v>
      </c>
    </row>
    <row r="99" spans="3:20" x14ac:dyDescent="0.25">
      <c r="C99">
        <v>6</v>
      </c>
      <c r="H99">
        <v>67.8</v>
      </c>
      <c r="I99">
        <f t="shared" si="30"/>
        <v>678</v>
      </c>
      <c r="J99">
        <v>100</v>
      </c>
      <c r="K99">
        <f t="shared" si="31"/>
        <v>1000</v>
      </c>
      <c r="L99">
        <f t="shared" si="32"/>
        <v>-9.9500000000000028</v>
      </c>
      <c r="M99">
        <f t="shared" si="26"/>
        <v>-99.500000000000028</v>
      </c>
      <c r="N99">
        <f t="shared" si="33"/>
        <v>32.200000000000003</v>
      </c>
      <c r="O99">
        <f t="shared" si="27"/>
        <v>322</v>
      </c>
      <c r="P99">
        <f t="shared" si="28"/>
        <v>-6.9446611941696027E-3</v>
      </c>
      <c r="Q99">
        <f t="shared" si="29"/>
        <v>-143.99550561797759</v>
      </c>
    </row>
    <row r="100" spans="3:20" x14ac:dyDescent="0.25">
      <c r="C100">
        <v>7</v>
      </c>
      <c r="H100">
        <v>68.3</v>
      </c>
      <c r="I100">
        <f t="shared" si="30"/>
        <v>683</v>
      </c>
      <c r="J100">
        <v>95</v>
      </c>
      <c r="K100">
        <f t="shared" si="31"/>
        <v>950</v>
      </c>
      <c r="L100">
        <f t="shared" si="32"/>
        <v>-9.4500000000000028</v>
      </c>
      <c r="M100">
        <f t="shared" si="26"/>
        <v>-94.500000000000028</v>
      </c>
      <c r="N100">
        <f t="shared" si="33"/>
        <v>26.700000000000003</v>
      </c>
      <c r="O100">
        <f t="shared" si="27"/>
        <v>267</v>
      </c>
      <c r="P100">
        <f t="shared" si="28"/>
        <v>-6.8366922299506541E-3</v>
      </c>
      <c r="Q100">
        <f t="shared" si="29"/>
        <v>-146.26956521739137</v>
      </c>
    </row>
    <row r="101" spans="3:20" x14ac:dyDescent="0.25">
      <c r="C101">
        <v>8</v>
      </c>
      <c r="H101">
        <v>69.349999999999994</v>
      </c>
      <c r="I101">
        <f t="shared" si="30"/>
        <v>693.5</v>
      </c>
      <c r="J101">
        <v>91</v>
      </c>
      <c r="K101">
        <f t="shared" si="31"/>
        <v>910</v>
      </c>
      <c r="L101">
        <f t="shared" si="32"/>
        <v>-8.4000000000000057</v>
      </c>
      <c r="M101">
        <f t="shared" si="26"/>
        <v>-84.000000000000057</v>
      </c>
      <c r="N101">
        <f t="shared" si="33"/>
        <v>21.650000000000006</v>
      </c>
      <c r="O101">
        <f t="shared" si="27"/>
        <v>216.50000000000006</v>
      </c>
      <c r="P101">
        <f t="shared" si="28"/>
        <v>-7.2858242604200967E-3</v>
      </c>
      <c r="Q101">
        <f t="shared" si="29"/>
        <v>-137.25283018867938</v>
      </c>
    </row>
    <row r="102" spans="3:20" x14ac:dyDescent="0.25">
      <c r="C102">
        <v>9</v>
      </c>
      <c r="H102">
        <v>69.900000000000006</v>
      </c>
      <c r="I102">
        <f t="shared" si="30"/>
        <v>699</v>
      </c>
      <c r="J102">
        <v>88</v>
      </c>
      <c r="K102">
        <f t="shared" si="31"/>
        <v>880</v>
      </c>
      <c r="L102">
        <f t="shared" si="32"/>
        <v>-7.8499999999999943</v>
      </c>
      <c r="M102">
        <f t="shared" si="26"/>
        <v>-78.499999999999943</v>
      </c>
      <c r="N102">
        <f t="shared" si="33"/>
        <v>18.099999999999994</v>
      </c>
      <c r="O102">
        <f t="shared" si="27"/>
        <v>180.99999999999994</v>
      </c>
      <c r="P102">
        <f t="shared" si="28"/>
        <v>-7.2139916247316825E-3</v>
      </c>
      <c r="Q102">
        <f t="shared" si="29"/>
        <v>-138.61951219512181</v>
      </c>
    </row>
    <row r="103" spans="3:20" x14ac:dyDescent="0.25">
      <c r="C103">
        <v>10</v>
      </c>
      <c r="H103">
        <v>70.900000000000006</v>
      </c>
      <c r="I103">
        <f t="shared" si="30"/>
        <v>709</v>
      </c>
      <c r="J103">
        <v>85</v>
      </c>
      <c r="K103">
        <f t="shared" si="31"/>
        <v>850</v>
      </c>
      <c r="L103">
        <f t="shared" si="32"/>
        <v>-6.8499999999999943</v>
      </c>
      <c r="M103">
        <f t="shared" si="26"/>
        <v>-68.499999999999943</v>
      </c>
      <c r="N103">
        <f t="shared" si="33"/>
        <v>14.099999999999994</v>
      </c>
      <c r="O103">
        <f t="shared" si="27"/>
        <v>140.99999999999994</v>
      </c>
      <c r="P103">
        <f t="shared" si="28"/>
        <v>-7.506341564425127E-3</v>
      </c>
      <c r="Q103">
        <f t="shared" si="29"/>
        <v>-133.22068965517224</v>
      </c>
    </row>
    <row r="104" spans="3:20" x14ac:dyDescent="0.25">
      <c r="C104">
        <v>11</v>
      </c>
      <c r="H104">
        <v>70.150000000000006</v>
      </c>
      <c r="I104">
        <f t="shared" si="30"/>
        <v>701.5</v>
      </c>
      <c r="J104">
        <v>87.8</v>
      </c>
      <c r="K104">
        <f t="shared" si="31"/>
        <v>878</v>
      </c>
      <c r="L104">
        <f t="shared" si="32"/>
        <v>-7.5999999999999943</v>
      </c>
      <c r="M104">
        <f t="shared" si="26"/>
        <v>-75.999999999999943</v>
      </c>
      <c r="N104">
        <f t="shared" si="33"/>
        <v>17.649999999999991</v>
      </c>
      <c r="O104">
        <f t="shared" si="27"/>
        <v>176.49999999999991</v>
      </c>
      <c r="P104">
        <f t="shared" si="28"/>
        <v>-7.4921723572387126E-3</v>
      </c>
      <c r="Q104">
        <f t="shared" si="29"/>
        <v>-133.47263681592028</v>
      </c>
    </row>
    <row r="105" spans="3:20" x14ac:dyDescent="0.25">
      <c r="C105" s="4">
        <v>12</v>
      </c>
      <c r="D105" s="4"/>
      <c r="E105" s="4"/>
      <c r="F105" s="4"/>
      <c r="G105" s="4"/>
      <c r="H105" s="4">
        <v>68.3</v>
      </c>
      <c r="I105" s="4">
        <f t="shared" si="30"/>
        <v>683</v>
      </c>
      <c r="J105" s="4">
        <v>97.65</v>
      </c>
      <c r="K105" s="4">
        <f t="shared" si="31"/>
        <v>976.5</v>
      </c>
      <c r="L105" s="4">
        <f t="shared" si="32"/>
        <v>-9.4500000000000028</v>
      </c>
      <c r="M105" s="4">
        <f t="shared" si="26"/>
        <v>-94.500000000000028</v>
      </c>
      <c r="N105" s="4">
        <f t="shared" si="33"/>
        <v>29.350000000000009</v>
      </c>
      <c r="O105" s="4">
        <f t="shared" si="27"/>
        <v>293.50000000000011</v>
      </c>
      <c r="P105" s="4">
        <f t="shared" si="28"/>
        <v>-7.1748555564569178E-3</v>
      </c>
      <c r="Q105" s="4">
        <f t="shared" si="29"/>
        <v>-139.37562814070355</v>
      </c>
    </row>
    <row r="106" spans="3:20" x14ac:dyDescent="0.25">
      <c r="C106" s="1" t="s">
        <v>10</v>
      </c>
      <c r="Q106">
        <f>AVERAGE(Q94:Q105)</f>
        <v>-140.38353650729653</v>
      </c>
      <c r="S106" t="s">
        <v>26</v>
      </c>
      <c r="T106">
        <f>_xlfn.STDEV.S(Q94:Q105)</f>
        <v>7.0447856808884328</v>
      </c>
    </row>
    <row r="107" spans="3:20" x14ac:dyDescent="0.25">
      <c r="S107" t="s">
        <v>27</v>
      </c>
      <c r="T107">
        <f>T106/COUNT(Q94:Q105)</f>
        <v>0.58706547340736936</v>
      </c>
    </row>
    <row r="112" spans="3:20" x14ac:dyDescent="0.25">
      <c r="D112" s="9" t="s">
        <v>25</v>
      </c>
      <c r="E112" s="9"/>
      <c r="F112" s="9"/>
      <c r="G112" s="9"/>
      <c r="H112" s="9"/>
      <c r="I112" s="9"/>
      <c r="J112" s="9"/>
      <c r="K112" s="9"/>
    </row>
    <row r="114" spans="3:20" x14ac:dyDescent="0.25">
      <c r="D114" s="1" t="s">
        <v>3</v>
      </c>
      <c r="E114" t="s">
        <v>6</v>
      </c>
      <c r="F114" s="1" t="s">
        <v>3</v>
      </c>
      <c r="G114" t="s">
        <v>6</v>
      </c>
      <c r="I114" t="s">
        <v>6</v>
      </c>
      <c r="K114" t="s">
        <v>6</v>
      </c>
      <c r="L114" s="2" t="s">
        <v>18</v>
      </c>
      <c r="N114" s="2" t="s">
        <v>4</v>
      </c>
      <c r="P114" t="s">
        <v>5</v>
      </c>
      <c r="Q114" t="s">
        <v>7</v>
      </c>
    </row>
    <row r="115" spans="3:20" x14ac:dyDescent="0.25">
      <c r="D115" s="3" t="s">
        <v>16</v>
      </c>
      <c r="F115" s="3" t="s">
        <v>22</v>
      </c>
      <c r="H115" s="3" t="s">
        <v>23</v>
      </c>
      <c r="J115" s="3" t="s">
        <v>20</v>
      </c>
      <c r="O115" t="s">
        <v>6</v>
      </c>
    </row>
    <row r="116" spans="3:20" x14ac:dyDescent="0.25">
      <c r="C116">
        <v>1</v>
      </c>
      <c r="D116">
        <v>58</v>
      </c>
      <c r="E116">
        <f>D116*10</f>
        <v>580</v>
      </c>
      <c r="F116">
        <v>87.5</v>
      </c>
      <c r="G116">
        <f>F116*10</f>
        <v>875</v>
      </c>
      <c r="H116">
        <v>77</v>
      </c>
      <c r="I116">
        <f>H116*10</f>
        <v>770</v>
      </c>
      <c r="J116">
        <v>106</v>
      </c>
      <c r="K116">
        <f>J116*10</f>
        <v>1060</v>
      </c>
      <c r="L116">
        <f>H116-$F$116</f>
        <v>-10.5</v>
      </c>
      <c r="M116">
        <f t="shared" ref="M116:M125" si="34">L116*10</f>
        <v>-105</v>
      </c>
      <c r="N116">
        <f>J116-H116</f>
        <v>29</v>
      </c>
      <c r="O116">
        <f t="shared" ref="O116:O125" si="35">N116*10</f>
        <v>290</v>
      </c>
      <c r="P116">
        <f t="shared" ref="P116:P125" si="36">(1/O116)+(1/M116)</f>
        <v>-6.0755336617405592E-3</v>
      </c>
      <c r="Q116">
        <f t="shared" ref="Q116:Q125" si="37">1/P116</f>
        <v>-164.59459459459458</v>
      </c>
    </row>
    <row r="117" spans="3:20" x14ac:dyDescent="0.25">
      <c r="C117">
        <v>2</v>
      </c>
      <c r="H117">
        <v>76.5</v>
      </c>
      <c r="I117">
        <f t="shared" ref="I117:I125" si="38">H117*10</f>
        <v>765</v>
      </c>
      <c r="J117">
        <v>112</v>
      </c>
      <c r="K117">
        <f t="shared" ref="K117:K125" si="39">J117*10</f>
        <v>1120</v>
      </c>
      <c r="L117">
        <f t="shared" ref="L117:L125" si="40">H117-$F$116</f>
        <v>-11</v>
      </c>
      <c r="M117">
        <f t="shared" si="34"/>
        <v>-110</v>
      </c>
      <c r="N117">
        <f t="shared" ref="N117:N125" si="41">J117-H117</f>
        <v>35.5</v>
      </c>
      <c r="O117">
        <f t="shared" si="35"/>
        <v>355</v>
      </c>
      <c r="P117">
        <f t="shared" si="36"/>
        <v>-6.2740076824583865E-3</v>
      </c>
      <c r="Q117">
        <f t="shared" si="37"/>
        <v>-159.38775510204081</v>
      </c>
    </row>
    <row r="118" spans="3:20" x14ac:dyDescent="0.25">
      <c r="C118">
        <v>3</v>
      </c>
      <c r="H118">
        <v>77.5</v>
      </c>
      <c r="I118">
        <f t="shared" si="38"/>
        <v>775</v>
      </c>
      <c r="J118">
        <v>104.6</v>
      </c>
      <c r="K118">
        <f t="shared" si="39"/>
        <v>1046</v>
      </c>
      <c r="L118">
        <f t="shared" si="40"/>
        <v>-10</v>
      </c>
      <c r="M118">
        <f t="shared" si="34"/>
        <v>-100</v>
      </c>
      <c r="N118">
        <f t="shared" si="41"/>
        <v>27.099999999999994</v>
      </c>
      <c r="O118">
        <f t="shared" si="35"/>
        <v>270.99999999999994</v>
      </c>
      <c r="P118">
        <f t="shared" si="36"/>
        <v>-6.3099630996309962E-3</v>
      </c>
      <c r="Q118">
        <f t="shared" si="37"/>
        <v>-158.4795321637427</v>
      </c>
    </row>
    <row r="119" spans="3:20" x14ac:dyDescent="0.25">
      <c r="C119">
        <v>4</v>
      </c>
      <c r="H119">
        <v>78</v>
      </c>
      <c r="I119">
        <f t="shared" si="38"/>
        <v>780</v>
      </c>
      <c r="J119">
        <v>102</v>
      </c>
      <c r="K119">
        <f t="shared" si="39"/>
        <v>1020</v>
      </c>
      <c r="L119">
        <f t="shared" si="40"/>
        <v>-9.5</v>
      </c>
      <c r="M119">
        <f t="shared" si="34"/>
        <v>-95</v>
      </c>
      <c r="N119">
        <f t="shared" si="41"/>
        <v>24</v>
      </c>
      <c r="O119">
        <f t="shared" si="35"/>
        <v>240</v>
      </c>
      <c r="P119">
        <f t="shared" si="36"/>
        <v>-6.3596491228070174E-3</v>
      </c>
      <c r="Q119">
        <f t="shared" si="37"/>
        <v>-157.24137931034483</v>
      </c>
    </row>
    <row r="120" spans="3:20" x14ac:dyDescent="0.25">
      <c r="C120">
        <v>5</v>
      </c>
      <c r="H120">
        <v>78.5</v>
      </c>
      <c r="I120">
        <f t="shared" si="38"/>
        <v>785</v>
      </c>
      <c r="J120">
        <v>99.3</v>
      </c>
      <c r="K120">
        <f t="shared" si="39"/>
        <v>993</v>
      </c>
      <c r="L120">
        <f t="shared" si="40"/>
        <v>-9</v>
      </c>
      <c r="M120">
        <f t="shared" si="34"/>
        <v>-90</v>
      </c>
      <c r="N120">
        <f t="shared" si="41"/>
        <v>20.799999999999997</v>
      </c>
      <c r="O120">
        <f t="shared" si="35"/>
        <v>207.99999999999997</v>
      </c>
      <c r="P120">
        <f t="shared" si="36"/>
        <v>-6.3034188034188036E-3</v>
      </c>
      <c r="Q120">
        <f t="shared" si="37"/>
        <v>-158.64406779661016</v>
      </c>
    </row>
    <row r="121" spans="3:20" x14ac:dyDescent="0.25">
      <c r="C121">
        <v>6</v>
      </c>
      <c r="H121">
        <v>79</v>
      </c>
      <c r="I121">
        <f t="shared" si="38"/>
        <v>790</v>
      </c>
      <c r="J121">
        <v>96.7</v>
      </c>
      <c r="K121">
        <f t="shared" si="39"/>
        <v>967</v>
      </c>
      <c r="L121">
        <f t="shared" si="40"/>
        <v>-8.5</v>
      </c>
      <c r="M121">
        <f t="shared" si="34"/>
        <v>-85</v>
      </c>
      <c r="N121">
        <f t="shared" si="41"/>
        <v>17.700000000000003</v>
      </c>
      <c r="O121">
        <f t="shared" si="35"/>
        <v>177.00000000000003</v>
      </c>
      <c r="P121">
        <f t="shared" si="36"/>
        <v>-6.1149883682286481E-3</v>
      </c>
      <c r="Q121">
        <f t="shared" si="37"/>
        <v>-163.53260869565216</v>
      </c>
    </row>
    <row r="122" spans="3:20" x14ac:dyDescent="0.25">
      <c r="C122">
        <v>7</v>
      </c>
      <c r="H122">
        <v>79.5</v>
      </c>
      <c r="I122">
        <f t="shared" si="38"/>
        <v>795</v>
      </c>
      <c r="J122">
        <v>94.6</v>
      </c>
      <c r="K122">
        <f t="shared" si="39"/>
        <v>946</v>
      </c>
      <c r="L122">
        <f t="shared" si="40"/>
        <v>-8</v>
      </c>
      <c r="M122">
        <f t="shared" si="34"/>
        <v>-80</v>
      </c>
      <c r="N122">
        <f t="shared" si="41"/>
        <v>15.099999999999994</v>
      </c>
      <c r="O122">
        <f t="shared" si="35"/>
        <v>150.99999999999994</v>
      </c>
      <c r="P122">
        <f t="shared" si="36"/>
        <v>-5.8774834437086074E-3</v>
      </c>
      <c r="Q122">
        <f t="shared" si="37"/>
        <v>-170.14084507042259</v>
      </c>
    </row>
    <row r="123" spans="3:20" x14ac:dyDescent="0.25">
      <c r="C123">
        <v>8</v>
      </c>
      <c r="H123">
        <v>80</v>
      </c>
      <c r="I123">
        <f t="shared" si="38"/>
        <v>800</v>
      </c>
      <c r="J123">
        <v>93.7</v>
      </c>
      <c r="K123">
        <f t="shared" si="39"/>
        <v>937</v>
      </c>
      <c r="L123">
        <f t="shared" si="40"/>
        <v>-7.5</v>
      </c>
      <c r="M123">
        <f t="shared" si="34"/>
        <v>-75</v>
      </c>
      <c r="N123">
        <f t="shared" si="41"/>
        <v>13.700000000000003</v>
      </c>
      <c r="O123">
        <f t="shared" si="35"/>
        <v>137.00000000000003</v>
      </c>
      <c r="P123">
        <f t="shared" si="36"/>
        <v>-6.0340632603406346E-3</v>
      </c>
      <c r="Q123">
        <f t="shared" si="37"/>
        <v>-165.72580645161284</v>
      </c>
    </row>
    <row r="124" spans="3:20" x14ac:dyDescent="0.25">
      <c r="C124">
        <v>9</v>
      </c>
      <c r="H124">
        <v>80.5</v>
      </c>
      <c r="I124">
        <f t="shared" si="38"/>
        <v>805</v>
      </c>
      <c r="J124">
        <v>92.5</v>
      </c>
      <c r="K124">
        <f t="shared" si="39"/>
        <v>925</v>
      </c>
      <c r="L124">
        <f t="shared" si="40"/>
        <v>-7</v>
      </c>
      <c r="M124">
        <f t="shared" si="34"/>
        <v>-70</v>
      </c>
      <c r="N124">
        <f t="shared" si="41"/>
        <v>12</v>
      </c>
      <c r="O124">
        <f t="shared" si="35"/>
        <v>120</v>
      </c>
      <c r="P124">
        <f t="shared" si="36"/>
        <v>-5.9523809523809521E-3</v>
      </c>
      <c r="Q124">
        <f t="shared" si="37"/>
        <v>-168</v>
      </c>
    </row>
    <row r="125" spans="3:20" x14ac:dyDescent="0.25">
      <c r="C125">
        <v>10</v>
      </c>
      <c r="H125">
        <v>81</v>
      </c>
      <c r="I125">
        <f t="shared" si="38"/>
        <v>810</v>
      </c>
      <c r="J125">
        <v>91.7</v>
      </c>
      <c r="K125">
        <f t="shared" si="39"/>
        <v>917</v>
      </c>
      <c r="L125">
        <f t="shared" si="40"/>
        <v>-6.5</v>
      </c>
      <c r="M125">
        <f t="shared" si="34"/>
        <v>-65</v>
      </c>
      <c r="N125">
        <f t="shared" si="41"/>
        <v>10.700000000000003</v>
      </c>
      <c r="O125">
        <f t="shared" si="35"/>
        <v>107.00000000000003</v>
      </c>
      <c r="P125">
        <f t="shared" si="36"/>
        <v>-6.0388209920920234E-3</v>
      </c>
      <c r="Q125">
        <f t="shared" si="37"/>
        <v>-165.59523809523802</v>
      </c>
    </row>
    <row r="126" spans="3:20" x14ac:dyDescent="0.25">
      <c r="C126" s="5" t="s">
        <v>10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>
        <f>AVERAGE(Q116:Q125)</f>
        <v>-163.13418272802591</v>
      </c>
      <c r="S126" t="s">
        <v>26</v>
      </c>
      <c r="T126">
        <f>_xlfn.STDEV.S(Q116:Q125)</f>
        <v>4.4524912386278457</v>
      </c>
    </row>
    <row r="127" spans="3:20" x14ac:dyDescent="0.25">
      <c r="S127" t="s">
        <v>27</v>
      </c>
      <c r="T127">
        <f>T126/COUNT(Q116:Q125)</f>
        <v>0.44524912386278459</v>
      </c>
    </row>
  </sheetData>
  <mergeCells count="9">
    <mergeCell ref="M13:Q13"/>
    <mergeCell ref="D45:K45"/>
    <mergeCell ref="M45:R45"/>
    <mergeCell ref="D64:K64"/>
    <mergeCell ref="D71:K71"/>
    <mergeCell ref="D90:K90"/>
    <mergeCell ref="D112:K112"/>
    <mergeCell ref="D5:K5"/>
    <mergeCell ref="D13:K1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037BF81C8A1D1547B12D0830A4E2F68D" ma:contentTypeVersion="17" ma:contentTypeDescription="Luo uusi asiakirja." ma:contentTypeScope="" ma:versionID="2a287bb68b77d6240dda774b1ee6bf04">
  <xsd:schema xmlns:xsd="http://www.w3.org/2001/XMLSchema" xmlns:xs="http://www.w3.org/2001/XMLSchema" xmlns:p="http://schemas.microsoft.com/office/2006/metadata/properties" xmlns:ns3="6e97b83c-3422-4b2a-8344-b05cd374bb92" xmlns:ns4="07d742ff-2160-4197-9a3e-69d7d0f0d25f" targetNamespace="http://schemas.microsoft.com/office/2006/metadata/properties" ma:root="true" ma:fieldsID="b9f0c8411d5c9d4d9026269ddd12d358" ns3:_="" ns4:_="">
    <xsd:import namespace="6e97b83c-3422-4b2a-8344-b05cd374bb92"/>
    <xsd:import namespace="07d742ff-2160-4197-9a3e-69d7d0f0d2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97b83c-3422-4b2a-8344-b05cd374bb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d742ff-2160-4197-9a3e-69d7d0f0d2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Jakamisvihjeen hajautu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e97b83c-3422-4b2a-8344-b05cd374bb92" xsi:nil="true"/>
  </documentManagement>
</p:properties>
</file>

<file path=customXml/itemProps1.xml><?xml version="1.0" encoding="utf-8"?>
<ds:datastoreItem xmlns:ds="http://schemas.openxmlformats.org/officeDocument/2006/customXml" ds:itemID="{A072AE93-7CB7-44D9-933C-7FEB96EA30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97b83c-3422-4b2a-8344-b05cd374bb92"/>
    <ds:schemaRef ds:uri="07d742ff-2160-4197-9a3e-69d7d0f0d2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43AC3E-FC10-47F1-A56D-D368AAEA32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3349F8-9A37-4D8C-A33D-624072979DFB}">
  <ds:schemaRefs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documentManagement/types"/>
    <ds:schemaRef ds:uri="6e97b83c-3422-4b2a-8344-b05cd374bb92"/>
    <ds:schemaRef ds:uri="http://schemas.openxmlformats.org/package/2006/metadata/core-properties"/>
    <ds:schemaRef ds:uri="07d742ff-2160-4197-9a3e-69d7d0f0d25f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measurement-1-Jan</vt:lpstr>
      <vt:lpstr>measurement-2-May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Niinimäki, Laura</dc:creator>
  <cp:lastModifiedBy>Niinimäki, Laura</cp:lastModifiedBy>
  <cp:lastPrinted>2024-03-26T12:57:51Z</cp:lastPrinted>
  <dcterms:created xsi:type="dcterms:W3CDTF">2024-01-31T14:18:49Z</dcterms:created>
  <dcterms:modified xsi:type="dcterms:W3CDTF">2024-06-16T12:58:53Z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0x010100037BF81C8A1D1547B12D0830A4E2F68D</vt:lpwstr>
  </property>
</Properties>
</file>