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eic\IADE\quiz5-pivot\"/>
    </mc:Choice>
  </mc:AlternateContent>
  <xr:revisionPtr revIDLastSave="0" documentId="13_ncr:1_{AF966975-F29C-4F61-8943-098BD506B4C8}" xr6:coauthVersionLast="47" xr6:coauthVersionMax="47" xr10:uidLastSave="{00000000-0000-0000-0000-000000000000}"/>
  <bookViews>
    <workbookView xWindow="-28920" yWindow="-120" windowWidth="29040" windowHeight="15990" activeTab="4" xr2:uid="{00000000-000D-0000-FFFF-FFFF00000000}"/>
  </bookViews>
  <sheets>
    <sheet name="Dados" sheetId="3" r:id="rId1"/>
    <sheet name="Pivot Q1" sheetId="4" r:id="rId2"/>
    <sheet name="Pivot Alt Q1" sheetId="5" r:id="rId3"/>
    <sheet name="NewQuiz" sheetId="8" r:id="rId4"/>
    <sheet name="NewQuiz letsgooo" sheetId="10" r:id="rId5"/>
  </sheets>
  <definedNames>
    <definedName name="_xlnm._FilterDatabase" localSheetId="0" hidden="1">Dados!$B$6:$M$706</definedName>
    <definedName name="Tabela_A">#REF!</definedName>
  </definedNames>
  <calcPr calcId="191029" concurrentCalc="0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6" i="10" l="1"/>
  <c r="AT5" i="10"/>
  <c r="AT7" i="10"/>
  <c r="Q5" i="10"/>
  <c r="Q6" i="10"/>
  <c r="Q7" i="10"/>
  <c r="Q5" i="8"/>
  <c r="Q6" i="8"/>
  <c r="Q7" i="8"/>
  <c r="U8" i="4"/>
  <c r="M5" i="4"/>
  <c r="F10" i="5"/>
  <c r="J585" i="3"/>
  <c r="L585" i="3"/>
  <c r="J99" i="3"/>
  <c r="J255" i="3"/>
  <c r="L255" i="3"/>
  <c r="J335" i="3"/>
  <c r="J246" i="3"/>
  <c r="J46" i="3"/>
  <c r="J347" i="3"/>
  <c r="L347" i="3"/>
  <c r="J290" i="3"/>
  <c r="L290" i="3"/>
  <c r="J248" i="3"/>
  <c r="J333" i="3"/>
  <c r="J262" i="3"/>
  <c r="L262" i="3"/>
  <c r="J88" i="3"/>
  <c r="J102" i="3"/>
  <c r="J398" i="3"/>
  <c r="J227" i="3"/>
  <c r="L227" i="3"/>
  <c r="J382" i="3"/>
  <c r="L382" i="3"/>
  <c r="J416" i="3"/>
  <c r="J391" i="3"/>
  <c r="J389" i="3"/>
  <c r="L389" i="3"/>
  <c r="J64" i="3"/>
  <c r="J456" i="3"/>
  <c r="J476" i="3"/>
  <c r="J420" i="3"/>
  <c r="L420" i="3"/>
  <c r="J129" i="3"/>
  <c r="L129" i="3"/>
  <c r="J323" i="3"/>
  <c r="J480" i="3"/>
  <c r="J35" i="3"/>
  <c r="L35" i="3"/>
  <c r="J439" i="3"/>
  <c r="J334" i="3"/>
  <c r="J285" i="3"/>
  <c r="J48" i="3"/>
  <c r="L48" i="3"/>
  <c r="J579" i="3"/>
  <c r="L579" i="3"/>
  <c r="J352" i="3"/>
  <c r="J596" i="3"/>
  <c r="J75" i="3"/>
  <c r="J578" i="3"/>
  <c r="J312" i="3"/>
  <c r="J442" i="3"/>
  <c r="J190" i="3"/>
  <c r="L190" i="3"/>
  <c r="J695" i="3"/>
  <c r="L695" i="3"/>
  <c r="J675" i="3"/>
  <c r="J589" i="3"/>
  <c r="J159" i="3"/>
  <c r="L159" i="3"/>
  <c r="J185" i="3"/>
  <c r="J652" i="3"/>
  <c r="J119" i="3"/>
  <c r="J669" i="3"/>
  <c r="L669" i="3"/>
  <c r="J683" i="3"/>
  <c r="L683" i="3"/>
  <c r="J663" i="3"/>
  <c r="J655" i="3"/>
  <c r="J679" i="3"/>
  <c r="L679" i="3"/>
  <c r="J617" i="3"/>
  <c r="J570" i="3"/>
  <c r="J595" i="3"/>
  <c r="J541" i="3"/>
  <c r="L541" i="3"/>
  <c r="J160" i="3"/>
  <c r="L160" i="3"/>
  <c r="J22" i="3"/>
  <c r="J629" i="3"/>
  <c r="J296" i="3"/>
  <c r="L296" i="3"/>
  <c r="J65" i="3"/>
  <c r="J340" i="3"/>
  <c r="J319" i="3"/>
  <c r="J230" i="3"/>
  <c r="L230" i="3"/>
  <c r="J556" i="3"/>
  <c r="L556" i="3"/>
  <c r="J377" i="3"/>
  <c r="J162" i="3"/>
  <c r="J52" i="3"/>
  <c r="J438" i="3"/>
  <c r="J273" i="3"/>
  <c r="J24" i="3"/>
  <c r="J320" i="3"/>
  <c r="L320" i="3"/>
  <c r="J401" i="3"/>
  <c r="L401" i="3"/>
  <c r="J19" i="3"/>
  <c r="J207" i="3"/>
  <c r="J372" i="3"/>
  <c r="L372" i="3"/>
  <c r="J508" i="3"/>
  <c r="J205" i="3"/>
  <c r="J49" i="3"/>
  <c r="J134" i="3"/>
  <c r="L134" i="3"/>
  <c r="J400" i="3"/>
  <c r="L400" i="3"/>
  <c r="J445" i="3"/>
  <c r="J12" i="3"/>
  <c r="J449" i="3"/>
  <c r="L449" i="3"/>
  <c r="J593" i="3"/>
  <c r="J515" i="3"/>
  <c r="J403" i="3"/>
  <c r="J423" i="3"/>
  <c r="L423" i="3"/>
  <c r="J598" i="3"/>
  <c r="L598" i="3"/>
  <c r="J529" i="3"/>
  <c r="J196" i="3"/>
  <c r="J547" i="3"/>
  <c r="L547" i="3"/>
  <c r="J56" i="3"/>
  <c r="J223" i="3"/>
  <c r="J267" i="3"/>
  <c r="J169" i="3"/>
  <c r="L169" i="3"/>
  <c r="J330" i="3"/>
  <c r="L330" i="3"/>
  <c r="J671" i="3"/>
  <c r="J18" i="3"/>
  <c r="J202" i="3"/>
  <c r="J329" i="3"/>
  <c r="J216" i="3"/>
  <c r="J410" i="3"/>
  <c r="J9" i="3"/>
  <c r="L9" i="3"/>
  <c r="J370" i="3"/>
  <c r="L370" i="3"/>
  <c r="J268" i="3"/>
  <c r="J394" i="3"/>
  <c r="J144" i="3"/>
  <c r="L144" i="3"/>
  <c r="J332" i="3"/>
  <c r="J113" i="3"/>
  <c r="J50" i="3"/>
  <c r="J432" i="3"/>
  <c r="L432" i="3"/>
  <c r="J211" i="3"/>
  <c r="L211" i="3"/>
  <c r="J424" i="3"/>
  <c r="J197" i="3"/>
  <c r="J123" i="3"/>
  <c r="L123" i="3"/>
  <c r="J339" i="3"/>
  <c r="J43" i="3"/>
  <c r="J10" i="3"/>
  <c r="J93" i="3"/>
  <c r="L93" i="3"/>
  <c r="J351" i="3"/>
  <c r="L351" i="3"/>
  <c r="J489" i="3"/>
  <c r="J165" i="3"/>
  <c r="J435" i="3"/>
  <c r="L435" i="3"/>
  <c r="J573" i="3"/>
  <c r="J26" i="3"/>
  <c r="J29" i="3"/>
  <c r="J431" i="3"/>
  <c r="L431" i="3"/>
  <c r="J385" i="3"/>
  <c r="L385" i="3"/>
  <c r="J198" i="3"/>
  <c r="J521" i="3"/>
  <c r="J558" i="3"/>
  <c r="J544" i="3"/>
  <c r="J343" i="3"/>
  <c r="J108" i="3"/>
  <c r="J636" i="3"/>
  <c r="L636" i="3"/>
  <c r="J261" i="3"/>
  <c r="L261" i="3"/>
  <c r="J153" i="3"/>
  <c r="J357" i="3"/>
  <c r="J235" i="3"/>
  <c r="L235" i="3"/>
  <c r="J627" i="3"/>
  <c r="J121" i="3"/>
  <c r="J621" i="3"/>
  <c r="J150" i="3"/>
  <c r="L150" i="3"/>
  <c r="J215" i="3"/>
  <c r="L215" i="3"/>
  <c r="J646" i="3"/>
  <c r="J226" i="3"/>
  <c r="J140" i="3"/>
  <c r="L140" i="3"/>
  <c r="J295" i="3"/>
  <c r="J369" i="3"/>
  <c r="J402" i="3"/>
  <c r="J365" i="3"/>
  <c r="L365" i="3"/>
  <c r="J20" i="3"/>
  <c r="L20" i="3"/>
  <c r="J33" i="3"/>
  <c r="J265" i="3"/>
  <c r="J141" i="3"/>
  <c r="L141" i="3"/>
  <c r="J549" i="3"/>
  <c r="J143" i="3"/>
  <c r="J409" i="3"/>
  <c r="J147" i="3"/>
  <c r="L147" i="3"/>
  <c r="J154" i="3"/>
  <c r="L154" i="3"/>
  <c r="J425" i="3"/>
  <c r="J131" i="3"/>
  <c r="J356" i="3"/>
  <c r="J276" i="3"/>
  <c r="J148" i="3"/>
  <c r="J422" i="3"/>
  <c r="J182" i="3"/>
  <c r="L182" i="3"/>
  <c r="J664" i="3"/>
  <c r="L664" i="3"/>
  <c r="J586" i="3"/>
  <c r="J209" i="3"/>
  <c r="J161" i="3"/>
  <c r="L161" i="3"/>
  <c r="J665" i="3"/>
  <c r="J314" i="3"/>
  <c r="J487" i="3"/>
  <c r="J647" i="3"/>
  <c r="L647" i="3"/>
  <c r="J684" i="3"/>
  <c r="L684" i="3"/>
  <c r="J280" i="3"/>
  <c r="J355" i="3"/>
  <c r="J536" i="3"/>
  <c r="L536" i="3"/>
  <c r="J538" i="3"/>
  <c r="J336" i="3"/>
  <c r="J38" i="3"/>
  <c r="J195" i="3"/>
  <c r="L195" i="3"/>
  <c r="J284" i="3"/>
  <c r="L284" i="3"/>
  <c r="J45" i="3"/>
  <c r="J390" i="3"/>
  <c r="J39" i="3"/>
  <c r="L39" i="3"/>
  <c r="J170" i="3"/>
  <c r="J509" i="3"/>
  <c r="J203" i="3"/>
  <c r="J68" i="3"/>
  <c r="L68" i="3"/>
  <c r="J14" i="3"/>
  <c r="L14" i="3"/>
  <c r="J7" i="3"/>
  <c r="J588" i="3"/>
  <c r="J450" i="3"/>
  <c r="J281" i="3"/>
  <c r="J341" i="3"/>
  <c r="J414" i="3"/>
  <c r="J378" i="3"/>
  <c r="L378" i="3"/>
  <c r="J200" i="3"/>
  <c r="L200" i="3"/>
  <c r="J173" i="3"/>
  <c r="J574" i="3"/>
  <c r="J606" i="3"/>
  <c r="L606" i="3"/>
  <c r="J479" i="3"/>
  <c r="J86" i="3"/>
  <c r="J244" i="3"/>
  <c r="J505" i="3"/>
  <c r="L505" i="3"/>
  <c r="J639" i="3"/>
  <c r="L639" i="3"/>
  <c r="J166" i="3"/>
  <c r="J569" i="3"/>
  <c r="J163" i="3"/>
  <c r="L163" i="3"/>
  <c r="J577" i="3"/>
  <c r="J168" i="3"/>
  <c r="J271" i="3"/>
  <c r="J366" i="3"/>
  <c r="L366" i="3"/>
  <c r="J132" i="3"/>
  <c r="L132" i="3"/>
  <c r="J172" i="3"/>
  <c r="J242" i="3"/>
  <c r="J243" i="3"/>
  <c r="L243" i="3"/>
  <c r="J175" i="3"/>
  <c r="J91" i="3"/>
  <c r="J106" i="3"/>
  <c r="J604" i="3"/>
  <c r="L604" i="3"/>
  <c r="J194" i="3"/>
  <c r="L194" i="3"/>
  <c r="J105" i="3"/>
  <c r="J250" i="3"/>
  <c r="J497" i="3"/>
  <c r="L497" i="3"/>
  <c r="M497" i="3"/>
  <c r="J206" i="3"/>
  <c r="J322" i="3"/>
  <c r="J23" i="3"/>
  <c r="J149" i="3"/>
  <c r="J590" i="3"/>
  <c r="L590" i="3"/>
  <c r="J580" i="3"/>
  <c r="J495" i="3"/>
  <c r="J241" i="3"/>
  <c r="L241" i="3"/>
  <c r="J539" i="3"/>
  <c r="J210" i="3"/>
  <c r="J551" i="3"/>
  <c r="J499" i="3"/>
  <c r="L499" i="3"/>
  <c r="J584" i="3"/>
  <c r="L584" i="3"/>
  <c r="J126" i="3"/>
  <c r="J498" i="3"/>
  <c r="J488" i="3"/>
  <c r="J306" i="3"/>
  <c r="J567" i="3"/>
  <c r="J232" i="3"/>
  <c r="J462" i="3"/>
  <c r="L462" i="3"/>
  <c r="J429" i="3"/>
  <c r="L429" i="3"/>
  <c r="J294" i="3"/>
  <c r="J386" i="3"/>
  <c r="J115" i="3"/>
  <c r="L115" i="3"/>
  <c r="J259" i="3"/>
  <c r="J66" i="3"/>
  <c r="J337" i="3"/>
  <c r="J458" i="3"/>
  <c r="L458" i="3"/>
  <c r="J490" i="3"/>
  <c r="L490" i="3"/>
  <c r="J404" i="3"/>
  <c r="J256" i="3"/>
  <c r="J467" i="3"/>
  <c r="L467" i="3"/>
  <c r="M467" i="3"/>
  <c r="J434" i="3"/>
  <c r="J183" i="3"/>
  <c r="J552" i="3"/>
  <c r="J240" i="3"/>
  <c r="L240" i="3"/>
  <c r="J208" i="3"/>
  <c r="L208" i="3"/>
  <c r="J354" i="3"/>
  <c r="J393" i="3"/>
  <c r="J25" i="3"/>
  <c r="L25" i="3"/>
  <c r="J155" i="3"/>
  <c r="J84" i="3"/>
  <c r="J484" i="3"/>
  <c r="J568" i="3"/>
  <c r="L568" i="3"/>
  <c r="J554" i="3"/>
  <c r="L554" i="3"/>
  <c r="J426" i="3"/>
  <c r="L426" i="3"/>
  <c r="J225" i="3"/>
  <c r="J374" i="3"/>
  <c r="J62" i="3"/>
  <c r="L62" i="3"/>
  <c r="M62" i="3"/>
  <c r="J270" i="3"/>
  <c r="L270" i="3"/>
  <c r="J297" i="3"/>
  <c r="J8" i="3"/>
  <c r="L8" i="3"/>
  <c r="J469" i="3"/>
  <c r="J562" i="3"/>
  <c r="L562" i="3"/>
  <c r="J58" i="3"/>
  <c r="J94" i="3"/>
  <c r="L94" i="3"/>
  <c r="J305" i="3"/>
  <c r="L305" i="3"/>
  <c r="J608" i="3"/>
  <c r="J272" i="3"/>
  <c r="J524" i="3"/>
  <c r="L524" i="3"/>
  <c r="J470" i="3"/>
  <c r="L470" i="3"/>
  <c r="J563" i="3"/>
  <c r="L563" i="3"/>
  <c r="J231" i="3"/>
  <c r="J610" i="3"/>
  <c r="J100" i="3"/>
  <c r="L100" i="3"/>
  <c r="J575" i="3"/>
  <c r="J641" i="3"/>
  <c r="J381" i="3"/>
  <c r="L381" i="3"/>
  <c r="J103" i="3"/>
  <c r="J576" i="3"/>
  <c r="L576" i="3"/>
  <c r="J228" i="3"/>
  <c r="J645" i="3"/>
  <c r="L645" i="3"/>
  <c r="J507" i="3"/>
  <c r="J616" i="3"/>
  <c r="J525" i="3"/>
  <c r="J95" i="3"/>
  <c r="L95" i="3"/>
  <c r="J642" i="3"/>
  <c r="L642" i="3"/>
  <c r="J325" i="3"/>
  <c r="L325" i="3"/>
  <c r="J313" i="3"/>
  <c r="J254" i="3"/>
  <c r="J189" i="3"/>
  <c r="J327" i="3"/>
  <c r="L327" i="3"/>
  <c r="J582" i="3"/>
  <c r="J87" i="3"/>
  <c r="L87" i="3"/>
  <c r="J191" i="3"/>
  <c r="J96" i="3"/>
  <c r="L96" i="3"/>
  <c r="J258" i="3"/>
  <c r="J383" i="3"/>
  <c r="L383" i="3"/>
  <c r="J310" i="3"/>
  <c r="L310" i="3"/>
  <c r="J311" i="3"/>
  <c r="J70" i="3"/>
  <c r="J222" i="3"/>
  <c r="L222" i="3"/>
  <c r="J78" i="3"/>
  <c r="L78" i="3"/>
  <c r="J34" i="3"/>
  <c r="L34" i="3"/>
  <c r="J118" i="3"/>
  <c r="J247" i="3"/>
  <c r="J298" i="3"/>
  <c r="L298" i="3"/>
  <c r="J124" i="3"/>
  <c r="L124" i="3"/>
  <c r="J79" i="3"/>
  <c r="J637" i="3"/>
  <c r="L637" i="3"/>
  <c r="J482" i="3"/>
  <c r="J648" i="3"/>
  <c r="L648" i="3"/>
  <c r="J396" i="3"/>
  <c r="J649" i="3"/>
  <c r="L649" i="3"/>
  <c r="J571" i="3"/>
  <c r="L571" i="3"/>
  <c r="J618" i="3"/>
  <c r="J483" i="3"/>
  <c r="J605" i="3"/>
  <c r="L605" i="3"/>
  <c r="J353" i="3"/>
  <c r="J417" i="3"/>
  <c r="L417" i="3"/>
  <c r="J338" i="3"/>
  <c r="J581" i="3"/>
  <c r="J599" i="3"/>
  <c r="L599" i="3"/>
  <c r="M599" i="3"/>
  <c r="J360" i="3"/>
  <c r="L360" i="3"/>
  <c r="J192" i="3"/>
  <c r="J613" i="3"/>
  <c r="L613" i="3"/>
  <c r="J139" i="3"/>
  <c r="J546" i="3"/>
  <c r="L546" i="3"/>
  <c r="J399" i="3"/>
  <c r="J315" i="3"/>
  <c r="L315" i="3"/>
  <c r="J592" i="3"/>
  <c r="L592" i="3"/>
  <c r="J135" i="3"/>
  <c r="J395" i="3"/>
  <c r="J561" i="3"/>
  <c r="L561" i="3"/>
  <c r="J677" i="3"/>
  <c r="L677" i="3"/>
  <c r="J496" i="3"/>
  <c r="L496" i="3"/>
  <c r="J689" i="3"/>
  <c r="J474" i="3"/>
  <c r="J252" i="3"/>
  <c r="L252" i="3"/>
  <c r="J597" i="3"/>
  <c r="J36" i="3"/>
  <c r="J316" i="3"/>
  <c r="L316" i="3"/>
  <c r="J16" i="3"/>
  <c r="L16" i="3"/>
  <c r="J321" i="3"/>
  <c r="L321" i="3"/>
  <c r="J526" i="3"/>
  <c r="J90" i="3"/>
  <c r="L90" i="3"/>
  <c r="J623" i="3"/>
  <c r="J407" i="3"/>
  <c r="J199" i="3"/>
  <c r="J181" i="3"/>
  <c r="L181" i="3"/>
  <c r="J620" i="3"/>
  <c r="L620" i="3"/>
  <c r="J607" i="3"/>
  <c r="L607" i="3"/>
  <c r="J142" i="3"/>
  <c r="J493" i="3"/>
  <c r="J344" i="3"/>
  <c r="J342" i="3"/>
  <c r="L342" i="3"/>
  <c r="J114" i="3"/>
  <c r="J678" i="3"/>
  <c r="L678" i="3"/>
  <c r="J59" i="3"/>
  <c r="J164" i="3"/>
  <c r="L164" i="3"/>
  <c r="J229" i="3"/>
  <c r="J419" i="3"/>
  <c r="L419" i="3"/>
  <c r="J441" i="3"/>
  <c r="L441" i="3"/>
  <c r="J682" i="3"/>
  <c r="J193" i="3"/>
  <c r="J626" i="3"/>
  <c r="L626" i="3"/>
  <c r="J89" i="3"/>
  <c r="L89" i="3"/>
  <c r="J263" i="3"/>
  <c r="L263" i="3"/>
  <c r="J212" i="3"/>
  <c r="J481" i="3"/>
  <c r="J513" i="3"/>
  <c r="L513" i="3"/>
  <c r="J530" i="3"/>
  <c r="L530" i="3"/>
  <c r="J217" i="3"/>
  <c r="J492" i="3"/>
  <c r="L492" i="3"/>
  <c r="J494" i="3"/>
  <c r="J654" i="3"/>
  <c r="L654" i="3"/>
  <c r="J560" i="3"/>
  <c r="J201" i="3"/>
  <c r="L201" i="3"/>
  <c r="J264" i="3"/>
  <c r="L264" i="3"/>
  <c r="J631" i="3"/>
  <c r="J681" i="3"/>
  <c r="J364" i="3"/>
  <c r="L364" i="3"/>
  <c r="J145" i="3"/>
  <c r="J221" i="3"/>
  <c r="L221" i="3"/>
  <c r="J523" i="3"/>
  <c r="J111" i="3"/>
  <c r="J602" i="3"/>
  <c r="L602" i="3"/>
  <c r="M602" i="3"/>
  <c r="J60" i="3"/>
  <c r="L60" i="3"/>
  <c r="J702" i="3"/>
  <c r="J667" i="3"/>
  <c r="L667" i="3"/>
  <c r="J471" i="3"/>
  <c r="J368" i="3"/>
  <c r="L368" i="3"/>
  <c r="J565" i="3"/>
  <c r="J180" i="3"/>
  <c r="L180" i="3"/>
  <c r="J611" i="3"/>
  <c r="J475" i="3"/>
  <c r="J687" i="3"/>
  <c r="J694" i="3"/>
  <c r="L694" i="3"/>
  <c r="J451" i="3"/>
  <c r="L451" i="3"/>
  <c r="J603" i="3"/>
  <c r="L603" i="3"/>
  <c r="J275" i="3"/>
  <c r="J61" i="3"/>
  <c r="J619" i="3"/>
  <c r="L619" i="3"/>
  <c r="J304" i="3"/>
  <c r="J612" i="3"/>
  <c r="J55" i="3"/>
  <c r="L55" i="3"/>
  <c r="J701" i="3"/>
  <c r="J67" i="3"/>
  <c r="L67" i="3"/>
  <c r="J468" i="3"/>
  <c r="J583" i="3"/>
  <c r="L583" i="3"/>
  <c r="J628" i="3"/>
  <c r="J328" i="3"/>
  <c r="J693" i="3"/>
  <c r="J633" i="3"/>
  <c r="L633" i="3"/>
  <c r="J179" i="3"/>
  <c r="L179" i="3"/>
  <c r="J651" i="3"/>
  <c r="L651" i="3"/>
  <c r="J363" i="3"/>
  <c r="J282" i="3"/>
  <c r="J485" i="3"/>
  <c r="J685" i="3"/>
  <c r="L685" i="3"/>
  <c r="J630" i="3"/>
  <c r="J218" i="3"/>
  <c r="L218" i="3"/>
  <c r="J415" i="3"/>
  <c r="J204" i="3"/>
  <c r="L204" i="3"/>
  <c r="J72" i="3"/>
  <c r="J289" i="3"/>
  <c r="L289" i="3"/>
  <c r="J40" i="3"/>
  <c r="J293" i="3"/>
  <c r="J300" i="3"/>
  <c r="J28" i="3"/>
  <c r="L28" i="3"/>
  <c r="J331" i="3"/>
  <c r="L331" i="3"/>
  <c r="J427" i="3"/>
  <c r="L427" i="3"/>
  <c r="J32" i="3"/>
  <c r="J444" i="3"/>
  <c r="J47" i="3"/>
  <c r="L47" i="3"/>
  <c r="J302" i="3"/>
  <c r="L302" i="3"/>
  <c r="J349" i="3"/>
  <c r="J53" i="3"/>
  <c r="L53" i="3"/>
  <c r="J413" i="3"/>
  <c r="J412" i="3"/>
  <c r="L412" i="3"/>
  <c r="J463" i="3"/>
  <c r="J71" i="3"/>
  <c r="L71" i="3"/>
  <c r="J156" i="3"/>
  <c r="L156" i="3"/>
  <c r="J21" i="3"/>
  <c r="J146" i="3"/>
  <c r="J291" i="3"/>
  <c r="L291" i="3"/>
  <c r="J301" i="3"/>
  <c r="L301" i="3"/>
  <c r="J158" i="3"/>
  <c r="L158" i="3"/>
  <c r="J371" i="3"/>
  <c r="J433" i="3"/>
  <c r="L433" i="3"/>
  <c r="M433" i="3"/>
  <c r="J537" i="3"/>
  <c r="L537" i="3"/>
  <c r="M537" i="3"/>
  <c r="J520" i="3"/>
  <c r="L520" i="3"/>
  <c r="J543" i="3"/>
  <c r="J174" i="3"/>
  <c r="L174" i="3"/>
  <c r="J504" i="3"/>
  <c r="L504" i="3"/>
  <c r="J82" i="3"/>
  <c r="L82" i="3"/>
  <c r="J512" i="3"/>
  <c r="J624" i="3"/>
  <c r="L624" i="3"/>
  <c r="J510" i="3"/>
  <c r="L510" i="3"/>
  <c r="J171" i="3"/>
  <c r="J518" i="3"/>
  <c r="J572" i="3"/>
  <c r="L572" i="3"/>
  <c r="J152" i="3"/>
  <c r="L152" i="3"/>
  <c r="J361" i="3"/>
  <c r="L361" i="3"/>
  <c r="J224" i="3"/>
  <c r="J676" i="3"/>
  <c r="L676" i="3"/>
  <c r="M676" i="3"/>
  <c r="J634" i="3"/>
  <c r="L634" i="3"/>
  <c r="J177" i="3"/>
  <c r="L177" i="3"/>
  <c r="J545" i="3"/>
  <c r="J176" i="3"/>
  <c r="L176" i="3"/>
  <c r="J245" i="3"/>
  <c r="L245" i="3"/>
  <c r="J705" i="3"/>
  <c r="L705" i="3"/>
  <c r="J670" i="3"/>
  <c r="J692" i="3"/>
  <c r="L692" i="3"/>
  <c r="J233" i="3"/>
  <c r="L233" i="3"/>
  <c r="J674" i="3"/>
  <c r="J362" i="3"/>
  <c r="J348" i="3"/>
  <c r="L348" i="3"/>
  <c r="J501" i="3"/>
  <c r="J454" i="3"/>
  <c r="L454" i="3"/>
  <c r="J516" i="3"/>
  <c r="J519" i="3"/>
  <c r="L519" i="3"/>
  <c r="M519" i="3"/>
  <c r="J644" i="3"/>
  <c r="J600" i="3"/>
  <c r="L600" i="3"/>
  <c r="J703" i="3"/>
  <c r="J559" i="3"/>
  <c r="L559" i="3"/>
  <c r="J308" i="3"/>
  <c r="L308" i="3"/>
  <c r="J122" i="3"/>
  <c r="L122" i="3"/>
  <c r="J17" i="3"/>
  <c r="J109" i="3"/>
  <c r="L109" i="3"/>
  <c r="J299" i="3"/>
  <c r="L299" i="3"/>
  <c r="J359" i="3"/>
  <c r="J125" i="3"/>
  <c r="J234" i="3"/>
  <c r="L234" i="3"/>
  <c r="J287" i="3"/>
  <c r="L287" i="3"/>
  <c r="J130" i="3"/>
  <c r="L130" i="3"/>
  <c r="J358" i="3"/>
  <c r="J30" i="3"/>
  <c r="L30" i="3"/>
  <c r="M30" i="3"/>
  <c r="J421" i="3"/>
  <c r="L421" i="3"/>
  <c r="J443" i="3"/>
  <c r="L443" i="3"/>
  <c r="J283" i="3"/>
  <c r="J379" i="3"/>
  <c r="L379" i="3"/>
  <c r="J120" i="3"/>
  <c r="J266" i="3"/>
  <c r="L266" i="3"/>
  <c r="J76" i="3"/>
  <c r="J615" i="3"/>
  <c r="L615" i="3"/>
  <c r="J534" i="3"/>
  <c r="L534" i="3"/>
  <c r="J213" i="3"/>
  <c r="J587" i="3"/>
  <c r="J650" i="3"/>
  <c r="L650" i="3"/>
  <c r="M650" i="3"/>
  <c r="J540" i="3"/>
  <c r="L540" i="3"/>
  <c r="M540" i="3"/>
  <c r="J696" i="3"/>
  <c r="L696" i="3"/>
  <c r="J668" i="3"/>
  <c r="J691" i="3"/>
  <c r="L691" i="3"/>
  <c r="J591" i="3"/>
  <c r="J566" i="3"/>
  <c r="L566" i="3"/>
  <c r="J288" i="3"/>
  <c r="J680" i="3"/>
  <c r="L680" i="3"/>
  <c r="J472" i="3"/>
  <c r="L472" i="3"/>
  <c r="J107" i="3"/>
  <c r="L107" i="3"/>
  <c r="J116" i="3"/>
  <c r="J128" i="3"/>
  <c r="L128" i="3"/>
  <c r="J253" i="3"/>
  <c r="L253" i="3"/>
  <c r="J384" i="3"/>
  <c r="J57" i="3"/>
  <c r="J418" i="3"/>
  <c r="L418" i="3"/>
  <c r="J408" i="3"/>
  <c r="L408" i="3"/>
  <c r="J274" i="3"/>
  <c r="L274" i="3"/>
  <c r="J92" i="3"/>
  <c r="J11" i="3"/>
  <c r="L11" i="3"/>
  <c r="J110" i="3"/>
  <c r="L110" i="3"/>
  <c r="J133" i="3"/>
  <c r="L133" i="3"/>
  <c r="J376" i="3"/>
  <c r="J317" i="3"/>
  <c r="L317" i="3"/>
  <c r="J54" i="3"/>
  <c r="L54" i="3"/>
  <c r="J81" i="3"/>
  <c r="L81" i="3"/>
  <c r="J42" i="3"/>
  <c r="L42" i="3"/>
  <c r="J74" i="3"/>
  <c r="L74" i="3"/>
  <c r="J448" i="3"/>
  <c r="J345" i="3"/>
  <c r="L345" i="3"/>
  <c r="J112" i="3"/>
  <c r="L112" i="3"/>
  <c r="J151" i="3"/>
  <c r="L151" i="3"/>
  <c r="M151" i="3"/>
  <c r="J548" i="3"/>
  <c r="L548" i="3"/>
  <c r="J673" i="3"/>
  <c r="L673" i="3"/>
  <c r="J706" i="3"/>
  <c r="L706" i="3"/>
  <c r="J239" i="3"/>
  <c r="L239" i="3"/>
  <c r="J220" i="3"/>
  <c r="L220" i="3"/>
  <c r="J632" i="3"/>
  <c r="L632" i="3"/>
  <c r="J614" i="3"/>
  <c r="L614" i="3"/>
  <c r="J318" i="3"/>
  <c r="L318" i="3"/>
  <c r="J704" i="3"/>
  <c r="L704" i="3"/>
  <c r="J698" i="3"/>
  <c r="L698" i="3"/>
  <c r="J690" i="3"/>
  <c r="L690" i="3"/>
  <c r="M690" i="3"/>
  <c r="J237" i="3"/>
  <c r="L237" i="3"/>
  <c r="M237" i="3"/>
  <c r="J309" i="3"/>
  <c r="J326" i="3"/>
  <c r="J640" i="3"/>
  <c r="L640" i="3"/>
  <c r="J638" i="3"/>
  <c r="L638" i="3"/>
  <c r="J697" i="3"/>
  <c r="L697" i="3"/>
  <c r="J257" i="3"/>
  <c r="L257" i="3"/>
  <c r="J686" i="3"/>
  <c r="L686" i="3"/>
  <c r="J104" i="3"/>
  <c r="L104" i="3"/>
  <c r="J44" i="3"/>
  <c r="L44" i="3"/>
  <c r="J380" i="3"/>
  <c r="J98" i="3"/>
  <c r="L98" i="3"/>
  <c r="J446" i="3"/>
  <c r="L446" i="3"/>
  <c r="J405" i="3"/>
  <c r="L405" i="3"/>
  <c r="J249" i="3"/>
  <c r="L249" i="3"/>
  <c r="J303" i="3"/>
  <c r="L303" i="3"/>
  <c r="J486" i="3"/>
  <c r="L486" i="3"/>
  <c r="J138" i="3"/>
  <c r="J279" i="3"/>
  <c r="L279" i="3"/>
  <c r="J278" i="3"/>
  <c r="L278" i="3"/>
  <c r="M278" i="3"/>
  <c r="J15" i="3"/>
  <c r="L15" i="3"/>
  <c r="M15" i="3"/>
  <c r="J157" i="3"/>
  <c r="L157" i="3"/>
  <c r="J465" i="3"/>
  <c r="L465" i="3"/>
  <c r="J503" i="3"/>
  <c r="L503" i="3"/>
  <c r="J392" i="3"/>
  <c r="L392" i="3"/>
  <c r="J346" i="3"/>
  <c r="L346" i="3"/>
  <c r="J187" i="3"/>
  <c r="L187" i="3"/>
  <c r="J460" i="3"/>
  <c r="L460" i="3"/>
  <c r="M460" i="3"/>
  <c r="J656" i="3"/>
  <c r="L656" i="3"/>
  <c r="J51" i="3"/>
  <c r="L51" i="3"/>
  <c r="J564" i="3"/>
  <c r="L564" i="3"/>
  <c r="J531" i="3"/>
  <c r="L531" i="3"/>
  <c r="J535" i="3"/>
  <c r="L535" i="3"/>
  <c r="J517" i="3"/>
  <c r="L517" i="3"/>
  <c r="J73" i="3"/>
  <c r="J555" i="3"/>
  <c r="L555" i="3"/>
  <c r="M555" i="3"/>
  <c r="J594" i="3"/>
  <c r="L594" i="3"/>
  <c r="M594" i="3"/>
  <c r="J643" i="3"/>
  <c r="L643" i="3"/>
  <c r="J601" i="3"/>
  <c r="L601" i="3"/>
  <c r="J622" i="3"/>
  <c r="J553" i="3"/>
  <c r="L553" i="3"/>
  <c r="J662" i="3"/>
  <c r="L662" i="3"/>
  <c r="J238" i="3"/>
  <c r="J260" i="3"/>
  <c r="L260" i="3"/>
  <c r="M260" i="3"/>
  <c r="J350" i="3"/>
  <c r="L350" i="3"/>
  <c r="J453" i="3"/>
  <c r="L453" i="3"/>
  <c r="J464" i="3"/>
  <c r="L464" i="3"/>
  <c r="J411" i="3"/>
  <c r="L411" i="3"/>
  <c r="J455" i="3"/>
  <c r="L455" i="3"/>
  <c r="J292" i="3"/>
  <c r="L292" i="3"/>
  <c r="J387" i="3"/>
  <c r="L387" i="3"/>
  <c r="J459" i="3"/>
  <c r="L459" i="3"/>
  <c r="M459" i="3"/>
  <c r="J533" i="3"/>
  <c r="L533" i="3"/>
  <c r="M533" i="3"/>
  <c r="J635" i="3"/>
  <c r="L635" i="3"/>
  <c r="J672" i="3"/>
  <c r="L672" i="3"/>
  <c r="J136" i="3"/>
  <c r="L136" i="3"/>
  <c r="J186" i="3"/>
  <c r="L186" i="3"/>
  <c r="J69" i="3"/>
  <c r="L69" i="3"/>
  <c r="J117" i="3"/>
  <c r="L117" i="3"/>
  <c r="J307" i="3"/>
  <c r="L307" i="3"/>
  <c r="M307" i="3"/>
  <c r="J269" i="3"/>
  <c r="L269" i="3"/>
  <c r="J97" i="3"/>
  <c r="L97" i="3"/>
  <c r="J27" i="3"/>
  <c r="L27" i="3"/>
  <c r="J63" i="3"/>
  <c r="L63" i="3"/>
  <c r="J219" i="3"/>
  <c r="L219" i="3"/>
  <c r="J461" i="3"/>
  <c r="L461" i="3"/>
  <c r="J440" i="3"/>
  <c r="L440" i="3"/>
  <c r="J286" i="3"/>
  <c r="L286" i="3"/>
  <c r="M286" i="3"/>
  <c r="J436" i="3"/>
  <c r="L436" i="3"/>
  <c r="M436" i="3"/>
  <c r="J373" i="3"/>
  <c r="L373" i="3"/>
  <c r="J388" i="3"/>
  <c r="L388" i="3"/>
  <c r="J452" i="3"/>
  <c r="L452" i="3"/>
  <c r="J491" i="3"/>
  <c r="L491" i="3"/>
  <c r="J137" i="3"/>
  <c r="L137" i="3"/>
  <c r="J457" i="3"/>
  <c r="L457" i="3"/>
  <c r="J83" i="3"/>
  <c r="L83" i="3"/>
  <c r="M83" i="3"/>
  <c r="J41" i="3"/>
  <c r="L41" i="3"/>
  <c r="J511" i="3"/>
  <c r="L511" i="3"/>
  <c r="J528" i="3"/>
  <c r="L528" i="3"/>
  <c r="J85" i="3"/>
  <c r="L85" i="3"/>
  <c r="J236" i="3"/>
  <c r="L236" i="3"/>
  <c r="J77" i="3"/>
  <c r="L77" i="3"/>
  <c r="J699" i="3"/>
  <c r="L699" i="3"/>
  <c r="J277" i="3"/>
  <c r="L277" i="3"/>
  <c r="M277" i="3"/>
  <c r="J428" i="3"/>
  <c r="L428" i="3"/>
  <c r="M428" i="3"/>
  <c r="J324" i="3"/>
  <c r="L324" i="3"/>
  <c r="J367" i="3"/>
  <c r="L367" i="3"/>
  <c r="J214" i="3"/>
  <c r="L214" i="3"/>
  <c r="J473" i="3"/>
  <c r="L473" i="3"/>
  <c r="J659" i="3"/>
  <c r="L659" i="3"/>
  <c r="J688" i="3"/>
  <c r="L688" i="3"/>
  <c r="J657" i="3"/>
  <c r="L657" i="3"/>
  <c r="M657" i="3"/>
  <c r="J700" i="3"/>
  <c r="L700" i="3"/>
  <c r="J661" i="3"/>
  <c r="L661" i="3"/>
  <c r="J660" i="3"/>
  <c r="L660" i="3"/>
  <c r="J666" i="3"/>
  <c r="L666" i="3"/>
  <c r="J178" i="3"/>
  <c r="L178" i="3"/>
  <c r="J101" i="3"/>
  <c r="L101" i="3"/>
  <c r="J184" i="3"/>
  <c r="L184" i="3"/>
  <c r="J167" i="3"/>
  <c r="L167" i="3"/>
  <c r="M167" i="3"/>
  <c r="J127" i="3"/>
  <c r="L127" i="3"/>
  <c r="M127" i="3"/>
  <c r="J397" i="3"/>
  <c r="L397" i="3"/>
  <c r="J502" i="3"/>
  <c r="L502" i="3"/>
  <c r="J13" i="3"/>
  <c r="L13" i="3"/>
  <c r="J375" i="3"/>
  <c r="L375" i="3"/>
  <c r="J437" i="3"/>
  <c r="L437" i="3"/>
  <c r="J188" i="3"/>
  <c r="L188" i="3"/>
  <c r="J406" i="3"/>
  <c r="L406" i="3"/>
  <c r="M406" i="3"/>
  <c r="J37" i="3"/>
  <c r="L37" i="3"/>
  <c r="J31" i="3"/>
  <c r="L31" i="3"/>
  <c r="J466" i="3"/>
  <c r="L466" i="3"/>
  <c r="J430" i="3"/>
  <c r="L430" i="3"/>
  <c r="J522" i="3"/>
  <c r="L522" i="3"/>
  <c r="J625" i="3"/>
  <c r="L625" i="3"/>
  <c r="J500" i="3"/>
  <c r="L500" i="3"/>
  <c r="J80" i="3"/>
  <c r="L80" i="3"/>
  <c r="M80" i="3"/>
  <c r="J514" i="3"/>
  <c r="L514" i="3"/>
  <c r="M514" i="3"/>
  <c r="J550" i="3"/>
  <c r="L550" i="3"/>
  <c r="J557" i="3"/>
  <c r="L557" i="3"/>
  <c r="J527" i="3"/>
  <c r="L527" i="3"/>
  <c r="J609" i="3"/>
  <c r="L609" i="3"/>
  <c r="J653" i="3"/>
  <c r="L653" i="3"/>
  <c r="J542" i="3"/>
  <c r="L542" i="3"/>
  <c r="M542" i="3"/>
  <c r="J532" i="3"/>
  <c r="L532" i="3"/>
  <c r="J506" i="3"/>
  <c r="L506" i="3"/>
  <c r="J477" i="3"/>
  <c r="L477" i="3"/>
  <c r="J447" i="3"/>
  <c r="L447" i="3"/>
  <c r="J478" i="3"/>
  <c r="L478" i="3"/>
  <c r="J658" i="3"/>
  <c r="L658" i="3"/>
  <c r="J251" i="3"/>
  <c r="L384" i="3"/>
  <c r="M384" i="3"/>
  <c r="L475" i="3"/>
  <c r="M475" i="3"/>
  <c r="L608" i="3"/>
  <c r="M608" i="3"/>
  <c r="L251" i="3"/>
  <c r="M251" i="3"/>
  <c r="L326" i="3"/>
  <c r="M326" i="3"/>
  <c r="L448" i="3"/>
  <c r="M448" i="3"/>
  <c r="L120" i="3"/>
  <c r="M120" i="3"/>
  <c r="L644" i="3"/>
  <c r="M644" i="3"/>
  <c r="L293" i="3"/>
  <c r="M293" i="3"/>
  <c r="L628" i="3"/>
  <c r="M628" i="3"/>
  <c r="L611" i="3"/>
  <c r="M611" i="3"/>
  <c r="L494" i="3"/>
  <c r="M494" i="3"/>
  <c r="L344" i="3"/>
  <c r="M344" i="3"/>
  <c r="L353" i="3"/>
  <c r="M353" i="3"/>
  <c r="L311" i="3"/>
  <c r="M311" i="3"/>
  <c r="L507" i="3"/>
  <c r="M507" i="3"/>
  <c r="L450" i="3"/>
  <c r="M450" i="3"/>
  <c r="M464" i="3"/>
  <c r="L73" i="3"/>
  <c r="M73" i="3"/>
  <c r="L138" i="3"/>
  <c r="M138" i="3"/>
  <c r="L309" i="3"/>
  <c r="M309" i="3"/>
  <c r="L591" i="3"/>
  <c r="M591" i="3"/>
  <c r="L501" i="3"/>
  <c r="M501" i="3"/>
  <c r="L171" i="3"/>
  <c r="M171" i="3"/>
  <c r="L40" i="3"/>
  <c r="L701" i="3"/>
  <c r="M701" i="3"/>
  <c r="L135" i="3"/>
  <c r="M135" i="3"/>
  <c r="L103" i="3"/>
  <c r="M103" i="3"/>
  <c r="L488" i="3"/>
  <c r="M488" i="3"/>
  <c r="L558" i="3"/>
  <c r="M558" i="3"/>
  <c r="M427" i="3"/>
  <c r="L359" i="3"/>
  <c r="M359" i="3"/>
  <c r="L413" i="3"/>
  <c r="M413" i="3"/>
  <c r="L485" i="3"/>
  <c r="M485" i="3"/>
  <c r="L145" i="3"/>
  <c r="M145" i="3"/>
  <c r="L682" i="3"/>
  <c r="M682" i="3"/>
  <c r="L623" i="3"/>
  <c r="M623" i="3"/>
  <c r="L482" i="3"/>
  <c r="M482" i="3"/>
  <c r="L189" i="3"/>
  <c r="M189" i="3"/>
  <c r="L149" i="3"/>
  <c r="M149" i="3"/>
  <c r="L52" i="3"/>
  <c r="M52" i="3"/>
  <c r="M331" i="3"/>
  <c r="M500" i="3"/>
  <c r="M688" i="3"/>
  <c r="M457" i="3"/>
  <c r="M387" i="3"/>
  <c r="M632" i="3"/>
  <c r="M133" i="3"/>
  <c r="M566" i="3"/>
  <c r="M443" i="3"/>
  <c r="M600" i="3"/>
  <c r="M177" i="3"/>
  <c r="M520" i="3"/>
  <c r="M302" i="3"/>
  <c r="M685" i="3"/>
  <c r="M60" i="3"/>
  <c r="M342" i="3"/>
  <c r="M360" i="3"/>
  <c r="M327" i="3"/>
  <c r="M506" i="3"/>
  <c r="M661" i="3"/>
  <c r="M137" i="3"/>
  <c r="M662" i="3"/>
  <c r="M44" i="3"/>
  <c r="M110" i="3"/>
  <c r="M308" i="3"/>
  <c r="M634" i="3"/>
  <c r="M619" i="3"/>
  <c r="M513" i="3"/>
  <c r="M252" i="3"/>
  <c r="M8" i="3"/>
  <c r="M240" i="3"/>
  <c r="M462" i="3"/>
  <c r="M163" i="3"/>
  <c r="M536" i="3"/>
  <c r="M140" i="3"/>
  <c r="M123" i="3"/>
  <c r="M449" i="3"/>
  <c r="M679" i="3"/>
  <c r="M389" i="3"/>
  <c r="M653" i="3"/>
  <c r="M188" i="3"/>
  <c r="M699" i="3"/>
  <c r="M117" i="3"/>
  <c r="M187" i="3"/>
  <c r="M279" i="3"/>
  <c r="M345" i="3"/>
  <c r="M530" i="3"/>
  <c r="M124" i="3"/>
  <c r="M437" i="3"/>
  <c r="M97" i="3"/>
  <c r="M51" i="3"/>
  <c r="M704" i="3"/>
  <c r="M472" i="3"/>
  <c r="M421" i="3"/>
  <c r="M504" i="3"/>
  <c r="M47" i="3"/>
  <c r="M298" i="3"/>
  <c r="M100" i="3"/>
  <c r="M614" i="3"/>
  <c r="L228" i="3"/>
  <c r="L58" i="3"/>
  <c r="L23" i="3"/>
  <c r="L271" i="3"/>
  <c r="L414" i="3"/>
  <c r="L487" i="3"/>
  <c r="L402" i="3"/>
  <c r="L621" i="3"/>
  <c r="L10" i="3"/>
  <c r="L410" i="3"/>
  <c r="L403" i="3"/>
  <c r="L49" i="3"/>
  <c r="L595" i="3"/>
  <c r="L119" i="3"/>
  <c r="L398" i="3"/>
  <c r="L46" i="3"/>
  <c r="M609" i="3"/>
  <c r="M184" i="3"/>
  <c r="M511" i="3"/>
  <c r="M69" i="3"/>
  <c r="M405" i="3"/>
  <c r="M54" i="3"/>
  <c r="M245" i="3"/>
  <c r="L256" i="3"/>
  <c r="M366" i="3"/>
  <c r="L355" i="3"/>
  <c r="L196" i="3"/>
  <c r="L655" i="3"/>
  <c r="L480" i="3"/>
  <c r="M477" i="3"/>
  <c r="M660" i="3"/>
  <c r="M388" i="3"/>
  <c r="M564" i="3"/>
  <c r="M465" i="3"/>
  <c r="M249" i="3"/>
  <c r="M698" i="3"/>
  <c r="M673" i="3"/>
  <c r="M274" i="3"/>
  <c r="M266" i="3"/>
  <c r="M122" i="3"/>
  <c r="M454" i="3"/>
  <c r="M361" i="3"/>
  <c r="M82" i="3"/>
  <c r="M204" i="3"/>
  <c r="M603" i="3"/>
  <c r="M368" i="3"/>
  <c r="M263" i="3"/>
  <c r="M164" i="3"/>
  <c r="M607" i="3"/>
  <c r="M321" i="3"/>
  <c r="M417" i="3"/>
  <c r="M648" i="3"/>
  <c r="M96" i="3"/>
  <c r="M270" i="3"/>
  <c r="L404" i="3"/>
  <c r="L294" i="3"/>
  <c r="L322" i="3"/>
  <c r="L105" i="3"/>
  <c r="L168" i="3"/>
  <c r="L173" i="3"/>
  <c r="L509" i="3"/>
  <c r="L336" i="3"/>
  <c r="L314" i="3"/>
  <c r="L148" i="3"/>
  <c r="L143" i="3"/>
  <c r="L369" i="3"/>
  <c r="L121" i="3"/>
  <c r="L198" i="3"/>
  <c r="L489" i="3"/>
  <c r="L113" i="3"/>
  <c r="L445" i="3"/>
  <c r="M447" i="3"/>
  <c r="M430" i="3"/>
  <c r="M666" i="3"/>
  <c r="M706" i="3"/>
  <c r="M112" i="3"/>
  <c r="L376" i="3"/>
  <c r="L57" i="3"/>
  <c r="L288" i="3"/>
  <c r="L587" i="3"/>
  <c r="L283" i="3"/>
  <c r="L125" i="3"/>
  <c r="L703" i="3"/>
  <c r="L362" i="3"/>
  <c r="L545" i="3"/>
  <c r="L518" i="3"/>
  <c r="L543" i="3"/>
  <c r="L146" i="3"/>
  <c r="L349" i="3"/>
  <c r="L300" i="3"/>
  <c r="L630" i="3"/>
  <c r="L693" i="3"/>
  <c r="L275" i="3"/>
  <c r="L565" i="3"/>
  <c r="L523" i="3"/>
  <c r="L217" i="3"/>
  <c r="L193" i="3"/>
  <c r="L114" i="3"/>
  <c r="L199" i="3"/>
  <c r="L526" i="3"/>
  <c r="L689" i="3"/>
  <c r="L399" i="3"/>
  <c r="L192" i="3"/>
  <c r="L483" i="3"/>
  <c r="L396" i="3"/>
  <c r="L79" i="3"/>
  <c r="L118" i="3"/>
  <c r="L70" i="3"/>
  <c r="L258" i="3"/>
  <c r="L582" i="3"/>
  <c r="L313" i="3"/>
  <c r="L525" i="3"/>
  <c r="L641" i="3"/>
  <c r="L231" i="3"/>
  <c r="L272" i="3"/>
  <c r="L297" i="3"/>
  <c r="L484" i="3"/>
  <c r="L393" i="3"/>
  <c r="L552" i="3"/>
  <c r="L386" i="3"/>
  <c r="L232" i="3"/>
  <c r="L551" i="3"/>
  <c r="L242" i="3"/>
  <c r="L244" i="3"/>
  <c r="L203" i="3"/>
  <c r="L38" i="3"/>
  <c r="L422" i="3"/>
  <c r="L409" i="3"/>
  <c r="L108" i="3"/>
  <c r="L29" i="3"/>
  <c r="L50" i="3"/>
  <c r="L267" i="3"/>
  <c r="L24" i="3"/>
  <c r="L319" i="3"/>
  <c r="L442" i="3"/>
  <c r="L285" i="3"/>
  <c r="L476" i="3"/>
  <c r="M31" i="3"/>
  <c r="M659" i="3"/>
  <c r="M440" i="3"/>
  <c r="M453" i="3"/>
  <c r="M346" i="3"/>
  <c r="M220" i="3"/>
  <c r="M16" i="3"/>
  <c r="L225" i="3"/>
  <c r="L265" i="3"/>
  <c r="L197" i="3"/>
  <c r="M255" i="3"/>
  <c r="M585" i="3"/>
  <c r="M502" i="3"/>
  <c r="M367" i="3"/>
  <c r="M27" i="3"/>
  <c r="M672" i="3"/>
  <c r="M601" i="3"/>
  <c r="M81" i="3"/>
  <c r="M107" i="3"/>
  <c r="M696" i="3"/>
  <c r="M130" i="3"/>
  <c r="M705" i="3"/>
  <c r="M158" i="3"/>
  <c r="M412" i="3"/>
  <c r="M651" i="3"/>
  <c r="M67" i="3"/>
  <c r="M221" i="3"/>
  <c r="M654" i="3"/>
  <c r="M496" i="3"/>
  <c r="M546" i="3"/>
  <c r="M34" i="3"/>
  <c r="M325" i="3"/>
  <c r="M576" i="3"/>
  <c r="M563" i="3"/>
  <c r="M562" i="3"/>
  <c r="M426" i="3"/>
  <c r="L183" i="3"/>
  <c r="L567" i="3"/>
  <c r="L126" i="3"/>
  <c r="L172" i="3"/>
  <c r="L166" i="3"/>
  <c r="L86" i="3"/>
  <c r="L341" i="3"/>
  <c r="L7" i="3"/>
  <c r="L45" i="3"/>
  <c r="L280" i="3"/>
  <c r="L586" i="3"/>
  <c r="L425" i="3"/>
  <c r="L33" i="3"/>
  <c r="L646" i="3"/>
  <c r="L153" i="3"/>
  <c r="L343" i="3"/>
  <c r="L26" i="3"/>
  <c r="L43" i="3"/>
  <c r="L424" i="3"/>
  <c r="L268" i="3"/>
  <c r="L216" i="3"/>
  <c r="L671" i="3"/>
  <c r="L223" i="3"/>
  <c r="L529" i="3"/>
  <c r="L515" i="3"/>
  <c r="L205" i="3"/>
  <c r="L19" i="3"/>
  <c r="L273" i="3"/>
  <c r="L377" i="3"/>
  <c r="L340" i="3"/>
  <c r="L22" i="3"/>
  <c r="L570" i="3"/>
  <c r="L663" i="3"/>
  <c r="L652" i="3"/>
  <c r="L675" i="3"/>
  <c r="L312" i="3"/>
  <c r="L352" i="3"/>
  <c r="L334" i="3"/>
  <c r="L323" i="3"/>
  <c r="L456" i="3"/>
  <c r="L416" i="3"/>
  <c r="L102" i="3"/>
  <c r="L248" i="3"/>
  <c r="L246" i="3"/>
  <c r="M658" i="3"/>
  <c r="M550" i="3"/>
  <c r="M101" i="3"/>
  <c r="M324" i="3"/>
  <c r="M461" i="3"/>
  <c r="M635" i="3"/>
  <c r="L238" i="3"/>
  <c r="M517" i="3"/>
  <c r="M157" i="3"/>
  <c r="L380" i="3"/>
  <c r="M548" i="3"/>
  <c r="M253" i="3"/>
  <c r="M299" i="3"/>
  <c r="M510" i="3"/>
  <c r="M301" i="3"/>
  <c r="M40" i="3"/>
  <c r="M179" i="3"/>
  <c r="L304" i="3"/>
  <c r="M441" i="3"/>
  <c r="M620" i="3"/>
  <c r="L597" i="3"/>
  <c r="M592" i="3"/>
  <c r="M310" i="3"/>
  <c r="M642" i="3"/>
  <c r="L575" i="3"/>
  <c r="M305" i="3"/>
  <c r="L84" i="3"/>
  <c r="L337" i="3"/>
  <c r="L498" i="3"/>
  <c r="L250" i="3"/>
  <c r="L588" i="3"/>
  <c r="L209" i="3"/>
  <c r="L521" i="3"/>
  <c r="L394" i="3"/>
  <c r="L162" i="3"/>
  <c r="L589" i="3"/>
  <c r="L99" i="3"/>
  <c r="M466" i="3"/>
  <c r="M257" i="3"/>
  <c r="L469" i="3"/>
  <c r="M554" i="3"/>
  <c r="L155" i="3"/>
  <c r="M208" i="3"/>
  <c r="L434" i="3"/>
  <c r="M490" i="3"/>
  <c r="L259" i="3"/>
  <c r="M429" i="3"/>
  <c r="L306" i="3"/>
  <c r="M584" i="3"/>
  <c r="L539" i="3"/>
  <c r="M590" i="3"/>
  <c r="L206" i="3"/>
  <c r="M194" i="3"/>
  <c r="L175" i="3"/>
  <c r="M132" i="3"/>
  <c r="L577" i="3"/>
  <c r="M639" i="3"/>
  <c r="L479" i="3"/>
  <c r="M200" i="3"/>
  <c r="L281" i="3"/>
  <c r="M14" i="3"/>
  <c r="L170" i="3"/>
  <c r="M284" i="3"/>
  <c r="L538" i="3"/>
  <c r="M684" i="3"/>
  <c r="L665" i="3"/>
  <c r="M664" i="3"/>
  <c r="L276" i="3"/>
  <c r="M154" i="3"/>
  <c r="L549" i="3"/>
  <c r="M20" i="3"/>
  <c r="L295" i="3"/>
  <c r="M215" i="3"/>
  <c r="L627" i="3"/>
  <c r="M261" i="3"/>
  <c r="L544" i="3"/>
  <c r="M385" i="3"/>
  <c r="L573" i="3"/>
  <c r="M351" i="3"/>
  <c r="L339" i="3"/>
  <c r="M211" i="3"/>
  <c r="L332" i="3"/>
  <c r="M370" i="3"/>
  <c r="L329" i="3"/>
  <c r="M330" i="3"/>
  <c r="L56" i="3"/>
  <c r="M598" i="3"/>
  <c r="L593" i="3"/>
  <c r="M400" i="3"/>
  <c r="L508" i="3"/>
  <c r="M401" i="3"/>
  <c r="L438" i="3"/>
  <c r="M556" i="3"/>
  <c r="L65" i="3"/>
  <c r="M160" i="3"/>
  <c r="L617" i="3"/>
  <c r="M683" i="3"/>
  <c r="L185" i="3"/>
  <c r="M695" i="3"/>
  <c r="L578" i="3"/>
  <c r="M579" i="3"/>
  <c r="L439" i="3"/>
  <c r="M129" i="3"/>
  <c r="L64" i="3"/>
  <c r="M382" i="3"/>
  <c r="L88" i="3"/>
  <c r="M290" i="3"/>
  <c r="L335" i="3"/>
  <c r="L213" i="3"/>
  <c r="L674" i="3"/>
  <c r="L21" i="3"/>
  <c r="L415" i="3"/>
  <c r="L328" i="3"/>
  <c r="L471" i="3"/>
  <c r="L631" i="3"/>
  <c r="L59" i="3"/>
  <c r="L407" i="3"/>
  <c r="L139" i="3"/>
  <c r="L618" i="3"/>
  <c r="L191" i="3"/>
  <c r="L616" i="3"/>
  <c r="L354" i="3"/>
  <c r="L66" i="3"/>
  <c r="L210" i="3"/>
  <c r="L106" i="3"/>
  <c r="L569" i="3"/>
  <c r="L390" i="3"/>
  <c r="L356" i="3"/>
  <c r="L226" i="3"/>
  <c r="L165" i="3"/>
  <c r="L202" i="3"/>
  <c r="L12" i="3"/>
  <c r="L629" i="3"/>
  <c r="L75" i="3"/>
  <c r="L391" i="3"/>
  <c r="M85" i="3"/>
  <c r="M697" i="3"/>
  <c r="M89" i="3"/>
  <c r="M557" i="3"/>
  <c r="M13" i="3"/>
  <c r="M214" i="3"/>
  <c r="M452" i="3"/>
  <c r="M63" i="3"/>
  <c r="M136" i="3"/>
  <c r="M411" i="3"/>
  <c r="L622" i="3"/>
  <c r="M531" i="3"/>
  <c r="M503" i="3"/>
  <c r="M303" i="3"/>
  <c r="M98" i="3"/>
  <c r="M686" i="3"/>
  <c r="M640" i="3"/>
  <c r="M42" i="3"/>
  <c r="L92" i="3"/>
  <c r="L116" i="3"/>
  <c r="L668" i="3"/>
  <c r="L76" i="3"/>
  <c r="L358" i="3"/>
  <c r="L17" i="3"/>
  <c r="L516" i="3"/>
  <c r="L670" i="3"/>
  <c r="L224" i="3"/>
  <c r="L512" i="3"/>
  <c r="L371" i="3"/>
  <c r="L463" i="3"/>
  <c r="L32" i="3"/>
  <c r="L72" i="3"/>
  <c r="L363" i="3"/>
  <c r="L468" i="3"/>
  <c r="L612" i="3"/>
  <c r="L687" i="3"/>
  <c r="L702" i="3"/>
  <c r="L681" i="3"/>
  <c r="L560" i="3"/>
  <c r="L212" i="3"/>
  <c r="L229" i="3"/>
  <c r="L142" i="3"/>
  <c r="L36" i="3"/>
  <c r="L395" i="3"/>
  <c r="L338" i="3"/>
  <c r="L495" i="3"/>
  <c r="M478" i="3"/>
  <c r="M532" i="3"/>
  <c r="M527" i="3"/>
  <c r="M522" i="3"/>
  <c r="M37" i="3"/>
  <c r="M375" i="3"/>
  <c r="M178" i="3"/>
  <c r="M700" i="3"/>
  <c r="M473" i="3"/>
  <c r="M236" i="3"/>
  <c r="M41" i="3"/>
  <c r="M491" i="3"/>
  <c r="M219" i="3"/>
  <c r="M269" i="3"/>
  <c r="M186" i="3"/>
  <c r="M455" i="3"/>
  <c r="M350" i="3"/>
  <c r="M553" i="3"/>
  <c r="M535" i="3"/>
  <c r="M656" i="3"/>
  <c r="M392" i="3"/>
  <c r="M486" i="3"/>
  <c r="M446" i="3"/>
  <c r="M104" i="3"/>
  <c r="M638" i="3"/>
  <c r="M318" i="3"/>
  <c r="M239" i="3"/>
  <c r="M74" i="3"/>
  <c r="M317" i="3"/>
  <c r="M11" i="3"/>
  <c r="M418" i="3"/>
  <c r="M128" i="3"/>
  <c r="M680" i="3"/>
  <c r="M691" i="3"/>
  <c r="M615" i="3"/>
  <c r="M379" i="3"/>
  <c r="M234" i="3"/>
  <c r="M109" i="3"/>
  <c r="M559" i="3"/>
  <c r="M348" i="3"/>
  <c r="M692" i="3"/>
  <c r="M176" i="3"/>
  <c r="M572" i="3"/>
  <c r="M624" i="3"/>
  <c r="M174" i="3"/>
  <c r="M291" i="3"/>
  <c r="M71" i="3"/>
  <c r="M53" i="3"/>
  <c r="L444" i="3"/>
  <c r="M28" i="3"/>
  <c r="M289" i="3"/>
  <c r="M218" i="3"/>
  <c r="L282" i="3"/>
  <c r="M633" i="3"/>
  <c r="M583" i="3"/>
  <c r="M55" i="3"/>
  <c r="L61" i="3"/>
  <c r="M694" i="3"/>
  <c r="M180" i="3"/>
  <c r="M667" i="3"/>
  <c r="L111" i="3"/>
  <c r="M364" i="3"/>
  <c r="M201" i="3"/>
  <c r="M492" i="3"/>
  <c r="L481" i="3"/>
  <c r="M626" i="3"/>
  <c r="M419" i="3"/>
  <c r="M678" i="3"/>
  <c r="L493" i="3"/>
  <c r="M181" i="3"/>
  <c r="M90" i="3"/>
  <c r="M316" i="3"/>
  <c r="L474" i="3"/>
  <c r="M561" i="3"/>
  <c r="M315" i="3"/>
  <c r="M613" i="3"/>
  <c r="L581" i="3"/>
  <c r="M605" i="3"/>
  <c r="M649" i="3"/>
  <c r="M637" i="3"/>
  <c r="L247" i="3"/>
  <c r="M222" i="3"/>
  <c r="M383" i="3"/>
  <c r="M87" i="3"/>
  <c r="L254" i="3"/>
  <c r="M95" i="3"/>
  <c r="M645" i="3"/>
  <c r="M381" i="3"/>
  <c r="L610" i="3"/>
  <c r="M524" i="3"/>
  <c r="M94" i="3"/>
  <c r="M568" i="3"/>
  <c r="M25" i="3"/>
  <c r="M458" i="3"/>
  <c r="M115" i="3"/>
  <c r="M499" i="3"/>
  <c r="M241" i="3"/>
  <c r="M604" i="3"/>
  <c r="M243" i="3"/>
  <c r="M505" i="3"/>
  <c r="M606" i="3"/>
  <c r="M378" i="3"/>
  <c r="M68" i="3"/>
  <c r="M39" i="3"/>
  <c r="M195" i="3"/>
  <c r="M647" i="3"/>
  <c r="M161" i="3"/>
  <c r="M182" i="3"/>
  <c r="M147" i="3"/>
  <c r="M141" i="3"/>
  <c r="M365" i="3"/>
  <c r="M150" i="3"/>
  <c r="M235" i="3"/>
  <c r="M636" i="3"/>
  <c r="M431" i="3"/>
  <c r="M435" i="3"/>
  <c r="M93" i="3"/>
  <c r="M432" i="3"/>
  <c r="M144" i="3"/>
  <c r="M9" i="3"/>
  <c r="M169" i="3"/>
  <c r="M547" i="3"/>
  <c r="M423" i="3"/>
  <c r="M134" i="3"/>
  <c r="M372" i="3"/>
  <c r="M320" i="3"/>
  <c r="M230" i="3"/>
  <c r="M296" i="3"/>
  <c r="M541" i="3"/>
  <c r="M669" i="3"/>
  <c r="M159" i="3"/>
  <c r="M190" i="3"/>
  <c r="M48" i="3"/>
  <c r="M35" i="3"/>
  <c r="M420" i="3"/>
  <c r="M227" i="3"/>
  <c r="M262" i="3"/>
  <c r="M347" i="3"/>
  <c r="M625" i="3"/>
  <c r="M397" i="3"/>
  <c r="M77" i="3"/>
  <c r="M373" i="3"/>
  <c r="M292" i="3"/>
  <c r="M643" i="3"/>
  <c r="M408" i="3"/>
  <c r="M534" i="3"/>
  <c r="M233" i="3"/>
  <c r="M152" i="3"/>
  <c r="M156" i="3"/>
  <c r="M451" i="3"/>
  <c r="M264" i="3"/>
  <c r="M677" i="3"/>
  <c r="M571" i="3"/>
  <c r="M78" i="3"/>
  <c r="M470" i="3"/>
  <c r="L374" i="3"/>
  <c r="L580" i="3"/>
  <c r="L91" i="3"/>
  <c r="L574" i="3"/>
  <c r="L131" i="3"/>
  <c r="L357" i="3"/>
  <c r="L18" i="3"/>
  <c r="L207" i="3"/>
  <c r="L596" i="3"/>
  <c r="L333" i="3"/>
  <c r="M528" i="3"/>
  <c r="M287" i="3"/>
  <c r="M596" i="3"/>
  <c r="M374" i="3"/>
  <c r="M395" i="3"/>
  <c r="M212" i="3"/>
  <c r="M687" i="3"/>
  <c r="M72" i="3"/>
  <c r="M512" i="3"/>
  <c r="M17" i="3"/>
  <c r="M116" i="3"/>
  <c r="M12" i="3"/>
  <c r="M210" i="3"/>
  <c r="M59" i="3"/>
  <c r="M64" i="3"/>
  <c r="M578" i="3"/>
  <c r="M617" i="3"/>
  <c r="M438" i="3"/>
  <c r="M593" i="3"/>
  <c r="M329" i="3"/>
  <c r="M339" i="3"/>
  <c r="M544" i="3"/>
  <c r="M295" i="3"/>
  <c r="M276" i="3"/>
  <c r="M538" i="3"/>
  <c r="M281" i="3"/>
  <c r="M577" i="3"/>
  <c r="M206" i="3"/>
  <c r="M306" i="3"/>
  <c r="M434" i="3"/>
  <c r="M469" i="3"/>
  <c r="M521" i="3"/>
  <c r="M126" i="3"/>
  <c r="M476" i="3"/>
  <c r="M24" i="3"/>
  <c r="M108" i="3"/>
  <c r="M203" i="3"/>
  <c r="M232" i="3"/>
  <c r="M641" i="3"/>
  <c r="M258" i="3"/>
  <c r="M396" i="3"/>
  <c r="M689" i="3"/>
  <c r="M523" i="3"/>
  <c r="M630" i="3"/>
  <c r="M349" i="3"/>
  <c r="M545" i="3"/>
  <c r="M283" i="3"/>
  <c r="M376" i="3"/>
  <c r="M404" i="3"/>
  <c r="M207" i="3"/>
  <c r="M202" i="3"/>
  <c r="M618" i="3"/>
  <c r="M21" i="3"/>
  <c r="M209" i="3"/>
  <c r="M575" i="3"/>
  <c r="M18" i="3"/>
  <c r="M91" i="3"/>
  <c r="M610" i="3"/>
  <c r="M254" i="3"/>
  <c r="M247" i="3"/>
  <c r="M581" i="3"/>
  <c r="M474" i="3"/>
  <c r="M493" i="3"/>
  <c r="M481" i="3"/>
  <c r="M111" i="3"/>
  <c r="M61" i="3"/>
  <c r="M282" i="3"/>
  <c r="M444" i="3"/>
  <c r="M338" i="3"/>
  <c r="M36" i="3"/>
  <c r="M229" i="3"/>
  <c r="M560" i="3"/>
  <c r="M702" i="3"/>
  <c r="M612" i="3"/>
  <c r="M363" i="3"/>
  <c r="M32" i="3"/>
  <c r="M371" i="3"/>
  <c r="M224" i="3"/>
  <c r="M516" i="3"/>
  <c r="M358" i="3"/>
  <c r="M668" i="3"/>
  <c r="M92" i="3"/>
  <c r="M622" i="3"/>
  <c r="M75" i="3"/>
  <c r="M165" i="3"/>
  <c r="M569" i="3"/>
  <c r="M354" i="3"/>
  <c r="M139" i="3"/>
  <c r="M471" i="3"/>
  <c r="M674" i="3"/>
  <c r="M162" i="3"/>
  <c r="M588" i="3"/>
  <c r="M84" i="3"/>
  <c r="M597" i="3"/>
  <c r="M380" i="3"/>
  <c r="M172" i="3"/>
  <c r="M225" i="3"/>
  <c r="M285" i="3"/>
  <c r="M319" i="3"/>
  <c r="M267" i="3"/>
  <c r="M29" i="3"/>
  <c r="M409" i="3"/>
  <c r="M38" i="3"/>
  <c r="M244" i="3"/>
  <c r="M386" i="3"/>
  <c r="M393" i="3"/>
  <c r="M297" i="3"/>
  <c r="M231" i="3"/>
  <c r="M525" i="3"/>
  <c r="M582" i="3"/>
  <c r="M70" i="3"/>
  <c r="M79" i="3"/>
  <c r="M483" i="3"/>
  <c r="M399" i="3"/>
  <c r="M526" i="3"/>
  <c r="M114" i="3"/>
  <c r="M217" i="3"/>
  <c r="M565" i="3"/>
  <c r="M693" i="3"/>
  <c r="M300" i="3"/>
  <c r="M146" i="3"/>
  <c r="M518" i="3"/>
  <c r="M362" i="3"/>
  <c r="M125" i="3"/>
  <c r="M587" i="3"/>
  <c r="M57" i="3"/>
  <c r="M105" i="3"/>
  <c r="M294" i="3"/>
  <c r="M355" i="3"/>
  <c r="M131" i="3"/>
  <c r="M495" i="3"/>
  <c r="M142" i="3"/>
  <c r="M681" i="3"/>
  <c r="M468" i="3"/>
  <c r="M463" i="3"/>
  <c r="M670" i="3"/>
  <c r="M76" i="3"/>
  <c r="M356" i="3"/>
  <c r="M191" i="3"/>
  <c r="M415" i="3"/>
  <c r="M335" i="3"/>
  <c r="M88" i="3"/>
  <c r="M439" i="3"/>
  <c r="M185" i="3"/>
  <c r="M65" i="3"/>
  <c r="M508" i="3"/>
  <c r="M56" i="3"/>
  <c r="M332" i="3"/>
  <c r="M573" i="3"/>
  <c r="M627" i="3"/>
  <c r="M549" i="3"/>
  <c r="M665" i="3"/>
  <c r="M170" i="3"/>
  <c r="M479" i="3"/>
  <c r="M175" i="3"/>
  <c r="M539" i="3"/>
  <c r="M259" i="3"/>
  <c r="M155" i="3"/>
  <c r="M99" i="3"/>
  <c r="M498" i="3"/>
  <c r="M197" i="3"/>
  <c r="M442" i="3"/>
  <c r="M50" i="3"/>
  <c r="M422" i="3"/>
  <c r="M242" i="3"/>
  <c r="M552" i="3"/>
  <c r="M272" i="3"/>
  <c r="M313" i="3"/>
  <c r="M118" i="3"/>
  <c r="M192" i="3"/>
  <c r="M199" i="3"/>
  <c r="M193" i="3"/>
  <c r="M275" i="3"/>
  <c r="M543" i="3"/>
  <c r="M703" i="3"/>
  <c r="M288" i="3"/>
  <c r="M655" i="3"/>
  <c r="M574" i="3"/>
  <c r="M391" i="3"/>
  <c r="M390" i="3"/>
  <c r="M66" i="3"/>
  <c r="M631" i="3"/>
  <c r="M589" i="3"/>
  <c r="M337" i="3"/>
  <c r="M248" i="3"/>
  <c r="M416" i="3"/>
  <c r="M323" i="3"/>
  <c r="M352" i="3"/>
  <c r="M675" i="3"/>
  <c r="M663" i="3"/>
  <c r="M22" i="3"/>
  <c r="M377" i="3"/>
  <c r="M19" i="3"/>
  <c r="M515" i="3"/>
  <c r="M223" i="3"/>
  <c r="M216" i="3"/>
  <c r="M424" i="3"/>
  <c r="M26" i="3"/>
  <c r="M153" i="3"/>
  <c r="M33" i="3"/>
  <c r="M586" i="3"/>
  <c r="M45" i="3"/>
  <c r="M341" i="3"/>
  <c r="M166" i="3"/>
  <c r="M183" i="3"/>
  <c r="M265" i="3"/>
  <c r="M551" i="3"/>
  <c r="M445" i="3"/>
  <c r="M489" i="3"/>
  <c r="M121" i="3"/>
  <c r="M143" i="3"/>
  <c r="M314" i="3"/>
  <c r="M509" i="3"/>
  <c r="M168" i="3"/>
  <c r="M322" i="3"/>
  <c r="M196" i="3"/>
  <c r="M46" i="3"/>
  <c r="M119" i="3"/>
  <c r="M49" i="3"/>
  <c r="M410" i="3"/>
  <c r="M621" i="3"/>
  <c r="M487" i="3"/>
  <c r="M271" i="3"/>
  <c r="M58" i="3"/>
  <c r="M333" i="3"/>
  <c r="M357" i="3"/>
  <c r="M580" i="3"/>
  <c r="M629" i="3"/>
  <c r="M226" i="3"/>
  <c r="M106" i="3"/>
  <c r="M616" i="3"/>
  <c r="M407" i="3"/>
  <c r="M328" i="3"/>
  <c r="M213" i="3"/>
  <c r="M394" i="3"/>
  <c r="M250" i="3"/>
  <c r="M304" i="3"/>
  <c r="M238" i="3"/>
  <c r="M246" i="3"/>
  <c r="M102" i="3"/>
  <c r="M456" i="3"/>
  <c r="M334" i="3"/>
  <c r="M312" i="3"/>
  <c r="M652" i="3"/>
  <c r="M570" i="3"/>
  <c r="M340" i="3"/>
  <c r="M273" i="3"/>
  <c r="M205" i="3"/>
  <c r="M529" i="3"/>
  <c r="M671" i="3"/>
  <c r="M268" i="3"/>
  <c r="M43" i="3"/>
  <c r="M343" i="3"/>
  <c r="M646" i="3"/>
  <c r="M425" i="3"/>
  <c r="M280" i="3"/>
  <c r="M7" i="3"/>
  <c r="M86" i="3"/>
  <c r="M567" i="3"/>
  <c r="M484" i="3"/>
  <c r="M113" i="3"/>
  <c r="M198" i="3"/>
  <c r="M369" i="3"/>
  <c r="M148" i="3"/>
  <c r="M336" i="3"/>
  <c r="M173" i="3"/>
  <c r="M480" i="3"/>
  <c r="M256" i="3"/>
  <c r="M398" i="3"/>
  <c r="M595" i="3"/>
  <c r="M403" i="3"/>
  <c r="M10" i="3"/>
  <c r="M402" i="3"/>
  <c r="M414" i="3"/>
  <c r="M23" i="3"/>
  <c r="M228" i="3"/>
</calcChain>
</file>

<file path=xl/sharedStrings.xml><?xml version="1.0" encoding="utf-8"?>
<sst xmlns="http://schemas.openxmlformats.org/spreadsheetml/2006/main" count="3778" uniqueCount="759">
  <si>
    <t>Base de dados</t>
  </si>
  <si>
    <t>A tabela abaixo apresenta dados relativos às vendas de uma empresa norte americana num determinado período.</t>
  </si>
  <si>
    <t>Government</t>
  </si>
  <si>
    <t>Canada</t>
  </si>
  <si>
    <t>Carretera</t>
  </si>
  <si>
    <t>None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</si>
  <si>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</si>
  <si>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</si>
  <si>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</si>
  <si>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</si>
  <si>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</si>
  <si>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</si>
  <si>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</si>
  <si>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</si>
  <si>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</si>
  <si>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</si>
  <si>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</si>
  <si>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</si>
  <si>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</si>
  <si>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Low</t>
  </si>
  <si>
    <t>Medium</t>
  </si>
  <si>
    <t>High</t>
  </si>
  <si>
    <t>País de destino</t>
  </si>
  <si>
    <t>Encomenda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</si>
  <si>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</si>
  <si>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</si>
  <si>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</si>
  <si>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</si>
  <si>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</si>
  <si>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</si>
  <si>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</si>
  <si>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</si>
  <si>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</si>
  <si>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</si>
  <si>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</si>
  <si>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</si>
  <si>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</si>
  <si>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</si>
  <si>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</si>
  <si>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</si>
  <si>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</si>
  <si>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</si>
  <si>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</si>
  <si>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</si>
  <si>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</si>
  <si>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</si>
  <si>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</si>
  <si>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</si>
  <si>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</si>
  <si>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</si>
  <si>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</si>
  <si>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</si>
  <si>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</si>
  <si>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</si>
  <si>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</si>
  <si>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</si>
  <si>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</si>
  <si>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</si>
  <si>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</si>
  <si>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</si>
  <si>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</si>
  <si>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</si>
  <si>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</si>
  <si>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</si>
  <si>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</si>
  <si>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</si>
  <si>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</si>
  <si>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</si>
  <si>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</si>
  <si>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</si>
  <si>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</si>
  <si>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</si>
  <si>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</si>
  <si>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</si>
  <si>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</si>
  <si>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</si>
  <si>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</si>
  <si>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</si>
  <si>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</si>
  <si>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</si>
  <si>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</si>
  <si>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</si>
  <si>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</si>
  <si>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</si>
  <si>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</si>
  <si>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</si>
  <si>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</si>
  <si>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</si>
  <si>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</si>
  <si>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</si>
  <si>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</si>
  <si>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</si>
  <si>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</si>
  <si>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</si>
  <si>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</si>
  <si>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</si>
  <si>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</si>
  <si>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</si>
  <si>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</si>
  <si>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</si>
  <si>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</si>
  <si>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</si>
  <si>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</si>
  <si>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</si>
  <si>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</si>
  <si>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</si>
  <si>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</si>
  <si>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</si>
  <si>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</si>
  <si>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</si>
  <si>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</si>
  <si>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</si>
  <si>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</si>
  <si>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</si>
  <si>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</si>
  <si>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</si>
  <si>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</si>
  <si>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</si>
  <si>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</si>
  <si>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</si>
  <si>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</si>
  <si>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</si>
  <si>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</si>
  <si>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</si>
  <si>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</si>
  <si>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</si>
  <si>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</si>
  <si>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</si>
  <si>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</si>
  <si>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</si>
  <si>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</si>
  <si>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</si>
  <si>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</si>
  <si>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</si>
  <si>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</si>
  <si>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</si>
  <si>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</si>
  <si>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</si>
  <si>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</si>
  <si>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</si>
  <si>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</si>
  <si>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</si>
  <si>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</si>
  <si>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</si>
  <si>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</si>
  <si>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</si>
  <si>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</si>
  <si>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</si>
  <si>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</si>
  <si>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</si>
  <si>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</si>
  <si>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</si>
  <si>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</si>
  <si>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</si>
  <si>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</si>
  <si>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</si>
  <si>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</si>
  <si>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</si>
  <si>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</si>
  <si>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</si>
  <si>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</si>
  <si>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</si>
  <si>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</si>
  <si>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</si>
  <si>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</si>
  <si>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</si>
  <si>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</si>
  <si>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</si>
  <si>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</si>
  <si>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</si>
  <si>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</si>
  <si>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</si>
  <si>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</si>
  <si>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</si>
  <si>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</si>
  <si>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</si>
  <si>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</si>
  <si>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</si>
  <si>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</si>
  <si>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</si>
  <si>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</si>
  <si>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</si>
  <si>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</si>
  <si>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</si>
  <si>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</si>
  <si>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</si>
  <si>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</si>
  <si>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</si>
  <si>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</si>
  <si>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</si>
  <si>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</si>
  <si>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</si>
  <si>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</si>
  <si>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</si>
  <si>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</si>
  <si>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</si>
  <si>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</si>
  <si>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</si>
  <si>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</si>
  <si>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</si>
  <si>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</si>
  <si>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</si>
  <si>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</si>
  <si>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</si>
  <si>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</si>
  <si>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</si>
  <si>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</si>
  <si>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</si>
  <si>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</si>
  <si>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</si>
  <si>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</si>
  <si>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</si>
  <si>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</si>
  <si>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</si>
  <si>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</si>
  <si>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</si>
  <si>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</si>
  <si>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</si>
  <si>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</si>
  <si>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</si>
  <si>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</si>
  <si>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</si>
  <si>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</si>
  <si>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</si>
  <si>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</si>
  <si>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</si>
  <si>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</si>
  <si>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</si>
  <si>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</si>
  <si>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</si>
  <si>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</si>
  <si>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</si>
  <si>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</si>
  <si>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</si>
  <si>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</si>
  <si>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</si>
  <si>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</si>
  <si>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</si>
  <si>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</si>
  <si>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</si>
  <si>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</si>
  <si>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</si>
  <si>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</si>
  <si>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</si>
  <si>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</si>
  <si>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</si>
  <si>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</si>
  <si>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</si>
  <si>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</si>
  <si>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</si>
  <si>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</si>
  <si>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</si>
  <si>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</si>
  <si>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</si>
  <si>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</si>
  <si>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</si>
  <si>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</si>
  <si>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</si>
  <si>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</si>
  <si>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</si>
  <si>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</si>
  <si>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</si>
  <si>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</si>
  <si>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</si>
  <si>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</si>
  <si>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</si>
  <si>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</si>
  <si>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</si>
  <si>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</si>
  <si>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</si>
  <si>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</si>
  <si>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</si>
  <si>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</si>
  <si>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</si>
  <si>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</si>
  <si>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</si>
  <si>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</si>
  <si>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</si>
  <si>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</si>
  <si>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</si>
  <si>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</si>
  <si>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</si>
  <si>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</si>
  <si>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</si>
  <si>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</si>
  <si>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</si>
  <si>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</si>
  <si>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</si>
  <si>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</si>
  <si>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</si>
  <si>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</si>
  <si>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</si>
  <si>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</si>
  <si>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</si>
  <si>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</si>
  <si>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</si>
  <si>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</si>
  <si>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</si>
  <si>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</si>
  <si>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</si>
  <si>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</si>
  <si>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</si>
  <si>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</si>
  <si>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</si>
  <si>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</si>
  <si>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</si>
  <si>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</si>
  <si>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</si>
  <si>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</si>
  <si>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</si>
  <si>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</si>
  <si>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</si>
  <si>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</si>
  <si>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</si>
  <si>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</si>
  <si>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</si>
  <si>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</si>
  <si>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</si>
  <si>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</si>
  <si>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</si>
  <si>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</si>
  <si>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</si>
  <si>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</si>
  <si>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</si>
  <si>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</si>
  <si>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</si>
  <si>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</si>
  <si>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</si>
  <si>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</si>
  <si>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</si>
  <si>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</si>
  <si>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</si>
  <si>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</si>
  <si>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</si>
  <si>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</si>
  <si>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</si>
  <si>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</si>
  <si>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</si>
  <si>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</si>
  <si>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</si>
  <si>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</si>
  <si>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</si>
  <si>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</si>
  <si>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</si>
  <si>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</si>
  <si>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</si>
  <si>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</si>
  <si>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</si>
  <si>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</si>
  <si>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</si>
  <si>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</si>
  <si>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</si>
  <si>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</si>
  <si>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</si>
  <si>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</si>
  <si>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</si>
  <si>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</si>
  <si>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</si>
  <si>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</si>
  <si>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</si>
  <si>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</si>
  <si>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</si>
  <si>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</si>
  <si>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</si>
  <si>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</si>
  <si>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</si>
  <si>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</si>
  <si>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</si>
  <si>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</si>
  <si>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</si>
  <si>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</si>
  <si>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</si>
  <si>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</si>
  <si>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</si>
  <si>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</si>
  <si>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</si>
  <si>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</si>
  <si>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</si>
  <si>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</si>
  <si>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</si>
  <si>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</si>
  <si>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</si>
  <si>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</si>
  <si>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</si>
  <si>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</si>
  <si>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</si>
  <si>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</si>
  <si>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</si>
  <si>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</si>
  <si>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</si>
  <si>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</si>
  <si>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</si>
  <si>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</si>
  <si>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</si>
  <si>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</si>
  <si>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</si>
  <si>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</si>
  <si>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</si>
  <si>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</si>
  <si>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</si>
  <si>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</si>
  <si>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</si>
  <si>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</si>
  <si>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</si>
  <si>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</si>
  <si>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</si>
  <si>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</si>
  <si>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</si>
  <si>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</si>
  <si>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</si>
  <si>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</si>
  <si>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</si>
  <si>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</si>
  <si>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</si>
  <si>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</si>
  <si>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</si>
  <si>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</si>
  <si>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</si>
  <si>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</si>
  <si>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</si>
  <si>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</si>
  <si>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</si>
  <si>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</si>
  <si>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</si>
  <si>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</si>
  <si>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</si>
  <si>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</si>
  <si>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</si>
  <si>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</si>
  <si>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</si>
  <si>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</si>
  <si>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</si>
  <si>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</si>
  <si>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</si>
  <si>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</si>
  <si>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</si>
  <si>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</si>
  <si>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</si>
  <si>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</si>
  <si>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</si>
  <si>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</si>
  <si>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</si>
  <si>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</si>
  <si>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</si>
  <si>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</si>
  <si>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</si>
  <si>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</si>
  <si>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</si>
  <si>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</si>
  <si>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</si>
  <si>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</si>
  <si>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</si>
  <si>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</si>
  <si>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</si>
  <si>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</si>
  <si>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</si>
  <si>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</si>
  <si>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</si>
  <si>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</si>
  <si>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</si>
  <si>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</si>
  <si>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</si>
  <si>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</si>
  <si>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</si>
  <si>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</si>
  <si>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</si>
  <si>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</si>
  <si>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</si>
  <si>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</si>
  <si>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</si>
  <si>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</si>
  <si>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</si>
  <si>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</si>
  <si>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</si>
  <si>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</si>
  <si>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</si>
  <si>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</si>
  <si>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</si>
  <si>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</si>
  <si>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</si>
  <si>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</si>
  <si>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</si>
  <si>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</si>
  <si>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</si>
  <si>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</si>
  <si>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</si>
  <si>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</si>
  <si>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</si>
  <si>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</si>
  <si>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</si>
  <si>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</si>
  <si>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</si>
  <si>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</si>
  <si>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</si>
  <si>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</si>
  <si>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</si>
  <si>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</si>
  <si>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</si>
  <si>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</si>
  <si>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</si>
  <si>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</si>
  <si>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</si>
  <si>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</si>
  <si>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</si>
  <si>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</si>
  <si>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</si>
  <si>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</si>
  <si>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</si>
  <si>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</si>
  <si>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</si>
  <si>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</si>
  <si>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</si>
  <si>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</si>
  <si>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</si>
  <si>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</si>
  <si>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</si>
  <si>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</si>
  <si>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</si>
  <si>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</si>
  <si>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</si>
  <si>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</si>
  <si>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</si>
  <si>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</si>
  <si>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</si>
  <si>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</si>
  <si>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</si>
  <si>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</si>
  <si>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</si>
  <si>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</si>
  <si>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</si>
  <si>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</si>
  <si>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</si>
  <si>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</si>
  <si>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</si>
  <si>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</si>
  <si>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</si>
  <si>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</si>
  <si>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</si>
  <si>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</si>
  <si>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</si>
  <si>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</si>
  <si>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</si>
  <si>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</si>
  <si>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</si>
  <si>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</si>
  <si>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</si>
  <si>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</si>
  <si>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</si>
  <si>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</si>
  <si>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</si>
  <si>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</si>
  <si>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</si>
  <si>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</si>
  <si>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</si>
  <si>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</si>
  <si>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</si>
  <si>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</si>
  <si>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</si>
  <si>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</si>
  <si>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</si>
  <si>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</si>
  <si>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</si>
  <si>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</si>
  <si>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</si>
  <si>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</si>
  <si>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</si>
  <si>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</si>
  <si>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</si>
  <si>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</si>
  <si>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</si>
  <si>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</si>
  <si>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</si>
  <si>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</si>
  <si>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</si>
  <si>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</si>
  <si>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</si>
  <si>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</si>
  <si>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</si>
  <si>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</si>
  <si>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</si>
  <si>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</si>
  <si>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</si>
  <si>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</si>
  <si>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</si>
  <si>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</si>
  <si>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</si>
  <si>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</si>
  <si>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</si>
  <si>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</si>
  <si>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</si>
  <si>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</si>
  <si>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</si>
  <si>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</si>
  <si>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</si>
  <si>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</si>
  <si>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</si>
  <si>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</si>
  <si>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</si>
  <si>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</si>
  <si>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</si>
  <si>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</si>
  <si>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</si>
  <si>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</si>
  <si>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</si>
  <si>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</si>
  <si>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</si>
  <si>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</si>
  <si>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</si>
  <si>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</si>
  <si>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</si>
  <si>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</si>
  <si>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</si>
  <si>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</si>
  <si>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</si>
  <si>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</si>
  <si>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</si>
  <si>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</si>
  <si>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</si>
  <si>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</si>
  <si>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</si>
  <si>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</si>
  <si>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</si>
  <si>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</si>
  <si>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</si>
  <si>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</si>
  <si>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</si>
  <si>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</si>
  <si>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</si>
  <si>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</si>
  <si>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</si>
  <si>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</si>
  <si>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</si>
  <si>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</si>
  <si>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</si>
  <si>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</si>
  <si>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</si>
  <si>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</si>
  <si>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</si>
  <si>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</si>
  <si>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</si>
  <si>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</si>
  <si>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</si>
  <si>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</si>
  <si>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</si>
  <si>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</si>
  <si>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</si>
  <si>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</si>
  <si>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</si>
  <si>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</si>
  <si>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</si>
  <si>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</si>
  <si>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</si>
  <si>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</si>
  <si>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</si>
  <si>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</si>
  <si>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</si>
  <si>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</si>
  <si>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</si>
  <si>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</si>
  <si>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</si>
  <si>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</si>
  <si>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</si>
  <si>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</si>
  <si>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</si>
  <si>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</si>
  <si>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</si>
  <si>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</si>
  <si>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</si>
  <si>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</si>
  <si>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</si>
  <si>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</si>
  <si>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</si>
  <si>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</si>
  <si>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</si>
  <si>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</si>
  <si>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</si>
  <si>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</si>
  <si>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</si>
  <si>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</si>
  <si>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</si>
  <si>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</si>
  <si>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</si>
  <si>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</si>
  <si>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</si>
  <si>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</si>
  <si>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</si>
  <si>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</si>
  <si>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</si>
  <si>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</si>
  <si>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</si>
  <si>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</si>
  <si>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</si>
  <si>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</si>
  <si>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</si>
  <si>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</si>
  <si>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</si>
  <si>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</si>
  <si>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</si>
  <si>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</si>
  <si>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</si>
  <si>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</si>
  <si>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</si>
  <si>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</si>
  <si>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</si>
  <si>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</si>
  <si>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</si>
  <si>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</si>
  <si>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</si>
  <si>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</si>
  <si>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</si>
  <si>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</si>
  <si>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</si>
  <si>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</si>
  <si>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</si>
  <si>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</si>
  <si>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</si>
  <si>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</si>
  <si>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</si>
  <si>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</si>
  <si>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</si>
  <si>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</si>
  <si>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</si>
  <si>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</si>
  <si>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</si>
  <si>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Gama de desconto</t>
  </si>
  <si>
    <t>Nº de unidades vendidas</t>
  </si>
  <si>
    <t>Custo de produção unitário</t>
  </si>
  <si>
    <t>Preço de venda unitário</t>
  </si>
  <si>
    <t>Total de vendas</t>
  </si>
  <si>
    <t>Desconto</t>
  </si>
  <si>
    <t>Vendas</t>
  </si>
  <si>
    <t>Lucro</t>
  </si>
  <si>
    <t>Segmento de cliente</t>
  </si>
  <si>
    <t>Categoria de producto</t>
  </si>
  <si>
    <t>Row Labels</t>
  </si>
  <si>
    <t>Grand Total</t>
  </si>
  <si>
    <t>Sum of Nº de unidades vendidas</t>
  </si>
  <si>
    <t>Count of Nº de unidades vendidas</t>
  </si>
  <si>
    <t>2000-3000</t>
  </si>
  <si>
    <t>Sum of Lucro</t>
  </si>
  <si>
    <t>Average of Nº de unidades vendidas</t>
  </si>
  <si>
    <t>0-1000</t>
  </si>
  <si>
    <t>1000-2000</t>
  </si>
  <si>
    <t>3000-4000</t>
  </si>
  <si>
    <t>4000-5000</t>
  </si>
  <si>
    <t>Max of Lucro</t>
  </si>
  <si>
    <t>category + country =&gt; how many in interval</t>
  </si>
  <si>
    <t>country + discount =&gt; min units</t>
  </si>
  <si>
    <t>Min of Desconto</t>
  </si>
  <si>
    <t>discount (low) =&gt; min</t>
  </si>
  <si>
    <t>category + client + no discount =&gt; lucro total</t>
  </si>
  <si>
    <t>category + lucro negativo =&gt; percentage</t>
  </si>
  <si>
    <t>Count of Encomenda</t>
  </si>
  <si>
    <t>germany =&gt; avg sold</t>
  </si>
  <si>
    <t>client =&gt; lucro max</t>
  </si>
  <si>
    <t>sss</t>
  </si>
  <si>
    <t>Min of Nº de unidades vendidas</t>
  </si>
  <si>
    <t>Max of Vendas</t>
  </si>
  <si>
    <t>Max of 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</si>
</sst>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\ [$€-816]_-;\-* #,##0.00\ [$€-816]_-;_-* &quot;-&quot;??\ [$€-816]_-;_-@_-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1" xfId="0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" fontId="0" fillId="0" borderId="1" xfId="0" applyNumberFormat="1" applyFill="1" applyBorder="1"/>
    <xf numFmtId="1" fontId="0" fillId="0" borderId="1" xfId="0" applyNumberFormat="1" applyBorder="1"/>
    <xf numFmtId="0" fontId="3" fillId="0" borderId="0" xfId="0" applyFont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165" fontId="0" fillId="0" borderId="3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" fontId="0" fillId="0" borderId="8" xfId="0" applyNumberFormat="1" applyBorder="1"/>
    <xf numFmtId="165" fontId="0" fillId="0" borderId="8" xfId="0" applyNumberFormat="1" applyBorder="1"/>
    <xf numFmtId="165" fontId="0" fillId="0" borderId="8" xfId="0" applyNumberFormat="1" applyFill="1" applyBorder="1"/>
    <xf numFmtId="165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165" fontId="0" fillId="0" borderId="0" xfId="0" applyNumberFormat="1" applyAlignment="1">
      <alignment horizontal="left" indent="1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8" fillId="0" borderId="0" xfId="0" applyFont="1"/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</cellXfs>
  <cellStyles count="3">
    <cellStyle name="Comma 2" xfId="1" xr:uid="{00000000-0005-0000-0000-000000000000}"/>
    <cellStyle name="Normal" xfId="0" builtinId="0"/>
    <cellStyle name="Normal 19" xfId="2" xr:uid="{00000000-0005-0000-0000-000002000000}"/>
  </cellStyles>
  <dxfs count="3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"/>
    </dxf>
    <dxf>
      <numFmt numFmtId="166" formatCode="0.000"/>
    </dxf>
    <dxf>
      <numFmt numFmtId="165" formatCode="_-* #,##0.00\ [$€-816]_-;\-* #,##0.00\ [$€-816]_-;_-* &quot;-&quot;??\ [$€-816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4581.086127314818" createdVersion="7" refreshedVersion="7" minRefreshableVersion="3" recordCount="700" xr:uid="{4E69B9E3-ACB8-481F-8214-F17701A3FAE3}">
  <cacheSource type="worksheet">
    <worksheetSource name="DB"/>
  </cacheSource>
  <cacheFields count="12">
    <cacheField name="Encomenda" numFmtId="0">
      <sharedItems count="700">
        <s v="a193"/>
        <s v="a279"/>
        <s v="a103"/>
        <s v="a118"/>
        <s v="a547"/>
        <s v="a082"/>
        <s v="a674"/>
        <s v="a192"/>
        <s v="a591"/>
        <s v="a360"/>
        <s v="a506"/>
        <s v="a098"/>
        <s v="a073"/>
        <s v="a152"/>
        <s v="a461"/>
        <s v="a057"/>
        <s v="a230"/>
        <s v="a070"/>
        <s v="a267"/>
        <s v="a125"/>
        <s v="a633"/>
        <s v="a447"/>
        <s v="a126"/>
        <s v="a515"/>
        <s v="a680"/>
        <s v="a450"/>
        <s v="a153"/>
        <s v="a321"/>
        <s v="a027"/>
        <s v="a358"/>
        <s v="a679"/>
        <s v="a182"/>
        <s v="a187"/>
        <s v="a444"/>
        <s v="a647"/>
        <s v="a554"/>
        <s v="a117"/>
        <s v="a580"/>
        <s v="a185"/>
        <s v="a006"/>
        <s v="a452"/>
        <s v="a031"/>
        <s v="a078"/>
        <s v="a110"/>
        <s v="a600"/>
        <s v="a067"/>
        <s v="a455"/>
        <s v="a552"/>
        <s v="a423"/>
        <s v="a092"/>
        <s v="a542"/>
        <s v="a282"/>
        <s v="a376"/>
        <s v="a405"/>
        <s v="a419"/>
        <s v="a276"/>
        <s v="a634"/>
        <s v="a020"/>
        <s v="a060"/>
        <s v="a253"/>
        <s v="a425"/>
        <s v="a191"/>
        <s v="a628"/>
        <s v="a318"/>
        <s v="a459"/>
        <s v="a442"/>
        <s v="a605"/>
        <s v="a555"/>
        <s v="a035"/>
        <s v="a522"/>
        <s v="a652"/>
        <s v="a320"/>
        <s v="a326"/>
        <s v="a686"/>
        <s v="a553"/>
        <s v="a473"/>
        <s v="a646"/>
        <s v="a269"/>
        <s v="a650"/>
        <s v="a205"/>
        <s v="a311"/>
        <s v="a012"/>
        <s v="a384"/>
        <s v="a363"/>
        <s v="a221"/>
        <s v="a546"/>
        <s v="a119"/>
        <s v="a283"/>
        <s v="a303"/>
        <s v="a313"/>
        <s v="a632"/>
        <s v="a582"/>
        <s v="a002"/>
        <s v="a292"/>
        <s v="a668"/>
        <s v="a013"/>
        <s v="a296"/>
        <s v="a579"/>
        <s v="a225"/>
        <s v="a222"/>
        <s v="a537"/>
        <s v="a134"/>
        <s v="a507"/>
        <s v="a548"/>
        <s v="a403"/>
        <s v="a558"/>
        <s v="a109"/>
        <s v="a374"/>
        <s v="a251"/>
        <s v="a538"/>
        <s v="a629"/>
        <s v="a322"/>
        <s v="a046"/>
        <s v="a520"/>
        <s v="a141"/>
        <s v="a505"/>
        <s v="a115"/>
        <s v="a325"/>
        <s v="a510"/>
        <s v="a241"/>
        <s v="a671"/>
        <s v="a539"/>
        <s v="a024"/>
        <s v="a513"/>
        <s v="a162"/>
        <s v="a216"/>
        <s v="a549"/>
        <s v="a079"/>
        <s v="a349"/>
        <s v="a626"/>
        <s v="a644"/>
        <s v="a588"/>
        <s v="a344"/>
        <s v="a147"/>
        <s v="a155"/>
        <s v="a370"/>
        <s v="a157"/>
        <s v="a107"/>
        <s v="a400"/>
        <s v="a462"/>
        <s v="a159"/>
        <s v="a165"/>
        <s v="a231"/>
        <s v="a143"/>
        <s v="a559"/>
        <s v="a480"/>
        <s v="a137"/>
        <s v="a160"/>
        <s v="a268"/>
        <s v="a460"/>
        <s v="a592"/>
        <s v="a465"/>
        <s v="a043"/>
        <s v="a056"/>
        <s v="a171"/>
        <s v="a066"/>
        <s v="a211"/>
        <s v="a377"/>
        <s v="a122"/>
        <s v="a209"/>
        <s v="a670"/>
        <s v="a213"/>
        <s v="a095"/>
        <s v="a188"/>
        <s v="a477"/>
        <s v="a217"/>
        <s v="a201"/>
        <s v="a471"/>
        <s v="a220"/>
        <s v="a487"/>
        <s v="a485"/>
        <s v="a667"/>
        <s v="a432"/>
        <s v="a411"/>
        <s v="a367"/>
        <s v="a167"/>
        <s v="a261"/>
        <s v="a669"/>
        <s v="a044"/>
        <s v="a627"/>
        <s v="a597"/>
        <s v="a677"/>
        <s v="a308"/>
        <s v="a039"/>
        <s v="a312"/>
        <s v="a342"/>
        <s v="a382"/>
        <s v="a224"/>
        <s v="a183"/>
        <s v="a090"/>
        <s v="a114"/>
        <s v="a129"/>
        <s v="a366"/>
        <s v="a200"/>
        <s v="a395"/>
        <s v="a099"/>
        <s v="a190"/>
        <s v="a441"/>
        <s v="a077"/>
        <s v="a228"/>
        <s v="a074"/>
        <s v="a264"/>
        <s v="a170"/>
        <s v="a237"/>
        <s v="a112"/>
        <s v="a386"/>
        <s v="a525"/>
        <s v="a658"/>
        <s v="a144"/>
        <s v="a101"/>
        <s v="a390"/>
        <s v="a439"/>
        <s v="a635"/>
        <s v="a564"/>
        <s v="a401"/>
        <s v="a319"/>
        <s v="a093"/>
        <s v="a482"/>
        <s v="a274"/>
        <s v="a146"/>
        <s v="a015"/>
        <s v="a298"/>
        <s v="a378"/>
        <s v="a063"/>
        <s v="a290"/>
        <s v="a246"/>
        <s v="a492"/>
        <s v="a511"/>
        <s v="a139"/>
        <s v="a651"/>
        <s v="a571"/>
        <s v="a613"/>
        <s v="a563"/>
        <s v="a263"/>
        <s v="a235"/>
        <s v="a218"/>
        <s v="a219"/>
        <s v="a206"/>
        <s v="a488"/>
        <s v="a005"/>
        <s v="a323"/>
        <s v="a009"/>
        <s v="a585"/>
        <s v="a226"/>
        <s v="a001"/>
        <s v="a356"/>
        <s v="a540"/>
        <s v="a307"/>
        <s v="a003"/>
        <s v="a258"/>
        <s v="a577"/>
        <s v="a314"/>
        <s v="a252"/>
        <s v="a614"/>
        <s v="a136"/>
        <s v="a011"/>
        <s v="a385"/>
        <s v="a396"/>
        <s v="a154"/>
        <s v="a521"/>
        <s v="a094"/>
        <s v="a105"/>
        <s v="a631"/>
        <s v="a277"/>
        <s v="a214"/>
        <s v="a286"/>
        <s v="a069"/>
        <s v="a545"/>
        <s v="a418"/>
        <s v="a164"/>
        <s v="a654"/>
        <s v="a590"/>
        <s v="a589"/>
        <s v="a177"/>
        <s v="a196"/>
        <s v="a435"/>
        <s v="a518"/>
        <s v="a184"/>
        <s v="a030"/>
        <s v="a638"/>
        <s v="a512"/>
        <s v="a534"/>
        <s v="a443"/>
        <s v="a008"/>
        <s v="a463"/>
        <s v="a620"/>
        <s v="a445"/>
        <s v="a249"/>
        <s v="a148"/>
        <s v="a059"/>
        <s v="a278"/>
        <s v="a324"/>
        <s v="a508"/>
        <s v="a446"/>
        <s v="a464"/>
        <s v="a453"/>
        <s v="a586"/>
        <s v="a421"/>
        <s v="a284"/>
        <s v="a244"/>
        <s v="a630"/>
        <s v="a504"/>
        <s v="a572"/>
        <s v="a316"/>
        <s v="a317"/>
        <s v="a037"/>
        <s v="a306"/>
        <s v="a173"/>
        <s v="a347"/>
        <s v="a359"/>
        <s v="a551"/>
        <s v="a567"/>
        <s v="a062"/>
        <s v="a071"/>
        <s v="a361"/>
        <s v="a229"/>
        <s v="a025"/>
        <s v="a656"/>
        <s v="a305"/>
        <s v="a573"/>
        <s v="a309"/>
        <s v="a429"/>
        <s v="a100"/>
        <s v="a096"/>
        <s v="a448"/>
        <s v="a108"/>
        <s v="a010"/>
        <s v="a029"/>
        <s v="a004"/>
        <s v="a181"/>
        <s v="a254"/>
        <s v="a338"/>
        <s v="a116"/>
        <s v="a061"/>
        <s v="a197"/>
        <s v="a373"/>
        <s v="a133"/>
        <s v="a372"/>
        <s v="a557"/>
        <s v="a596"/>
        <s v="a007"/>
        <s v="a495"/>
        <s v="a454"/>
        <s v="a615"/>
        <s v="a120"/>
        <s v="a033"/>
        <s v="a336"/>
        <s v="a265"/>
        <s v="a178"/>
        <s v="a163"/>
        <s v="a138"/>
        <s v="a514"/>
        <s v="a509"/>
        <s v="a341"/>
        <s v="a481"/>
        <s v="a494"/>
        <s v="a434"/>
        <s v="a399"/>
        <s v="a151"/>
        <s v="a215"/>
        <s v="a657"/>
        <s v="a409"/>
        <s v="a149"/>
        <s v="a104"/>
        <s v="a466"/>
        <s v="a075"/>
        <s v="a640"/>
        <s v="a275"/>
        <s v="a675"/>
        <s v="a550"/>
        <s v="a065"/>
        <s v="a199"/>
        <s v="a519"/>
        <s v="a581"/>
        <s v="a295"/>
        <s v="a016"/>
        <s v="a315"/>
        <s v="a541"/>
        <s v="a128"/>
        <s v="a250"/>
        <s v="a621"/>
        <s v="a641"/>
        <s v="a019"/>
        <s v="a186"/>
        <s v="a018"/>
        <s v="a595"/>
        <s v="a266"/>
        <s v="a106"/>
        <s v="a350"/>
        <s v="a330"/>
        <s v="a672"/>
        <s v="a014"/>
        <s v="a346"/>
        <s v="a080"/>
        <s v="a072"/>
        <s v="a150"/>
        <s v="a086"/>
        <s v="a257"/>
        <s v="a584"/>
        <s v="a678"/>
        <s v="a365"/>
        <s v="a544"/>
        <s v="a158"/>
        <s v="a102"/>
        <s v="a618"/>
        <s v="a457"/>
        <s v="a456"/>
        <s v="a198"/>
        <s v="a440"/>
        <s v="a017"/>
        <s v="a337"/>
        <s v="a543"/>
        <s v="a379"/>
        <s v="a023"/>
        <s v="a516"/>
        <s v="a166"/>
        <s v="a087"/>
        <s v="a113"/>
        <s v="a161"/>
        <s v="a273"/>
        <s v="a449"/>
        <s v="a655"/>
        <s v="a248"/>
        <s v="a682"/>
        <s v="a127"/>
        <s v="a111"/>
        <s v="a467"/>
        <s v="a260"/>
        <s v="a123"/>
        <s v="a639"/>
        <s v="a676"/>
        <s v="a068"/>
        <s v="a028"/>
        <s v="a637"/>
        <s v="a380"/>
        <s v="a038"/>
        <s v="a517"/>
        <s v="a451"/>
        <s v="a081"/>
        <s v="a583"/>
        <s v="a698"/>
        <s v="a556"/>
        <s v="a083"/>
        <s v="a195"/>
        <s v="a416"/>
        <s v="a642"/>
        <s v="a616"/>
        <s v="a497"/>
        <s v="a619"/>
        <s v="a021"/>
        <s v="a645"/>
        <s v="a255"/>
        <s v="a622"/>
        <s v="a598"/>
        <s v="a636"/>
        <s v="a247"/>
        <s v="a458"/>
        <s v="a617"/>
        <s v="a593"/>
        <s v="a681"/>
        <s v="a259"/>
        <s v="a426"/>
        <s v="a280"/>
        <s v="a288"/>
        <s v="a408"/>
        <s v="a536"/>
        <s v="a659"/>
        <s v="a355"/>
        <s v="a413"/>
        <s v="a022"/>
        <s v="a697"/>
        <s v="a699"/>
        <s v="a204"/>
        <s v="a026"/>
        <s v="a387"/>
        <s v="a328"/>
        <s v="a334"/>
        <s v="a270"/>
        <s v="a436"/>
        <s v="a587"/>
        <s v="a174"/>
        <s v="a243"/>
        <s v="a121"/>
        <s v="a256"/>
        <s v="a643"/>
        <s v="a391"/>
        <s v="a371"/>
        <s v="a392"/>
        <s v="a234"/>
        <s v="a353"/>
        <s v="a227"/>
        <s v="a242"/>
        <s v="a239"/>
        <s v="a685"/>
        <s v="a496"/>
        <s v="a673"/>
        <s v="a594"/>
        <s v="a472"/>
        <s v="a207"/>
        <s v="a696"/>
        <s v="a300"/>
        <s v="a076"/>
        <s v="a189"/>
        <s v="a476"/>
        <s v="a648"/>
        <s v="a474"/>
        <s v="a388"/>
        <s v="a687"/>
        <s v="a085"/>
        <s v="a498"/>
        <s v="a604"/>
        <s v="a478"/>
        <s v="a499"/>
        <s v="a469"/>
        <s v="a130"/>
        <s v="a683"/>
        <s v="a402"/>
        <s v="a287"/>
        <s v="a302"/>
        <s v="a362"/>
        <s v="a691"/>
        <s v="a649"/>
        <s v="a089"/>
        <s v="a389"/>
        <s v="a602"/>
        <s v="a695"/>
        <s v="a623"/>
        <s v="a524"/>
        <s v="a603"/>
        <s v="a179"/>
        <s v="a468"/>
        <s v="a180"/>
        <s v="a236"/>
        <s v="a528"/>
        <s v="a055"/>
        <s v="a694"/>
        <s v="a470"/>
        <s v="a132"/>
        <s v="a486"/>
        <s v="a345"/>
        <s v="a091"/>
        <s v="a560"/>
        <s v="a156"/>
        <s v="a688"/>
        <s v="a238"/>
        <s v="a262"/>
        <s v="a611"/>
        <s v="a272"/>
        <s v="a606"/>
        <s v="a064"/>
        <s v="a690"/>
        <s v="a131"/>
        <s v="a503"/>
        <s v="a394"/>
        <s v="a351"/>
        <s v="a281"/>
        <s v="a289"/>
        <s v="a601"/>
        <s v="a410"/>
        <s v="a533"/>
        <s v="a245"/>
        <s v="a271"/>
        <s v="a210"/>
        <s v="a053"/>
        <s v="a332"/>
        <s v="a479"/>
        <s v="a124"/>
        <s v="a202"/>
        <s v="a293"/>
        <s v="a297"/>
        <s v="a212"/>
        <s v="a036"/>
        <s v="a032"/>
        <s v="a233"/>
        <s v="a339"/>
        <s v="a310"/>
        <s v="a427"/>
        <s v="a240"/>
        <s v="a689"/>
        <s v="a169"/>
        <s v="a526"/>
        <s v="a194"/>
        <s v="a042"/>
        <s v="a232"/>
        <s v="a532"/>
        <s v="a348"/>
        <s v="a084"/>
        <s v="a607"/>
        <s v="a054"/>
        <s v="a034"/>
        <s v="a357"/>
        <s v="a088"/>
        <s v="a340"/>
        <s v="a501"/>
        <s v="a609"/>
        <s v="a404"/>
        <s v="a417"/>
        <s v="a223"/>
        <s v="a335"/>
        <s v="a203"/>
        <s v="a369"/>
        <s v="a285"/>
        <s v="a692"/>
        <s v="a291"/>
        <s v="a412"/>
        <s v="a422"/>
        <s v="a343"/>
        <s v="a566"/>
        <s v="a523"/>
        <s v="a301"/>
        <s v="a052"/>
        <s v="a333"/>
        <s v="a420"/>
        <s v="a368"/>
        <s v="a142"/>
        <s v="a610"/>
        <s v="a364"/>
        <s v="a475"/>
        <s v="a684"/>
        <s v="a383"/>
        <s v="a140"/>
        <s v="a428"/>
        <s v="a058"/>
        <s v="a438"/>
        <s v="a397"/>
        <s v="a565"/>
        <s v="a431"/>
        <s v="a484"/>
        <s v="a624"/>
        <s v="a135"/>
        <s v="a327"/>
        <s v="a575"/>
        <s v="a208"/>
        <s v="a574"/>
        <s v="a294"/>
        <s v="a304"/>
        <s v="a608"/>
        <s v="a500"/>
        <s v="a299"/>
        <s v="a145"/>
        <s v="a175"/>
        <s v="a329"/>
        <s v="a331"/>
        <s v="a527"/>
        <s v="a433"/>
        <s v="a045"/>
        <s v="a693"/>
        <s v="a393"/>
        <s v="a050"/>
        <s v="a599"/>
        <s v="a662"/>
        <s v="a700"/>
        <s v="a660"/>
        <s v="a665"/>
        <s v="a664"/>
        <s v="a612"/>
        <s v="a049"/>
        <s v="a168"/>
        <s v="a172"/>
        <s v="a666"/>
        <s v="a407"/>
        <s v="a530"/>
        <s v="a047"/>
        <s v="a490"/>
        <s v="a097"/>
        <s v="a625"/>
        <s v="a561"/>
        <s v="a493"/>
        <s v="a041"/>
        <s v="a483"/>
        <s v="a352"/>
        <s v="a375"/>
        <s v="a051"/>
        <s v="a535"/>
        <s v="a398"/>
        <s v="a381"/>
        <s v="a048"/>
        <s v="a176"/>
        <s v="a437"/>
        <s v="a578"/>
        <s v="a414"/>
        <s v="a661"/>
        <s v="a354"/>
        <s v="a570"/>
        <s v="a531"/>
        <s v="a491"/>
        <s v="a430"/>
        <s v="a415"/>
        <s v="a040"/>
        <s v="a529"/>
        <s v="a576"/>
        <s v="a569"/>
        <s v="a653"/>
        <s v="a663"/>
        <s v="a424"/>
        <s v="a406"/>
        <s v="a502"/>
        <s v="a568"/>
        <s v="a489"/>
        <s v="a562"/>
      </sharedItems>
    </cacheField>
    <cacheField name="Segmento de cliente" numFmtId="0">
      <sharedItems count="5">
        <s v="Government"/>
        <s v="Small Business"/>
        <s v="Midmarket"/>
        <s v="Enterprise"/>
        <s v="Channel Partners"/>
      </sharedItems>
    </cacheField>
    <cacheField name="País de destino" numFmtId="0">
      <sharedItems count="5">
        <s v="United States of America"/>
        <s v="Canada"/>
        <s v="Mexico"/>
        <s v="Germany"/>
        <s v="France"/>
      </sharedItems>
    </cacheField>
    <cacheField name="Categoria de producto" numFmtId="0">
      <sharedItems count="6">
        <s v="Paseo"/>
        <s v="Carretera"/>
        <s v="Amarilla"/>
        <s v="Montana"/>
        <s v="Velo"/>
        <s v="VTT"/>
      </sharedItems>
    </cacheField>
    <cacheField name="Gama de desconto" numFmtId="0">
      <sharedItems count="4">
        <s v="Low"/>
        <s v="Medium"/>
        <s v="High"/>
        <s v="None"/>
      </sharedItems>
    </cacheField>
    <cacheField name="Nº de unidades vendidas" numFmtId="1">
      <sharedItems containsSemiMixedTypes="0" containsString="0" containsNumber="1" minValue="200" maxValue="4492.5" count="510">
        <n v="3450"/>
        <n v="263"/>
        <n v="2852"/>
        <n v="3495"/>
        <n v="2905"/>
        <n v="2851"/>
        <n v="2918"/>
        <n v="2632"/>
        <n v="257"/>
        <n v="2811"/>
        <n v="321"/>
        <n v="2498"/>
        <n v="544"/>
        <n v="2313"/>
        <n v="639"/>
        <n v="570"/>
        <n v="2301"/>
        <n v="2966"/>
        <n v="2227.5"/>
        <n v="360"/>
        <n v="2877"/>
        <n v="2104.5"/>
        <n v="2151"/>
        <n v="1797"/>
        <n v="547"/>
        <n v="1725"/>
        <n v="488"/>
        <n v="2007"/>
        <n v="2021"/>
        <n v="521"/>
        <n v="1922"/>
        <n v="2150"/>
        <n v="1916"/>
        <n v="1790"/>
        <n v="1859"/>
        <n v="1513"/>
        <n v="787"/>
        <n v="1728"/>
        <n v="1397"/>
        <n v="306"/>
        <n v="1594"/>
        <n v="245"/>
        <n v="1773"/>
        <n v="1460"/>
        <n v="678"/>
        <n v="367"/>
        <n v="562"/>
        <n v="1199"/>
        <n v="1006"/>
        <n v="1210"/>
        <n v="555"/>
        <n v="1307"/>
        <n v="1414.5"/>
        <n v="1496"/>
        <n v="1031"/>
        <n v="3445.5"/>
        <n v="819"/>
        <n v="2605"/>
        <n v="1197"/>
        <n v="1366"/>
        <n v="2536"/>
        <n v="1135"/>
        <n v="2574"/>
        <n v="1359"/>
        <n v="2294"/>
        <n v="1177"/>
        <n v="1350"/>
        <n v="2460"/>
        <n v="866"/>
        <n v="1333"/>
        <n v="2665.5"/>
        <n v="598"/>
        <n v="490"/>
        <n v="1683"/>
        <n v="1186"/>
        <n v="2729"/>
        <n v="1403"/>
        <n v="727"/>
        <n v="2821"/>
        <n v="982.5"/>
        <n v="1321"/>
        <n v="1498"/>
        <n v="2767"/>
        <n v="958"/>
        <n v="923"/>
        <n v="1116"/>
        <n v="1123"/>
        <n v="886"/>
        <n v="2441"/>
        <n v="436.5"/>
        <n v="1395"/>
        <n v="918"/>
        <n v="2136"/>
        <n v="2416"/>
        <n v="1010"/>
        <n v="1582"/>
        <n v="2750"/>
        <n v="792"/>
        <n v="2145"/>
        <n v="766"/>
        <n v="2327"/>
        <n v="1158"/>
        <n v="2156"/>
        <n v="788"/>
        <n v="873"/>
        <n v="2009"/>
        <n v="2349"/>
        <n v="1823"/>
        <n v="588"/>
        <n v="801"/>
        <n v="700"/>
        <n v="807"/>
        <n v="609"/>
        <n v="689"/>
        <n v="1706"/>
        <n v="711"/>
        <n v="1774"/>
        <n v="1660"/>
        <n v="1804"/>
        <n v="2487"/>
        <n v="941"/>
        <n v="986"/>
        <n v="2807"/>
        <n v="1940"/>
        <n v="1570"/>
        <n v="1482"/>
        <n v="1583"/>
        <n v="591"/>
        <n v="1527"/>
        <n v="1030"/>
        <n v="1642"/>
        <n v="494"/>
        <n v="1907"/>
        <n v="1598"/>
        <n v="1055"/>
        <n v="1865"/>
        <n v="546"/>
        <n v="1778"/>
        <n v="1138"/>
        <n v="853"/>
        <n v="2689"/>
        <n v="2240"/>
        <n v="1870"/>
        <n v="1174"/>
        <n v="880"/>
        <n v="1611"/>
        <n v="645"/>
        <n v="2844"/>
        <n v="1033"/>
        <n v="1085"/>
        <n v="1023"/>
        <n v="357"/>
        <n v="1153"/>
        <n v="2001"/>
        <n v="2125"/>
        <n v="1946"/>
        <n v="274"/>
        <n v="943.5"/>
        <n v="809"/>
        <n v="708"/>
        <n v="742.5"/>
        <n v="795"/>
        <n v="663"/>
        <n v="1016"/>
        <n v="1265"/>
        <n v="1874"/>
        <n v="1303"/>
        <n v="662"/>
        <n v="2338"/>
        <n v="344"/>
        <n v="1281"/>
        <n v="214"/>
        <n v="970"/>
        <n v="200"/>
        <n v="1375"/>
        <n v="1262"/>
        <n v="1117.5"/>
        <n v="2580"/>
        <n v="345"/>
        <n v="2409"/>
        <n v="330"/>
        <n v="1530"/>
        <n v="1389"/>
        <n v="707"/>
        <n v="2992"/>
        <n v="1101"/>
        <n v="269"/>
        <n v="2521.5"/>
        <n v="2579"/>
        <n v="623"/>
        <n v="2342"/>
        <n v="2431"/>
        <n v="349"/>
        <n v="2993"/>
        <n v="2470"/>
        <n v="1738.5"/>
        <n v="1899"/>
        <n v="2255"/>
        <n v="1563"/>
        <n v="1618.5"/>
        <n v="1118"/>
        <n v="1743"/>
        <n v="2178"/>
        <n v="1579"/>
        <n v="2567"/>
        <n v="1884"/>
        <n v="2116"/>
        <n v="266"/>
        <n v="2907"/>
        <n v="1287"/>
        <n v="1566"/>
        <n v="2300"/>
        <n v="2299"/>
        <n v="1159"/>
        <n v="2214"/>
        <n v="1715"/>
        <n v="1227"/>
        <n v="2541"/>
        <n v="2708"/>
        <n v="2641"/>
        <n v="2031"/>
        <n v="2074"/>
        <n v="2394"/>
        <n v="1967"/>
        <n v="1817"/>
        <n v="2157"/>
        <n v="1580"/>
        <n v="2518"/>
        <n v="2072"/>
        <n v="2428"/>
        <n v="973"/>
        <n v="1802"/>
        <n v="1947"/>
        <n v="1858"/>
        <n v="2030"/>
        <n v="2215"/>
        <n v="1560"/>
        <n v="1038"/>
        <n v="1954"/>
        <n v="1249"/>
        <n v="1775"/>
        <n v="2723"/>
        <n v="2620"/>
        <n v="1937"/>
        <n v="2661"/>
        <n v="2340"/>
        <n v="2198"/>
        <n v="831"/>
        <n v="1421"/>
        <n v="1282"/>
        <n v="270"/>
        <n v="1445"/>
        <n v="1375.5"/>
        <n v="2791"/>
        <n v="2472"/>
        <n v="1757"/>
        <n v="1531"/>
        <n v="1956"/>
        <n v="1295"/>
        <n v="1744"/>
        <n v="2363"/>
        <n v="1545"/>
        <n v="2152"/>
        <n v="888"/>
        <n v="2861"/>
        <n v="1535"/>
        <n v="1785"/>
        <n v="2529"/>
        <n v="1056"/>
        <n v="1095"/>
        <n v="1259"/>
        <n v="1233"/>
        <n v="921"/>
        <n v="1198"/>
        <n v="1630.5"/>
        <n v="2996"/>
        <n v="1925"/>
        <n v="2101"/>
        <n v="2297"/>
        <n v="1945"/>
        <n v="259"/>
        <n v="1122"/>
        <n v="2706"/>
        <n v="2763"/>
        <n v="432"/>
        <n v="2234"/>
        <n v="1520"/>
        <n v="1901"/>
        <n v="1372"/>
        <n v="2321"/>
        <n v="908"/>
        <n v="1142"/>
        <n v="2167"/>
        <n v="1514"/>
        <n v="2559"/>
        <n v="905"/>
        <n v="1984"/>
        <n v="442"/>
        <n v="615"/>
        <n v="1834"/>
        <n v="677"/>
        <n v="2663"/>
        <n v="1767"/>
        <n v="974"/>
        <n v="1565"/>
        <n v="690"/>
        <n v="3244.5"/>
        <n v="1976"/>
        <n v="1614"/>
        <n v="2146"/>
        <n v="747"/>
        <n v="1830"/>
        <n v="1958"/>
        <n v="2832"/>
        <n v="604"/>
        <n v="1175"/>
        <n v="2501"/>
        <n v="2734"/>
        <n v="2328"/>
        <n v="386"/>
        <n v="671"/>
        <n v="1694"/>
        <n v="292"/>
        <n v="2931"/>
        <n v="2420"/>
        <n v="1934"/>
        <n v="549"/>
        <n v="4026"/>
        <n v="1369.5"/>
        <n v="3801"/>
        <n v="2628"/>
        <n v="704"/>
        <n v="293"/>
        <n v="241"/>
        <n v="1084"/>
        <n v="260"/>
        <n v="267"/>
        <n v="2155"/>
        <n v="912"/>
        <n v="1727"/>
        <n v="2425.5"/>
        <n v="2682"/>
        <n v="1298"/>
        <n v="1368"/>
        <n v="380"/>
        <n v="218"/>
        <n v="3675"/>
        <n v="2914"/>
        <n v="280"/>
        <n v="278"/>
        <n v="2222"/>
        <n v="1393"/>
        <n v="1013"/>
        <n v="388"/>
        <n v="861"/>
        <n v="571"/>
        <n v="914"/>
        <n v="567"/>
        <n v="887"/>
        <n v="952"/>
        <n v="322"/>
        <n v="994"/>
        <n v="334"/>
        <n v="883"/>
        <n v="723"/>
        <n v="2177"/>
        <n v="1143"/>
        <n v="448"/>
        <n v="552"/>
        <n v="877"/>
        <n v="1438.5"/>
        <n v="1760"/>
        <n v="602"/>
        <n v="2013"/>
        <n v="1731"/>
        <n v="381"/>
        <n v="1114"/>
        <n v="422"/>
        <n v="720"/>
        <n v="1645"/>
        <n v="991"/>
        <n v="2385"/>
        <n v="2532"/>
        <n v="2535"/>
        <n v="2696"/>
        <n v="1596"/>
        <n v="2475"/>
        <n v="1987.5"/>
        <n v="4492.5"/>
        <n v="4251"/>
        <n v="1575"/>
        <n v="635"/>
        <n v="2438"/>
        <n v="362"/>
        <n v="384"/>
        <n v="410"/>
        <n v="341"/>
        <n v="472"/>
        <n v="510"/>
        <n v="500"/>
        <n v="1540"/>
        <n v="606"/>
        <n v="574.5"/>
        <n v="655"/>
        <n v="660"/>
        <n v="2261"/>
        <n v="681"/>
        <n v="736"/>
        <n v="1100"/>
        <n v="554"/>
        <n v="2296"/>
        <n v="790"/>
        <n v="579"/>
        <n v="2087"/>
        <n v="2434.5"/>
        <n v="1250"/>
        <n v="2671"/>
        <n v="492"/>
        <n v="808"/>
        <n v="959"/>
        <n v="980"/>
        <n v="2755"/>
        <n v="1190"/>
        <n v="1857"/>
        <n v="947"/>
        <n v="1228"/>
        <n v="1074"/>
        <n v="2500"/>
        <n v="641"/>
        <n v="1465"/>
        <n v="1221"/>
        <n v="1493"/>
        <n v="3627"/>
        <n v="1001"/>
        <n v="2110"/>
        <n v="1607"/>
        <n v="865.5"/>
        <n v="1808"/>
        <n v="2988"/>
        <n v="1384.5"/>
        <n v="1433"/>
        <n v="3864"/>
        <n v="3945"/>
        <n v="2161"/>
        <n v="2092"/>
        <n v="1404"/>
        <n v="1005"/>
        <n v="1659"/>
        <n v="1094"/>
        <n v="3513"/>
        <n v="2646"/>
        <n v="1283"/>
        <n v="2797"/>
        <n v="2805"/>
        <n v="1679"/>
        <n v="1702"/>
        <n v="1324"/>
        <n v="1562"/>
        <n v="1236"/>
        <n v="1362"/>
        <n v="2665"/>
        <n v="2826"/>
        <n v="2276"/>
        <n v="1269"/>
        <n v="1326"/>
        <n v="2387"/>
        <n v="1351.5"/>
        <n v="1761"/>
        <n v="1491"/>
        <n v="2076"/>
        <n v="2436"/>
        <n v="4243.5"/>
        <n v="3850.5"/>
        <n v="2181"/>
        <n v="1734"/>
        <n v="1867"/>
        <n v="2954"/>
        <n v="2134"/>
        <n v="1686"/>
        <n v="3997.5"/>
        <n v="1806"/>
        <n v="1770"/>
        <n v="1666"/>
        <n v="3165"/>
        <n v="1953"/>
        <n v="2039"/>
        <n v="1989"/>
        <n v="2015"/>
        <n v="2109"/>
        <n v="2747"/>
        <n v="2141"/>
        <n v="4219.5"/>
        <n v="2479"/>
        <n v="2071"/>
        <n v="2565"/>
        <n v="2876"/>
        <n v="2548"/>
        <n v="2629"/>
        <n v="2659"/>
        <n v="2417"/>
        <n v="2838"/>
        <n v="2935"/>
        <n v="2761"/>
        <n v="2903"/>
        <n v="3793.5"/>
        <n v="3802.5"/>
        <n v="3199.5"/>
        <n v="3421.5"/>
        <n v="3520.5"/>
        <n v="3874.5"/>
      </sharedItems>
      <fieldGroup base="5">
        <rangePr autoStart="0" autoEnd="0" startNum="0" endNum="5000" groupInterval="1000"/>
        <groupItems count="7">
          <s v="&lt;0"/>
          <s v="0-1000"/>
          <s v="1000-2000"/>
          <s v="2000-3000"/>
          <s v="3000-4000"/>
          <s v="4000-5000"/>
          <s v="&gt;5000"/>
        </groupItems>
      </fieldGroup>
    </cacheField>
    <cacheField name="Custo de produção unitário" numFmtId="165">
      <sharedItems containsSemiMixedTypes="0" containsString="0" containsNumber="1" containsInteger="1" minValue="3" maxValue="260"/>
    </cacheField>
    <cacheField name="Preço de venda unitário" numFmtId="165">
      <sharedItems containsSemiMixedTypes="0" containsString="0" containsNumber="1" containsInteger="1" minValue="7" maxValue="350"/>
    </cacheField>
    <cacheField name="Total de vendas" numFmtId="165">
      <sharedItems containsSemiMixedTypes="0" containsString="0" containsNumber="1" minValue="1799" maxValue="1207500"/>
    </cacheField>
    <cacheField name="Desconto" numFmtId="165">
      <sharedItems containsSemiMixedTypes="0" containsString="0" containsNumber="1" minValue="0" maxValue="149677.5" count="515">
        <n v="48300"/>
        <n v="110.46"/>
        <n v="19964"/>
        <n v="125820"/>
        <n v="8715"/>
        <n v="149677.5"/>
        <n v="35016"/>
        <n v="119756"/>
        <n v="143.91999999999999"/>
        <n v="92763"/>
        <n v="48.15"/>
        <n v="7494"/>
        <n v="114.24"/>
        <n v="80955"/>
        <n v="44.73"/>
        <n v="199.5"/>
        <n v="6903"/>
        <n v="20762"/>
        <n v="109147.5"/>
        <n v="226.8"/>
        <n v="20139"/>
        <n v="81023.25"/>
        <n v="112927.5"/>
        <n v="18868.5"/>
        <n v="268.02999999999997"/>
        <n v="0"/>
        <n v="273.27999999999997"/>
        <n v="105367.5"/>
        <n v="24252"/>
        <n v="328.23"/>
        <n v="94178"/>
        <n v="77400"/>
        <n v="11496"/>
        <n v="81445"/>
        <n v="22308"/>
        <n v="983.75"/>
        <n v="10368"/>
        <n v="4889.5"/>
        <n v="330.48"/>
        <n v="66948"/>
        <n v="330.75"/>
        <n v="63828"/>
        <n v="30660"/>
        <n v="379.68"/>
        <n v="396.36"/>
        <n v="404.64"/>
        <n v="58751"/>
        <n v="4235"/>
        <n v="416.25"/>
        <n v="41170.5"/>
        <n v="16974"/>
        <n v="62832"/>
        <n v="505.19"/>
        <n v="43068.75"/>
        <n v="515.97"/>
        <n v="101595"/>
        <n v="50274"/>
        <n v="45078"/>
        <n v="106512"/>
        <n v="556.15"/>
        <n v="115830"/>
        <n v="48924"/>
        <n v="68820"/>
        <n v="57673"/>
        <n v="23625"/>
        <n v="103320"/>
        <n v="415.68"/>
        <n v="559.86"/>
        <n v="574.08000000000004"/>
        <n v="588"/>
        <n v="589.04999999999995"/>
        <n v="42696"/>
        <n v="6822.5"/>
        <n v="589.26"/>
        <n v="610.67999999999995"/>
        <n v="49367.5"/>
        <n v="44703.75"/>
        <n v="629.16"/>
        <n v="51881.25"/>
        <n v="41996.5"/>
        <n v="669.6"/>
        <n v="673.8"/>
        <n v="37212"/>
        <n v="33563.75"/>
        <n v="698.40000000000009"/>
        <n v="58590"/>
        <n v="5508"/>
        <n v="2185.6"/>
        <n v="747.6"/>
        <n v="36240"/>
        <n v="42420"/>
        <n v="775.18"/>
        <n v="30492"/>
        <n v="5362.5"/>
        <n v="29491"/>
        <n v="814.45"/>
        <n v="3474"/>
        <n v="32340"/>
        <n v="28809"/>
        <n v="7533.75"/>
        <n v="822.15"/>
        <n v="2278.75"/>
        <n v="823.2"/>
        <n v="33642"/>
        <n v="34300"/>
        <n v="31473"/>
        <n v="852.6"/>
        <n v="6201"/>
        <n v="6397.5"/>
        <n v="853.2"/>
        <n v="6652.5"/>
        <n v="4150"/>
        <n v="22550"/>
        <n v="870.45"/>
        <n v="376.4"/>
        <n v="41412"/>
        <n v="98245"/>
        <n v="13580"/>
        <n v="5887.5"/>
        <n v="18525"/>
        <n v="25723.75"/>
        <n v="17730"/>
        <n v="72.099999999999994"/>
        <n v="17241"/>
        <n v="1482"/>
        <n v="26698"/>
        <n v="894.88"/>
        <n v="253.2"/>
        <n v="26110"/>
        <n v="24570"/>
        <n v="24892"/>
        <n v="5690"/>
        <n v="25590"/>
        <n v="941.15"/>
        <n v="22365"/>
        <n v="78400"/>
        <n v="65450"/>
        <n v="22012.5"/>
        <n v="950.4"/>
        <n v="1014.93"/>
        <n v="1032"/>
        <n v="25596"/>
        <n v="1033"/>
        <n v="20343.75"/>
        <n v="17902.5"/>
        <n v="16243.5"/>
        <n v="1037.7"/>
        <n v="1041.25"/>
        <n v="1089.76"/>
        <n v="1119"/>
        <n v="3836"/>
        <n v="3302.25"/>
        <n v="2022.5"/>
        <n v="1132.8"/>
        <n v="1856.25"/>
        <n v="3975"/>
        <n v="1193.4000000000001"/>
        <n v="908.75"/>
        <n v="355.6"/>
        <n v="828.75"/>
        <n v="1265"/>
        <n v="16866"/>
        <n v="1303"/>
        <n v="1655"/>
        <n v="1309.28"/>
        <n v="13244"/>
        <n v="62769"/>
        <n v="1284"/>
        <n v="1309.5"/>
        <n v="9800"/>
        <n v="1320"/>
        <n v="1325.1"/>
        <n v="2958"/>
        <n v="1341"/>
        <n v="1548"/>
        <n v="1347.6"/>
        <n v="1349.04"/>
        <n v="412.5"/>
        <n v="1377"/>
        <n v="1389"/>
        <n v="24745"/>
        <n v="6582.4"/>
        <n v="6606"/>
        <n v="11298"/>
        <n v="6051.6"/>
        <n v="7221.2"/>
        <n v="26166"/>
        <n v="1405.2"/>
        <n v="1458.6"/>
        <n v="4886"/>
        <n v="89790"/>
        <n v="1460.34"/>
        <n v="5863"/>
        <n v="1563"/>
        <n v="1565.2"/>
        <n v="4840.2"/>
        <n v="1568.7"/>
        <n v="1579"/>
        <n v="5005.6499999999996"/>
        <n v="1582.56"/>
        <n v="1587"/>
        <n v="4880.3999999999996"/>
        <n v="1862"/>
        <n v="1627.92"/>
        <n v="4826.25"/>
        <n v="626.4"/>
        <n v="4830"/>
        <n v="1655.28"/>
        <n v="405.65"/>
        <n v="332.1"/>
        <n v="4116"/>
        <n v="1656.45"/>
        <n v="106722"/>
        <n v="7040.8"/>
        <n v="6866.6"/>
        <n v="1218.5999999999999"/>
        <n v="1659.2"/>
        <n v="5266.8"/>
        <n v="1180.2"/>
        <n v="3559.05"/>
        <n v="1706.4"/>
        <n v="3108"/>
        <n v="6798.4"/>
        <n v="1751.4"/>
        <n v="1802"/>
        <n v="700.92"/>
        <n v="222.96"/>
        <n v="1827"/>
        <n v="1860.6"/>
        <n v="2574"/>
        <n v="1868.4"/>
        <n v="3908"/>
        <n v="3247.4"/>
        <n v="1917"/>
        <n v="1960.56"/>
        <n v="1965"/>
        <n v="3177.3"/>
        <n v="2556.84"/>
        <n v="3831.84"/>
        <n v="1965.6"/>
        <n v="1967.28"/>
        <n v="1978.2"/>
        <n v="498.6"/>
        <n v="1989.4"/>
        <n v="2051.1999999999998"/>
        <n v="11340"/>
        <n v="173.4"/>
        <n v="275.10000000000002"/>
        <n v="2093.25"/>
        <n v="2108.4"/>
        <n v="3674.4"/>
        <n v="2112.48"/>
        <n v="310.8"/>
        <n v="2180"/>
        <n v="2124.36"/>
        <n v="708.9"/>
        <n v="798.28"/>
        <n v="2145.75"/>
        <n v="2149"/>
        <n v="428.4"/>
        <n v="177.03"/>
        <n v="844.8"/>
        <n v="613.20000000000005"/>
        <n v="705.04"/>
        <n v="2959.2"/>
        <n v="1581.36"/>
        <n v="2201.1750000000002"/>
        <n v="2936.08"/>
        <n v="577.5"/>
        <n v="2206.0500000000002"/>
        <n v="2297"/>
        <n v="875.25"/>
        <n v="1554"/>
        <n v="2468.4"/>
        <n v="2083.62"/>
        <n v="2320.92"/>
        <n v="12960"/>
        <n v="2412.7199999999998"/>
        <n v="2432"/>
        <n v="684.36"/>
        <n v="480.2"/>
        <n v="2506.6799999999998"/>
        <n v="326.88"/>
        <n v="274.08"/>
        <n v="3250.5"/>
        <n v="227.1"/>
        <n v="5187"/>
        <n v="2559.6"/>
        <n v="5757.75"/>
        <n v="2172"/>
        <n v="91.92"/>
        <n v="908.4"/>
        <n v="3273.6"/>
        <n v="1149.2"/>
        <n v="2567.6"/>
        <n v="2663"/>
        <n v="3710.7"/>
        <n v="3660.3"/>
        <n v="3051.75"/>
        <n v="165.6"/>
        <n v="2725.38"/>
        <n v="2766.4"/>
        <n v="3631.5"/>
        <n v="112.05"/>
        <n v="128.1"/>
        <n v="411.18"/>
        <n v="1153.75"/>
        <n v="2832"/>
        <n v="942.24"/>
        <n v="2643.75"/>
        <n v="3001.2"/>
        <n v="2296.56"/>
        <n v="300.3"/>
        <n v="1629.6"/>
        <n v="463.2"/>
        <n v="402.6"/>
        <n v="3049.2"/>
        <n v="3077.55"/>
        <n v="2032.8"/>
        <n v="3094.4"/>
        <n v="5314.32"/>
        <n v="493.02"/>
        <n v="3420.8999999999996"/>
        <n v="3547.8"/>
        <n v="4400"/>
        <n v="879"/>
        <n v="482"/>
        <n v="260.16000000000003"/>
        <n v="728"/>
        <n v="801"/>
        <n v="7542.5"/>
        <n v="1692.46"/>
        <n v="4788.8"/>
        <n v="3201.66"/>
        <n v="4827.6000000000004"/>
        <n v="1181.18"/>
        <n v="1436.4"/>
        <n v="684"/>
        <n v="130.80000000000001"/>
        <n v="4961.25"/>
        <n v="4895.5200000000004"/>
        <n v="274.39999999999998"/>
        <n v="583.79999999999995"/>
        <n v="3732.96"/>
        <n v="5043.75"/>
        <n v="2340.2399999999998"/>
        <n v="1580.28"/>
        <n v="380.24"/>
        <n v="5381.25"/>
        <n v="287.14"/>
        <n v="890.76"/>
        <n v="1645.2"/>
        <n v="6378.75"/>
        <n v="7140"/>
        <n v="8694"/>
        <n v="292.60000000000002"/>
        <n v="37296"/>
        <n v="8697.5"/>
        <n v="9018"/>
        <n v="759.15000000000009"/>
        <n v="30478"/>
        <n v="9264"/>
        <n v="9408"/>
        <n v="9660"/>
        <n v="9866.25"/>
        <n v="1309.0350000000001"/>
        <n v="369.6"/>
        <n v="10535"/>
        <n v="281.82"/>
        <n v="1696.38"/>
        <n v="10668"/>
        <n v="11140"/>
        <n v="11816"/>
        <n v="12600"/>
        <n v="14393.75"/>
        <n v="14865"/>
        <n v="14906.25"/>
        <n v="12431.25"/>
        <n v="1949.6399999999999"/>
        <n v="2661.75"/>
        <n v="2453.36"/>
        <n v="19950"/>
        <n v="111375"/>
        <n v="314.47500000000002"/>
        <n v="1190.28"/>
        <n v="23950"/>
        <n v="27562.5"/>
        <n v="15240"/>
        <n v="45712.5"/>
        <n v="25.34"/>
        <n v="633.59999999999991"/>
        <n v="639.6"/>
        <n v="4262.5"/>
        <n v="623.04"/>
        <n v="765"/>
        <n v="217.6"/>
        <n v="900"/>
        <n v="15267"/>
        <n v="15400"/>
        <n v="1696.8000000000002"/>
        <n v="18.41"/>
        <n v="16086"/>
        <n v="1080.75"/>
        <n v="1287"/>
        <n v="1356.6"/>
        <n v="1021.5"/>
        <n v="588.79999999999995"/>
        <n v="16500"/>
        <n v="7617.5"/>
        <n v="344.4"/>
        <n v="10350"/>
        <n v="1185"/>
        <n v="7237.5"/>
        <n v="18261.25"/>
        <n v="21910.5"/>
        <n v="18700"/>
        <n v="18750"/>
        <n v="320.52"/>
        <n v="1107"/>
        <n v="19392"/>
        <n v="20580"/>
        <n v="20662.5"/>
        <n v="1082.9000000000001"/>
        <n v="20891.25"/>
        <n v="13021.25"/>
        <n v="21490"/>
        <n v="5370"/>
        <n v="21875"/>
        <n v="961.5"/>
        <n v="703.2"/>
        <n v="21978"/>
        <n v="22668.75"/>
        <n v="23583"/>
        <n v="1201.2"/>
        <n v="23737.5"/>
        <n v="24105"/>
        <n v="2596.5"/>
        <n v="1392.16"/>
        <n v="14940"/>
        <n v="24228.75"/>
        <n v="19703.75"/>
        <n v="28812"/>
        <n v="772.80000000000007"/>
        <n v="276.14999999999998"/>
        <n v="146.44"/>
        <n v="29484"/>
        <n v="1326.6"/>
        <n v="26958.75"/>
        <n v="29538"/>
        <n v="30738.75"/>
        <n v="2116.8000000000002"/>
        <n v="30792"/>
        <n v="31416"/>
        <n v="31466.25"/>
        <n v="34839"/>
        <n v="6171"/>
        <n v="35259"/>
        <n v="35742"/>
        <n v="35748"/>
        <n v="37488"/>
        <n v="494.4"/>
        <n v="38136"/>
        <n v="1865.5"/>
        <n v="6358.5"/>
        <n v="39973.5"/>
        <n v="92.82"/>
        <n v="35805"/>
        <n v="42572.25"/>
        <n v="31612.5"/>
        <n v="43144.5"/>
        <n v="1252.44"/>
        <n v="43596"/>
        <n v="1215.83"/>
        <n v="43848"/>
        <n v="15913.125"/>
        <n v="2310.3000000000002"/>
        <n v="45801"/>
        <n v="2288.88"/>
        <n v="50409"/>
        <n v="55387.5"/>
        <n v="51216"/>
        <n v="7795.125"/>
        <n v="3250.8"/>
        <n v="49770"/>
        <n v="2761.2"/>
        <n v="689.76"/>
        <n v="3927"/>
        <n v="52479"/>
        <n v="43518.75"/>
        <n v="4078"/>
        <n v="238.68"/>
        <n v="3385.2"/>
        <n v="3036.96"/>
        <n v="57687"/>
        <n v="59040"/>
        <n v="60088"/>
        <n v="892.44"/>
        <n v="65236.5"/>
        <n v="69255"/>
        <n v="4158"/>
        <n v="70462"/>
        <n v="4586.3999999999996"/>
        <n v="5783.8"/>
        <n v="3088.8"/>
        <n v="71793"/>
        <n v="76135.5"/>
        <n v="6457"/>
        <n v="3975.84"/>
        <n v="2844.94"/>
        <n v="102424.5"/>
        <n v="102667.5"/>
        <n v="5279.1749999999993"/>
        <n v="2874.06"/>
        <n v="4224.6000000000004"/>
        <n v="6974.0999999999995"/>
      </sharedItems>
    </cacheField>
    <cacheField name="Vendas" numFmtId="165">
      <sharedItems containsSemiMixedTypes="0" containsString="0" containsNumber="1" minValue="1655.08" maxValue="1159200"/>
    </cacheField>
    <cacheField name="Lucro" numFmtId="165">
      <sharedItems containsSemiMixedTypes="0" containsString="0" containsNumber="1" minValue="-917481.6" maxValue="1124700" count="699">
        <n v="1124700"/>
        <n v="941.54"/>
        <n v="969680"/>
        <n v="949716"/>
        <n v="887730"/>
        <n v="833735"/>
        <n v="819662.5"/>
        <n v="811204"/>
        <n v="775124"/>
        <n v="-914.92000000000007"/>
        <n v="742104"/>
        <n v="-78693.149999999994"/>
        <n v="729416"/>
        <n v="973.76000000000022"/>
        <n v="717030"/>
        <n v="-72251.73"/>
        <n v="2080.5"/>
        <n v="671892"/>
        <n v="-138709.5"/>
        <n v="661418"/>
        <n v="659340"/>
        <n v="-1306.8000000000002"/>
        <n v="641571"/>
        <n v="634506.75"/>
        <n v="618412.5"/>
        <n v="-87706.8"/>
        <n v="601096.5"/>
        <n v="-62079.03"/>
        <n v="586500"/>
        <n v="702.72000000000025"/>
        <n v="577012.5"/>
        <n v="575985"/>
        <n v="571943"/>
        <n v="1755.77"/>
        <n v="559302"/>
        <n v="546100"/>
        <n v="544144"/>
        <n v="539685"/>
        <n v="526097"/>
        <n v="525011"/>
        <n v="-126931.23"/>
        <n v="514420"/>
        <n v="89521.25"/>
        <n v="490752"/>
        <n v="485604"/>
        <n v="479869.5"/>
        <n v="-76218.48"/>
        <n v="475012"/>
        <n v="-26055.75"/>
        <n v="-99358.75"/>
        <n v="459207"/>
        <n v="473040"/>
        <n v="-2413.6800000000003"/>
        <n v="2906.64"/>
        <n v="337.63999999999987"/>
        <n v="4653.3599999999997"/>
        <n v="354904"/>
        <n v="342040"/>
        <n v="415635"/>
        <n v="-58691.25"/>
        <n v="259439.5"/>
        <n v="393231"/>
        <n v="381480"/>
        <n v="-3598.1899999999996"/>
        <n v="377282.25"/>
        <n v="2760.0299999999997"/>
        <n v="367305"/>
        <n v="356706"/>
        <n v="231380"/>
        <n v="351062"/>
        <n v="349968"/>
        <n v="-128811.15"/>
        <n v="-287711.15000000002"/>
        <n v="347490"/>
        <n v="345186"/>
        <n v="344100"/>
        <n v="342507"/>
        <n v="97875"/>
        <n v="339480"/>
        <n v="-206523.68"/>
        <n v="-151188.85999999999"/>
        <n v="319860"/>
        <n v="-65158.080000000002"/>
        <n v="5292"/>
        <n v="-426388.05"/>
        <n v="307174"/>
        <n v="307012.5"/>
        <n v="2216.7399999999998"/>
        <n v="-355548.26"/>
        <n v="5932.32"/>
        <n v="294794.5"/>
        <n v="294258.75"/>
        <n v="22457"/>
        <n v="-169903.16"/>
        <n v="285692.75"/>
        <n v="282610"/>
        <n v="-364643.16"/>
        <n v="278284.5"/>
        <n v="9374.4"/>
        <n v="-279177.8"/>
        <n v="270230"/>
        <n v="267561"/>
        <n v="264238.25"/>
        <n v="264028"/>
        <n v="-101093.4"/>
        <n v="262260"/>
        <n v="260712"/>
        <n v="11474.400000000001"/>
        <n v="-7155.6"/>
        <n v="258512"/>
        <n v="257550"/>
        <n v="-179541.18"/>
        <n v="247500"/>
        <n v="247151.25"/>
        <n v="246178"/>
        <n v="244332"/>
        <n v="241312.5"/>
        <n v="-385201.18"/>
        <n v="234779"/>
        <n v="-7795.4500000000007"/>
        <n v="8106"/>
        <n v="230692"/>
        <n v="228520"/>
        <n v="224361"/>
        <n v="223501.25"/>
        <n v="-7869.15"/>
        <n v="215600"/>
        <n v="207366.25"/>
        <n v="-59623.199999999997"/>
        <n v="204255"/>
        <n v="203700"/>
        <n v="202557"/>
        <n v="-61752.6"/>
        <n v="198432"/>
        <n v="198322.5"/>
        <n v="6256.7999999999993"/>
        <n v="197357.5"/>
        <n v="195050"/>
        <n v="-175048.2"/>
        <n v="193930"/>
        <n v="193609"/>
        <n v="189792.5"/>
        <n v="9077.5499999999993"/>
        <n v="-226216.4"/>
        <n v="185368"/>
        <n v="182455"/>
        <n v="180420"/>
        <n v="174662.5"/>
        <n v="-605211.44999999995"/>
        <n v="162279"/>
        <n v="156321.25"/>
        <n v="153660"/>
        <n v="152700"/>
        <n v="-3162.1000000000004"/>
        <n v="146959"/>
        <n v="145236"/>
        <n v="144932"/>
        <n v="-5688.8799999999992"/>
        <n v="1856.7999999999993"/>
        <n v="141740"/>
        <n v="136500"/>
        <n v="135128"/>
        <n v="134810.5"/>
        <n v="130870"/>
        <n v="127950"/>
        <n v="-9008.1500000000015"/>
        <n v="125180"/>
        <n v="124605"/>
        <n v="-654368.15"/>
        <n v="123200"/>
        <n v="121550"/>
        <n v="121215.5"/>
        <n v="-210390.39999999999"/>
        <n v="2207.0699999999997"/>
        <n v="8643"/>
        <n v="116604"/>
        <n v="-104333"/>
        <n v="112026.25"/>
        <n v="107550"/>
        <n v="106903.5"/>
        <n v="105136.5"/>
        <n v="104431.25"/>
        <n v="4727.2999999999993"/>
        <n v="100050"/>
        <n v="-271992.7"/>
        <n v="-7416.25"/>
        <n v="-6927.76"/>
        <n v="15666"/>
        <n v="91242"/>
        <n v="91047.75"/>
        <n v="91012.5"/>
        <n v="-114193.2"/>
        <n v="9487.2000000000007"/>
        <n v="89324"/>
        <n v="-171052.79999999999"/>
        <n v="88728.75"/>
        <n v="87450"/>
        <n v="10077.6"/>
        <n v="82696.25"/>
        <n v="3708.3999999999996"/>
        <n v="78731.25"/>
        <n v="-292215"/>
        <n v="76834"/>
        <n v="11727"/>
        <n v="74475"/>
        <n v="-265503.28000000003"/>
        <n v="65876"/>
        <n v="65331"/>
        <n v="65144"/>
        <n v="62274"/>
        <n v="-569443.28"/>
        <n v="-238959.5"/>
        <n v="59200"/>
        <n v="57188"/>
        <n v="-342320"/>
        <n v="-133835.1"/>
        <n v="46342"/>
        <n v="45880"/>
        <n v="17656.5"/>
        <n v="42312"/>
        <n v="41400"/>
        <n v="-259637.6"/>
        <n v="-8576.0400000000009"/>
        <n v="39847.5"/>
        <n v="-162027"/>
        <n v="12501"/>
        <n v="38885"/>
        <n v="38297.599999999999"/>
        <n v="37434"/>
        <n v="37122"/>
        <n v="36813.9"/>
        <n v="36621.800000000003"/>
        <n v="36134"/>
        <n v="-320859"/>
        <n v="14988.8"/>
        <n v="3403.4000000000015"/>
        <n v="-264006.59999999998"/>
        <n v="30014"/>
        <n v="29930"/>
        <n v="29640"/>
        <n v="-415223.34"/>
        <n v="28485"/>
        <n v="27962"/>
        <n v="25008"/>
        <n v="27514.5"/>
        <n v="-269885.2"/>
        <n v="27427.800000000003"/>
        <n v="7146.2999999999993"/>
        <n v="26136"/>
        <n v="-159479"/>
        <n v="25798.35"/>
        <n v="15373.439999999999"/>
        <n v="8993"/>
        <n v="24750.6"/>
        <n v="24738"/>
        <n v="24700"/>
        <n v="-330118.92"/>
        <n v="-737098.92"/>
        <n v="149613.75"/>
        <n v="23337.599999999999"/>
        <n v="23218"/>
        <n v="22863.599999999999"/>
        <n v="22770"/>
        <n v="19035.72"/>
        <n v="1912.3500000000004"/>
        <n v="2942.7200000000012"/>
        <n v="21807.9"/>
        <n v="21609"/>
        <n v="4478.5499999999993"/>
        <n v="143178.75"/>
        <n v="20328"/>
        <n v="20039.199999999997"/>
        <n v="19543.400000000001"/>
        <n v="19091.400000000001"/>
        <n v="19080.800000000003"/>
        <n v="-290001.45"/>
        <n v="18673.199999999997"/>
        <n v="18489.8"/>
        <n v="18170"/>
        <n v="18010.95"/>
        <n v="17716"/>
        <n v="12513.599999999999"/>
        <n v="17626"/>
        <n v="17612"/>
        <n v="17481.599999999999"/>
        <n v="7978.5999999999985"/>
        <n v="16218"/>
        <n v="16822.080000000002"/>
        <n v="16499.04"/>
        <n v="22533"/>
        <n v="-529030.6"/>
        <n v="16146"/>
        <n v="8511.5999999999985"/>
        <n v="15632"/>
        <n v="-250988.4"/>
        <n v="15487.599999999999"/>
        <n v="1633"/>
        <n v="17100.439999999999"/>
        <n v="11135"/>
        <n v="14978.7"/>
        <n v="14876.16"/>
        <n v="14795.16"/>
        <n v="14414.400000000001"/>
        <n v="14426.720000000001"/>
        <n v="14105"/>
        <n v="9011.7999999999993"/>
        <n v="13628.4"/>
        <n v="-144089.4"/>
        <n v="17178.8"/>
        <n v="13034"/>
        <n v="12960"/>
        <n v="12831.599999999999"/>
        <n v="20357.400000000001"/>
        <n v="-309731.20000000001"/>
        <n v="31398.75"/>
        <n v="12360"/>
        <n v="11968"/>
        <n v="24246.6"/>
        <n v="11635.599999999999"/>
        <n v="15461.599999999999"/>
        <n v="-467640.48"/>
        <n v="11344.2"/>
        <n v="-220180"/>
        <n v="-214560.36"/>
        <n v="11106.099999999999"/>
        <n v="10815"/>
        <n v="10760"/>
        <n v="10656"/>
        <n v="10605.720000000001"/>
        <n v="-302550.75"/>
        <n v="13201"/>
        <n v="3141.5999999999985"/>
        <n v="9938.9700000000012"/>
        <n v="9715.2000000000007"/>
        <n v="-3898.2"/>
        <n v="9416"/>
        <n v="-4482.04"/>
        <n v="9370.7999999999993"/>
        <n v="9242.5999999999985"/>
        <n v="9210"/>
        <n v="9200.64"/>
        <n v="-401673.67499999999"/>
        <n v="9047.9199999999983"/>
        <n v="9047.5"/>
        <n v="9020"/>
        <n v="8298.9500000000007"/>
        <n v="-530607"/>
        <n v="8936.4000000000015"/>
        <n v="8849.75"/>
        <n v="8806"/>
        <n v="8751.5999999999985"/>
        <n v="8740.380000000001"/>
        <n v="3205.0800000000017"/>
        <n v="8640"/>
        <n v="8530"/>
        <n v="-534104.72"/>
        <n v="-367232"/>
        <n v="12622.64"/>
        <n v="-4596.2000000000007"/>
        <n v="8080"/>
        <n v="13740.32"/>
        <n v="7845.1200000000008"/>
        <n v="7719.92"/>
        <n v="7584.5"/>
        <n v="7342.9000000000015"/>
        <n v="7163"/>
        <n v="31568.400000000001"/>
        <n v="7037.25"/>
        <n v="6878"/>
        <n v="6802.08"/>
        <n v="6661.5999999999985"/>
        <n v="6646.4000000000015"/>
        <n v="6364.8"/>
        <n v="-670899.6"/>
        <n v="6150"/>
        <n v="28610.400000000001"/>
        <n v="5551.4"/>
        <n v="5362.5"/>
        <n v="23967"/>
        <n v="5124.2999999999993"/>
        <n v="5054.7000000000007"/>
        <n v="5036"/>
        <n v="4903.7200000000012"/>
        <n v="4870"/>
        <n v="4773.25"/>
        <n v="-615153"/>
        <n v="4664.3999999999996"/>
        <n v="-774916.38"/>
        <n v="26873.599999999999"/>
        <n v="4438.5"/>
        <n v="4292"/>
        <n v="-200366.4"/>
        <n v="3622.9500000000007"/>
        <n v="3531.8999999999996"/>
        <n v="3504.8199999999997"/>
        <n v="3461.25"/>
        <n v="-286032"/>
        <n v="3285.76"/>
        <n v="3231.25"/>
        <n v="22008.800000000003"/>
        <n v="3171.4399999999987"/>
        <n v="3117.6399999999994"/>
        <n v="8279.7000000000007"/>
        <n v="3055.9199999999983"/>
        <n v="3026.3999999999996"/>
        <n v="3010.8"/>
        <n v="2952.3999999999996"/>
        <n v="-409609.2"/>
        <n v="2920"/>
        <n v="11577.449999999997"/>
        <n v="2807.2000000000007"/>
        <n v="16245.599999999999"/>
        <n v="2745"/>
        <n v="2737.6800000000003"/>
        <n v="2511.25"/>
        <n v="2486.25"/>
        <n v="2279.2000000000007"/>
        <n v="2245.9799999999996"/>
        <n v="15584.099999999999"/>
        <n v="-279487.8"/>
        <n v="2152"/>
        <n v="76560"/>
        <n v="2051"/>
        <n v="2022.5"/>
        <n v="2009.92"/>
        <n v="1928"/>
        <n v="-880"/>
        <n v="1907.8400000000001"/>
        <n v="1872"/>
        <n v="1869"/>
        <n v="740242.5"/>
        <n v="1824"/>
        <n v="1761.5400000000009"/>
        <n v="25141.199999999997"/>
        <n v="1725"/>
        <n v="1649.3400000000001"/>
        <n v="-621687.6"/>
        <n v="1440.08"/>
        <n v="1414.8199999999997"/>
        <n v="1299.6000000000004"/>
        <n v="1216"/>
        <n v="725157.5"/>
        <n v="959.19999999999982"/>
        <n v="13413.75"/>
        <n v="932.47999999999956"/>
        <n v="845.59999999999991"/>
        <n v="814.63999999999942"/>
        <n v="806.19999999999982"/>
        <n v="734"/>
        <n v="711.04000000000087"/>
        <n v="-1008.75"/>
        <n v="445.76000000000022"/>
        <n v="445.71999999999935"/>
        <n v="395.76000000000022"/>
        <n v="93633.75"/>
        <n v="308.80000000000018"/>
        <n v="298.86000000000013"/>
        <n v="251.23999999999978"/>
        <n v="182.79999999999927"/>
        <n v="-1076.25"/>
        <n v="-3543.75"/>
        <n v="101561.5"/>
        <n v="-2380"/>
        <n v="86296"/>
        <n v="-1432.6"/>
        <n v="-1776"/>
        <n v="-142887.5"/>
        <n v="89512"/>
        <n v="-2649"/>
        <n v="-2730"/>
        <n v="-2928.1499999999996"/>
        <n v="470232"/>
        <n v="-3429"/>
        <n v="60216"/>
        <n v="123648"/>
        <n v="120512"/>
        <n v="40020"/>
        <n v="-119491.25"/>
        <n v="-5624.5349999999999"/>
        <n v="-5649.6"/>
        <n v="194145"/>
        <n v="-6320.82"/>
        <n v="127925"/>
        <n v="-6889.380000000001"/>
        <n v="27432"/>
        <n v="116970"/>
        <n v="30384"/>
        <n v="235800"/>
        <n v="-236468.75"/>
        <n v="279462"/>
        <n v="272525"/>
        <n v="259368.75"/>
        <n v="-9116.25"/>
        <n v="-9545.64"/>
        <n v="-10266.75"/>
        <n v="-10541.36"/>
        <n v="-11970"/>
        <n v="187222"/>
        <n v="-12375"/>
        <n v="-283218.75"/>
        <n v="-13791.974999999999"/>
        <n v="-13943.279999999999"/>
        <n v="-14370"/>
        <n v="-19687.5"/>
        <n v="-24582"/>
        <n v="99060"/>
        <n v="-33522.5"/>
        <n v="-40931.339999999997"/>
        <n v="-40953.599999999999"/>
        <n v="-44919.6"/>
        <n v="-46887.5"/>
        <n v="-51599.040000000001"/>
        <n v="-54315"/>
        <n v="-54617.599999999999"/>
        <n v="-54900"/>
        <n v="10160"/>
        <n v="231913"/>
        <n v="50163"/>
        <n v="172480"/>
        <n v="-62211"/>
        <n v="-62296.800000000003"/>
        <n v="-63927.41"/>
        <n v="41364"/>
        <n v="-66174.240000000005"/>
        <n v="-68269"/>
        <n v="-68314.399999999994"/>
        <n v="-69855.75"/>
        <n v="-70587"/>
        <n v="9948.4000000000015"/>
        <n v="-72526.5"/>
        <n v="-74188.800000000003"/>
        <n v="308000"/>
        <n v="-76867.5"/>
        <n v="11135.599999999999"/>
        <n v="-79350"/>
        <n v="-84135"/>
        <n v="-84405"/>
        <n v="-85402.5"/>
        <n v="-7826.25"/>
        <n v="-91783.75"/>
        <n v="-92672"/>
        <n v="684094.5"/>
        <n v="-100357.2"/>
        <n v="325380"/>
        <n v="206250"/>
        <n v="-102319.6"/>
        <n v="31250"/>
        <n v="-110984.28"/>
        <n v="23718.48"/>
        <n v="-116727"/>
        <n v="-117332.16"/>
        <n v="-117679.03999999999"/>
        <n v="21008"/>
        <n v="27811"/>
        <n v="317520"/>
        <n v="-6887.5"/>
        <n v="-135552.9"/>
        <n v="201948.75"/>
        <n v="-140866.25"/>
        <n v="396030"/>
        <n v="89030"/>
        <n v="-150360"/>
        <n v="-150675"/>
        <n v="278125"/>
        <n v="-151596.5"/>
        <n v="-157226.4"/>
        <n v="-158923.20000000001"/>
        <n v="197802"/>
        <n v="39072"/>
        <n v="-164797.6"/>
        <n v="-166860"/>
        <n v="-168709"/>
        <n v="412571.25"/>
        <n v="302087"/>
        <n v="-101301.2"/>
        <n v="-13187.5"/>
        <n v="441925"/>
        <n v="-201661.5"/>
        <n v="-202137.5"/>
        <n v="-205696.16"/>
        <n v="328680"/>
        <n v="-208680"/>
        <n v="453423.75"/>
        <n v="-213158.75"/>
        <n v="218148"/>
        <n v="-387172.8"/>
        <n v="-223598.75"/>
        <n v="-12111.150000000001"/>
        <n v="-233388"/>
        <n v="26068"/>
        <n v="-236542.44"/>
        <n v="377676"/>
        <n v="-240516.6"/>
        <n v="-250923.75"/>
        <n v="295380"/>
        <n v="287722"/>
        <n v="-293632.65000000002"/>
        <n v="373256.25"/>
        <n v="-266716.79999999999"/>
        <n v="347693"/>
        <n v="477224"/>
        <n v="-278768.75"/>
        <n v="312664"/>
        <n v="304173.75"/>
        <n v="290188.75"/>
        <n v="263781"/>
        <n v="-286549.2"/>
        <n v="-286671"/>
        <n v="115851"/>
        <n v="-289179"/>
        <n v="457838"/>
        <n v="348212"/>
        <n v="423302"/>
        <n v="-297134.40000000002"/>
        <n v="-302152.90000000002"/>
        <n v="434478"/>
        <n v="-303010.5"/>
        <n v="-303088.5"/>
        <n v="424944"/>
        <n v="-312950"/>
        <n v="251896.5"/>
        <n v="-322310.82"/>
        <n v="74236.5"/>
        <n v="-330025.59999999998"/>
        <n v="-334180"/>
        <n v="92577.75"/>
        <n v="-347737.5"/>
        <n v="-347804.24"/>
        <n v="-347947.5"/>
        <n v="567922.5"/>
        <n v="-355804.4"/>
        <n v="-356698.4"/>
        <n v="-363565.44"/>
        <n v="433884"/>
        <n v="143244"/>
        <n v="-370826.75"/>
        <n v="-384912.83"/>
        <n v="77952"/>
        <n v="501793.875"/>
        <n v="-387360.3"/>
        <n v="601956"/>
        <n v="597594"/>
        <n v="-414980.88"/>
        <n v="42941"/>
        <n v="-417910"/>
        <n v="-424637.5"/>
        <n v="55484"/>
        <n v="-426558"/>
        <n v="-427532.625"/>
        <n v="-430695.3"/>
        <n v="-433078.8"/>
        <n v="-433710"/>
        <n v="-438623.46"/>
        <n v="-439639.38"/>
        <n v="-441721.2"/>
        <n v="-455760"/>
        <n v="-456697.76"/>
        <n v="-457950.25"/>
        <n v="-462077"/>
        <n v="522291"/>
        <n v="-470793.75"/>
        <n v="-484344"/>
        <n v="-493438"/>
        <n v="-493510.68"/>
        <n v="-503105.2"/>
        <n v="-504978.96"/>
        <n v="-510748"/>
        <n v="-511830"/>
        <n v="-512495.5"/>
        <n v="79663"/>
        <n v="654360"/>
        <n v="-530968"/>
        <n v="-532024.05000000005"/>
        <n v="39360"/>
        <n v="669552"/>
        <n v="-569632.5"/>
        <n v="-590894.43999999994"/>
        <n v="121153.5"/>
        <n v="-608250.65"/>
        <n v="674595"/>
        <n v="-617958"/>
        <n v="188378"/>
        <n v="-628846.4"/>
        <n v="-636743.80000000005"/>
        <n v="-641440.80000000005"/>
        <n v="61157"/>
        <n v="745644.5"/>
        <n v="-675444"/>
        <n v="-681507"/>
        <n v="-688703.84"/>
        <n v="-693998.56"/>
        <n v="-708273.94"/>
        <n v="-727567.52"/>
        <n v="580405.5"/>
        <n v="1019070"/>
        <n v="-789156.67500000005"/>
        <n v="-868513.56"/>
        <n v="-877308.6"/>
        <n v="-917481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x v="0"/>
    <x v="0"/>
    <n v="10"/>
    <n v="350"/>
    <n v="1207500"/>
    <x v="0"/>
    <n v="1159200"/>
    <x v="0"/>
  </r>
  <r>
    <x v="1"/>
    <x v="0"/>
    <x v="0"/>
    <x v="1"/>
    <x v="1"/>
    <x v="1"/>
    <n v="3"/>
    <n v="7"/>
    <n v="1841"/>
    <x v="1"/>
    <n v="1730.54"/>
    <x v="1"/>
  </r>
  <r>
    <x v="2"/>
    <x v="0"/>
    <x v="1"/>
    <x v="1"/>
    <x v="0"/>
    <x v="2"/>
    <n v="3"/>
    <n v="350"/>
    <n v="998200"/>
    <x v="2"/>
    <n v="978236"/>
    <x v="2"/>
  </r>
  <r>
    <x v="3"/>
    <x v="0"/>
    <x v="1"/>
    <x v="0"/>
    <x v="0"/>
    <x v="2"/>
    <n v="10"/>
    <n v="350"/>
    <n v="998200"/>
    <x v="2"/>
    <n v="978236"/>
    <x v="3"/>
  </r>
  <r>
    <x v="4"/>
    <x v="1"/>
    <x v="0"/>
    <x v="0"/>
    <x v="2"/>
    <x v="3"/>
    <n v="10"/>
    <n v="300"/>
    <n v="1048500"/>
    <x v="3"/>
    <n v="922680"/>
    <x v="4"/>
  </r>
  <r>
    <x v="5"/>
    <x v="1"/>
    <x v="0"/>
    <x v="0"/>
    <x v="0"/>
    <x v="4"/>
    <n v="10"/>
    <n v="300"/>
    <n v="871500"/>
    <x v="4"/>
    <n v="862785"/>
    <x v="5"/>
  </r>
  <r>
    <x v="6"/>
    <x v="0"/>
    <x v="2"/>
    <x v="0"/>
    <x v="2"/>
    <x v="5"/>
    <n v="10"/>
    <n v="350"/>
    <n v="997850"/>
    <x v="5"/>
    <n v="848172.5"/>
    <x v="6"/>
  </r>
  <r>
    <x v="7"/>
    <x v="1"/>
    <x v="0"/>
    <x v="0"/>
    <x v="0"/>
    <x v="6"/>
    <n v="10"/>
    <n v="300"/>
    <n v="875400"/>
    <x v="6"/>
    <n v="840384"/>
    <x v="7"/>
  </r>
  <r>
    <x v="8"/>
    <x v="0"/>
    <x v="1"/>
    <x v="0"/>
    <x v="2"/>
    <x v="7"/>
    <n v="10"/>
    <n v="350"/>
    <n v="921200"/>
    <x v="7"/>
    <n v="801444"/>
    <x v="8"/>
  </r>
  <r>
    <x v="9"/>
    <x v="0"/>
    <x v="1"/>
    <x v="0"/>
    <x v="1"/>
    <x v="8"/>
    <n v="10"/>
    <n v="7"/>
    <n v="1799"/>
    <x v="8"/>
    <n v="1655.08"/>
    <x v="9"/>
  </r>
  <r>
    <x v="10"/>
    <x v="1"/>
    <x v="3"/>
    <x v="1"/>
    <x v="2"/>
    <x v="9"/>
    <n v="3"/>
    <n v="300"/>
    <n v="843300"/>
    <x v="9"/>
    <n v="750537"/>
    <x v="10"/>
  </r>
  <r>
    <x v="11"/>
    <x v="2"/>
    <x v="4"/>
    <x v="2"/>
    <x v="0"/>
    <x v="10"/>
    <n v="260"/>
    <n v="15"/>
    <n v="4815"/>
    <x v="10"/>
    <n v="4766.8500000000004"/>
    <x v="11"/>
  </r>
  <r>
    <x v="12"/>
    <x v="1"/>
    <x v="0"/>
    <x v="3"/>
    <x v="0"/>
    <x v="11"/>
    <n v="5"/>
    <n v="300"/>
    <n v="749400"/>
    <x v="11"/>
    <n v="741906"/>
    <x v="12"/>
  </r>
  <r>
    <x v="13"/>
    <x v="0"/>
    <x v="4"/>
    <x v="3"/>
    <x v="0"/>
    <x v="12"/>
    <n v="5"/>
    <n v="7"/>
    <n v="3808"/>
    <x v="12"/>
    <n v="3693.76"/>
    <x v="13"/>
  </r>
  <r>
    <x v="14"/>
    <x v="0"/>
    <x v="0"/>
    <x v="3"/>
    <x v="2"/>
    <x v="13"/>
    <n v="5"/>
    <n v="350"/>
    <n v="809550"/>
    <x v="13"/>
    <n v="728595"/>
    <x v="14"/>
  </r>
  <r>
    <x v="15"/>
    <x v="0"/>
    <x v="4"/>
    <x v="4"/>
    <x v="0"/>
    <x v="14"/>
    <n v="120"/>
    <n v="7"/>
    <n v="4473"/>
    <x v="14"/>
    <n v="4428.2700000000004"/>
    <x v="15"/>
  </r>
  <r>
    <x v="16"/>
    <x v="0"/>
    <x v="0"/>
    <x v="1"/>
    <x v="1"/>
    <x v="15"/>
    <n v="3"/>
    <n v="7"/>
    <n v="3990"/>
    <x v="15"/>
    <n v="3790.5"/>
    <x v="16"/>
  </r>
  <r>
    <x v="17"/>
    <x v="1"/>
    <x v="0"/>
    <x v="3"/>
    <x v="0"/>
    <x v="16"/>
    <n v="5"/>
    <n v="300"/>
    <n v="690300"/>
    <x v="16"/>
    <n v="683397"/>
    <x v="17"/>
  </r>
  <r>
    <x v="18"/>
    <x v="0"/>
    <x v="0"/>
    <x v="5"/>
    <x v="1"/>
    <x v="15"/>
    <n v="250"/>
    <n v="7"/>
    <n v="3990"/>
    <x v="15"/>
    <n v="3790.5"/>
    <x v="18"/>
  </r>
  <r>
    <x v="19"/>
    <x v="0"/>
    <x v="3"/>
    <x v="4"/>
    <x v="0"/>
    <x v="17"/>
    <n v="120"/>
    <n v="350"/>
    <n v="1038100"/>
    <x v="17"/>
    <n v="1017338"/>
    <x v="19"/>
  </r>
  <r>
    <x v="20"/>
    <x v="0"/>
    <x v="1"/>
    <x v="3"/>
    <x v="2"/>
    <x v="18"/>
    <n v="5"/>
    <n v="350"/>
    <n v="779625"/>
    <x v="18"/>
    <n v="670477.5"/>
    <x v="20"/>
  </r>
  <r>
    <x v="21"/>
    <x v="0"/>
    <x v="3"/>
    <x v="0"/>
    <x v="1"/>
    <x v="19"/>
    <n v="10"/>
    <n v="7"/>
    <n v="2520"/>
    <x v="19"/>
    <n v="2293.1999999999998"/>
    <x v="21"/>
  </r>
  <r>
    <x v="22"/>
    <x v="0"/>
    <x v="3"/>
    <x v="4"/>
    <x v="0"/>
    <x v="20"/>
    <n v="120"/>
    <n v="350"/>
    <n v="1006950"/>
    <x v="20"/>
    <n v="986811"/>
    <x v="22"/>
  </r>
  <r>
    <x v="23"/>
    <x v="0"/>
    <x v="1"/>
    <x v="0"/>
    <x v="2"/>
    <x v="21"/>
    <n v="10"/>
    <n v="350"/>
    <n v="736575"/>
    <x v="21"/>
    <n v="655551.75"/>
    <x v="23"/>
  </r>
  <r>
    <x v="24"/>
    <x v="0"/>
    <x v="2"/>
    <x v="0"/>
    <x v="2"/>
    <x v="22"/>
    <n v="10"/>
    <n v="350"/>
    <n v="752850"/>
    <x v="22"/>
    <n v="639922.5"/>
    <x v="24"/>
  </r>
  <r>
    <x v="25"/>
    <x v="0"/>
    <x v="3"/>
    <x v="5"/>
    <x v="1"/>
    <x v="19"/>
    <n v="250"/>
    <n v="7"/>
    <n v="2520"/>
    <x v="19"/>
    <n v="2293.1999999999998"/>
    <x v="25"/>
  </r>
  <r>
    <x v="26"/>
    <x v="0"/>
    <x v="3"/>
    <x v="3"/>
    <x v="0"/>
    <x v="23"/>
    <n v="5"/>
    <n v="350"/>
    <n v="628950"/>
    <x v="23"/>
    <n v="610081.5"/>
    <x v="26"/>
  </r>
  <r>
    <x v="27"/>
    <x v="0"/>
    <x v="0"/>
    <x v="4"/>
    <x v="1"/>
    <x v="24"/>
    <n v="120"/>
    <n v="7"/>
    <n v="3829"/>
    <x v="24"/>
    <n v="3560.9700000000003"/>
    <x v="27"/>
  </r>
  <r>
    <x v="28"/>
    <x v="0"/>
    <x v="1"/>
    <x v="0"/>
    <x v="3"/>
    <x v="25"/>
    <n v="10"/>
    <n v="350"/>
    <n v="603750"/>
    <x v="25"/>
    <n v="603750"/>
    <x v="28"/>
  </r>
  <r>
    <x v="29"/>
    <x v="0"/>
    <x v="1"/>
    <x v="3"/>
    <x v="1"/>
    <x v="26"/>
    <n v="5"/>
    <n v="7"/>
    <n v="3416"/>
    <x v="26"/>
    <n v="3142.7200000000003"/>
    <x v="29"/>
  </r>
  <r>
    <x v="30"/>
    <x v="0"/>
    <x v="0"/>
    <x v="0"/>
    <x v="2"/>
    <x v="27"/>
    <n v="10"/>
    <n v="350"/>
    <n v="702450"/>
    <x v="27"/>
    <n v="597082.5"/>
    <x v="30"/>
  </r>
  <r>
    <x v="31"/>
    <x v="1"/>
    <x v="3"/>
    <x v="1"/>
    <x v="0"/>
    <x v="28"/>
    <n v="3"/>
    <n v="300"/>
    <n v="606300"/>
    <x v="28"/>
    <n v="582048"/>
    <x v="31"/>
  </r>
  <r>
    <x v="32"/>
    <x v="1"/>
    <x v="3"/>
    <x v="3"/>
    <x v="0"/>
    <x v="28"/>
    <n v="5"/>
    <n v="300"/>
    <n v="606300"/>
    <x v="28"/>
    <n v="582048"/>
    <x v="32"/>
  </r>
  <r>
    <x v="33"/>
    <x v="0"/>
    <x v="2"/>
    <x v="1"/>
    <x v="1"/>
    <x v="29"/>
    <n v="3"/>
    <n v="7"/>
    <n v="3647"/>
    <x v="29"/>
    <n v="3318.77"/>
    <x v="33"/>
  </r>
  <r>
    <x v="34"/>
    <x v="0"/>
    <x v="4"/>
    <x v="0"/>
    <x v="2"/>
    <x v="30"/>
    <n v="10"/>
    <n v="350"/>
    <n v="672700"/>
    <x v="30"/>
    <n v="578522"/>
    <x v="34"/>
  </r>
  <r>
    <x v="35"/>
    <x v="1"/>
    <x v="2"/>
    <x v="0"/>
    <x v="2"/>
    <x v="31"/>
    <n v="10"/>
    <n v="300"/>
    <n v="645000"/>
    <x v="31"/>
    <n v="567600"/>
    <x v="35"/>
  </r>
  <r>
    <x v="36"/>
    <x v="1"/>
    <x v="1"/>
    <x v="0"/>
    <x v="0"/>
    <x v="32"/>
    <n v="10"/>
    <n v="300"/>
    <n v="574800"/>
    <x v="32"/>
    <n v="563304"/>
    <x v="36"/>
  </r>
  <r>
    <x v="37"/>
    <x v="0"/>
    <x v="4"/>
    <x v="1"/>
    <x v="2"/>
    <x v="33"/>
    <n v="3"/>
    <n v="350"/>
    <n v="626500"/>
    <x v="33"/>
    <n v="545055"/>
    <x v="37"/>
  </r>
  <r>
    <x v="38"/>
    <x v="1"/>
    <x v="3"/>
    <x v="3"/>
    <x v="0"/>
    <x v="34"/>
    <n v="5"/>
    <n v="300"/>
    <n v="557700"/>
    <x v="34"/>
    <n v="535392"/>
    <x v="38"/>
  </r>
  <r>
    <x v="39"/>
    <x v="0"/>
    <x v="3"/>
    <x v="1"/>
    <x v="3"/>
    <x v="35"/>
    <n v="3"/>
    <n v="350"/>
    <n v="529550"/>
    <x v="25"/>
    <n v="529550"/>
    <x v="39"/>
  </r>
  <r>
    <x v="40"/>
    <x v="0"/>
    <x v="2"/>
    <x v="5"/>
    <x v="1"/>
    <x v="29"/>
    <n v="250"/>
    <n v="7"/>
    <n v="3647"/>
    <x v="29"/>
    <n v="3318.77"/>
    <x v="40"/>
  </r>
  <r>
    <x v="41"/>
    <x v="0"/>
    <x v="3"/>
    <x v="0"/>
    <x v="3"/>
    <x v="35"/>
    <n v="10"/>
    <n v="350"/>
    <n v="529550"/>
    <x v="25"/>
    <n v="529550"/>
    <x v="41"/>
  </r>
  <r>
    <x v="42"/>
    <x v="3"/>
    <x v="4"/>
    <x v="0"/>
    <x v="0"/>
    <x v="36"/>
    <n v="10"/>
    <n v="125"/>
    <n v="98375"/>
    <x v="35"/>
    <n v="97391.25"/>
    <x v="42"/>
  </r>
  <r>
    <x v="43"/>
    <x v="1"/>
    <x v="3"/>
    <x v="0"/>
    <x v="0"/>
    <x v="37"/>
    <n v="10"/>
    <n v="300"/>
    <n v="518400"/>
    <x v="36"/>
    <n v="508032"/>
    <x v="43"/>
  </r>
  <r>
    <x v="44"/>
    <x v="0"/>
    <x v="1"/>
    <x v="4"/>
    <x v="2"/>
    <x v="7"/>
    <n v="120"/>
    <n v="350"/>
    <n v="921200"/>
    <x v="7"/>
    <n v="801444"/>
    <x v="44"/>
  </r>
  <r>
    <x v="45"/>
    <x v="0"/>
    <x v="2"/>
    <x v="1"/>
    <x v="0"/>
    <x v="38"/>
    <n v="3"/>
    <n v="350"/>
    <n v="488950"/>
    <x v="37"/>
    <n v="484060.5"/>
    <x v="45"/>
  </r>
  <r>
    <x v="46"/>
    <x v="4"/>
    <x v="4"/>
    <x v="2"/>
    <x v="1"/>
    <x v="39"/>
    <n v="260"/>
    <n v="12"/>
    <n v="3672"/>
    <x v="38"/>
    <n v="3341.52"/>
    <x v="46"/>
  </r>
  <r>
    <x v="47"/>
    <x v="0"/>
    <x v="4"/>
    <x v="0"/>
    <x v="2"/>
    <x v="40"/>
    <n v="10"/>
    <n v="350"/>
    <n v="557900"/>
    <x v="39"/>
    <n v="490952"/>
    <x v="47"/>
  </r>
  <r>
    <x v="48"/>
    <x v="2"/>
    <x v="2"/>
    <x v="4"/>
    <x v="1"/>
    <x v="41"/>
    <n v="120"/>
    <n v="15"/>
    <n v="3675"/>
    <x v="40"/>
    <n v="3344.25"/>
    <x v="48"/>
  </r>
  <r>
    <x v="49"/>
    <x v="3"/>
    <x v="4"/>
    <x v="5"/>
    <x v="0"/>
    <x v="36"/>
    <n v="250"/>
    <n v="125"/>
    <n v="98375"/>
    <x v="35"/>
    <n v="97391.25"/>
    <x v="49"/>
  </r>
  <r>
    <x v="50"/>
    <x v="1"/>
    <x v="4"/>
    <x v="3"/>
    <x v="2"/>
    <x v="42"/>
    <n v="5"/>
    <n v="300"/>
    <n v="531900"/>
    <x v="41"/>
    <n v="468072"/>
    <x v="50"/>
  </r>
  <r>
    <x v="51"/>
    <x v="0"/>
    <x v="3"/>
    <x v="3"/>
    <x v="1"/>
    <x v="43"/>
    <n v="5"/>
    <n v="350"/>
    <n v="511000"/>
    <x v="42"/>
    <n v="480340"/>
    <x v="51"/>
  </r>
  <r>
    <x v="52"/>
    <x v="0"/>
    <x v="0"/>
    <x v="0"/>
    <x v="1"/>
    <x v="44"/>
    <n v="10"/>
    <n v="7"/>
    <n v="4746"/>
    <x v="43"/>
    <n v="4366.32"/>
    <x v="52"/>
  </r>
  <r>
    <x v="53"/>
    <x v="4"/>
    <x v="2"/>
    <x v="1"/>
    <x v="1"/>
    <x v="45"/>
    <n v="3"/>
    <n v="12"/>
    <n v="4404"/>
    <x v="44"/>
    <n v="4007.64"/>
    <x v="53"/>
  </r>
  <r>
    <x v="54"/>
    <x v="4"/>
    <x v="2"/>
    <x v="0"/>
    <x v="1"/>
    <x v="45"/>
    <n v="10"/>
    <n v="12"/>
    <n v="4404"/>
    <x v="44"/>
    <n v="4007.64"/>
    <x v="54"/>
  </r>
  <r>
    <x v="55"/>
    <x v="4"/>
    <x v="2"/>
    <x v="1"/>
    <x v="1"/>
    <x v="46"/>
    <n v="3"/>
    <n v="12"/>
    <n v="6744"/>
    <x v="45"/>
    <n v="6339.36"/>
    <x v="55"/>
  </r>
  <r>
    <x v="56"/>
    <x v="0"/>
    <x v="3"/>
    <x v="3"/>
    <x v="2"/>
    <x v="47"/>
    <n v="5"/>
    <n v="350"/>
    <n v="419650"/>
    <x v="46"/>
    <n v="360899"/>
    <x v="56"/>
  </r>
  <r>
    <x v="57"/>
    <x v="0"/>
    <x v="3"/>
    <x v="0"/>
    <x v="3"/>
    <x v="48"/>
    <n v="10"/>
    <n v="350"/>
    <n v="352100"/>
    <x v="25"/>
    <n v="352100"/>
    <x v="57"/>
  </r>
  <r>
    <x v="58"/>
    <x v="0"/>
    <x v="2"/>
    <x v="1"/>
    <x v="0"/>
    <x v="49"/>
    <n v="3"/>
    <n v="350"/>
    <n v="423500"/>
    <x v="47"/>
    <n v="419265"/>
    <x v="58"/>
  </r>
  <r>
    <x v="59"/>
    <x v="2"/>
    <x v="0"/>
    <x v="4"/>
    <x v="1"/>
    <x v="50"/>
    <n v="120"/>
    <n v="15"/>
    <n v="8325"/>
    <x v="48"/>
    <n v="7908.75"/>
    <x v="59"/>
  </r>
  <r>
    <x v="60"/>
    <x v="0"/>
    <x v="3"/>
    <x v="4"/>
    <x v="1"/>
    <x v="51"/>
    <n v="120"/>
    <n v="350"/>
    <n v="457450"/>
    <x v="49"/>
    <n v="416279.5"/>
    <x v="60"/>
  </r>
  <r>
    <x v="61"/>
    <x v="1"/>
    <x v="3"/>
    <x v="0"/>
    <x v="0"/>
    <x v="52"/>
    <n v="10"/>
    <n v="300"/>
    <n v="424350"/>
    <x v="50"/>
    <n v="407376"/>
    <x v="61"/>
  </r>
  <r>
    <x v="62"/>
    <x v="1"/>
    <x v="1"/>
    <x v="1"/>
    <x v="2"/>
    <x v="53"/>
    <n v="3"/>
    <n v="300"/>
    <n v="448800"/>
    <x v="51"/>
    <n v="385968"/>
    <x v="62"/>
  </r>
  <r>
    <x v="63"/>
    <x v="0"/>
    <x v="4"/>
    <x v="0"/>
    <x v="1"/>
    <x v="54"/>
    <n v="10"/>
    <n v="7"/>
    <n v="7217"/>
    <x v="52"/>
    <n v="6711.81"/>
    <x v="63"/>
  </r>
  <r>
    <x v="64"/>
    <x v="3"/>
    <x v="0"/>
    <x v="1"/>
    <x v="2"/>
    <x v="55"/>
    <n v="3"/>
    <n v="125"/>
    <n v="430687.5"/>
    <x v="53"/>
    <n v="387618.75"/>
    <x v="64"/>
  </r>
  <r>
    <x v="65"/>
    <x v="0"/>
    <x v="1"/>
    <x v="1"/>
    <x v="1"/>
    <x v="56"/>
    <n v="3"/>
    <n v="7"/>
    <n v="5733"/>
    <x v="54"/>
    <n v="5217.03"/>
    <x v="65"/>
  </r>
  <r>
    <x v="66"/>
    <x v="1"/>
    <x v="2"/>
    <x v="4"/>
    <x v="2"/>
    <x v="57"/>
    <n v="120"/>
    <n v="300"/>
    <n v="781500"/>
    <x v="55"/>
    <n v="679905"/>
    <x v="66"/>
  </r>
  <r>
    <x v="67"/>
    <x v="0"/>
    <x v="2"/>
    <x v="0"/>
    <x v="2"/>
    <x v="58"/>
    <n v="10"/>
    <n v="350"/>
    <n v="418950"/>
    <x v="56"/>
    <n v="368676"/>
    <x v="67"/>
  </r>
  <r>
    <x v="68"/>
    <x v="0"/>
    <x v="3"/>
    <x v="4"/>
    <x v="3"/>
    <x v="48"/>
    <n v="120"/>
    <n v="350"/>
    <n v="352100"/>
    <x v="25"/>
    <n v="352100"/>
    <x v="68"/>
  </r>
  <r>
    <x v="69"/>
    <x v="1"/>
    <x v="1"/>
    <x v="0"/>
    <x v="2"/>
    <x v="59"/>
    <n v="10"/>
    <n v="300"/>
    <n v="409800"/>
    <x v="57"/>
    <n v="364722"/>
    <x v="69"/>
  </r>
  <r>
    <x v="70"/>
    <x v="1"/>
    <x v="3"/>
    <x v="4"/>
    <x v="2"/>
    <x v="60"/>
    <n v="120"/>
    <n v="300"/>
    <n v="760800"/>
    <x v="58"/>
    <n v="654288"/>
    <x v="70"/>
  </r>
  <r>
    <x v="71"/>
    <x v="0"/>
    <x v="1"/>
    <x v="4"/>
    <x v="1"/>
    <x v="61"/>
    <n v="120"/>
    <n v="7"/>
    <n v="7945"/>
    <x v="59"/>
    <n v="7388.85"/>
    <x v="71"/>
  </r>
  <r>
    <x v="72"/>
    <x v="0"/>
    <x v="1"/>
    <x v="2"/>
    <x v="1"/>
    <x v="61"/>
    <n v="260"/>
    <n v="7"/>
    <n v="7945"/>
    <x v="59"/>
    <n v="7388.85"/>
    <x v="72"/>
  </r>
  <r>
    <x v="73"/>
    <x v="1"/>
    <x v="0"/>
    <x v="4"/>
    <x v="2"/>
    <x v="62"/>
    <n v="120"/>
    <n v="300"/>
    <n v="772200"/>
    <x v="60"/>
    <n v="656370"/>
    <x v="73"/>
  </r>
  <r>
    <x v="74"/>
    <x v="1"/>
    <x v="3"/>
    <x v="0"/>
    <x v="2"/>
    <x v="63"/>
    <n v="10"/>
    <n v="300"/>
    <n v="407700"/>
    <x v="61"/>
    <n v="358776"/>
    <x v="74"/>
  </r>
  <r>
    <x v="75"/>
    <x v="1"/>
    <x v="0"/>
    <x v="4"/>
    <x v="2"/>
    <x v="64"/>
    <n v="120"/>
    <n v="300"/>
    <n v="688200"/>
    <x v="62"/>
    <n v="619380"/>
    <x v="75"/>
  </r>
  <r>
    <x v="76"/>
    <x v="0"/>
    <x v="0"/>
    <x v="0"/>
    <x v="2"/>
    <x v="65"/>
    <n v="10"/>
    <n v="350"/>
    <n v="411950"/>
    <x v="63"/>
    <n v="354277"/>
    <x v="76"/>
  </r>
  <r>
    <x v="77"/>
    <x v="0"/>
    <x v="3"/>
    <x v="2"/>
    <x v="1"/>
    <x v="66"/>
    <n v="260"/>
    <n v="350"/>
    <n v="472500"/>
    <x v="64"/>
    <n v="448875"/>
    <x v="77"/>
  </r>
  <r>
    <x v="78"/>
    <x v="1"/>
    <x v="0"/>
    <x v="4"/>
    <x v="2"/>
    <x v="67"/>
    <n v="120"/>
    <n v="300"/>
    <n v="738000"/>
    <x v="65"/>
    <n v="634680"/>
    <x v="78"/>
  </r>
  <r>
    <x v="79"/>
    <x v="4"/>
    <x v="4"/>
    <x v="5"/>
    <x v="0"/>
    <x v="68"/>
    <n v="250"/>
    <n v="12"/>
    <n v="10392"/>
    <x v="66"/>
    <n v="9976.32"/>
    <x v="79"/>
  </r>
  <r>
    <x v="80"/>
    <x v="0"/>
    <x v="2"/>
    <x v="4"/>
    <x v="1"/>
    <x v="69"/>
    <n v="120"/>
    <n v="7"/>
    <n v="9331"/>
    <x v="67"/>
    <n v="8771.14"/>
    <x v="80"/>
  </r>
  <r>
    <x v="81"/>
    <x v="3"/>
    <x v="1"/>
    <x v="3"/>
    <x v="3"/>
    <x v="70"/>
    <n v="5"/>
    <n v="125"/>
    <n v="333187.5"/>
    <x v="25"/>
    <n v="333187.5"/>
    <x v="81"/>
  </r>
  <r>
    <x v="82"/>
    <x v="4"/>
    <x v="1"/>
    <x v="4"/>
    <x v="1"/>
    <x v="71"/>
    <n v="120"/>
    <n v="12"/>
    <n v="7176"/>
    <x v="68"/>
    <n v="6601.92"/>
    <x v="82"/>
  </r>
  <r>
    <x v="83"/>
    <x v="2"/>
    <x v="4"/>
    <x v="1"/>
    <x v="1"/>
    <x v="72"/>
    <n v="3"/>
    <n v="15"/>
    <n v="7350"/>
    <x v="69"/>
    <n v="6762"/>
    <x v="83"/>
  </r>
  <r>
    <x v="84"/>
    <x v="0"/>
    <x v="2"/>
    <x v="2"/>
    <x v="1"/>
    <x v="73"/>
    <n v="260"/>
    <n v="7"/>
    <n v="11781"/>
    <x v="70"/>
    <n v="11191.95"/>
    <x v="84"/>
  </r>
  <r>
    <x v="85"/>
    <x v="1"/>
    <x v="4"/>
    <x v="3"/>
    <x v="2"/>
    <x v="74"/>
    <n v="5"/>
    <n v="300"/>
    <n v="355800"/>
    <x v="71"/>
    <n v="313104"/>
    <x v="85"/>
  </r>
  <r>
    <x v="86"/>
    <x v="3"/>
    <x v="1"/>
    <x v="0"/>
    <x v="0"/>
    <x v="75"/>
    <n v="10"/>
    <n v="125"/>
    <n v="341125"/>
    <x v="72"/>
    <n v="334302.5"/>
    <x v="86"/>
  </r>
  <r>
    <x v="87"/>
    <x v="0"/>
    <x v="4"/>
    <x v="3"/>
    <x v="1"/>
    <x v="76"/>
    <n v="5"/>
    <n v="7"/>
    <n v="9821"/>
    <x v="73"/>
    <n v="9231.74"/>
    <x v="87"/>
  </r>
  <r>
    <x v="88"/>
    <x v="0"/>
    <x v="4"/>
    <x v="2"/>
    <x v="1"/>
    <x v="76"/>
    <n v="260"/>
    <n v="7"/>
    <n v="9821"/>
    <x v="73"/>
    <n v="9231.74"/>
    <x v="88"/>
  </r>
  <r>
    <x v="89"/>
    <x v="4"/>
    <x v="2"/>
    <x v="1"/>
    <x v="1"/>
    <x v="77"/>
    <n v="3"/>
    <n v="12"/>
    <n v="8724"/>
    <x v="74"/>
    <n v="8113.32"/>
    <x v="89"/>
  </r>
  <r>
    <x v="90"/>
    <x v="3"/>
    <x v="2"/>
    <x v="1"/>
    <x v="2"/>
    <x v="78"/>
    <n v="3"/>
    <n v="125"/>
    <n v="352625"/>
    <x v="75"/>
    <n v="303257.5"/>
    <x v="90"/>
  </r>
  <r>
    <x v="91"/>
    <x v="0"/>
    <x v="0"/>
    <x v="3"/>
    <x v="2"/>
    <x v="79"/>
    <n v="5"/>
    <n v="350"/>
    <n v="343875"/>
    <x v="76"/>
    <n v="299171.25"/>
    <x v="91"/>
  </r>
  <r>
    <x v="92"/>
    <x v="0"/>
    <x v="3"/>
    <x v="1"/>
    <x v="3"/>
    <x v="80"/>
    <n v="3"/>
    <n v="20"/>
    <n v="26420"/>
    <x v="25"/>
    <n v="26420"/>
    <x v="92"/>
  </r>
  <r>
    <x v="93"/>
    <x v="0"/>
    <x v="2"/>
    <x v="4"/>
    <x v="1"/>
    <x v="81"/>
    <n v="120"/>
    <n v="7"/>
    <n v="10486"/>
    <x v="77"/>
    <n v="9856.84"/>
    <x v="93"/>
  </r>
  <r>
    <x v="94"/>
    <x v="3"/>
    <x v="3"/>
    <x v="1"/>
    <x v="2"/>
    <x v="82"/>
    <n v="3"/>
    <n v="125"/>
    <n v="345875"/>
    <x v="78"/>
    <n v="293993.75"/>
    <x v="94"/>
  </r>
  <r>
    <x v="95"/>
    <x v="1"/>
    <x v="2"/>
    <x v="3"/>
    <x v="3"/>
    <x v="83"/>
    <n v="5"/>
    <n v="300"/>
    <n v="287400"/>
    <x v="25"/>
    <n v="287400"/>
    <x v="95"/>
  </r>
  <r>
    <x v="96"/>
    <x v="0"/>
    <x v="2"/>
    <x v="5"/>
    <x v="1"/>
    <x v="81"/>
    <n v="250"/>
    <n v="7"/>
    <n v="10486"/>
    <x v="77"/>
    <n v="9856.84"/>
    <x v="96"/>
  </r>
  <r>
    <x v="97"/>
    <x v="0"/>
    <x v="1"/>
    <x v="1"/>
    <x v="2"/>
    <x v="84"/>
    <n v="3"/>
    <n v="350"/>
    <n v="323050"/>
    <x v="79"/>
    <n v="281053.5"/>
    <x v="97"/>
  </r>
  <r>
    <x v="98"/>
    <x v="4"/>
    <x v="3"/>
    <x v="1"/>
    <x v="1"/>
    <x v="85"/>
    <n v="3"/>
    <n v="12"/>
    <n v="13392"/>
    <x v="80"/>
    <n v="12722.4"/>
    <x v="98"/>
  </r>
  <r>
    <x v="99"/>
    <x v="4"/>
    <x v="2"/>
    <x v="2"/>
    <x v="1"/>
    <x v="86"/>
    <n v="260"/>
    <n v="12"/>
    <n v="13476"/>
    <x v="81"/>
    <n v="12802.2"/>
    <x v="99"/>
  </r>
  <r>
    <x v="100"/>
    <x v="0"/>
    <x v="2"/>
    <x v="1"/>
    <x v="2"/>
    <x v="87"/>
    <n v="3"/>
    <n v="350"/>
    <n v="310100"/>
    <x v="82"/>
    <n v="272888"/>
    <x v="100"/>
  </r>
  <r>
    <x v="101"/>
    <x v="0"/>
    <x v="3"/>
    <x v="5"/>
    <x v="0"/>
    <x v="20"/>
    <n v="250"/>
    <n v="350"/>
    <n v="1006950"/>
    <x v="20"/>
    <n v="986811"/>
    <x v="101"/>
  </r>
  <r>
    <x v="102"/>
    <x v="3"/>
    <x v="4"/>
    <x v="1"/>
    <x v="2"/>
    <x v="88"/>
    <n v="3"/>
    <n v="125"/>
    <n v="305125"/>
    <x v="83"/>
    <n v="271561.25"/>
    <x v="102"/>
  </r>
  <r>
    <x v="103"/>
    <x v="0"/>
    <x v="2"/>
    <x v="0"/>
    <x v="2"/>
    <x v="87"/>
    <n v="10"/>
    <n v="350"/>
    <n v="310100"/>
    <x v="82"/>
    <n v="272888"/>
    <x v="103"/>
  </r>
  <r>
    <x v="104"/>
    <x v="0"/>
    <x v="0"/>
    <x v="5"/>
    <x v="1"/>
    <x v="89"/>
    <n v="250"/>
    <n v="20"/>
    <n v="8730"/>
    <x v="84"/>
    <n v="8031.6"/>
    <x v="104"/>
  </r>
  <r>
    <x v="105"/>
    <x v="0"/>
    <x v="2"/>
    <x v="4"/>
    <x v="2"/>
    <x v="90"/>
    <n v="120"/>
    <n v="350"/>
    <n v="488250"/>
    <x v="85"/>
    <n v="429660"/>
    <x v="105"/>
  </r>
  <r>
    <x v="106"/>
    <x v="1"/>
    <x v="4"/>
    <x v="0"/>
    <x v="0"/>
    <x v="91"/>
    <n v="10"/>
    <n v="300"/>
    <n v="275400"/>
    <x v="86"/>
    <n v="269892"/>
    <x v="106"/>
  </r>
  <r>
    <x v="107"/>
    <x v="0"/>
    <x v="3"/>
    <x v="0"/>
    <x v="1"/>
    <x v="59"/>
    <n v="10"/>
    <n v="20"/>
    <n v="27320"/>
    <x v="87"/>
    <n v="25134.400000000001"/>
    <x v="107"/>
  </r>
  <r>
    <x v="108"/>
    <x v="0"/>
    <x v="4"/>
    <x v="0"/>
    <x v="1"/>
    <x v="92"/>
    <n v="10"/>
    <n v="7"/>
    <n v="14952"/>
    <x v="88"/>
    <n v="14204.4"/>
    <x v="108"/>
  </r>
  <r>
    <x v="109"/>
    <x v="3"/>
    <x v="1"/>
    <x v="1"/>
    <x v="2"/>
    <x v="93"/>
    <n v="3"/>
    <n v="125"/>
    <n v="302000"/>
    <x v="89"/>
    <n v="265760"/>
    <x v="109"/>
  </r>
  <r>
    <x v="110"/>
    <x v="1"/>
    <x v="0"/>
    <x v="1"/>
    <x v="2"/>
    <x v="94"/>
    <n v="3"/>
    <n v="300"/>
    <n v="303000"/>
    <x v="90"/>
    <n v="260580"/>
    <x v="110"/>
  </r>
  <r>
    <x v="111"/>
    <x v="0"/>
    <x v="1"/>
    <x v="4"/>
    <x v="1"/>
    <x v="95"/>
    <n v="120"/>
    <n v="7"/>
    <n v="11074"/>
    <x v="91"/>
    <n v="10298.82"/>
    <x v="111"/>
  </r>
  <r>
    <x v="112"/>
    <x v="0"/>
    <x v="4"/>
    <x v="2"/>
    <x v="3"/>
    <x v="96"/>
    <n v="260"/>
    <n v="350"/>
    <n v="962500"/>
    <x v="25"/>
    <n v="962500"/>
    <x v="112"/>
  </r>
  <r>
    <x v="113"/>
    <x v="3"/>
    <x v="4"/>
    <x v="0"/>
    <x v="2"/>
    <x v="88"/>
    <n v="10"/>
    <n v="125"/>
    <n v="305125"/>
    <x v="83"/>
    <n v="271561.25"/>
    <x v="113"/>
  </r>
  <r>
    <x v="114"/>
    <x v="0"/>
    <x v="3"/>
    <x v="2"/>
    <x v="0"/>
    <x v="17"/>
    <n v="260"/>
    <n v="350"/>
    <n v="1038100"/>
    <x v="17"/>
    <n v="1017338"/>
    <x v="114"/>
  </r>
  <r>
    <x v="115"/>
    <x v="0"/>
    <x v="3"/>
    <x v="1"/>
    <x v="2"/>
    <x v="97"/>
    <n v="3"/>
    <n v="350"/>
    <n v="277200"/>
    <x v="92"/>
    <n v="246708"/>
    <x v="115"/>
  </r>
  <r>
    <x v="116"/>
    <x v="3"/>
    <x v="2"/>
    <x v="0"/>
    <x v="0"/>
    <x v="98"/>
    <n v="10"/>
    <n v="125"/>
    <n v="268125"/>
    <x v="93"/>
    <n v="262762.5"/>
    <x v="116"/>
  </r>
  <r>
    <x v="117"/>
    <x v="0"/>
    <x v="1"/>
    <x v="5"/>
    <x v="1"/>
    <x v="95"/>
    <n v="250"/>
    <n v="7"/>
    <n v="11074"/>
    <x v="91"/>
    <n v="10298.82"/>
    <x v="117"/>
  </r>
  <r>
    <x v="118"/>
    <x v="0"/>
    <x v="3"/>
    <x v="3"/>
    <x v="2"/>
    <x v="99"/>
    <n v="5"/>
    <n v="350"/>
    <n v="268100"/>
    <x v="94"/>
    <n v="238609"/>
    <x v="118"/>
  </r>
  <r>
    <x v="119"/>
    <x v="0"/>
    <x v="0"/>
    <x v="0"/>
    <x v="1"/>
    <x v="100"/>
    <n v="10"/>
    <n v="7"/>
    <n v="16289"/>
    <x v="95"/>
    <n v="15474.55"/>
    <x v="119"/>
  </r>
  <r>
    <x v="120"/>
    <x v="0"/>
    <x v="3"/>
    <x v="0"/>
    <x v="2"/>
    <x v="101"/>
    <n v="10"/>
    <n v="20"/>
    <n v="23160"/>
    <x v="96"/>
    <n v="19686"/>
    <x v="120"/>
  </r>
  <r>
    <x v="121"/>
    <x v="3"/>
    <x v="2"/>
    <x v="1"/>
    <x v="2"/>
    <x v="102"/>
    <n v="3"/>
    <n v="125"/>
    <n v="269500"/>
    <x v="97"/>
    <n v="237160"/>
    <x v="121"/>
  </r>
  <r>
    <x v="122"/>
    <x v="1"/>
    <x v="2"/>
    <x v="0"/>
    <x v="3"/>
    <x v="103"/>
    <n v="10"/>
    <n v="300"/>
    <n v="236400"/>
    <x v="25"/>
    <n v="236400"/>
    <x v="122"/>
  </r>
  <r>
    <x v="123"/>
    <x v="1"/>
    <x v="1"/>
    <x v="0"/>
    <x v="2"/>
    <x v="104"/>
    <n v="10"/>
    <n v="300"/>
    <n v="261900"/>
    <x v="98"/>
    <n v="233091"/>
    <x v="123"/>
  </r>
  <r>
    <x v="124"/>
    <x v="3"/>
    <x v="1"/>
    <x v="0"/>
    <x v="0"/>
    <x v="105"/>
    <n v="10"/>
    <n v="125"/>
    <n v="251125"/>
    <x v="99"/>
    <n v="243591.25"/>
    <x v="124"/>
  </r>
  <r>
    <x v="125"/>
    <x v="0"/>
    <x v="1"/>
    <x v="0"/>
    <x v="1"/>
    <x v="106"/>
    <n v="10"/>
    <n v="7"/>
    <n v="16443"/>
    <x v="100"/>
    <n v="15620.85"/>
    <x v="125"/>
  </r>
  <r>
    <x v="126"/>
    <x v="3"/>
    <x v="2"/>
    <x v="0"/>
    <x v="2"/>
    <x v="102"/>
    <n v="10"/>
    <n v="125"/>
    <n v="269500"/>
    <x v="97"/>
    <n v="237160"/>
    <x v="126"/>
  </r>
  <r>
    <x v="127"/>
    <x v="3"/>
    <x v="2"/>
    <x v="0"/>
    <x v="0"/>
    <x v="107"/>
    <n v="10"/>
    <n v="125"/>
    <n v="227875"/>
    <x v="101"/>
    <n v="225596.25"/>
    <x v="127"/>
  </r>
  <r>
    <x v="128"/>
    <x v="0"/>
    <x v="3"/>
    <x v="4"/>
    <x v="1"/>
    <x v="108"/>
    <n v="120"/>
    <n v="20"/>
    <n v="11760"/>
    <x v="102"/>
    <n v="10936.8"/>
    <x v="128"/>
  </r>
  <r>
    <x v="129"/>
    <x v="1"/>
    <x v="2"/>
    <x v="1"/>
    <x v="2"/>
    <x v="109"/>
    <n v="3"/>
    <n v="300"/>
    <n v="240300"/>
    <x v="103"/>
    <n v="206658"/>
    <x v="129"/>
  </r>
  <r>
    <x v="130"/>
    <x v="0"/>
    <x v="1"/>
    <x v="0"/>
    <x v="2"/>
    <x v="110"/>
    <n v="10"/>
    <n v="350"/>
    <n v="245000"/>
    <x v="104"/>
    <n v="210700"/>
    <x v="130"/>
  </r>
  <r>
    <x v="131"/>
    <x v="1"/>
    <x v="3"/>
    <x v="0"/>
    <x v="2"/>
    <x v="111"/>
    <n v="10"/>
    <n v="300"/>
    <n v="242100"/>
    <x v="105"/>
    <n v="210627"/>
    <x v="131"/>
  </r>
  <r>
    <x v="132"/>
    <x v="0"/>
    <x v="2"/>
    <x v="4"/>
    <x v="1"/>
    <x v="112"/>
    <n v="120"/>
    <n v="20"/>
    <n v="12180"/>
    <x v="106"/>
    <n v="11327.4"/>
    <x v="132"/>
  </r>
  <r>
    <x v="133"/>
    <x v="1"/>
    <x v="3"/>
    <x v="1"/>
    <x v="0"/>
    <x v="113"/>
    <n v="3"/>
    <n v="300"/>
    <n v="206700"/>
    <x v="107"/>
    <n v="200499"/>
    <x v="133"/>
  </r>
  <r>
    <x v="134"/>
    <x v="3"/>
    <x v="3"/>
    <x v="3"/>
    <x v="0"/>
    <x v="114"/>
    <n v="5"/>
    <n v="125"/>
    <n v="213250"/>
    <x v="108"/>
    <n v="206852.5"/>
    <x v="134"/>
  </r>
  <r>
    <x v="135"/>
    <x v="2"/>
    <x v="3"/>
    <x v="3"/>
    <x v="1"/>
    <x v="115"/>
    <n v="5"/>
    <n v="15"/>
    <n v="10665"/>
    <x v="109"/>
    <n v="9811.7999999999993"/>
    <x v="135"/>
  </r>
  <r>
    <x v="136"/>
    <x v="3"/>
    <x v="1"/>
    <x v="0"/>
    <x v="0"/>
    <x v="116"/>
    <n v="10"/>
    <n v="125"/>
    <n v="221750"/>
    <x v="110"/>
    <n v="215097.5"/>
    <x v="136"/>
  </r>
  <r>
    <x v="137"/>
    <x v="3"/>
    <x v="2"/>
    <x v="3"/>
    <x v="0"/>
    <x v="117"/>
    <n v="5"/>
    <n v="125"/>
    <n v="207500"/>
    <x v="111"/>
    <n v="203350"/>
    <x v="137"/>
  </r>
  <r>
    <x v="138"/>
    <x v="2"/>
    <x v="3"/>
    <x v="2"/>
    <x v="1"/>
    <x v="115"/>
    <n v="260"/>
    <n v="15"/>
    <n v="10665"/>
    <x v="109"/>
    <n v="9811.7999999999993"/>
    <x v="138"/>
  </r>
  <r>
    <x v="139"/>
    <x v="3"/>
    <x v="0"/>
    <x v="3"/>
    <x v="2"/>
    <x v="118"/>
    <n v="5"/>
    <n v="125"/>
    <n v="225500"/>
    <x v="112"/>
    <n v="202950"/>
    <x v="139"/>
  </r>
  <r>
    <x v="140"/>
    <x v="1"/>
    <x v="3"/>
    <x v="0"/>
    <x v="0"/>
    <x v="113"/>
    <n v="10"/>
    <n v="300"/>
    <n v="206700"/>
    <x v="107"/>
    <n v="200499"/>
    <x v="140"/>
  </r>
  <r>
    <x v="141"/>
    <x v="3"/>
    <x v="3"/>
    <x v="0"/>
    <x v="0"/>
    <x v="114"/>
    <n v="10"/>
    <n v="125"/>
    <n v="213250"/>
    <x v="108"/>
    <n v="206852.5"/>
    <x v="141"/>
  </r>
  <r>
    <x v="142"/>
    <x v="0"/>
    <x v="4"/>
    <x v="1"/>
    <x v="1"/>
    <x v="119"/>
    <n v="3"/>
    <n v="7"/>
    <n v="17409"/>
    <x v="113"/>
    <n v="16538.55"/>
    <x v="142"/>
  </r>
  <r>
    <x v="143"/>
    <x v="0"/>
    <x v="4"/>
    <x v="2"/>
    <x v="0"/>
    <x v="120"/>
    <n v="260"/>
    <n v="20"/>
    <n v="18820"/>
    <x v="114"/>
    <n v="18443.599999999999"/>
    <x v="143"/>
  </r>
  <r>
    <x v="144"/>
    <x v="0"/>
    <x v="0"/>
    <x v="4"/>
    <x v="2"/>
    <x v="121"/>
    <n v="120"/>
    <n v="350"/>
    <n v="345100"/>
    <x v="115"/>
    <n v="303688"/>
    <x v="144"/>
  </r>
  <r>
    <x v="145"/>
    <x v="0"/>
    <x v="0"/>
    <x v="5"/>
    <x v="2"/>
    <x v="122"/>
    <n v="250"/>
    <n v="350"/>
    <n v="982450"/>
    <x v="116"/>
    <n v="884205"/>
    <x v="145"/>
  </r>
  <r>
    <x v="146"/>
    <x v="0"/>
    <x v="2"/>
    <x v="5"/>
    <x v="0"/>
    <x v="123"/>
    <n v="250"/>
    <n v="350"/>
    <n v="679000"/>
    <x v="117"/>
    <n v="665420"/>
    <x v="146"/>
  </r>
  <r>
    <x v="147"/>
    <x v="3"/>
    <x v="3"/>
    <x v="0"/>
    <x v="0"/>
    <x v="124"/>
    <n v="10"/>
    <n v="125"/>
    <n v="196250"/>
    <x v="118"/>
    <n v="190362.5"/>
    <x v="147"/>
  </r>
  <r>
    <x v="148"/>
    <x v="0"/>
    <x v="4"/>
    <x v="5"/>
    <x v="1"/>
    <x v="119"/>
    <n v="250"/>
    <n v="7"/>
    <n v="17409"/>
    <x v="113"/>
    <n v="16538.55"/>
    <x v="148"/>
  </r>
  <r>
    <x v="149"/>
    <x v="3"/>
    <x v="4"/>
    <x v="1"/>
    <x v="2"/>
    <x v="125"/>
    <n v="3"/>
    <n v="125"/>
    <n v="185250"/>
    <x v="119"/>
    <n v="166725"/>
    <x v="149"/>
  </r>
  <r>
    <x v="150"/>
    <x v="3"/>
    <x v="1"/>
    <x v="0"/>
    <x v="2"/>
    <x v="126"/>
    <n v="10"/>
    <n v="125"/>
    <n v="197875"/>
    <x v="120"/>
    <n v="172151.25"/>
    <x v="150"/>
  </r>
  <r>
    <x v="151"/>
    <x v="1"/>
    <x v="2"/>
    <x v="0"/>
    <x v="2"/>
    <x v="127"/>
    <n v="10"/>
    <n v="300"/>
    <n v="177300"/>
    <x v="121"/>
    <n v="159570"/>
    <x v="151"/>
  </r>
  <r>
    <x v="152"/>
    <x v="0"/>
    <x v="4"/>
    <x v="5"/>
    <x v="3"/>
    <x v="128"/>
    <n v="250"/>
    <n v="350"/>
    <n v="534450"/>
    <x v="25"/>
    <n v="534450"/>
    <x v="152"/>
  </r>
  <r>
    <x v="153"/>
    <x v="0"/>
    <x v="4"/>
    <x v="0"/>
    <x v="0"/>
    <x v="129"/>
    <n v="10"/>
    <n v="7"/>
    <n v="7210"/>
    <x v="122"/>
    <n v="7137.9"/>
    <x v="153"/>
  </r>
  <r>
    <x v="154"/>
    <x v="0"/>
    <x v="2"/>
    <x v="5"/>
    <x v="0"/>
    <x v="130"/>
    <n v="250"/>
    <n v="350"/>
    <n v="574700"/>
    <x v="123"/>
    <n v="557459"/>
    <x v="154"/>
  </r>
  <r>
    <x v="155"/>
    <x v="1"/>
    <x v="2"/>
    <x v="1"/>
    <x v="0"/>
    <x v="131"/>
    <n v="3"/>
    <n v="300"/>
    <n v="148200"/>
    <x v="124"/>
    <n v="146718"/>
    <x v="155"/>
  </r>
  <r>
    <x v="156"/>
    <x v="0"/>
    <x v="3"/>
    <x v="2"/>
    <x v="0"/>
    <x v="132"/>
    <n v="260"/>
    <n v="350"/>
    <n v="667450"/>
    <x v="125"/>
    <n v="640752"/>
    <x v="156"/>
  </r>
  <r>
    <x v="157"/>
    <x v="0"/>
    <x v="3"/>
    <x v="0"/>
    <x v="1"/>
    <x v="133"/>
    <n v="10"/>
    <n v="7"/>
    <n v="11186"/>
    <x v="126"/>
    <n v="10291.120000000001"/>
    <x v="157"/>
  </r>
  <r>
    <x v="158"/>
    <x v="4"/>
    <x v="4"/>
    <x v="0"/>
    <x v="0"/>
    <x v="134"/>
    <n v="10"/>
    <n v="12"/>
    <n v="12660"/>
    <x v="127"/>
    <n v="12406.8"/>
    <x v="158"/>
  </r>
  <r>
    <x v="159"/>
    <x v="0"/>
    <x v="2"/>
    <x v="2"/>
    <x v="0"/>
    <x v="135"/>
    <n v="260"/>
    <n v="350"/>
    <n v="652750"/>
    <x v="128"/>
    <n v="626640"/>
    <x v="159"/>
  </r>
  <r>
    <x v="160"/>
    <x v="1"/>
    <x v="2"/>
    <x v="3"/>
    <x v="2"/>
    <x v="136"/>
    <n v="5"/>
    <n v="300"/>
    <n v="163800"/>
    <x v="129"/>
    <n v="139230"/>
    <x v="160"/>
  </r>
  <r>
    <x v="161"/>
    <x v="0"/>
    <x v="1"/>
    <x v="2"/>
    <x v="0"/>
    <x v="137"/>
    <n v="260"/>
    <n v="350"/>
    <n v="622300"/>
    <x v="130"/>
    <n v="597408"/>
    <x v="161"/>
  </r>
  <r>
    <x v="162"/>
    <x v="0"/>
    <x v="2"/>
    <x v="5"/>
    <x v="0"/>
    <x v="38"/>
    <n v="250"/>
    <n v="350"/>
    <n v="488950"/>
    <x v="37"/>
    <n v="484060.5"/>
    <x v="162"/>
  </r>
  <r>
    <x v="163"/>
    <x v="3"/>
    <x v="2"/>
    <x v="3"/>
    <x v="0"/>
    <x v="138"/>
    <n v="5"/>
    <n v="125"/>
    <n v="142250"/>
    <x v="131"/>
    <n v="136560"/>
    <x v="163"/>
  </r>
  <r>
    <x v="164"/>
    <x v="1"/>
    <x v="4"/>
    <x v="4"/>
    <x v="2"/>
    <x v="139"/>
    <n v="120"/>
    <n v="300"/>
    <n v="255900"/>
    <x v="132"/>
    <n v="230310"/>
    <x v="164"/>
  </r>
  <r>
    <x v="165"/>
    <x v="0"/>
    <x v="2"/>
    <x v="0"/>
    <x v="1"/>
    <x v="140"/>
    <n v="10"/>
    <n v="7"/>
    <n v="18823"/>
    <x v="133"/>
    <n v="17881.849999999999"/>
    <x v="165"/>
  </r>
  <r>
    <x v="166"/>
    <x v="3"/>
    <x v="2"/>
    <x v="0"/>
    <x v="0"/>
    <x v="138"/>
    <n v="10"/>
    <n v="125"/>
    <n v="142250"/>
    <x v="131"/>
    <n v="136560"/>
    <x v="166"/>
  </r>
  <r>
    <x v="167"/>
    <x v="0"/>
    <x v="4"/>
    <x v="4"/>
    <x v="2"/>
    <x v="14"/>
    <n v="120"/>
    <n v="350"/>
    <n v="223650"/>
    <x v="134"/>
    <n v="201285"/>
    <x v="167"/>
  </r>
  <r>
    <x v="168"/>
    <x v="0"/>
    <x v="2"/>
    <x v="5"/>
    <x v="1"/>
    <x v="140"/>
    <n v="250"/>
    <n v="7"/>
    <n v="18823"/>
    <x v="133"/>
    <n v="17881.849999999999"/>
    <x v="168"/>
  </r>
  <r>
    <x v="169"/>
    <x v="0"/>
    <x v="1"/>
    <x v="2"/>
    <x v="2"/>
    <x v="141"/>
    <n v="260"/>
    <n v="350"/>
    <n v="784000"/>
    <x v="135"/>
    <n v="705600"/>
    <x v="169"/>
  </r>
  <r>
    <x v="170"/>
    <x v="0"/>
    <x v="3"/>
    <x v="5"/>
    <x v="2"/>
    <x v="142"/>
    <n v="250"/>
    <n v="350"/>
    <n v="654500"/>
    <x v="136"/>
    <n v="589050"/>
    <x v="170"/>
  </r>
  <r>
    <x v="171"/>
    <x v="3"/>
    <x v="4"/>
    <x v="1"/>
    <x v="2"/>
    <x v="143"/>
    <n v="3"/>
    <n v="125"/>
    <n v="146750"/>
    <x v="137"/>
    <n v="124737.5"/>
    <x v="171"/>
  </r>
  <r>
    <x v="172"/>
    <x v="4"/>
    <x v="3"/>
    <x v="5"/>
    <x v="1"/>
    <x v="144"/>
    <n v="250"/>
    <n v="12"/>
    <n v="10560"/>
    <x v="138"/>
    <n v="9609.6"/>
    <x v="172"/>
  </r>
  <r>
    <x v="173"/>
    <x v="0"/>
    <x v="1"/>
    <x v="3"/>
    <x v="1"/>
    <x v="145"/>
    <n v="5"/>
    <n v="7"/>
    <n v="11277"/>
    <x v="139"/>
    <n v="10262.07"/>
    <x v="173"/>
  </r>
  <r>
    <x v="174"/>
    <x v="0"/>
    <x v="3"/>
    <x v="3"/>
    <x v="1"/>
    <x v="146"/>
    <n v="5"/>
    <n v="20"/>
    <n v="12900"/>
    <x v="140"/>
    <n v="11868"/>
    <x v="174"/>
  </r>
  <r>
    <x v="175"/>
    <x v="1"/>
    <x v="0"/>
    <x v="5"/>
    <x v="0"/>
    <x v="147"/>
    <n v="250"/>
    <n v="300"/>
    <n v="853200"/>
    <x v="141"/>
    <n v="827604"/>
    <x v="175"/>
  </r>
  <r>
    <x v="176"/>
    <x v="0"/>
    <x v="4"/>
    <x v="4"/>
    <x v="1"/>
    <x v="148"/>
    <n v="120"/>
    <n v="20"/>
    <n v="20660"/>
    <x v="142"/>
    <n v="19627"/>
    <x v="176"/>
  </r>
  <r>
    <x v="177"/>
    <x v="3"/>
    <x v="3"/>
    <x v="1"/>
    <x v="2"/>
    <x v="149"/>
    <n v="3"/>
    <n v="125"/>
    <n v="135625"/>
    <x v="143"/>
    <n v="115281.25"/>
    <x v="177"/>
  </r>
  <r>
    <x v="178"/>
    <x v="1"/>
    <x v="4"/>
    <x v="5"/>
    <x v="3"/>
    <x v="22"/>
    <n v="250"/>
    <n v="300"/>
    <n v="645300"/>
    <x v="25"/>
    <n v="645300"/>
    <x v="178"/>
  </r>
  <r>
    <x v="179"/>
    <x v="3"/>
    <x v="4"/>
    <x v="1"/>
    <x v="2"/>
    <x v="150"/>
    <n v="3"/>
    <n v="125"/>
    <n v="127875"/>
    <x v="144"/>
    <n v="109972.5"/>
    <x v="179"/>
  </r>
  <r>
    <x v="180"/>
    <x v="0"/>
    <x v="3"/>
    <x v="0"/>
    <x v="2"/>
    <x v="151"/>
    <n v="10"/>
    <n v="350"/>
    <n v="124950"/>
    <x v="145"/>
    <n v="108706.5"/>
    <x v="180"/>
  </r>
  <r>
    <x v="181"/>
    <x v="3"/>
    <x v="3"/>
    <x v="0"/>
    <x v="2"/>
    <x v="149"/>
    <n v="10"/>
    <n v="125"/>
    <n v="135625"/>
    <x v="143"/>
    <n v="115281.25"/>
    <x v="181"/>
  </r>
  <r>
    <x v="182"/>
    <x v="2"/>
    <x v="0"/>
    <x v="0"/>
    <x v="1"/>
    <x v="152"/>
    <n v="10"/>
    <n v="15"/>
    <n v="17295"/>
    <x v="146"/>
    <n v="16257.3"/>
    <x v="182"/>
  </r>
  <r>
    <x v="183"/>
    <x v="1"/>
    <x v="1"/>
    <x v="5"/>
    <x v="3"/>
    <x v="153"/>
    <n v="250"/>
    <n v="300"/>
    <n v="600300"/>
    <x v="25"/>
    <n v="600300"/>
    <x v="183"/>
  </r>
  <r>
    <x v="184"/>
    <x v="2"/>
    <x v="0"/>
    <x v="5"/>
    <x v="1"/>
    <x v="152"/>
    <n v="250"/>
    <n v="15"/>
    <n v="17295"/>
    <x v="146"/>
    <n v="16257.3"/>
    <x v="184"/>
  </r>
  <r>
    <x v="185"/>
    <x v="0"/>
    <x v="3"/>
    <x v="0"/>
    <x v="1"/>
    <x v="154"/>
    <n v="10"/>
    <n v="7"/>
    <n v="14875"/>
    <x v="147"/>
    <n v="13833.75"/>
    <x v="185"/>
  </r>
  <r>
    <x v="186"/>
    <x v="0"/>
    <x v="2"/>
    <x v="0"/>
    <x v="1"/>
    <x v="155"/>
    <n v="10"/>
    <n v="7"/>
    <n v="13622"/>
    <x v="148"/>
    <n v="12532.24"/>
    <x v="186"/>
  </r>
  <r>
    <x v="187"/>
    <x v="4"/>
    <x v="4"/>
    <x v="1"/>
    <x v="1"/>
    <x v="135"/>
    <n v="3"/>
    <n v="12"/>
    <n v="22380"/>
    <x v="149"/>
    <n v="21261"/>
    <x v="187"/>
  </r>
  <r>
    <x v="188"/>
    <x v="0"/>
    <x v="0"/>
    <x v="1"/>
    <x v="0"/>
    <x v="156"/>
    <n v="3"/>
    <n v="350"/>
    <n v="95900"/>
    <x v="150"/>
    <n v="92064"/>
    <x v="188"/>
  </r>
  <r>
    <x v="189"/>
    <x v="0"/>
    <x v="1"/>
    <x v="5"/>
    <x v="0"/>
    <x v="157"/>
    <n v="250"/>
    <n v="350"/>
    <n v="330225"/>
    <x v="151"/>
    <n v="326922.75"/>
    <x v="189"/>
  </r>
  <r>
    <x v="190"/>
    <x v="3"/>
    <x v="3"/>
    <x v="0"/>
    <x v="0"/>
    <x v="158"/>
    <n v="10"/>
    <n v="125"/>
    <n v="101125"/>
    <x v="152"/>
    <n v="99102.5"/>
    <x v="190"/>
  </r>
  <r>
    <x v="191"/>
    <x v="4"/>
    <x v="4"/>
    <x v="4"/>
    <x v="0"/>
    <x v="134"/>
    <n v="120"/>
    <n v="12"/>
    <n v="12660"/>
    <x v="127"/>
    <n v="12406.8"/>
    <x v="191"/>
  </r>
  <r>
    <x v="192"/>
    <x v="0"/>
    <x v="1"/>
    <x v="3"/>
    <x v="1"/>
    <x v="159"/>
    <n v="5"/>
    <n v="20"/>
    <n v="14160"/>
    <x v="153"/>
    <n v="13027.2"/>
    <x v="192"/>
  </r>
  <r>
    <x v="193"/>
    <x v="0"/>
    <x v="0"/>
    <x v="0"/>
    <x v="0"/>
    <x v="156"/>
    <n v="10"/>
    <n v="350"/>
    <n v="95900"/>
    <x v="150"/>
    <n v="92064"/>
    <x v="193"/>
  </r>
  <r>
    <x v="194"/>
    <x v="0"/>
    <x v="1"/>
    <x v="2"/>
    <x v="1"/>
    <x v="159"/>
    <n v="260"/>
    <n v="20"/>
    <n v="14160"/>
    <x v="153"/>
    <n v="13027.2"/>
    <x v="194"/>
  </r>
  <r>
    <x v="195"/>
    <x v="3"/>
    <x v="1"/>
    <x v="1"/>
    <x v="0"/>
    <x v="160"/>
    <n v="3"/>
    <n v="125"/>
    <n v="92812.5"/>
    <x v="154"/>
    <n v="90956.25"/>
    <x v="195"/>
  </r>
  <r>
    <x v="196"/>
    <x v="3"/>
    <x v="3"/>
    <x v="0"/>
    <x v="0"/>
    <x v="161"/>
    <n v="10"/>
    <n v="125"/>
    <n v="99375"/>
    <x v="155"/>
    <n v="95400"/>
    <x v="196"/>
  </r>
  <r>
    <x v="197"/>
    <x v="0"/>
    <x v="3"/>
    <x v="1"/>
    <x v="1"/>
    <x v="162"/>
    <n v="3"/>
    <n v="20"/>
    <n v="13260"/>
    <x v="156"/>
    <n v="12066.6"/>
    <x v="197"/>
  </r>
  <r>
    <x v="198"/>
    <x v="3"/>
    <x v="0"/>
    <x v="0"/>
    <x v="0"/>
    <x v="77"/>
    <n v="10"/>
    <n v="125"/>
    <n v="90875"/>
    <x v="157"/>
    <n v="89966.25"/>
    <x v="198"/>
  </r>
  <r>
    <x v="199"/>
    <x v="0"/>
    <x v="3"/>
    <x v="1"/>
    <x v="1"/>
    <x v="163"/>
    <n v="3"/>
    <n v="7"/>
    <n v="7112"/>
    <x v="158"/>
    <n v="6756.4"/>
    <x v="199"/>
  </r>
  <r>
    <x v="200"/>
    <x v="3"/>
    <x v="0"/>
    <x v="3"/>
    <x v="0"/>
    <x v="162"/>
    <n v="5"/>
    <n v="125"/>
    <n v="82875"/>
    <x v="159"/>
    <n v="82046.25"/>
    <x v="200"/>
  </r>
  <r>
    <x v="201"/>
    <x v="0"/>
    <x v="0"/>
    <x v="5"/>
    <x v="1"/>
    <x v="164"/>
    <n v="250"/>
    <n v="20"/>
    <n v="25300"/>
    <x v="160"/>
    <n v="24035"/>
    <x v="201"/>
  </r>
  <r>
    <x v="202"/>
    <x v="1"/>
    <x v="1"/>
    <x v="5"/>
    <x v="0"/>
    <x v="165"/>
    <n v="250"/>
    <n v="300"/>
    <n v="562200"/>
    <x v="161"/>
    <n v="545334"/>
    <x v="202"/>
  </r>
  <r>
    <x v="203"/>
    <x v="0"/>
    <x v="4"/>
    <x v="0"/>
    <x v="1"/>
    <x v="166"/>
    <n v="10"/>
    <n v="20"/>
    <n v="26060"/>
    <x v="162"/>
    <n v="24757"/>
    <x v="203"/>
  </r>
  <r>
    <x v="204"/>
    <x v="3"/>
    <x v="2"/>
    <x v="0"/>
    <x v="0"/>
    <x v="167"/>
    <n v="10"/>
    <n v="125"/>
    <n v="82750"/>
    <x v="163"/>
    <n v="81095"/>
    <x v="204"/>
  </r>
  <r>
    <x v="205"/>
    <x v="0"/>
    <x v="3"/>
    <x v="4"/>
    <x v="1"/>
    <x v="168"/>
    <n v="120"/>
    <n v="7"/>
    <n v="16366"/>
    <x v="164"/>
    <n v="15056.72"/>
    <x v="205"/>
  </r>
  <r>
    <x v="206"/>
    <x v="0"/>
    <x v="2"/>
    <x v="4"/>
    <x v="2"/>
    <x v="169"/>
    <n v="120"/>
    <n v="350"/>
    <n v="120400"/>
    <x v="165"/>
    <n v="107156"/>
    <x v="206"/>
  </r>
  <r>
    <x v="207"/>
    <x v="0"/>
    <x v="4"/>
    <x v="5"/>
    <x v="2"/>
    <x v="170"/>
    <n v="250"/>
    <n v="350"/>
    <n v="448350"/>
    <x v="166"/>
    <n v="385581"/>
    <x v="207"/>
  </r>
  <r>
    <x v="208"/>
    <x v="1"/>
    <x v="1"/>
    <x v="2"/>
    <x v="0"/>
    <x v="32"/>
    <n v="260"/>
    <n v="300"/>
    <n v="574800"/>
    <x v="32"/>
    <n v="563304"/>
    <x v="208"/>
  </r>
  <r>
    <x v="209"/>
    <x v="1"/>
    <x v="3"/>
    <x v="1"/>
    <x v="0"/>
    <x v="171"/>
    <n v="3"/>
    <n v="300"/>
    <n v="64200"/>
    <x v="167"/>
    <n v="62916"/>
    <x v="209"/>
  </r>
  <r>
    <x v="210"/>
    <x v="0"/>
    <x v="3"/>
    <x v="5"/>
    <x v="1"/>
    <x v="168"/>
    <n v="250"/>
    <n v="7"/>
    <n v="16366"/>
    <x v="164"/>
    <n v="15056.72"/>
    <x v="210"/>
  </r>
  <r>
    <x v="211"/>
    <x v="2"/>
    <x v="3"/>
    <x v="2"/>
    <x v="1"/>
    <x v="172"/>
    <n v="260"/>
    <n v="15"/>
    <n v="14550"/>
    <x v="168"/>
    <n v="13240.5"/>
    <x v="211"/>
  </r>
  <r>
    <x v="212"/>
    <x v="0"/>
    <x v="1"/>
    <x v="3"/>
    <x v="2"/>
    <x v="173"/>
    <n v="5"/>
    <n v="350"/>
    <n v="70000"/>
    <x v="169"/>
    <n v="60200"/>
    <x v="212"/>
  </r>
  <r>
    <x v="213"/>
    <x v="0"/>
    <x v="0"/>
    <x v="5"/>
    <x v="2"/>
    <x v="121"/>
    <n v="250"/>
    <n v="350"/>
    <n v="345100"/>
    <x v="115"/>
    <n v="303688"/>
    <x v="213"/>
  </r>
  <r>
    <x v="214"/>
    <x v="4"/>
    <x v="2"/>
    <x v="2"/>
    <x v="1"/>
    <x v="174"/>
    <n v="260"/>
    <n v="12"/>
    <n v="16500"/>
    <x v="170"/>
    <n v="15180"/>
    <x v="214"/>
  </r>
  <r>
    <x v="215"/>
    <x v="2"/>
    <x v="1"/>
    <x v="4"/>
    <x v="1"/>
    <x v="175"/>
    <n v="120"/>
    <n v="15"/>
    <n v="18930"/>
    <x v="171"/>
    <n v="17604.900000000001"/>
    <x v="215"/>
  </r>
  <r>
    <x v="216"/>
    <x v="1"/>
    <x v="3"/>
    <x v="5"/>
    <x v="0"/>
    <x v="121"/>
    <n v="250"/>
    <n v="300"/>
    <n v="295800"/>
    <x v="172"/>
    <n v="292842"/>
    <x v="216"/>
  </r>
  <r>
    <x v="217"/>
    <x v="1"/>
    <x v="0"/>
    <x v="5"/>
    <x v="2"/>
    <x v="64"/>
    <n v="250"/>
    <n v="300"/>
    <n v="688200"/>
    <x v="62"/>
    <n v="619380"/>
    <x v="217"/>
  </r>
  <r>
    <x v="218"/>
    <x v="0"/>
    <x v="0"/>
    <x v="1"/>
    <x v="1"/>
    <x v="176"/>
    <n v="3"/>
    <n v="20"/>
    <n v="22350"/>
    <x v="173"/>
    <n v="21009"/>
    <x v="218"/>
  </r>
  <r>
    <x v="219"/>
    <x v="0"/>
    <x v="3"/>
    <x v="1"/>
    <x v="0"/>
    <x v="177"/>
    <n v="3"/>
    <n v="20"/>
    <n v="51600"/>
    <x v="174"/>
    <n v="50052"/>
    <x v="219"/>
  </r>
  <r>
    <x v="220"/>
    <x v="3"/>
    <x v="1"/>
    <x v="3"/>
    <x v="3"/>
    <x v="178"/>
    <n v="5"/>
    <n v="125"/>
    <n v="43125"/>
    <x v="25"/>
    <n v="43125"/>
    <x v="220"/>
  </r>
  <r>
    <x v="221"/>
    <x v="0"/>
    <x v="2"/>
    <x v="5"/>
    <x v="1"/>
    <x v="86"/>
    <n v="250"/>
    <n v="20"/>
    <n v="22460"/>
    <x v="175"/>
    <n v="21112.400000000001"/>
    <x v="221"/>
  </r>
  <r>
    <x v="222"/>
    <x v="0"/>
    <x v="3"/>
    <x v="0"/>
    <x v="1"/>
    <x v="179"/>
    <n v="10"/>
    <n v="7"/>
    <n v="16863"/>
    <x v="176"/>
    <n v="15513.96"/>
    <x v="222"/>
  </r>
  <r>
    <x v="223"/>
    <x v="3"/>
    <x v="0"/>
    <x v="1"/>
    <x v="0"/>
    <x v="180"/>
    <n v="3"/>
    <n v="125"/>
    <n v="41250"/>
    <x v="177"/>
    <n v="40837.5"/>
    <x v="223"/>
  </r>
  <r>
    <x v="224"/>
    <x v="2"/>
    <x v="3"/>
    <x v="4"/>
    <x v="1"/>
    <x v="181"/>
    <n v="120"/>
    <n v="15"/>
    <n v="22950"/>
    <x v="178"/>
    <n v="21573"/>
    <x v="224"/>
  </r>
  <r>
    <x v="225"/>
    <x v="0"/>
    <x v="1"/>
    <x v="0"/>
    <x v="1"/>
    <x v="182"/>
    <n v="10"/>
    <n v="20"/>
    <n v="27780"/>
    <x v="179"/>
    <n v="26391"/>
    <x v="225"/>
  </r>
  <r>
    <x v="226"/>
    <x v="0"/>
    <x v="1"/>
    <x v="2"/>
    <x v="2"/>
    <x v="183"/>
    <n v="260"/>
    <n v="350"/>
    <n v="247450"/>
    <x v="180"/>
    <n v="222705"/>
    <x v="226"/>
  </r>
  <r>
    <x v="227"/>
    <x v="0"/>
    <x v="3"/>
    <x v="3"/>
    <x v="2"/>
    <x v="184"/>
    <n v="5"/>
    <n v="20"/>
    <n v="59840"/>
    <x v="181"/>
    <n v="53257.599999999999"/>
    <x v="227"/>
  </r>
  <r>
    <x v="228"/>
    <x v="1"/>
    <x v="2"/>
    <x v="2"/>
    <x v="0"/>
    <x v="185"/>
    <n v="260"/>
    <n v="300"/>
    <n v="330300"/>
    <x v="182"/>
    <n v="323694"/>
    <x v="228"/>
  </r>
  <r>
    <x v="229"/>
    <x v="1"/>
    <x v="1"/>
    <x v="4"/>
    <x v="2"/>
    <x v="186"/>
    <n v="120"/>
    <n v="300"/>
    <n v="80700"/>
    <x v="183"/>
    <n v="69402"/>
    <x v="229"/>
  </r>
  <r>
    <x v="230"/>
    <x v="0"/>
    <x v="4"/>
    <x v="1"/>
    <x v="2"/>
    <x v="187"/>
    <n v="3"/>
    <n v="20"/>
    <n v="50430"/>
    <x v="184"/>
    <n v="44378.400000000001"/>
    <x v="230"/>
  </r>
  <r>
    <x v="231"/>
    <x v="0"/>
    <x v="2"/>
    <x v="1"/>
    <x v="2"/>
    <x v="188"/>
    <n v="3"/>
    <n v="20"/>
    <n v="51580"/>
    <x v="185"/>
    <n v="44358.8"/>
    <x v="231"/>
  </r>
  <r>
    <x v="232"/>
    <x v="0"/>
    <x v="1"/>
    <x v="5"/>
    <x v="2"/>
    <x v="189"/>
    <n v="250"/>
    <n v="350"/>
    <n v="218050"/>
    <x v="186"/>
    <n v="191884"/>
    <x v="232"/>
  </r>
  <r>
    <x v="233"/>
    <x v="0"/>
    <x v="1"/>
    <x v="5"/>
    <x v="1"/>
    <x v="182"/>
    <n v="250"/>
    <n v="20"/>
    <n v="27780"/>
    <x v="179"/>
    <n v="26391"/>
    <x v="233"/>
  </r>
  <r>
    <x v="234"/>
    <x v="4"/>
    <x v="3"/>
    <x v="3"/>
    <x v="1"/>
    <x v="190"/>
    <n v="5"/>
    <n v="12"/>
    <n v="28104"/>
    <x v="187"/>
    <n v="26698.799999999999"/>
    <x v="234"/>
  </r>
  <r>
    <x v="235"/>
    <x v="4"/>
    <x v="1"/>
    <x v="0"/>
    <x v="1"/>
    <x v="191"/>
    <n v="10"/>
    <n v="12"/>
    <n v="29172"/>
    <x v="188"/>
    <n v="27713.4"/>
    <x v="235"/>
  </r>
  <r>
    <x v="236"/>
    <x v="4"/>
    <x v="1"/>
    <x v="4"/>
    <x v="1"/>
    <x v="191"/>
    <n v="120"/>
    <n v="12"/>
    <n v="29172"/>
    <x v="188"/>
    <n v="27713.4"/>
    <x v="236"/>
  </r>
  <r>
    <x v="237"/>
    <x v="0"/>
    <x v="0"/>
    <x v="5"/>
    <x v="0"/>
    <x v="192"/>
    <n v="250"/>
    <n v="350"/>
    <n v="122150"/>
    <x v="189"/>
    <n v="117264"/>
    <x v="237"/>
  </r>
  <r>
    <x v="238"/>
    <x v="1"/>
    <x v="0"/>
    <x v="2"/>
    <x v="2"/>
    <x v="193"/>
    <n v="260"/>
    <n v="300"/>
    <n v="897900"/>
    <x v="190"/>
    <n v="808110"/>
    <x v="238"/>
  </r>
  <r>
    <x v="239"/>
    <x v="2"/>
    <x v="2"/>
    <x v="1"/>
    <x v="3"/>
    <x v="194"/>
    <n v="3"/>
    <n v="15"/>
    <n v="37050"/>
    <x v="25"/>
    <n v="37050"/>
    <x v="239"/>
  </r>
  <r>
    <x v="240"/>
    <x v="4"/>
    <x v="4"/>
    <x v="5"/>
    <x v="1"/>
    <x v="195"/>
    <n v="250"/>
    <n v="12"/>
    <n v="20862"/>
    <x v="191"/>
    <n v="19401.66"/>
    <x v="240"/>
  </r>
  <r>
    <x v="241"/>
    <x v="0"/>
    <x v="4"/>
    <x v="3"/>
    <x v="3"/>
    <x v="196"/>
    <n v="5"/>
    <n v="20"/>
    <n v="37980"/>
    <x v="25"/>
    <n v="37980"/>
    <x v="241"/>
  </r>
  <r>
    <x v="242"/>
    <x v="0"/>
    <x v="2"/>
    <x v="3"/>
    <x v="2"/>
    <x v="197"/>
    <n v="5"/>
    <n v="20"/>
    <n v="45100"/>
    <x v="192"/>
    <n v="39237"/>
    <x v="242"/>
  </r>
  <r>
    <x v="243"/>
    <x v="0"/>
    <x v="4"/>
    <x v="1"/>
    <x v="1"/>
    <x v="198"/>
    <n v="3"/>
    <n v="20"/>
    <n v="31260"/>
    <x v="193"/>
    <n v="29697"/>
    <x v="243"/>
  </r>
  <r>
    <x v="244"/>
    <x v="0"/>
    <x v="1"/>
    <x v="1"/>
    <x v="3"/>
    <x v="199"/>
    <n v="3"/>
    <n v="20"/>
    <n v="32370"/>
    <x v="25"/>
    <n v="32370"/>
    <x v="244"/>
  </r>
  <r>
    <x v="245"/>
    <x v="0"/>
    <x v="1"/>
    <x v="2"/>
    <x v="1"/>
    <x v="200"/>
    <n v="260"/>
    <n v="20"/>
    <n v="22360"/>
    <x v="194"/>
    <n v="20794.8"/>
    <x v="245"/>
  </r>
  <r>
    <x v="246"/>
    <x v="2"/>
    <x v="1"/>
    <x v="1"/>
    <x v="2"/>
    <x v="140"/>
    <n v="3"/>
    <n v="15"/>
    <n v="40335"/>
    <x v="195"/>
    <n v="35494.800000000003"/>
    <x v="246"/>
  </r>
  <r>
    <x v="247"/>
    <x v="2"/>
    <x v="3"/>
    <x v="0"/>
    <x v="1"/>
    <x v="201"/>
    <n v="10"/>
    <n v="15"/>
    <n v="26145"/>
    <x v="196"/>
    <n v="24576.3"/>
    <x v="247"/>
  </r>
  <r>
    <x v="248"/>
    <x v="2"/>
    <x v="4"/>
    <x v="1"/>
    <x v="3"/>
    <x v="202"/>
    <n v="3"/>
    <n v="15"/>
    <n v="32670"/>
    <x v="25"/>
    <n v="32670"/>
    <x v="248"/>
  </r>
  <r>
    <x v="249"/>
    <x v="0"/>
    <x v="4"/>
    <x v="4"/>
    <x v="1"/>
    <x v="203"/>
    <n v="120"/>
    <n v="20"/>
    <n v="31580"/>
    <x v="197"/>
    <n v="30001"/>
    <x v="249"/>
  </r>
  <r>
    <x v="250"/>
    <x v="2"/>
    <x v="0"/>
    <x v="1"/>
    <x v="2"/>
    <x v="204"/>
    <n v="3"/>
    <n v="15"/>
    <n v="38505"/>
    <x v="198"/>
    <n v="33499.35"/>
    <x v="250"/>
  </r>
  <r>
    <x v="251"/>
    <x v="4"/>
    <x v="1"/>
    <x v="1"/>
    <x v="1"/>
    <x v="205"/>
    <n v="3"/>
    <n v="12"/>
    <n v="22608"/>
    <x v="199"/>
    <n v="21025.439999999999"/>
    <x v="251"/>
  </r>
  <r>
    <x v="252"/>
    <x v="2"/>
    <x v="3"/>
    <x v="0"/>
    <x v="1"/>
    <x v="206"/>
    <n v="10"/>
    <n v="15"/>
    <n v="31740"/>
    <x v="200"/>
    <n v="30153"/>
    <x v="252"/>
  </r>
  <r>
    <x v="253"/>
    <x v="0"/>
    <x v="0"/>
    <x v="1"/>
    <x v="2"/>
    <x v="201"/>
    <n v="3"/>
    <n v="20"/>
    <n v="34860"/>
    <x v="201"/>
    <n v="29979.599999999999"/>
    <x v="253"/>
  </r>
  <r>
    <x v="254"/>
    <x v="0"/>
    <x v="0"/>
    <x v="5"/>
    <x v="0"/>
    <x v="207"/>
    <n v="250"/>
    <n v="350"/>
    <n v="93100"/>
    <x v="202"/>
    <n v="91238"/>
    <x v="254"/>
  </r>
  <r>
    <x v="255"/>
    <x v="2"/>
    <x v="2"/>
    <x v="3"/>
    <x v="3"/>
    <x v="194"/>
    <n v="5"/>
    <n v="15"/>
    <n v="37050"/>
    <x v="25"/>
    <n v="37050"/>
    <x v="255"/>
  </r>
  <r>
    <x v="256"/>
    <x v="0"/>
    <x v="0"/>
    <x v="4"/>
    <x v="1"/>
    <x v="208"/>
    <n v="120"/>
    <n v="7"/>
    <n v="20349"/>
    <x v="203"/>
    <n v="18721.080000000002"/>
    <x v="256"/>
  </r>
  <r>
    <x v="257"/>
    <x v="0"/>
    <x v="0"/>
    <x v="2"/>
    <x v="1"/>
    <x v="208"/>
    <n v="260"/>
    <n v="7"/>
    <n v="20349"/>
    <x v="203"/>
    <n v="18721.080000000002"/>
    <x v="257"/>
  </r>
  <r>
    <x v="258"/>
    <x v="3"/>
    <x v="4"/>
    <x v="3"/>
    <x v="0"/>
    <x v="209"/>
    <n v="5"/>
    <n v="125"/>
    <n v="160875"/>
    <x v="204"/>
    <n v="156048.75"/>
    <x v="258"/>
  </r>
  <r>
    <x v="259"/>
    <x v="0"/>
    <x v="3"/>
    <x v="0"/>
    <x v="2"/>
    <x v="184"/>
    <n v="10"/>
    <n v="20"/>
    <n v="59840"/>
    <x v="181"/>
    <n v="53257.599999999999"/>
    <x v="259"/>
  </r>
  <r>
    <x v="260"/>
    <x v="1"/>
    <x v="2"/>
    <x v="5"/>
    <x v="0"/>
    <x v="131"/>
    <n v="250"/>
    <n v="300"/>
    <n v="148200"/>
    <x v="124"/>
    <n v="146718"/>
    <x v="260"/>
  </r>
  <r>
    <x v="261"/>
    <x v="0"/>
    <x v="0"/>
    <x v="3"/>
    <x v="0"/>
    <x v="210"/>
    <n v="5"/>
    <n v="20"/>
    <n v="31320"/>
    <x v="205"/>
    <n v="30693.599999999999"/>
    <x v="261"/>
  </r>
  <r>
    <x v="262"/>
    <x v="2"/>
    <x v="1"/>
    <x v="1"/>
    <x v="2"/>
    <x v="211"/>
    <n v="3"/>
    <n v="15"/>
    <n v="34500"/>
    <x v="206"/>
    <n v="29670"/>
    <x v="262"/>
  </r>
  <r>
    <x v="263"/>
    <x v="4"/>
    <x v="1"/>
    <x v="1"/>
    <x v="1"/>
    <x v="212"/>
    <n v="3"/>
    <n v="12"/>
    <n v="27588"/>
    <x v="207"/>
    <n v="25932.720000000001"/>
    <x v="263"/>
  </r>
  <r>
    <x v="264"/>
    <x v="0"/>
    <x v="3"/>
    <x v="3"/>
    <x v="1"/>
    <x v="213"/>
    <n v="5"/>
    <n v="7"/>
    <n v="8113"/>
    <x v="208"/>
    <n v="7707.35"/>
    <x v="264"/>
  </r>
  <r>
    <x v="265"/>
    <x v="4"/>
    <x v="1"/>
    <x v="0"/>
    <x v="1"/>
    <x v="212"/>
    <n v="10"/>
    <n v="12"/>
    <n v="27588"/>
    <x v="207"/>
    <n v="25932.720000000001"/>
    <x v="265"/>
  </r>
  <r>
    <x v="266"/>
    <x v="2"/>
    <x v="2"/>
    <x v="3"/>
    <x v="0"/>
    <x v="214"/>
    <n v="5"/>
    <n v="15"/>
    <n v="33210"/>
    <x v="209"/>
    <n v="32877.9"/>
    <x v="266"/>
  </r>
  <r>
    <x v="267"/>
    <x v="0"/>
    <x v="2"/>
    <x v="3"/>
    <x v="2"/>
    <x v="215"/>
    <n v="5"/>
    <n v="20"/>
    <n v="34300"/>
    <x v="210"/>
    <n v="30184"/>
    <x v="267"/>
  </r>
  <r>
    <x v="268"/>
    <x v="2"/>
    <x v="4"/>
    <x v="0"/>
    <x v="1"/>
    <x v="216"/>
    <n v="10"/>
    <n v="15"/>
    <n v="18405"/>
    <x v="211"/>
    <n v="16748.55"/>
    <x v="268"/>
  </r>
  <r>
    <x v="269"/>
    <x v="3"/>
    <x v="4"/>
    <x v="0"/>
    <x v="0"/>
    <x v="209"/>
    <n v="10"/>
    <n v="125"/>
    <n v="160875"/>
    <x v="204"/>
    <n v="156048.75"/>
    <x v="269"/>
  </r>
  <r>
    <x v="270"/>
    <x v="1"/>
    <x v="0"/>
    <x v="5"/>
    <x v="2"/>
    <x v="217"/>
    <n v="250"/>
    <n v="300"/>
    <n v="762300"/>
    <x v="212"/>
    <n v="655578"/>
    <x v="270"/>
  </r>
  <r>
    <x v="271"/>
    <x v="0"/>
    <x v="3"/>
    <x v="0"/>
    <x v="2"/>
    <x v="218"/>
    <n v="10"/>
    <n v="20"/>
    <n v="54160"/>
    <x v="213"/>
    <n v="47119.199999999997"/>
    <x v="271"/>
  </r>
  <r>
    <x v="272"/>
    <x v="0"/>
    <x v="0"/>
    <x v="0"/>
    <x v="2"/>
    <x v="219"/>
    <n v="10"/>
    <n v="20"/>
    <n v="52820"/>
    <x v="214"/>
    <n v="45953.4"/>
    <x v="272"/>
  </r>
  <r>
    <x v="273"/>
    <x v="2"/>
    <x v="2"/>
    <x v="3"/>
    <x v="0"/>
    <x v="220"/>
    <n v="5"/>
    <n v="15"/>
    <n v="30465"/>
    <x v="215"/>
    <n v="29246.400000000001"/>
    <x v="273"/>
  </r>
  <r>
    <x v="274"/>
    <x v="0"/>
    <x v="1"/>
    <x v="0"/>
    <x v="0"/>
    <x v="221"/>
    <n v="10"/>
    <n v="20"/>
    <n v="41480"/>
    <x v="216"/>
    <n v="39820.800000000003"/>
    <x v="274"/>
  </r>
  <r>
    <x v="275"/>
    <x v="2"/>
    <x v="4"/>
    <x v="5"/>
    <x v="1"/>
    <x v="216"/>
    <n v="250"/>
    <n v="15"/>
    <n v="18405"/>
    <x v="211"/>
    <n v="16748.55"/>
    <x v="275"/>
  </r>
  <r>
    <x v="276"/>
    <x v="0"/>
    <x v="1"/>
    <x v="0"/>
    <x v="2"/>
    <x v="222"/>
    <n v="10"/>
    <n v="20"/>
    <n v="47880"/>
    <x v="217"/>
    <n v="42613.2"/>
    <x v="276"/>
  </r>
  <r>
    <x v="277"/>
    <x v="2"/>
    <x v="1"/>
    <x v="3"/>
    <x v="0"/>
    <x v="223"/>
    <n v="5"/>
    <n v="15"/>
    <n v="29505"/>
    <x v="218"/>
    <n v="28324.799999999999"/>
    <x v="277"/>
  </r>
  <r>
    <x v="278"/>
    <x v="0"/>
    <x v="1"/>
    <x v="0"/>
    <x v="3"/>
    <x v="224"/>
    <n v="10"/>
    <n v="20"/>
    <n v="36340"/>
    <x v="25"/>
    <n v="36340"/>
    <x v="278"/>
  </r>
  <r>
    <x v="279"/>
    <x v="2"/>
    <x v="1"/>
    <x v="3"/>
    <x v="2"/>
    <x v="211"/>
    <n v="5"/>
    <n v="15"/>
    <n v="34500"/>
    <x v="206"/>
    <n v="29670"/>
    <x v="278"/>
  </r>
  <r>
    <x v="280"/>
    <x v="2"/>
    <x v="2"/>
    <x v="3"/>
    <x v="2"/>
    <x v="225"/>
    <n v="5"/>
    <n v="15"/>
    <n v="32355"/>
    <x v="219"/>
    <n v="28795.95"/>
    <x v="279"/>
  </r>
  <r>
    <x v="281"/>
    <x v="0"/>
    <x v="2"/>
    <x v="2"/>
    <x v="2"/>
    <x v="169"/>
    <n v="260"/>
    <n v="350"/>
    <n v="120400"/>
    <x v="165"/>
    <n v="107156"/>
    <x v="280"/>
  </r>
  <r>
    <x v="282"/>
    <x v="4"/>
    <x v="3"/>
    <x v="1"/>
    <x v="1"/>
    <x v="226"/>
    <n v="3"/>
    <n v="12"/>
    <n v="18960"/>
    <x v="220"/>
    <n v="17253.599999999999"/>
    <x v="281"/>
  </r>
  <r>
    <x v="283"/>
    <x v="4"/>
    <x v="1"/>
    <x v="3"/>
    <x v="3"/>
    <x v="227"/>
    <n v="5"/>
    <n v="12"/>
    <n v="30216"/>
    <x v="25"/>
    <n v="30216"/>
    <x v="282"/>
  </r>
  <r>
    <x v="284"/>
    <x v="2"/>
    <x v="4"/>
    <x v="3"/>
    <x v="2"/>
    <x v="228"/>
    <n v="5"/>
    <n v="15"/>
    <n v="31080"/>
    <x v="221"/>
    <n v="27972"/>
    <x v="283"/>
  </r>
  <r>
    <x v="285"/>
    <x v="0"/>
    <x v="1"/>
    <x v="0"/>
    <x v="2"/>
    <x v="229"/>
    <n v="10"/>
    <n v="20"/>
    <n v="48560"/>
    <x v="222"/>
    <n v="41761.599999999999"/>
    <x v="284"/>
  </r>
  <r>
    <x v="286"/>
    <x v="0"/>
    <x v="0"/>
    <x v="0"/>
    <x v="1"/>
    <x v="230"/>
    <n v="10"/>
    <n v="20"/>
    <n v="19460"/>
    <x v="223"/>
    <n v="17708.599999999999"/>
    <x v="285"/>
  </r>
  <r>
    <x v="287"/>
    <x v="0"/>
    <x v="1"/>
    <x v="0"/>
    <x v="1"/>
    <x v="231"/>
    <n v="10"/>
    <n v="20"/>
    <n v="36040"/>
    <x v="224"/>
    <n v="34238"/>
    <x v="286"/>
  </r>
  <r>
    <x v="288"/>
    <x v="4"/>
    <x v="0"/>
    <x v="1"/>
    <x v="0"/>
    <x v="232"/>
    <n v="3"/>
    <n v="12"/>
    <n v="23364"/>
    <x v="225"/>
    <n v="22663.08"/>
    <x v="287"/>
  </r>
  <r>
    <x v="289"/>
    <x v="4"/>
    <x v="0"/>
    <x v="1"/>
    <x v="0"/>
    <x v="233"/>
    <n v="3"/>
    <n v="12"/>
    <n v="22296"/>
    <x v="226"/>
    <n v="22073.040000000001"/>
    <x v="288"/>
  </r>
  <r>
    <x v="290"/>
    <x v="2"/>
    <x v="0"/>
    <x v="1"/>
    <x v="1"/>
    <x v="234"/>
    <n v="3"/>
    <n v="15"/>
    <n v="30450"/>
    <x v="227"/>
    <n v="28623"/>
    <x v="289"/>
  </r>
  <r>
    <x v="291"/>
    <x v="4"/>
    <x v="3"/>
    <x v="5"/>
    <x v="1"/>
    <x v="235"/>
    <n v="250"/>
    <n v="12"/>
    <n v="26580"/>
    <x v="228"/>
    <n v="24719.4"/>
    <x v="290"/>
  </r>
  <r>
    <x v="292"/>
    <x v="2"/>
    <x v="1"/>
    <x v="1"/>
    <x v="2"/>
    <x v="236"/>
    <n v="3"/>
    <n v="15"/>
    <n v="23400"/>
    <x v="229"/>
    <n v="20826"/>
    <x v="291"/>
  </r>
  <r>
    <x v="293"/>
    <x v="0"/>
    <x v="2"/>
    <x v="0"/>
    <x v="1"/>
    <x v="237"/>
    <n v="10"/>
    <n v="20"/>
    <n v="20760"/>
    <x v="230"/>
    <n v="18891.599999999999"/>
    <x v="292"/>
  </r>
  <r>
    <x v="294"/>
    <x v="0"/>
    <x v="4"/>
    <x v="0"/>
    <x v="2"/>
    <x v="238"/>
    <n v="10"/>
    <n v="20"/>
    <n v="39080"/>
    <x v="231"/>
    <n v="35172"/>
    <x v="293"/>
  </r>
  <r>
    <x v="295"/>
    <x v="0"/>
    <x v="2"/>
    <x v="2"/>
    <x v="1"/>
    <x v="237"/>
    <n v="260"/>
    <n v="20"/>
    <n v="20760"/>
    <x v="230"/>
    <n v="18891.599999999999"/>
    <x v="294"/>
  </r>
  <r>
    <x v="296"/>
    <x v="0"/>
    <x v="1"/>
    <x v="3"/>
    <x v="2"/>
    <x v="239"/>
    <n v="5"/>
    <n v="20"/>
    <n v="24980"/>
    <x v="232"/>
    <n v="21732.6"/>
    <x v="295"/>
  </r>
  <r>
    <x v="297"/>
    <x v="4"/>
    <x v="3"/>
    <x v="0"/>
    <x v="1"/>
    <x v="240"/>
    <n v="10"/>
    <n v="12"/>
    <n v="21300"/>
    <x v="233"/>
    <n v="19383"/>
    <x v="296"/>
  </r>
  <r>
    <x v="298"/>
    <x v="4"/>
    <x v="0"/>
    <x v="3"/>
    <x v="1"/>
    <x v="241"/>
    <n v="5"/>
    <n v="12"/>
    <n v="32676"/>
    <x v="234"/>
    <n v="30715.439999999999"/>
    <x v="297"/>
  </r>
  <r>
    <x v="299"/>
    <x v="2"/>
    <x v="4"/>
    <x v="0"/>
    <x v="1"/>
    <x v="242"/>
    <n v="10"/>
    <n v="15"/>
    <n v="39300"/>
    <x v="235"/>
    <n v="37335"/>
    <x v="298"/>
  </r>
  <r>
    <x v="300"/>
    <x v="2"/>
    <x v="3"/>
    <x v="1"/>
    <x v="2"/>
    <x v="35"/>
    <n v="3"/>
    <n v="15"/>
    <n v="22695"/>
    <x v="236"/>
    <n v="19517.7"/>
    <x v="299"/>
  </r>
  <r>
    <x v="301"/>
    <x v="4"/>
    <x v="1"/>
    <x v="1"/>
    <x v="2"/>
    <x v="243"/>
    <n v="3"/>
    <n v="12"/>
    <n v="23244"/>
    <x v="237"/>
    <n v="20687.16"/>
    <x v="300"/>
  </r>
  <r>
    <x v="302"/>
    <x v="4"/>
    <x v="2"/>
    <x v="3"/>
    <x v="2"/>
    <x v="244"/>
    <n v="5"/>
    <n v="12"/>
    <n v="31932"/>
    <x v="238"/>
    <n v="28100.16"/>
    <x v="301"/>
  </r>
  <r>
    <x v="303"/>
    <x v="4"/>
    <x v="2"/>
    <x v="3"/>
    <x v="1"/>
    <x v="245"/>
    <n v="5"/>
    <n v="12"/>
    <n v="28080"/>
    <x v="239"/>
    <n v="26114.400000000001"/>
    <x v="302"/>
  </r>
  <r>
    <x v="304"/>
    <x v="4"/>
    <x v="4"/>
    <x v="3"/>
    <x v="1"/>
    <x v="190"/>
    <n v="5"/>
    <n v="12"/>
    <n v="28104"/>
    <x v="240"/>
    <n v="26136.720000000001"/>
    <x v="303"/>
  </r>
  <r>
    <x v="305"/>
    <x v="3"/>
    <x v="0"/>
    <x v="4"/>
    <x v="3"/>
    <x v="78"/>
    <n v="120"/>
    <n v="125"/>
    <n v="352625"/>
    <x v="25"/>
    <n v="352625"/>
    <x v="304"/>
  </r>
  <r>
    <x v="306"/>
    <x v="2"/>
    <x v="0"/>
    <x v="0"/>
    <x v="1"/>
    <x v="246"/>
    <n v="10"/>
    <n v="15"/>
    <n v="32970"/>
    <x v="241"/>
    <n v="30991.8"/>
    <x v="305"/>
  </r>
  <r>
    <x v="307"/>
    <x v="0"/>
    <x v="1"/>
    <x v="1"/>
    <x v="0"/>
    <x v="247"/>
    <n v="3"/>
    <n v="20"/>
    <n v="16620"/>
    <x v="242"/>
    <n v="16121.4"/>
    <x v="306"/>
  </r>
  <r>
    <x v="308"/>
    <x v="0"/>
    <x v="0"/>
    <x v="4"/>
    <x v="1"/>
    <x v="248"/>
    <n v="120"/>
    <n v="20"/>
    <n v="28420"/>
    <x v="243"/>
    <n v="26430.6"/>
    <x v="307"/>
  </r>
  <r>
    <x v="309"/>
    <x v="0"/>
    <x v="0"/>
    <x v="3"/>
    <x v="1"/>
    <x v="249"/>
    <n v="5"/>
    <n v="20"/>
    <n v="25640"/>
    <x v="244"/>
    <n v="23588.799999999999"/>
    <x v="308"/>
  </r>
  <r>
    <x v="310"/>
    <x v="0"/>
    <x v="2"/>
    <x v="0"/>
    <x v="2"/>
    <x v="215"/>
    <n v="10"/>
    <n v="20"/>
    <n v="34300"/>
    <x v="210"/>
    <n v="30184"/>
    <x v="309"/>
  </r>
  <r>
    <x v="311"/>
    <x v="0"/>
    <x v="0"/>
    <x v="2"/>
    <x v="2"/>
    <x v="250"/>
    <n v="260"/>
    <n v="350"/>
    <n v="94500"/>
    <x v="245"/>
    <n v="83160"/>
    <x v="310"/>
  </r>
  <r>
    <x v="312"/>
    <x v="4"/>
    <x v="1"/>
    <x v="1"/>
    <x v="0"/>
    <x v="251"/>
    <n v="3"/>
    <n v="12"/>
    <n v="17340"/>
    <x v="246"/>
    <n v="17166.599999999999"/>
    <x v="311"/>
  </r>
  <r>
    <x v="313"/>
    <x v="0"/>
    <x v="4"/>
    <x v="3"/>
    <x v="0"/>
    <x v="252"/>
    <n v="5"/>
    <n v="20"/>
    <n v="27510"/>
    <x v="247"/>
    <n v="27234.9"/>
    <x v="312"/>
  </r>
  <r>
    <x v="314"/>
    <x v="0"/>
    <x v="0"/>
    <x v="2"/>
    <x v="1"/>
    <x v="249"/>
    <n v="260"/>
    <n v="20"/>
    <n v="25640"/>
    <x v="244"/>
    <n v="23588.799999999999"/>
    <x v="313"/>
  </r>
  <r>
    <x v="315"/>
    <x v="2"/>
    <x v="2"/>
    <x v="1"/>
    <x v="1"/>
    <x v="253"/>
    <n v="3"/>
    <n v="15"/>
    <n v="41865"/>
    <x v="248"/>
    <n v="39771.75"/>
    <x v="314"/>
  </r>
  <r>
    <x v="316"/>
    <x v="2"/>
    <x v="2"/>
    <x v="0"/>
    <x v="3"/>
    <x v="254"/>
    <n v="10"/>
    <n v="15"/>
    <n v="37080"/>
    <x v="25"/>
    <n v="37080"/>
    <x v="315"/>
  </r>
  <r>
    <x v="317"/>
    <x v="1"/>
    <x v="1"/>
    <x v="5"/>
    <x v="2"/>
    <x v="53"/>
    <n v="250"/>
    <n v="300"/>
    <n v="448800"/>
    <x v="51"/>
    <n v="385968"/>
    <x v="316"/>
  </r>
  <r>
    <x v="318"/>
    <x v="0"/>
    <x v="4"/>
    <x v="3"/>
    <x v="1"/>
    <x v="255"/>
    <n v="5"/>
    <n v="20"/>
    <n v="35140"/>
    <x v="249"/>
    <n v="33031.599999999999"/>
    <x v="317"/>
  </r>
  <r>
    <x v="319"/>
    <x v="0"/>
    <x v="3"/>
    <x v="0"/>
    <x v="2"/>
    <x v="256"/>
    <n v="10"/>
    <n v="20"/>
    <n v="30620"/>
    <x v="250"/>
    <n v="26945.599999999999"/>
    <x v="318"/>
  </r>
  <r>
    <x v="320"/>
    <x v="0"/>
    <x v="4"/>
    <x v="0"/>
    <x v="1"/>
    <x v="255"/>
    <n v="10"/>
    <n v="20"/>
    <n v="35140"/>
    <x v="249"/>
    <n v="33031.599999999999"/>
    <x v="319"/>
  </r>
  <r>
    <x v="321"/>
    <x v="4"/>
    <x v="0"/>
    <x v="5"/>
    <x v="1"/>
    <x v="257"/>
    <n v="250"/>
    <n v="12"/>
    <n v="23472"/>
    <x v="251"/>
    <n v="21359.52"/>
    <x v="320"/>
  </r>
  <r>
    <x v="322"/>
    <x v="4"/>
    <x v="1"/>
    <x v="1"/>
    <x v="0"/>
    <x v="258"/>
    <n v="3"/>
    <n v="12"/>
    <n v="15540"/>
    <x v="252"/>
    <n v="15229.2"/>
    <x v="321"/>
  </r>
  <r>
    <x v="323"/>
    <x v="3"/>
    <x v="4"/>
    <x v="5"/>
    <x v="0"/>
    <x v="259"/>
    <n v="250"/>
    <n v="125"/>
    <n v="218000"/>
    <x v="253"/>
    <n v="215820"/>
    <x v="322"/>
  </r>
  <r>
    <x v="324"/>
    <x v="4"/>
    <x v="4"/>
    <x v="4"/>
    <x v="1"/>
    <x v="223"/>
    <n v="120"/>
    <n v="12"/>
    <n v="23604"/>
    <x v="254"/>
    <n v="21479.64"/>
    <x v="323"/>
  </r>
  <r>
    <x v="325"/>
    <x v="2"/>
    <x v="1"/>
    <x v="0"/>
    <x v="0"/>
    <x v="260"/>
    <n v="10"/>
    <n v="15"/>
    <n v="35445"/>
    <x v="255"/>
    <n v="34736.1"/>
    <x v="324"/>
  </r>
  <r>
    <x v="326"/>
    <x v="4"/>
    <x v="3"/>
    <x v="3"/>
    <x v="3"/>
    <x v="261"/>
    <n v="5"/>
    <n v="12"/>
    <n v="18540"/>
    <x v="25"/>
    <n v="18540"/>
    <x v="325"/>
  </r>
  <r>
    <x v="327"/>
    <x v="2"/>
    <x v="1"/>
    <x v="0"/>
    <x v="3"/>
    <x v="262"/>
    <n v="10"/>
    <n v="15"/>
    <n v="32280"/>
    <x v="25"/>
    <n v="32280"/>
    <x v="326"/>
  </r>
  <r>
    <x v="328"/>
    <x v="2"/>
    <x v="3"/>
    <x v="1"/>
    <x v="3"/>
    <x v="263"/>
    <n v="3"/>
    <n v="15"/>
    <n v="13320"/>
    <x v="25"/>
    <n v="13320"/>
    <x v="327"/>
  </r>
  <r>
    <x v="329"/>
    <x v="0"/>
    <x v="1"/>
    <x v="1"/>
    <x v="0"/>
    <x v="5"/>
    <n v="3"/>
    <n v="7"/>
    <n v="19957"/>
    <x v="256"/>
    <n v="19158.72"/>
    <x v="328"/>
  </r>
  <r>
    <x v="330"/>
    <x v="2"/>
    <x v="2"/>
    <x v="4"/>
    <x v="1"/>
    <x v="264"/>
    <n v="120"/>
    <n v="15"/>
    <n v="42915"/>
    <x v="257"/>
    <n v="40769.25"/>
    <x v="329"/>
  </r>
  <r>
    <x v="331"/>
    <x v="0"/>
    <x v="4"/>
    <x v="0"/>
    <x v="1"/>
    <x v="265"/>
    <n v="10"/>
    <n v="20"/>
    <n v="30700"/>
    <x v="258"/>
    <n v="28551"/>
    <x v="330"/>
  </r>
  <r>
    <x v="332"/>
    <x v="4"/>
    <x v="4"/>
    <x v="0"/>
    <x v="0"/>
    <x v="266"/>
    <n v="10"/>
    <n v="12"/>
    <n v="21420"/>
    <x v="259"/>
    <n v="20991.599999999999"/>
    <x v="331"/>
  </r>
  <r>
    <x v="333"/>
    <x v="0"/>
    <x v="0"/>
    <x v="1"/>
    <x v="0"/>
    <x v="267"/>
    <n v="3"/>
    <n v="7"/>
    <n v="17703"/>
    <x v="260"/>
    <n v="17525.97"/>
    <x v="332"/>
  </r>
  <r>
    <x v="334"/>
    <x v="0"/>
    <x v="0"/>
    <x v="0"/>
    <x v="0"/>
    <x v="268"/>
    <n v="10"/>
    <n v="20"/>
    <n v="21120"/>
    <x v="261"/>
    <n v="20275.2"/>
    <x v="333"/>
  </r>
  <r>
    <x v="335"/>
    <x v="0"/>
    <x v="3"/>
    <x v="0"/>
    <x v="1"/>
    <x v="269"/>
    <n v="10"/>
    <n v="7"/>
    <n v="7665"/>
    <x v="262"/>
    <n v="7051.8"/>
    <x v="334"/>
  </r>
  <r>
    <x v="336"/>
    <x v="1"/>
    <x v="3"/>
    <x v="5"/>
    <x v="0"/>
    <x v="171"/>
    <n v="250"/>
    <n v="300"/>
    <n v="64200"/>
    <x v="167"/>
    <n v="62916"/>
    <x v="335"/>
  </r>
  <r>
    <x v="337"/>
    <x v="0"/>
    <x v="3"/>
    <x v="0"/>
    <x v="1"/>
    <x v="270"/>
    <n v="10"/>
    <n v="7"/>
    <n v="8813"/>
    <x v="263"/>
    <n v="8107.96"/>
    <x v="336"/>
  </r>
  <r>
    <x v="338"/>
    <x v="0"/>
    <x v="2"/>
    <x v="0"/>
    <x v="2"/>
    <x v="271"/>
    <n v="10"/>
    <n v="20"/>
    <n v="24660"/>
    <x v="264"/>
    <n v="21700.799999999999"/>
    <x v="337"/>
  </r>
  <r>
    <x v="339"/>
    <x v="0"/>
    <x v="1"/>
    <x v="0"/>
    <x v="2"/>
    <x v="239"/>
    <n v="10"/>
    <n v="20"/>
    <n v="24980"/>
    <x v="232"/>
    <n v="21732.6"/>
    <x v="338"/>
  </r>
  <r>
    <x v="340"/>
    <x v="2"/>
    <x v="3"/>
    <x v="3"/>
    <x v="3"/>
    <x v="272"/>
    <n v="5"/>
    <n v="15"/>
    <n v="13815"/>
    <x v="25"/>
    <n v="13815"/>
    <x v="339"/>
  </r>
  <r>
    <x v="341"/>
    <x v="4"/>
    <x v="4"/>
    <x v="1"/>
    <x v="2"/>
    <x v="273"/>
    <n v="3"/>
    <n v="12"/>
    <n v="14376"/>
    <x v="265"/>
    <n v="12794.64"/>
    <x v="340"/>
  </r>
  <r>
    <x v="342"/>
    <x v="2"/>
    <x v="1"/>
    <x v="2"/>
    <x v="1"/>
    <x v="274"/>
    <n v="260"/>
    <n v="15"/>
    <n v="24457.5"/>
    <x v="266"/>
    <n v="22256.325000000001"/>
    <x v="341"/>
  </r>
  <r>
    <x v="343"/>
    <x v="0"/>
    <x v="0"/>
    <x v="1"/>
    <x v="2"/>
    <x v="275"/>
    <n v="3"/>
    <n v="7"/>
    <n v="20972"/>
    <x v="267"/>
    <n v="18035.919999999998"/>
    <x v="342"/>
  </r>
  <r>
    <x v="344"/>
    <x v="2"/>
    <x v="0"/>
    <x v="0"/>
    <x v="0"/>
    <x v="276"/>
    <n v="10"/>
    <n v="15"/>
    <n v="28875"/>
    <x v="268"/>
    <n v="28297.5"/>
    <x v="343"/>
  </r>
  <r>
    <x v="345"/>
    <x v="3"/>
    <x v="4"/>
    <x v="4"/>
    <x v="3"/>
    <x v="118"/>
    <n v="120"/>
    <n v="125"/>
    <n v="225500"/>
    <x v="25"/>
    <n v="225500"/>
    <x v="344"/>
  </r>
  <r>
    <x v="346"/>
    <x v="2"/>
    <x v="4"/>
    <x v="0"/>
    <x v="1"/>
    <x v="277"/>
    <n v="10"/>
    <n v="15"/>
    <n v="31515"/>
    <x v="269"/>
    <n v="29308.95"/>
    <x v="345"/>
  </r>
  <r>
    <x v="347"/>
    <x v="0"/>
    <x v="3"/>
    <x v="5"/>
    <x v="1"/>
    <x v="278"/>
    <n v="250"/>
    <n v="20"/>
    <n v="45940"/>
    <x v="270"/>
    <n v="43643"/>
    <x v="346"/>
  </r>
  <r>
    <x v="348"/>
    <x v="2"/>
    <x v="2"/>
    <x v="0"/>
    <x v="0"/>
    <x v="220"/>
    <n v="10"/>
    <n v="15"/>
    <n v="30465"/>
    <x v="215"/>
    <n v="29246.400000000001"/>
    <x v="347"/>
  </r>
  <r>
    <x v="349"/>
    <x v="2"/>
    <x v="3"/>
    <x v="0"/>
    <x v="0"/>
    <x v="279"/>
    <n v="10"/>
    <n v="15"/>
    <n v="29175"/>
    <x v="271"/>
    <n v="28299.75"/>
    <x v="348"/>
  </r>
  <r>
    <x v="350"/>
    <x v="1"/>
    <x v="3"/>
    <x v="2"/>
    <x v="0"/>
    <x v="280"/>
    <n v="260"/>
    <n v="300"/>
    <n v="77700"/>
    <x v="272"/>
    <n v="76146"/>
    <x v="349"/>
  </r>
  <r>
    <x v="351"/>
    <x v="0"/>
    <x v="2"/>
    <x v="0"/>
    <x v="2"/>
    <x v="281"/>
    <n v="10"/>
    <n v="20"/>
    <n v="22440"/>
    <x v="273"/>
    <n v="19971.599999999999"/>
    <x v="350"/>
  </r>
  <r>
    <x v="352"/>
    <x v="0"/>
    <x v="2"/>
    <x v="1"/>
    <x v="2"/>
    <x v="282"/>
    <n v="3"/>
    <n v="7"/>
    <n v="18942"/>
    <x v="274"/>
    <n v="16858.38"/>
    <x v="351"/>
  </r>
  <r>
    <x v="353"/>
    <x v="4"/>
    <x v="2"/>
    <x v="0"/>
    <x v="1"/>
    <x v="283"/>
    <n v="10"/>
    <n v="12"/>
    <n v="33156"/>
    <x v="275"/>
    <n v="30835.08"/>
    <x v="352"/>
  </r>
  <r>
    <x v="354"/>
    <x v="1"/>
    <x v="2"/>
    <x v="5"/>
    <x v="2"/>
    <x v="284"/>
    <n v="250"/>
    <n v="300"/>
    <n v="129600"/>
    <x v="276"/>
    <n v="116640"/>
    <x v="353"/>
  </r>
  <r>
    <x v="355"/>
    <x v="1"/>
    <x v="4"/>
    <x v="2"/>
    <x v="2"/>
    <x v="139"/>
    <n v="260"/>
    <n v="300"/>
    <n v="255900"/>
    <x v="132"/>
    <n v="230310"/>
    <x v="354"/>
  </r>
  <r>
    <x v="356"/>
    <x v="4"/>
    <x v="4"/>
    <x v="5"/>
    <x v="1"/>
    <x v="285"/>
    <n v="250"/>
    <n v="12"/>
    <n v="26808"/>
    <x v="277"/>
    <n v="24395.279999999999"/>
    <x v="355"/>
  </r>
  <r>
    <x v="357"/>
    <x v="0"/>
    <x v="3"/>
    <x v="2"/>
    <x v="1"/>
    <x v="286"/>
    <n v="260"/>
    <n v="20"/>
    <n v="30400"/>
    <x v="278"/>
    <n v="27968"/>
    <x v="356"/>
  </r>
  <r>
    <x v="358"/>
    <x v="4"/>
    <x v="4"/>
    <x v="3"/>
    <x v="0"/>
    <x v="287"/>
    <n v="5"/>
    <n v="12"/>
    <n v="22812"/>
    <x v="279"/>
    <n v="22127.64"/>
    <x v="357"/>
  </r>
  <r>
    <x v="359"/>
    <x v="0"/>
    <x v="3"/>
    <x v="0"/>
    <x v="1"/>
    <x v="288"/>
    <n v="10"/>
    <n v="7"/>
    <n v="9604"/>
    <x v="280"/>
    <n v="9123.7999999999993"/>
    <x v="358"/>
  </r>
  <r>
    <x v="360"/>
    <x v="1"/>
    <x v="0"/>
    <x v="5"/>
    <x v="2"/>
    <x v="94"/>
    <n v="250"/>
    <n v="300"/>
    <n v="303000"/>
    <x v="90"/>
    <n v="260580"/>
    <x v="359"/>
  </r>
  <r>
    <x v="361"/>
    <x v="4"/>
    <x v="1"/>
    <x v="3"/>
    <x v="1"/>
    <x v="289"/>
    <n v="5"/>
    <n v="12"/>
    <n v="27852"/>
    <x v="281"/>
    <n v="25345.32"/>
    <x v="360"/>
  </r>
  <r>
    <x v="362"/>
    <x v="4"/>
    <x v="1"/>
    <x v="1"/>
    <x v="0"/>
    <x v="290"/>
    <n v="3"/>
    <n v="12"/>
    <n v="10896"/>
    <x v="282"/>
    <n v="10569.12"/>
    <x v="361"/>
  </r>
  <r>
    <x v="363"/>
    <x v="4"/>
    <x v="0"/>
    <x v="3"/>
    <x v="0"/>
    <x v="291"/>
    <n v="5"/>
    <n v="12"/>
    <n v="13704"/>
    <x v="283"/>
    <n v="13429.92"/>
    <x v="362"/>
  </r>
  <r>
    <x v="364"/>
    <x v="2"/>
    <x v="4"/>
    <x v="0"/>
    <x v="2"/>
    <x v="292"/>
    <n v="10"/>
    <n v="15"/>
    <n v="32505"/>
    <x v="284"/>
    <n v="29254.5"/>
    <x v="363"/>
  </r>
  <r>
    <x v="365"/>
    <x v="2"/>
    <x v="0"/>
    <x v="0"/>
    <x v="0"/>
    <x v="293"/>
    <n v="10"/>
    <n v="15"/>
    <n v="22710"/>
    <x v="285"/>
    <n v="22482.9"/>
    <x v="364"/>
  </r>
  <r>
    <x v="366"/>
    <x v="2"/>
    <x v="1"/>
    <x v="0"/>
    <x v="2"/>
    <x v="194"/>
    <n v="10"/>
    <n v="15"/>
    <n v="37050"/>
    <x v="286"/>
    <n v="31863"/>
    <x v="365"/>
  </r>
  <r>
    <x v="367"/>
    <x v="2"/>
    <x v="1"/>
    <x v="1"/>
    <x v="1"/>
    <x v="147"/>
    <n v="3"/>
    <n v="15"/>
    <n v="42660"/>
    <x v="287"/>
    <n v="40100.400000000001"/>
    <x v="366"/>
  </r>
  <r>
    <x v="368"/>
    <x v="2"/>
    <x v="1"/>
    <x v="0"/>
    <x v="2"/>
    <x v="294"/>
    <n v="10"/>
    <n v="15"/>
    <n v="38385"/>
    <x v="288"/>
    <n v="32627.25"/>
    <x v="367"/>
  </r>
  <r>
    <x v="369"/>
    <x v="0"/>
    <x v="2"/>
    <x v="0"/>
    <x v="2"/>
    <x v="295"/>
    <n v="10"/>
    <n v="20"/>
    <n v="18100"/>
    <x v="289"/>
    <n v="15928"/>
    <x v="368"/>
  </r>
  <r>
    <x v="370"/>
    <x v="4"/>
    <x v="3"/>
    <x v="1"/>
    <x v="0"/>
    <x v="99"/>
    <n v="3"/>
    <n v="12"/>
    <n v="9192"/>
    <x v="290"/>
    <n v="9100.08"/>
    <x v="369"/>
  </r>
  <r>
    <x v="371"/>
    <x v="2"/>
    <x v="2"/>
    <x v="0"/>
    <x v="0"/>
    <x v="293"/>
    <n v="10"/>
    <n v="15"/>
    <n v="22710"/>
    <x v="291"/>
    <n v="21801.599999999999"/>
    <x v="370"/>
  </r>
  <r>
    <x v="372"/>
    <x v="2"/>
    <x v="2"/>
    <x v="0"/>
    <x v="2"/>
    <x v="296"/>
    <n v="10"/>
    <n v="15"/>
    <n v="29760"/>
    <x v="292"/>
    <n v="26486.400000000001"/>
    <x v="371"/>
  </r>
  <r>
    <x v="373"/>
    <x v="0"/>
    <x v="3"/>
    <x v="1"/>
    <x v="2"/>
    <x v="297"/>
    <n v="3"/>
    <n v="20"/>
    <n v="8840"/>
    <x v="293"/>
    <n v="7690.8"/>
    <x v="372"/>
  </r>
  <r>
    <x v="374"/>
    <x v="2"/>
    <x v="1"/>
    <x v="5"/>
    <x v="1"/>
    <x v="147"/>
    <n v="250"/>
    <n v="15"/>
    <n v="42660"/>
    <x v="287"/>
    <n v="40100.400000000001"/>
    <x v="373"/>
  </r>
  <r>
    <x v="375"/>
    <x v="2"/>
    <x v="0"/>
    <x v="3"/>
    <x v="3"/>
    <x v="298"/>
    <n v="5"/>
    <n v="15"/>
    <n v="9225"/>
    <x v="25"/>
    <n v="9225"/>
    <x v="374"/>
  </r>
  <r>
    <x v="376"/>
    <x v="0"/>
    <x v="2"/>
    <x v="1"/>
    <x v="1"/>
    <x v="299"/>
    <n v="3"/>
    <n v="20"/>
    <n v="36680"/>
    <x v="294"/>
    <n v="34112.400000000001"/>
    <x v="375"/>
  </r>
  <r>
    <x v="377"/>
    <x v="2"/>
    <x v="0"/>
    <x v="3"/>
    <x v="2"/>
    <x v="300"/>
    <n v="5"/>
    <n v="15"/>
    <n v="10155"/>
    <x v="215"/>
    <n v="8936.4"/>
    <x v="376"/>
  </r>
  <r>
    <x v="378"/>
    <x v="3"/>
    <x v="2"/>
    <x v="4"/>
    <x v="0"/>
    <x v="98"/>
    <n v="120"/>
    <n v="125"/>
    <n v="268125"/>
    <x v="93"/>
    <n v="262762.5"/>
    <x v="377"/>
  </r>
  <r>
    <x v="379"/>
    <x v="0"/>
    <x v="0"/>
    <x v="0"/>
    <x v="1"/>
    <x v="301"/>
    <n v="10"/>
    <n v="20"/>
    <n v="53260"/>
    <x v="295"/>
    <n v="50597"/>
    <x v="378"/>
  </r>
  <r>
    <x v="380"/>
    <x v="2"/>
    <x v="0"/>
    <x v="0"/>
    <x v="2"/>
    <x v="302"/>
    <n v="10"/>
    <n v="15"/>
    <n v="26505"/>
    <x v="296"/>
    <n v="22794.3"/>
    <x v="379"/>
  </r>
  <r>
    <x v="381"/>
    <x v="2"/>
    <x v="1"/>
    <x v="0"/>
    <x v="2"/>
    <x v="201"/>
    <n v="10"/>
    <n v="15"/>
    <n v="26145"/>
    <x v="297"/>
    <n v="22484.7"/>
    <x v="380"/>
  </r>
  <r>
    <x v="382"/>
    <x v="4"/>
    <x v="1"/>
    <x v="0"/>
    <x v="3"/>
    <x v="227"/>
    <n v="10"/>
    <n v="12"/>
    <n v="30216"/>
    <x v="25"/>
    <n v="30216"/>
    <x v="381"/>
  </r>
  <r>
    <x v="383"/>
    <x v="0"/>
    <x v="1"/>
    <x v="3"/>
    <x v="0"/>
    <x v="5"/>
    <n v="5"/>
    <n v="7"/>
    <n v="19957"/>
    <x v="256"/>
    <n v="19158.72"/>
    <x v="382"/>
  </r>
  <r>
    <x v="384"/>
    <x v="2"/>
    <x v="2"/>
    <x v="0"/>
    <x v="3"/>
    <x v="303"/>
    <n v="10"/>
    <n v="15"/>
    <n v="14610"/>
    <x v="25"/>
    <n v="14610"/>
    <x v="383"/>
  </r>
  <r>
    <x v="385"/>
    <x v="2"/>
    <x v="1"/>
    <x v="0"/>
    <x v="2"/>
    <x v="304"/>
    <n v="10"/>
    <n v="15"/>
    <n v="23475"/>
    <x v="298"/>
    <n v="20423.25"/>
    <x v="384"/>
  </r>
  <r>
    <x v="386"/>
    <x v="0"/>
    <x v="0"/>
    <x v="5"/>
    <x v="1"/>
    <x v="301"/>
    <n v="250"/>
    <n v="20"/>
    <n v="53260"/>
    <x v="295"/>
    <n v="50597"/>
    <x v="385"/>
  </r>
  <r>
    <x v="387"/>
    <x v="4"/>
    <x v="2"/>
    <x v="3"/>
    <x v="0"/>
    <x v="305"/>
    <n v="5"/>
    <n v="12"/>
    <n v="8280"/>
    <x v="299"/>
    <n v="8114.4"/>
    <x v="386"/>
  </r>
  <r>
    <x v="388"/>
    <x v="4"/>
    <x v="1"/>
    <x v="5"/>
    <x v="1"/>
    <x v="306"/>
    <n v="250"/>
    <n v="12"/>
    <n v="38934"/>
    <x v="300"/>
    <n v="36208.620000000003"/>
    <x v="387"/>
  </r>
  <r>
    <x v="389"/>
    <x v="0"/>
    <x v="4"/>
    <x v="3"/>
    <x v="1"/>
    <x v="307"/>
    <n v="5"/>
    <n v="20"/>
    <n v="39520"/>
    <x v="301"/>
    <n v="36753.599999999999"/>
    <x v="388"/>
  </r>
  <r>
    <x v="390"/>
    <x v="2"/>
    <x v="1"/>
    <x v="0"/>
    <x v="2"/>
    <x v="308"/>
    <n v="10"/>
    <n v="15"/>
    <n v="24210"/>
    <x v="302"/>
    <n v="20578.5"/>
    <x v="389"/>
  </r>
  <r>
    <x v="391"/>
    <x v="0"/>
    <x v="3"/>
    <x v="3"/>
    <x v="3"/>
    <x v="309"/>
    <n v="5"/>
    <n v="7"/>
    <n v="15022"/>
    <x v="25"/>
    <n v="15022"/>
    <x v="390"/>
  </r>
  <r>
    <x v="392"/>
    <x v="0"/>
    <x v="4"/>
    <x v="4"/>
    <x v="1"/>
    <x v="307"/>
    <n v="120"/>
    <n v="20"/>
    <n v="39520"/>
    <x v="301"/>
    <n v="36753.599999999999"/>
    <x v="391"/>
  </r>
  <r>
    <x v="393"/>
    <x v="2"/>
    <x v="3"/>
    <x v="0"/>
    <x v="0"/>
    <x v="310"/>
    <n v="10"/>
    <n v="15"/>
    <n v="11205"/>
    <x v="303"/>
    <n v="11092.95"/>
    <x v="392"/>
  </r>
  <r>
    <x v="394"/>
    <x v="0"/>
    <x v="1"/>
    <x v="3"/>
    <x v="0"/>
    <x v="311"/>
    <n v="5"/>
    <n v="7"/>
    <n v="12810"/>
    <x v="304"/>
    <n v="12681.9"/>
    <x v="393"/>
  </r>
  <r>
    <x v="395"/>
    <x v="0"/>
    <x v="3"/>
    <x v="3"/>
    <x v="0"/>
    <x v="312"/>
    <n v="5"/>
    <n v="7"/>
    <n v="13706"/>
    <x v="305"/>
    <n v="13294.82"/>
    <x v="394"/>
  </r>
  <r>
    <x v="396"/>
    <x v="3"/>
    <x v="1"/>
    <x v="4"/>
    <x v="0"/>
    <x v="84"/>
    <n v="120"/>
    <n v="125"/>
    <n v="115375"/>
    <x v="306"/>
    <n v="114221.25"/>
    <x v="395"/>
  </r>
  <r>
    <x v="397"/>
    <x v="0"/>
    <x v="0"/>
    <x v="4"/>
    <x v="1"/>
    <x v="313"/>
    <n v="120"/>
    <n v="20"/>
    <n v="56640"/>
    <x v="307"/>
    <n v="53808"/>
    <x v="396"/>
  </r>
  <r>
    <x v="398"/>
    <x v="4"/>
    <x v="2"/>
    <x v="3"/>
    <x v="2"/>
    <x v="314"/>
    <n v="5"/>
    <n v="12"/>
    <n v="7248"/>
    <x v="308"/>
    <n v="6305.76"/>
    <x v="397"/>
  </r>
  <r>
    <x v="399"/>
    <x v="2"/>
    <x v="3"/>
    <x v="0"/>
    <x v="2"/>
    <x v="315"/>
    <n v="10"/>
    <n v="15"/>
    <n v="17625"/>
    <x v="309"/>
    <n v="14981.25"/>
    <x v="398"/>
  </r>
  <r>
    <x v="400"/>
    <x v="2"/>
    <x v="4"/>
    <x v="3"/>
    <x v="1"/>
    <x v="316"/>
    <n v="5"/>
    <n v="15"/>
    <n v="37515"/>
    <x v="310"/>
    <n v="34513.800000000003"/>
    <x v="399"/>
  </r>
  <r>
    <x v="401"/>
    <x v="0"/>
    <x v="1"/>
    <x v="3"/>
    <x v="2"/>
    <x v="317"/>
    <n v="5"/>
    <n v="7"/>
    <n v="19138"/>
    <x v="311"/>
    <n v="16841.439999999999"/>
    <x v="400"/>
  </r>
  <r>
    <x v="402"/>
    <x v="4"/>
    <x v="4"/>
    <x v="0"/>
    <x v="0"/>
    <x v="287"/>
    <n v="10"/>
    <n v="12"/>
    <n v="22812"/>
    <x v="279"/>
    <n v="22127.64"/>
    <x v="401"/>
  </r>
  <r>
    <x v="403"/>
    <x v="0"/>
    <x v="4"/>
    <x v="1"/>
    <x v="0"/>
    <x v="98"/>
    <n v="3"/>
    <n v="7"/>
    <n v="15015"/>
    <x v="312"/>
    <n v="14714.7"/>
    <x v="402"/>
  </r>
  <r>
    <x v="404"/>
    <x v="0"/>
    <x v="0"/>
    <x v="3"/>
    <x v="2"/>
    <x v="275"/>
    <n v="5"/>
    <n v="7"/>
    <n v="20972"/>
    <x v="267"/>
    <n v="18035.919999999998"/>
    <x v="403"/>
  </r>
  <r>
    <x v="405"/>
    <x v="0"/>
    <x v="0"/>
    <x v="3"/>
    <x v="2"/>
    <x v="318"/>
    <n v="5"/>
    <n v="7"/>
    <n v="16296"/>
    <x v="313"/>
    <n v="14666.4"/>
    <x v="404"/>
  </r>
  <r>
    <x v="406"/>
    <x v="4"/>
    <x v="0"/>
    <x v="1"/>
    <x v="2"/>
    <x v="319"/>
    <n v="3"/>
    <n v="12"/>
    <n v="4632"/>
    <x v="314"/>
    <n v="4168.8"/>
    <x v="405"/>
  </r>
  <r>
    <x v="407"/>
    <x v="2"/>
    <x v="0"/>
    <x v="0"/>
    <x v="0"/>
    <x v="320"/>
    <n v="10"/>
    <n v="15"/>
    <n v="10065"/>
    <x v="315"/>
    <n v="9662.4"/>
    <x v="406"/>
  </r>
  <r>
    <x v="408"/>
    <x v="0"/>
    <x v="2"/>
    <x v="2"/>
    <x v="1"/>
    <x v="321"/>
    <n v="260"/>
    <n v="20"/>
    <n v="33880"/>
    <x v="316"/>
    <n v="30830.799999999999"/>
    <x v="407"/>
  </r>
  <r>
    <x v="409"/>
    <x v="0"/>
    <x v="1"/>
    <x v="0"/>
    <x v="3"/>
    <x v="322"/>
    <n v="10"/>
    <n v="20"/>
    <n v="5840"/>
    <x v="25"/>
    <n v="5840"/>
    <x v="408"/>
  </r>
  <r>
    <x v="410"/>
    <x v="2"/>
    <x v="0"/>
    <x v="0"/>
    <x v="1"/>
    <x v="323"/>
    <n v="10"/>
    <n v="15"/>
    <n v="43965"/>
    <x v="317"/>
    <n v="40887.449999999997"/>
    <x v="409"/>
  </r>
  <r>
    <x v="411"/>
    <x v="0"/>
    <x v="2"/>
    <x v="3"/>
    <x v="2"/>
    <x v="324"/>
    <n v="5"/>
    <n v="7"/>
    <n v="16940"/>
    <x v="318"/>
    <n v="14907.2"/>
    <x v="410"/>
  </r>
  <r>
    <x v="412"/>
    <x v="0"/>
    <x v="3"/>
    <x v="0"/>
    <x v="1"/>
    <x v="325"/>
    <n v="10"/>
    <n v="20"/>
    <n v="38680"/>
    <x v="319"/>
    <n v="35585.599999999999"/>
    <x v="411"/>
  </r>
  <r>
    <x v="413"/>
    <x v="2"/>
    <x v="4"/>
    <x v="0"/>
    <x v="3"/>
    <x v="326"/>
    <n v="10"/>
    <n v="15"/>
    <n v="8235"/>
    <x v="25"/>
    <n v="8235"/>
    <x v="412"/>
  </r>
  <r>
    <x v="414"/>
    <x v="4"/>
    <x v="1"/>
    <x v="0"/>
    <x v="2"/>
    <x v="327"/>
    <n v="10"/>
    <n v="12"/>
    <n v="48312"/>
    <x v="320"/>
    <n v="42997.68"/>
    <x v="413"/>
  </r>
  <r>
    <x v="415"/>
    <x v="3"/>
    <x v="1"/>
    <x v="4"/>
    <x v="0"/>
    <x v="105"/>
    <n v="120"/>
    <n v="125"/>
    <n v="251125"/>
    <x v="99"/>
    <n v="243591.25"/>
    <x v="414"/>
  </r>
  <r>
    <x v="416"/>
    <x v="3"/>
    <x v="0"/>
    <x v="4"/>
    <x v="0"/>
    <x v="162"/>
    <n v="120"/>
    <n v="125"/>
    <n v="82875"/>
    <x v="159"/>
    <n v="82046.25"/>
    <x v="415"/>
  </r>
  <r>
    <x v="417"/>
    <x v="4"/>
    <x v="1"/>
    <x v="0"/>
    <x v="0"/>
    <x v="258"/>
    <n v="10"/>
    <n v="12"/>
    <n v="15540"/>
    <x v="252"/>
    <n v="15229.2"/>
    <x v="416"/>
  </r>
  <r>
    <x v="418"/>
    <x v="4"/>
    <x v="0"/>
    <x v="0"/>
    <x v="0"/>
    <x v="328"/>
    <n v="10"/>
    <n v="12"/>
    <n v="16434"/>
    <x v="321"/>
    <n v="15940.98"/>
    <x v="417"/>
  </r>
  <r>
    <x v="419"/>
    <x v="2"/>
    <x v="4"/>
    <x v="0"/>
    <x v="1"/>
    <x v="329"/>
    <n v="10"/>
    <n v="15"/>
    <n v="57015"/>
    <x v="322"/>
    <n v="53594.1"/>
    <x v="418"/>
  </r>
  <r>
    <x v="420"/>
    <x v="2"/>
    <x v="2"/>
    <x v="4"/>
    <x v="1"/>
    <x v="330"/>
    <n v="120"/>
    <n v="15"/>
    <n v="39420"/>
    <x v="323"/>
    <n v="35872.199999999997"/>
    <x v="419"/>
  </r>
  <r>
    <x v="421"/>
    <x v="1"/>
    <x v="1"/>
    <x v="5"/>
    <x v="2"/>
    <x v="186"/>
    <n v="250"/>
    <n v="300"/>
    <n v="80700"/>
    <x v="183"/>
    <n v="69402"/>
    <x v="420"/>
  </r>
  <r>
    <x v="422"/>
    <x v="3"/>
    <x v="4"/>
    <x v="0"/>
    <x v="1"/>
    <x v="331"/>
    <n v="10"/>
    <n v="125"/>
    <n v="88000"/>
    <x v="324"/>
    <n v="83600"/>
    <x v="421"/>
  </r>
  <r>
    <x v="423"/>
    <x v="0"/>
    <x v="4"/>
    <x v="0"/>
    <x v="2"/>
    <x v="332"/>
    <n v="10"/>
    <n v="20"/>
    <n v="5860"/>
    <x v="325"/>
    <n v="4981"/>
    <x v="422"/>
  </r>
  <r>
    <x v="424"/>
    <x v="3"/>
    <x v="3"/>
    <x v="4"/>
    <x v="0"/>
    <x v="158"/>
    <n v="120"/>
    <n v="125"/>
    <n v="101125"/>
    <x v="152"/>
    <n v="99102.5"/>
    <x v="423"/>
  </r>
  <r>
    <x v="425"/>
    <x v="4"/>
    <x v="0"/>
    <x v="0"/>
    <x v="0"/>
    <x v="291"/>
    <n v="10"/>
    <n v="12"/>
    <n v="13704"/>
    <x v="283"/>
    <n v="13429.92"/>
    <x v="424"/>
  </r>
  <r>
    <x v="426"/>
    <x v="0"/>
    <x v="3"/>
    <x v="0"/>
    <x v="2"/>
    <x v="333"/>
    <n v="10"/>
    <n v="20"/>
    <n v="4820"/>
    <x v="326"/>
    <n v="4338"/>
    <x v="425"/>
  </r>
  <r>
    <x v="427"/>
    <x v="3"/>
    <x v="4"/>
    <x v="4"/>
    <x v="1"/>
    <x v="331"/>
    <n v="120"/>
    <n v="125"/>
    <n v="88000"/>
    <x v="324"/>
    <n v="83600"/>
    <x v="426"/>
  </r>
  <r>
    <x v="428"/>
    <x v="4"/>
    <x v="2"/>
    <x v="0"/>
    <x v="0"/>
    <x v="334"/>
    <n v="10"/>
    <n v="12"/>
    <n v="13008"/>
    <x v="327"/>
    <n v="12747.84"/>
    <x v="427"/>
  </r>
  <r>
    <x v="429"/>
    <x v="0"/>
    <x v="2"/>
    <x v="0"/>
    <x v="2"/>
    <x v="335"/>
    <n v="10"/>
    <n v="20"/>
    <n v="5200"/>
    <x v="328"/>
    <n v="4472"/>
    <x v="428"/>
  </r>
  <r>
    <x v="430"/>
    <x v="0"/>
    <x v="0"/>
    <x v="0"/>
    <x v="2"/>
    <x v="336"/>
    <n v="10"/>
    <n v="20"/>
    <n v="5340"/>
    <x v="329"/>
    <n v="4539"/>
    <x v="429"/>
  </r>
  <r>
    <x v="431"/>
    <x v="0"/>
    <x v="4"/>
    <x v="1"/>
    <x v="0"/>
    <x v="337"/>
    <n v="3"/>
    <n v="350"/>
    <n v="754250"/>
    <x v="330"/>
    <n v="746707.5"/>
    <x v="430"/>
  </r>
  <r>
    <x v="432"/>
    <x v="4"/>
    <x v="0"/>
    <x v="0"/>
    <x v="3"/>
    <x v="338"/>
    <n v="10"/>
    <n v="12"/>
    <n v="10944"/>
    <x v="25"/>
    <n v="10944"/>
    <x v="431"/>
  </r>
  <r>
    <x v="433"/>
    <x v="0"/>
    <x v="2"/>
    <x v="3"/>
    <x v="2"/>
    <x v="339"/>
    <n v="5"/>
    <n v="7"/>
    <n v="12089"/>
    <x v="331"/>
    <n v="10396.540000000001"/>
    <x v="432"/>
  </r>
  <r>
    <x v="434"/>
    <x v="0"/>
    <x v="2"/>
    <x v="0"/>
    <x v="1"/>
    <x v="193"/>
    <n v="10"/>
    <n v="20"/>
    <n v="59860"/>
    <x v="332"/>
    <n v="55071.199999999997"/>
    <x v="433"/>
  </r>
  <r>
    <x v="435"/>
    <x v="3"/>
    <x v="1"/>
    <x v="4"/>
    <x v="3"/>
    <x v="178"/>
    <n v="120"/>
    <n v="125"/>
    <n v="43125"/>
    <x v="25"/>
    <n v="43125"/>
    <x v="434"/>
  </r>
  <r>
    <x v="436"/>
    <x v="4"/>
    <x v="4"/>
    <x v="0"/>
    <x v="2"/>
    <x v="340"/>
    <n v="10"/>
    <n v="12"/>
    <n v="29106"/>
    <x v="333"/>
    <n v="25904.34"/>
    <x v="435"/>
  </r>
  <r>
    <x v="437"/>
    <x v="0"/>
    <x v="4"/>
    <x v="5"/>
    <x v="1"/>
    <x v="341"/>
    <n v="250"/>
    <n v="20"/>
    <n v="53640"/>
    <x v="334"/>
    <n v="48812.4"/>
    <x v="436"/>
  </r>
  <r>
    <x v="438"/>
    <x v="4"/>
    <x v="3"/>
    <x v="0"/>
    <x v="0"/>
    <x v="99"/>
    <n v="10"/>
    <n v="12"/>
    <n v="9192"/>
    <x v="290"/>
    <n v="9100.08"/>
    <x v="437"/>
  </r>
  <r>
    <x v="439"/>
    <x v="0"/>
    <x v="0"/>
    <x v="3"/>
    <x v="2"/>
    <x v="342"/>
    <n v="5"/>
    <n v="7"/>
    <n v="9086"/>
    <x v="335"/>
    <n v="7904.82"/>
    <x v="438"/>
  </r>
  <r>
    <x v="440"/>
    <x v="0"/>
    <x v="2"/>
    <x v="3"/>
    <x v="2"/>
    <x v="343"/>
    <n v="5"/>
    <n v="7"/>
    <n v="9576"/>
    <x v="336"/>
    <n v="8139.6"/>
    <x v="439"/>
  </r>
  <r>
    <x v="441"/>
    <x v="2"/>
    <x v="2"/>
    <x v="0"/>
    <x v="2"/>
    <x v="344"/>
    <n v="10"/>
    <n v="15"/>
    <n v="5700"/>
    <x v="337"/>
    <n v="5016"/>
    <x v="440"/>
  </r>
  <r>
    <x v="442"/>
    <x v="0"/>
    <x v="4"/>
    <x v="0"/>
    <x v="0"/>
    <x v="337"/>
    <n v="10"/>
    <n v="350"/>
    <n v="754250"/>
    <x v="330"/>
    <n v="746707.5"/>
    <x v="441"/>
  </r>
  <r>
    <x v="443"/>
    <x v="2"/>
    <x v="1"/>
    <x v="0"/>
    <x v="0"/>
    <x v="345"/>
    <n v="10"/>
    <n v="15"/>
    <n v="3270"/>
    <x v="338"/>
    <n v="3139.2"/>
    <x v="442"/>
  </r>
  <r>
    <x v="444"/>
    <x v="2"/>
    <x v="0"/>
    <x v="0"/>
    <x v="1"/>
    <x v="346"/>
    <n v="10"/>
    <n v="15"/>
    <n v="55125"/>
    <x v="339"/>
    <n v="50163.75"/>
    <x v="443"/>
  </r>
  <r>
    <x v="445"/>
    <x v="4"/>
    <x v="0"/>
    <x v="0"/>
    <x v="2"/>
    <x v="347"/>
    <n v="10"/>
    <n v="12"/>
    <n v="34968"/>
    <x v="340"/>
    <n v="30072.48"/>
    <x v="444"/>
  </r>
  <r>
    <x v="446"/>
    <x v="0"/>
    <x v="3"/>
    <x v="1"/>
    <x v="2"/>
    <x v="348"/>
    <n v="3"/>
    <n v="7"/>
    <n v="1960"/>
    <x v="341"/>
    <n v="1685.6"/>
    <x v="445"/>
  </r>
  <r>
    <x v="447"/>
    <x v="4"/>
    <x v="4"/>
    <x v="0"/>
    <x v="2"/>
    <x v="273"/>
    <n v="10"/>
    <n v="12"/>
    <n v="14376"/>
    <x v="265"/>
    <n v="12794.64"/>
    <x v="446"/>
  </r>
  <r>
    <x v="448"/>
    <x v="2"/>
    <x v="3"/>
    <x v="0"/>
    <x v="2"/>
    <x v="349"/>
    <n v="10"/>
    <n v="15"/>
    <n v="4170"/>
    <x v="342"/>
    <n v="3586.2"/>
    <x v="447"/>
  </r>
  <r>
    <x v="449"/>
    <x v="4"/>
    <x v="3"/>
    <x v="0"/>
    <x v="3"/>
    <x v="45"/>
    <n v="10"/>
    <n v="12"/>
    <n v="4404"/>
    <x v="25"/>
    <n v="4404"/>
    <x v="448"/>
  </r>
  <r>
    <x v="450"/>
    <x v="4"/>
    <x v="1"/>
    <x v="0"/>
    <x v="2"/>
    <x v="350"/>
    <n v="10"/>
    <n v="12"/>
    <n v="26664"/>
    <x v="343"/>
    <n v="22931.040000000001"/>
    <x v="449"/>
  </r>
  <r>
    <x v="451"/>
    <x v="3"/>
    <x v="3"/>
    <x v="4"/>
    <x v="1"/>
    <x v="111"/>
    <n v="120"/>
    <n v="125"/>
    <n v="100875"/>
    <x v="344"/>
    <n v="95831.25"/>
    <x v="450"/>
  </r>
  <r>
    <x v="452"/>
    <x v="4"/>
    <x v="4"/>
    <x v="0"/>
    <x v="2"/>
    <x v="351"/>
    <n v="10"/>
    <n v="12"/>
    <n v="16716"/>
    <x v="345"/>
    <n v="14375.76"/>
    <x v="451"/>
  </r>
  <r>
    <x v="453"/>
    <x v="4"/>
    <x v="3"/>
    <x v="0"/>
    <x v="2"/>
    <x v="352"/>
    <n v="10"/>
    <n v="12"/>
    <n v="12156"/>
    <x v="346"/>
    <n v="10575.72"/>
    <x v="452"/>
  </r>
  <r>
    <x v="454"/>
    <x v="0"/>
    <x v="1"/>
    <x v="3"/>
    <x v="2"/>
    <x v="353"/>
    <n v="5"/>
    <n v="7"/>
    <n v="2716"/>
    <x v="347"/>
    <n v="2335.7600000000002"/>
    <x v="453"/>
  </r>
  <r>
    <x v="455"/>
    <x v="3"/>
    <x v="0"/>
    <x v="0"/>
    <x v="1"/>
    <x v="354"/>
    <n v="10"/>
    <n v="125"/>
    <n v="107625"/>
    <x v="348"/>
    <n v="102243.75"/>
    <x v="454"/>
  </r>
  <r>
    <x v="456"/>
    <x v="4"/>
    <x v="0"/>
    <x v="0"/>
    <x v="2"/>
    <x v="319"/>
    <n v="10"/>
    <n v="12"/>
    <n v="4632"/>
    <x v="314"/>
    <n v="4168.8"/>
    <x v="455"/>
  </r>
  <r>
    <x v="457"/>
    <x v="0"/>
    <x v="4"/>
    <x v="3"/>
    <x v="2"/>
    <x v="332"/>
    <n v="5"/>
    <n v="7"/>
    <n v="2051"/>
    <x v="349"/>
    <n v="1763.8600000000001"/>
    <x v="456"/>
  </r>
  <r>
    <x v="458"/>
    <x v="4"/>
    <x v="2"/>
    <x v="0"/>
    <x v="2"/>
    <x v="355"/>
    <n v="10"/>
    <n v="12"/>
    <n v="6852"/>
    <x v="350"/>
    <n v="5961.24"/>
    <x v="457"/>
  </r>
  <r>
    <x v="459"/>
    <x v="4"/>
    <x v="0"/>
    <x v="0"/>
    <x v="2"/>
    <x v="356"/>
    <n v="10"/>
    <n v="12"/>
    <n v="10968"/>
    <x v="351"/>
    <n v="9322.7999999999993"/>
    <x v="458"/>
  </r>
  <r>
    <x v="460"/>
    <x v="3"/>
    <x v="0"/>
    <x v="4"/>
    <x v="1"/>
    <x v="354"/>
    <n v="120"/>
    <n v="125"/>
    <n v="107625"/>
    <x v="348"/>
    <n v="102243.75"/>
    <x v="459"/>
  </r>
  <r>
    <x v="461"/>
    <x v="3"/>
    <x v="1"/>
    <x v="4"/>
    <x v="1"/>
    <x v="357"/>
    <n v="120"/>
    <n v="125"/>
    <n v="70875"/>
    <x v="352"/>
    <n v="64496.25"/>
    <x v="460"/>
  </r>
  <r>
    <x v="462"/>
    <x v="3"/>
    <x v="3"/>
    <x v="1"/>
    <x v="1"/>
    <x v="358"/>
    <n v="3"/>
    <n v="125"/>
    <n v="110875"/>
    <x v="110"/>
    <n v="104222.5"/>
    <x v="461"/>
  </r>
  <r>
    <x v="463"/>
    <x v="3"/>
    <x v="1"/>
    <x v="4"/>
    <x v="1"/>
    <x v="359"/>
    <n v="120"/>
    <n v="125"/>
    <n v="119000"/>
    <x v="353"/>
    <n v="111860"/>
    <x v="462"/>
  </r>
  <r>
    <x v="464"/>
    <x v="1"/>
    <x v="4"/>
    <x v="3"/>
    <x v="1"/>
    <x v="360"/>
    <n v="5"/>
    <n v="300"/>
    <n v="96600"/>
    <x v="354"/>
    <n v="87906"/>
    <x v="463"/>
  </r>
  <r>
    <x v="465"/>
    <x v="0"/>
    <x v="0"/>
    <x v="0"/>
    <x v="2"/>
    <x v="344"/>
    <n v="10"/>
    <n v="7"/>
    <n v="2660"/>
    <x v="355"/>
    <n v="2367.4"/>
    <x v="464"/>
  </r>
  <r>
    <x v="466"/>
    <x v="1"/>
    <x v="1"/>
    <x v="2"/>
    <x v="2"/>
    <x v="263"/>
    <n v="260"/>
    <n v="300"/>
    <n v="266400"/>
    <x v="356"/>
    <n v="229104"/>
    <x v="465"/>
  </r>
  <r>
    <x v="467"/>
    <x v="3"/>
    <x v="3"/>
    <x v="2"/>
    <x v="1"/>
    <x v="361"/>
    <n v="260"/>
    <n v="125"/>
    <n v="124250"/>
    <x v="357"/>
    <n v="115552.5"/>
    <x v="466"/>
  </r>
  <r>
    <x v="468"/>
    <x v="1"/>
    <x v="3"/>
    <x v="3"/>
    <x v="1"/>
    <x v="362"/>
    <n v="5"/>
    <n v="300"/>
    <n v="100200"/>
    <x v="358"/>
    <n v="91182"/>
    <x v="467"/>
  </r>
  <r>
    <x v="469"/>
    <x v="0"/>
    <x v="2"/>
    <x v="0"/>
    <x v="3"/>
    <x v="363"/>
    <n v="10"/>
    <n v="7"/>
    <n v="6181"/>
    <x v="25"/>
    <n v="6181"/>
    <x v="468"/>
  </r>
  <r>
    <x v="470"/>
    <x v="1"/>
    <x v="2"/>
    <x v="2"/>
    <x v="2"/>
    <x v="136"/>
    <n v="260"/>
    <n v="300"/>
    <n v="163800"/>
    <x v="129"/>
    <n v="139230"/>
    <x v="469"/>
  </r>
  <r>
    <x v="471"/>
    <x v="0"/>
    <x v="1"/>
    <x v="0"/>
    <x v="2"/>
    <x v="364"/>
    <n v="10"/>
    <n v="7"/>
    <n v="5061"/>
    <x v="359"/>
    <n v="4301.8500000000004"/>
    <x v="470"/>
  </r>
  <r>
    <x v="472"/>
    <x v="0"/>
    <x v="4"/>
    <x v="4"/>
    <x v="0"/>
    <x v="365"/>
    <n v="120"/>
    <n v="350"/>
    <n v="761950"/>
    <x v="360"/>
    <n v="731472"/>
    <x v="471"/>
  </r>
  <r>
    <x v="473"/>
    <x v="0"/>
    <x v="0"/>
    <x v="0"/>
    <x v="3"/>
    <x v="366"/>
    <n v="10"/>
    <n v="7"/>
    <n v="8001"/>
    <x v="25"/>
    <n v="8001"/>
    <x v="472"/>
  </r>
  <r>
    <x v="474"/>
    <x v="1"/>
    <x v="4"/>
    <x v="4"/>
    <x v="1"/>
    <x v="319"/>
    <n v="120"/>
    <n v="300"/>
    <n v="115800"/>
    <x v="361"/>
    <n v="106536"/>
    <x v="473"/>
  </r>
  <r>
    <x v="475"/>
    <x v="1"/>
    <x v="4"/>
    <x v="1"/>
    <x v="1"/>
    <x v="367"/>
    <n v="3"/>
    <n v="300"/>
    <n v="134400"/>
    <x v="362"/>
    <n v="124992"/>
    <x v="474"/>
  </r>
  <r>
    <x v="476"/>
    <x v="1"/>
    <x v="4"/>
    <x v="0"/>
    <x v="1"/>
    <x v="367"/>
    <n v="10"/>
    <n v="300"/>
    <n v="134400"/>
    <x v="362"/>
    <n v="124992"/>
    <x v="475"/>
  </r>
  <r>
    <x v="477"/>
    <x v="0"/>
    <x v="1"/>
    <x v="2"/>
    <x v="1"/>
    <x v="368"/>
    <n v="260"/>
    <n v="350"/>
    <n v="193200"/>
    <x v="363"/>
    <n v="183540"/>
    <x v="476"/>
  </r>
  <r>
    <x v="478"/>
    <x v="3"/>
    <x v="2"/>
    <x v="5"/>
    <x v="1"/>
    <x v="369"/>
    <n v="250"/>
    <n v="125"/>
    <n v="109625"/>
    <x v="364"/>
    <n v="99758.75"/>
    <x v="477"/>
  </r>
  <r>
    <x v="479"/>
    <x v="0"/>
    <x v="0"/>
    <x v="0"/>
    <x v="2"/>
    <x v="370"/>
    <n v="10"/>
    <n v="7"/>
    <n v="10069.5"/>
    <x v="365"/>
    <n v="8760.4650000000001"/>
    <x v="478"/>
  </r>
  <r>
    <x v="480"/>
    <x v="0"/>
    <x v="2"/>
    <x v="0"/>
    <x v="0"/>
    <x v="371"/>
    <n v="10"/>
    <n v="7"/>
    <n v="12320"/>
    <x v="366"/>
    <n v="11950.4"/>
    <x v="479"/>
  </r>
  <r>
    <x v="481"/>
    <x v="0"/>
    <x v="0"/>
    <x v="0"/>
    <x v="1"/>
    <x v="372"/>
    <n v="10"/>
    <n v="350"/>
    <n v="210700"/>
    <x v="367"/>
    <n v="200165"/>
    <x v="480"/>
  </r>
  <r>
    <x v="482"/>
    <x v="0"/>
    <x v="0"/>
    <x v="0"/>
    <x v="0"/>
    <x v="373"/>
    <n v="10"/>
    <n v="7"/>
    <n v="14091"/>
    <x v="368"/>
    <n v="13809.18"/>
    <x v="481"/>
  </r>
  <r>
    <x v="483"/>
    <x v="0"/>
    <x v="0"/>
    <x v="4"/>
    <x v="1"/>
    <x v="372"/>
    <n v="120"/>
    <n v="350"/>
    <n v="210700"/>
    <x v="367"/>
    <n v="200165"/>
    <x v="482"/>
  </r>
  <r>
    <x v="484"/>
    <x v="0"/>
    <x v="4"/>
    <x v="0"/>
    <x v="2"/>
    <x v="374"/>
    <n v="10"/>
    <n v="7"/>
    <n v="12117"/>
    <x v="369"/>
    <n v="10420.619999999999"/>
    <x v="483"/>
  </r>
  <r>
    <x v="485"/>
    <x v="0"/>
    <x v="4"/>
    <x v="5"/>
    <x v="1"/>
    <x v="375"/>
    <n v="250"/>
    <n v="350"/>
    <n v="133350"/>
    <x v="370"/>
    <n v="122682"/>
    <x v="484"/>
  </r>
  <r>
    <x v="486"/>
    <x v="3"/>
    <x v="2"/>
    <x v="0"/>
    <x v="1"/>
    <x v="376"/>
    <n v="10"/>
    <n v="125"/>
    <n v="139250"/>
    <x v="371"/>
    <n v="128110"/>
    <x v="485"/>
  </r>
  <r>
    <x v="487"/>
    <x v="0"/>
    <x v="3"/>
    <x v="5"/>
    <x v="1"/>
    <x v="377"/>
    <n v="250"/>
    <n v="350"/>
    <n v="147700"/>
    <x v="372"/>
    <n v="135884"/>
    <x v="486"/>
  </r>
  <r>
    <x v="488"/>
    <x v="0"/>
    <x v="2"/>
    <x v="3"/>
    <x v="1"/>
    <x v="378"/>
    <n v="5"/>
    <n v="350"/>
    <n v="252000"/>
    <x v="373"/>
    <n v="239400"/>
    <x v="487"/>
  </r>
  <r>
    <x v="489"/>
    <x v="3"/>
    <x v="1"/>
    <x v="2"/>
    <x v="1"/>
    <x v="379"/>
    <n v="260"/>
    <n v="125"/>
    <n v="205625"/>
    <x v="374"/>
    <n v="191231.25"/>
    <x v="488"/>
  </r>
  <r>
    <x v="490"/>
    <x v="1"/>
    <x v="0"/>
    <x v="1"/>
    <x v="1"/>
    <x v="380"/>
    <n v="3"/>
    <n v="300"/>
    <n v="297300"/>
    <x v="375"/>
    <n v="282435"/>
    <x v="489"/>
  </r>
  <r>
    <x v="491"/>
    <x v="1"/>
    <x v="0"/>
    <x v="0"/>
    <x v="1"/>
    <x v="380"/>
    <n v="10"/>
    <n v="300"/>
    <n v="297300"/>
    <x v="375"/>
    <n v="282435"/>
    <x v="490"/>
  </r>
  <r>
    <x v="492"/>
    <x v="3"/>
    <x v="4"/>
    <x v="0"/>
    <x v="1"/>
    <x v="381"/>
    <n v="10"/>
    <n v="125"/>
    <n v="298125"/>
    <x v="376"/>
    <n v="283218.75"/>
    <x v="491"/>
  </r>
  <r>
    <x v="493"/>
    <x v="3"/>
    <x v="4"/>
    <x v="4"/>
    <x v="2"/>
    <x v="162"/>
    <n v="120"/>
    <n v="125"/>
    <n v="82875"/>
    <x v="377"/>
    <n v="70443.75"/>
    <x v="492"/>
  </r>
  <r>
    <x v="494"/>
    <x v="0"/>
    <x v="4"/>
    <x v="0"/>
    <x v="2"/>
    <x v="382"/>
    <n v="10"/>
    <n v="7"/>
    <n v="17724"/>
    <x v="378"/>
    <n v="15774.36"/>
    <x v="493"/>
  </r>
  <r>
    <x v="495"/>
    <x v="0"/>
    <x v="2"/>
    <x v="0"/>
    <x v="2"/>
    <x v="383"/>
    <n v="10"/>
    <n v="7"/>
    <n v="17745"/>
    <x v="379"/>
    <n v="15083.25"/>
    <x v="494"/>
  </r>
  <r>
    <x v="496"/>
    <x v="0"/>
    <x v="4"/>
    <x v="0"/>
    <x v="2"/>
    <x v="384"/>
    <n v="10"/>
    <n v="7"/>
    <n v="18872"/>
    <x v="380"/>
    <n v="16418.64"/>
    <x v="495"/>
  </r>
  <r>
    <x v="497"/>
    <x v="3"/>
    <x v="0"/>
    <x v="4"/>
    <x v="2"/>
    <x v="385"/>
    <n v="120"/>
    <n v="125"/>
    <n v="199500"/>
    <x v="381"/>
    <n v="179550"/>
    <x v="496"/>
  </r>
  <r>
    <x v="498"/>
    <x v="0"/>
    <x v="4"/>
    <x v="5"/>
    <x v="0"/>
    <x v="365"/>
    <n v="250"/>
    <n v="350"/>
    <n v="761950"/>
    <x v="360"/>
    <n v="731472"/>
    <x v="497"/>
  </r>
  <r>
    <x v="499"/>
    <x v="1"/>
    <x v="4"/>
    <x v="2"/>
    <x v="2"/>
    <x v="386"/>
    <n v="260"/>
    <n v="300"/>
    <n v="742500"/>
    <x v="382"/>
    <n v="631125"/>
    <x v="498"/>
  </r>
  <r>
    <x v="500"/>
    <x v="3"/>
    <x v="4"/>
    <x v="2"/>
    <x v="1"/>
    <x v="387"/>
    <n v="260"/>
    <n v="125"/>
    <n v="248437.5"/>
    <x v="376"/>
    <n v="233531.25"/>
    <x v="499"/>
  </r>
  <r>
    <x v="501"/>
    <x v="0"/>
    <x v="0"/>
    <x v="0"/>
    <x v="0"/>
    <x v="388"/>
    <n v="10"/>
    <n v="7"/>
    <n v="31447.5"/>
    <x v="383"/>
    <n v="31133.025000000001"/>
    <x v="500"/>
  </r>
  <r>
    <x v="502"/>
    <x v="0"/>
    <x v="1"/>
    <x v="0"/>
    <x v="0"/>
    <x v="389"/>
    <n v="10"/>
    <n v="7"/>
    <n v="29757"/>
    <x v="384"/>
    <n v="28566.720000000001"/>
    <x v="501"/>
  </r>
  <r>
    <x v="503"/>
    <x v="3"/>
    <x v="1"/>
    <x v="4"/>
    <x v="2"/>
    <x v="32"/>
    <n v="120"/>
    <n v="125"/>
    <n v="239500"/>
    <x v="385"/>
    <n v="215550"/>
    <x v="502"/>
  </r>
  <r>
    <x v="504"/>
    <x v="3"/>
    <x v="2"/>
    <x v="4"/>
    <x v="2"/>
    <x v="390"/>
    <n v="120"/>
    <n v="125"/>
    <n v="196875"/>
    <x v="386"/>
    <n v="169312.5"/>
    <x v="503"/>
  </r>
  <r>
    <x v="505"/>
    <x v="0"/>
    <x v="3"/>
    <x v="4"/>
    <x v="2"/>
    <x v="333"/>
    <n v="120"/>
    <n v="20"/>
    <n v="4820"/>
    <x v="326"/>
    <n v="4338"/>
    <x v="504"/>
  </r>
  <r>
    <x v="506"/>
    <x v="1"/>
    <x v="2"/>
    <x v="4"/>
    <x v="1"/>
    <x v="391"/>
    <n v="120"/>
    <n v="300"/>
    <n v="190500"/>
    <x v="387"/>
    <n v="175260"/>
    <x v="505"/>
  </r>
  <r>
    <x v="507"/>
    <x v="3"/>
    <x v="0"/>
    <x v="4"/>
    <x v="2"/>
    <x v="392"/>
    <n v="120"/>
    <n v="125"/>
    <n v="304750"/>
    <x v="388"/>
    <n v="259037.5"/>
    <x v="506"/>
  </r>
  <r>
    <x v="508"/>
    <x v="0"/>
    <x v="2"/>
    <x v="4"/>
    <x v="0"/>
    <x v="393"/>
    <n v="120"/>
    <n v="7"/>
    <n v="2534"/>
    <x v="389"/>
    <n v="2508.66"/>
    <x v="507"/>
  </r>
  <r>
    <x v="509"/>
    <x v="2"/>
    <x v="1"/>
    <x v="4"/>
    <x v="2"/>
    <x v="394"/>
    <n v="120"/>
    <n v="15"/>
    <n v="5760"/>
    <x v="390"/>
    <n v="5126.3999999999996"/>
    <x v="508"/>
  </r>
  <r>
    <x v="510"/>
    <x v="4"/>
    <x v="2"/>
    <x v="4"/>
    <x v="2"/>
    <x v="395"/>
    <n v="120"/>
    <n v="12"/>
    <n v="4920"/>
    <x v="391"/>
    <n v="4280.3999999999996"/>
    <x v="509"/>
  </r>
  <r>
    <x v="511"/>
    <x v="3"/>
    <x v="2"/>
    <x v="5"/>
    <x v="2"/>
    <x v="396"/>
    <n v="250"/>
    <n v="125"/>
    <n v="42625"/>
    <x v="392"/>
    <n v="38362.5"/>
    <x v="510"/>
  </r>
  <r>
    <x v="512"/>
    <x v="4"/>
    <x v="3"/>
    <x v="4"/>
    <x v="2"/>
    <x v="397"/>
    <n v="120"/>
    <n v="12"/>
    <n v="5664"/>
    <x v="393"/>
    <n v="5040.96"/>
    <x v="511"/>
  </r>
  <r>
    <x v="513"/>
    <x v="2"/>
    <x v="3"/>
    <x v="4"/>
    <x v="2"/>
    <x v="398"/>
    <n v="120"/>
    <n v="15"/>
    <n v="7650"/>
    <x v="394"/>
    <n v="6885"/>
    <x v="512"/>
  </r>
  <r>
    <x v="514"/>
    <x v="0"/>
    <x v="2"/>
    <x v="4"/>
    <x v="0"/>
    <x v="12"/>
    <n v="120"/>
    <n v="20"/>
    <n v="10880"/>
    <x v="395"/>
    <n v="10662.4"/>
    <x v="513"/>
  </r>
  <r>
    <x v="515"/>
    <x v="4"/>
    <x v="2"/>
    <x v="4"/>
    <x v="2"/>
    <x v="399"/>
    <n v="120"/>
    <n v="12"/>
    <n v="6000"/>
    <x v="396"/>
    <n v="5100"/>
    <x v="514"/>
  </r>
  <r>
    <x v="516"/>
    <x v="1"/>
    <x v="2"/>
    <x v="2"/>
    <x v="1"/>
    <x v="391"/>
    <n v="260"/>
    <n v="300"/>
    <n v="190500"/>
    <x v="387"/>
    <n v="175260"/>
    <x v="515"/>
  </r>
  <r>
    <x v="517"/>
    <x v="0"/>
    <x v="0"/>
    <x v="0"/>
    <x v="1"/>
    <x v="77"/>
    <n v="10"/>
    <n v="350"/>
    <n v="254450"/>
    <x v="397"/>
    <n v="239183"/>
    <x v="516"/>
  </r>
  <r>
    <x v="518"/>
    <x v="0"/>
    <x v="0"/>
    <x v="2"/>
    <x v="1"/>
    <x v="77"/>
    <n v="260"/>
    <n v="350"/>
    <n v="254450"/>
    <x v="397"/>
    <n v="239183"/>
    <x v="517"/>
  </r>
  <r>
    <x v="519"/>
    <x v="3"/>
    <x v="2"/>
    <x v="1"/>
    <x v="1"/>
    <x v="400"/>
    <n v="3"/>
    <n v="125"/>
    <n v="192500"/>
    <x v="398"/>
    <n v="177100"/>
    <x v="518"/>
  </r>
  <r>
    <x v="520"/>
    <x v="0"/>
    <x v="0"/>
    <x v="5"/>
    <x v="2"/>
    <x v="336"/>
    <n v="250"/>
    <n v="20"/>
    <n v="5340"/>
    <x v="329"/>
    <n v="4539"/>
    <x v="519"/>
  </r>
  <r>
    <x v="521"/>
    <x v="0"/>
    <x v="0"/>
    <x v="4"/>
    <x v="2"/>
    <x v="401"/>
    <n v="120"/>
    <n v="20"/>
    <n v="12120"/>
    <x v="399"/>
    <n v="10423.200000000001"/>
    <x v="520"/>
  </r>
  <r>
    <x v="522"/>
    <x v="0"/>
    <x v="3"/>
    <x v="5"/>
    <x v="0"/>
    <x v="1"/>
    <n v="250"/>
    <n v="7"/>
    <n v="1841"/>
    <x v="400"/>
    <n v="1822.59"/>
    <x v="521"/>
  </r>
  <r>
    <x v="523"/>
    <x v="0"/>
    <x v="4"/>
    <x v="5"/>
    <x v="1"/>
    <x v="402"/>
    <n v="250"/>
    <n v="350"/>
    <n v="201075"/>
    <x v="401"/>
    <n v="184989"/>
    <x v="522"/>
  </r>
  <r>
    <x v="524"/>
    <x v="4"/>
    <x v="2"/>
    <x v="4"/>
    <x v="2"/>
    <x v="314"/>
    <n v="120"/>
    <n v="12"/>
    <n v="7248"/>
    <x v="308"/>
    <n v="6305.76"/>
    <x v="523"/>
  </r>
  <r>
    <x v="525"/>
    <x v="0"/>
    <x v="4"/>
    <x v="5"/>
    <x v="2"/>
    <x v="332"/>
    <n v="250"/>
    <n v="20"/>
    <n v="5860"/>
    <x v="325"/>
    <n v="4981"/>
    <x v="524"/>
  </r>
  <r>
    <x v="526"/>
    <x v="0"/>
    <x v="3"/>
    <x v="5"/>
    <x v="2"/>
    <x v="348"/>
    <n v="250"/>
    <n v="7"/>
    <n v="1960"/>
    <x v="341"/>
    <n v="1685.6"/>
    <x v="525"/>
  </r>
  <r>
    <x v="527"/>
    <x v="2"/>
    <x v="2"/>
    <x v="4"/>
    <x v="2"/>
    <x v="403"/>
    <n v="120"/>
    <n v="15"/>
    <n v="9825"/>
    <x v="402"/>
    <n v="8744.25"/>
    <x v="526"/>
  </r>
  <r>
    <x v="528"/>
    <x v="2"/>
    <x v="3"/>
    <x v="4"/>
    <x v="2"/>
    <x v="404"/>
    <n v="120"/>
    <n v="15"/>
    <n v="9900"/>
    <x v="403"/>
    <n v="8613"/>
    <x v="527"/>
  </r>
  <r>
    <x v="529"/>
    <x v="2"/>
    <x v="4"/>
    <x v="0"/>
    <x v="0"/>
    <x v="405"/>
    <n v="10"/>
    <n v="15"/>
    <n v="33915"/>
    <x v="404"/>
    <n v="32558.400000000001"/>
    <x v="528"/>
  </r>
  <r>
    <x v="530"/>
    <x v="2"/>
    <x v="3"/>
    <x v="4"/>
    <x v="2"/>
    <x v="406"/>
    <n v="120"/>
    <n v="15"/>
    <n v="10215"/>
    <x v="405"/>
    <n v="9193.5"/>
    <x v="529"/>
  </r>
  <r>
    <x v="531"/>
    <x v="0"/>
    <x v="0"/>
    <x v="4"/>
    <x v="0"/>
    <x v="407"/>
    <n v="120"/>
    <n v="20"/>
    <n v="14720"/>
    <x v="406"/>
    <n v="14131.2"/>
    <x v="530"/>
  </r>
  <r>
    <x v="532"/>
    <x v="1"/>
    <x v="2"/>
    <x v="3"/>
    <x v="1"/>
    <x v="408"/>
    <n v="5"/>
    <n v="300"/>
    <n v="330000"/>
    <x v="407"/>
    <n v="313500"/>
    <x v="531"/>
  </r>
  <r>
    <x v="533"/>
    <x v="3"/>
    <x v="2"/>
    <x v="5"/>
    <x v="2"/>
    <x v="409"/>
    <n v="250"/>
    <n v="125"/>
    <n v="69250"/>
    <x v="408"/>
    <n v="61632.5"/>
    <x v="532"/>
  </r>
  <r>
    <x v="534"/>
    <x v="2"/>
    <x v="4"/>
    <x v="0"/>
    <x v="0"/>
    <x v="410"/>
    <n v="10"/>
    <n v="15"/>
    <n v="34440"/>
    <x v="409"/>
    <n v="34095.599999999999"/>
    <x v="533"/>
  </r>
  <r>
    <x v="535"/>
    <x v="3"/>
    <x v="3"/>
    <x v="5"/>
    <x v="2"/>
    <x v="368"/>
    <n v="250"/>
    <n v="125"/>
    <n v="69000"/>
    <x v="410"/>
    <n v="58650"/>
    <x v="534"/>
  </r>
  <r>
    <x v="536"/>
    <x v="2"/>
    <x v="0"/>
    <x v="4"/>
    <x v="2"/>
    <x v="411"/>
    <n v="120"/>
    <n v="15"/>
    <n v="11850"/>
    <x v="411"/>
    <n v="10665"/>
    <x v="535"/>
  </r>
  <r>
    <x v="537"/>
    <x v="3"/>
    <x v="2"/>
    <x v="5"/>
    <x v="0"/>
    <x v="167"/>
    <n v="250"/>
    <n v="125"/>
    <n v="82750"/>
    <x v="163"/>
    <n v="81095"/>
    <x v="536"/>
  </r>
  <r>
    <x v="538"/>
    <x v="3"/>
    <x v="0"/>
    <x v="2"/>
    <x v="2"/>
    <x v="412"/>
    <n v="260"/>
    <n v="125"/>
    <n v="72375"/>
    <x v="412"/>
    <n v="65137.5"/>
    <x v="537"/>
  </r>
  <r>
    <x v="539"/>
    <x v="3"/>
    <x v="3"/>
    <x v="4"/>
    <x v="1"/>
    <x v="413"/>
    <n v="120"/>
    <n v="125"/>
    <n v="260875"/>
    <x v="413"/>
    <n v="242613.75"/>
    <x v="538"/>
  </r>
  <r>
    <x v="540"/>
    <x v="3"/>
    <x v="0"/>
    <x v="5"/>
    <x v="0"/>
    <x v="77"/>
    <n v="250"/>
    <n v="125"/>
    <n v="90875"/>
    <x v="157"/>
    <n v="89966.25"/>
    <x v="539"/>
  </r>
  <r>
    <x v="541"/>
    <x v="0"/>
    <x v="2"/>
    <x v="4"/>
    <x v="2"/>
    <x v="295"/>
    <n v="120"/>
    <n v="20"/>
    <n v="18100"/>
    <x v="289"/>
    <n v="15928"/>
    <x v="540"/>
  </r>
  <r>
    <x v="542"/>
    <x v="1"/>
    <x v="4"/>
    <x v="0"/>
    <x v="0"/>
    <x v="414"/>
    <n v="10"/>
    <n v="300"/>
    <n v="730350"/>
    <x v="414"/>
    <n v="708439.5"/>
    <x v="541"/>
  </r>
  <r>
    <x v="543"/>
    <x v="4"/>
    <x v="0"/>
    <x v="4"/>
    <x v="2"/>
    <x v="356"/>
    <n v="120"/>
    <n v="12"/>
    <n v="10968"/>
    <x v="351"/>
    <n v="9322.7999999999993"/>
    <x v="542"/>
  </r>
  <r>
    <x v="544"/>
    <x v="3"/>
    <x v="0"/>
    <x v="0"/>
    <x v="1"/>
    <x v="184"/>
    <n v="10"/>
    <n v="125"/>
    <n v="374000"/>
    <x v="415"/>
    <n v="355300"/>
    <x v="543"/>
  </r>
  <r>
    <x v="545"/>
    <x v="1"/>
    <x v="3"/>
    <x v="4"/>
    <x v="1"/>
    <x v="415"/>
    <n v="120"/>
    <n v="300"/>
    <n v="375000"/>
    <x v="416"/>
    <n v="356250"/>
    <x v="544"/>
  </r>
  <r>
    <x v="546"/>
    <x v="4"/>
    <x v="2"/>
    <x v="2"/>
    <x v="2"/>
    <x v="395"/>
    <n v="260"/>
    <n v="12"/>
    <n v="4920"/>
    <x v="391"/>
    <n v="4280.3999999999996"/>
    <x v="545"/>
  </r>
  <r>
    <x v="547"/>
    <x v="1"/>
    <x v="3"/>
    <x v="2"/>
    <x v="1"/>
    <x v="415"/>
    <n v="260"/>
    <n v="300"/>
    <n v="375000"/>
    <x v="416"/>
    <n v="356250"/>
    <x v="546"/>
  </r>
  <r>
    <x v="548"/>
    <x v="4"/>
    <x v="3"/>
    <x v="4"/>
    <x v="2"/>
    <x v="352"/>
    <n v="120"/>
    <n v="12"/>
    <n v="12156"/>
    <x v="346"/>
    <n v="10575.72"/>
    <x v="547"/>
  </r>
  <r>
    <x v="549"/>
    <x v="4"/>
    <x v="4"/>
    <x v="1"/>
    <x v="0"/>
    <x v="416"/>
    <n v="3"/>
    <n v="12"/>
    <n v="32052"/>
    <x v="417"/>
    <n v="31731.48"/>
    <x v="548"/>
  </r>
  <r>
    <x v="550"/>
    <x v="2"/>
    <x v="3"/>
    <x v="5"/>
    <x v="2"/>
    <x v="417"/>
    <n v="250"/>
    <n v="15"/>
    <n v="7380"/>
    <x v="418"/>
    <n v="6273"/>
    <x v="549"/>
  </r>
  <r>
    <x v="551"/>
    <x v="4"/>
    <x v="2"/>
    <x v="4"/>
    <x v="0"/>
    <x v="334"/>
    <n v="120"/>
    <n v="12"/>
    <n v="13008"/>
    <x v="327"/>
    <n v="12747.84"/>
    <x v="550"/>
  </r>
  <r>
    <x v="552"/>
    <x v="4"/>
    <x v="3"/>
    <x v="2"/>
    <x v="2"/>
    <x v="397"/>
    <n v="260"/>
    <n v="12"/>
    <n v="5664"/>
    <x v="393"/>
    <n v="5040.96"/>
    <x v="551"/>
  </r>
  <r>
    <x v="553"/>
    <x v="1"/>
    <x v="0"/>
    <x v="5"/>
    <x v="1"/>
    <x v="418"/>
    <n v="250"/>
    <n v="300"/>
    <n v="242400"/>
    <x v="419"/>
    <n v="223008"/>
    <x v="552"/>
  </r>
  <r>
    <x v="554"/>
    <x v="1"/>
    <x v="4"/>
    <x v="5"/>
    <x v="1"/>
    <x v="419"/>
    <n v="250"/>
    <n v="300"/>
    <n v="287700"/>
    <x v="20"/>
    <n v="267561"/>
    <x v="553"/>
  </r>
  <r>
    <x v="555"/>
    <x v="0"/>
    <x v="2"/>
    <x v="3"/>
    <x v="1"/>
    <x v="420"/>
    <n v="5"/>
    <n v="350"/>
    <n v="343000"/>
    <x v="420"/>
    <n v="322420"/>
    <x v="554"/>
  </r>
  <r>
    <x v="556"/>
    <x v="3"/>
    <x v="0"/>
    <x v="4"/>
    <x v="1"/>
    <x v="421"/>
    <n v="120"/>
    <n v="125"/>
    <n v="344375"/>
    <x v="421"/>
    <n v="323712.5"/>
    <x v="555"/>
  </r>
  <r>
    <x v="557"/>
    <x v="0"/>
    <x v="4"/>
    <x v="4"/>
    <x v="2"/>
    <x v="422"/>
    <n v="120"/>
    <n v="7"/>
    <n v="8330"/>
    <x v="422"/>
    <n v="7247.1"/>
    <x v="556"/>
  </r>
  <r>
    <x v="558"/>
    <x v="3"/>
    <x v="4"/>
    <x v="3"/>
    <x v="1"/>
    <x v="423"/>
    <n v="5"/>
    <n v="125"/>
    <n v="232125"/>
    <x v="423"/>
    <n v="211233.75"/>
    <x v="557"/>
  </r>
  <r>
    <x v="559"/>
    <x v="3"/>
    <x v="2"/>
    <x v="2"/>
    <x v="2"/>
    <x v="424"/>
    <n v="260"/>
    <n v="125"/>
    <n v="118375"/>
    <x v="424"/>
    <n v="105353.75"/>
    <x v="558"/>
  </r>
  <r>
    <x v="560"/>
    <x v="0"/>
    <x v="1"/>
    <x v="0"/>
    <x v="1"/>
    <x v="425"/>
    <n v="10"/>
    <n v="350"/>
    <n v="429800"/>
    <x v="425"/>
    <n v="408310"/>
    <x v="559"/>
  </r>
  <r>
    <x v="561"/>
    <x v="0"/>
    <x v="1"/>
    <x v="2"/>
    <x v="1"/>
    <x v="425"/>
    <n v="260"/>
    <n v="350"/>
    <n v="429800"/>
    <x v="425"/>
    <n v="408310"/>
    <x v="560"/>
  </r>
  <r>
    <x v="562"/>
    <x v="3"/>
    <x v="2"/>
    <x v="2"/>
    <x v="0"/>
    <x v="426"/>
    <n v="260"/>
    <n v="125"/>
    <n v="134250"/>
    <x v="426"/>
    <n v="128880"/>
    <x v="561"/>
  </r>
  <r>
    <x v="563"/>
    <x v="2"/>
    <x v="0"/>
    <x v="2"/>
    <x v="3"/>
    <x v="298"/>
    <n v="260"/>
    <n v="15"/>
    <n v="9225"/>
    <x v="25"/>
    <n v="9225"/>
    <x v="562"/>
  </r>
  <r>
    <x v="564"/>
    <x v="3"/>
    <x v="3"/>
    <x v="3"/>
    <x v="1"/>
    <x v="427"/>
    <n v="5"/>
    <n v="125"/>
    <n v="312500"/>
    <x v="427"/>
    <n v="290625"/>
    <x v="563"/>
  </r>
  <r>
    <x v="565"/>
    <x v="2"/>
    <x v="2"/>
    <x v="5"/>
    <x v="2"/>
    <x v="428"/>
    <n v="250"/>
    <n v="15"/>
    <n v="9615"/>
    <x v="428"/>
    <n v="8653.5"/>
    <x v="564"/>
  </r>
  <r>
    <x v="566"/>
    <x v="0"/>
    <x v="0"/>
    <x v="4"/>
    <x v="0"/>
    <x v="210"/>
    <n v="120"/>
    <n v="20"/>
    <n v="31320"/>
    <x v="205"/>
    <n v="30693.599999999999"/>
    <x v="565"/>
  </r>
  <r>
    <x v="567"/>
    <x v="4"/>
    <x v="0"/>
    <x v="4"/>
    <x v="0"/>
    <x v="429"/>
    <n v="120"/>
    <n v="12"/>
    <n v="17580"/>
    <x v="429"/>
    <n v="16876.8"/>
    <x v="566"/>
  </r>
  <r>
    <x v="568"/>
    <x v="1"/>
    <x v="4"/>
    <x v="4"/>
    <x v="1"/>
    <x v="430"/>
    <n v="120"/>
    <n v="300"/>
    <n v="366300"/>
    <x v="430"/>
    <n v="344322"/>
    <x v="567"/>
  </r>
  <r>
    <x v="569"/>
    <x v="1"/>
    <x v="4"/>
    <x v="5"/>
    <x v="1"/>
    <x v="430"/>
    <n v="250"/>
    <n v="300"/>
    <n v="366300"/>
    <x v="430"/>
    <n v="344322"/>
    <x v="568"/>
  </r>
  <r>
    <x v="570"/>
    <x v="2"/>
    <x v="0"/>
    <x v="2"/>
    <x v="0"/>
    <x v="320"/>
    <n v="260"/>
    <n v="15"/>
    <n v="10065"/>
    <x v="315"/>
    <n v="9662.4"/>
    <x v="569"/>
  </r>
  <r>
    <x v="571"/>
    <x v="4"/>
    <x v="3"/>
    <x v="4"/>
    <x v="3"/>
    <x v="261"/>
    <n v="120"/>
    <n v="12"/>
    <n v="18540"/>
    <x v="25"/>
    <n v="18540"/>
    <x v="570"/>
  </r>
  <r>
    <x v="572"/>
    <x v="0"/>
    <x v="2"/>
    <x v="4"/>
    <x v="3"/>
    <x v="431"/>
    <n v="120"/>
    <n v="7"/>
    <n v="10451"/>
    <x v="25"/>
    <n v="10451"/>
    <x v="571"/>
  </r>
  <r>
    <x v="573"/>
    <x v="3"/>
    <x v="0"/>
    <x v="3"/>
    <x v="1"/>
    <x v="432"/>
    <n v="5"/>
    <n v="125"/>
    <n v="453375"/>
    <x v="431"/>
    <n v="430706.25"/>
    <x v="572"/>
  </r>
  <r>
    <x v="574"/>
    <x v="1"/>
    <x v="3"/>
    <x v="0"/>
    <x v="1"/>
    <x v="86"/>
    <n v="10"/>
    <n v="300"/>
    <n v="336900"/>
    <x v="432"/>
    <n v="313317"/>
    <x v="573"/>
  </r>
  <r>
    <x v="575"/>
    <x v="0"/>
    <x v="3"/>
    <x v="4"/>
    <x v="1"/>
    <x v="433"/>
    <n v="120"/>
    <n v="20"/>
    <n v="20020"/>
    <x v="433"/>
    <n v="18818.8"/>
    <x v="574"/>
  </r>
  <r>
    <x v="576"/>
    <x v="3"/>
    <x v="2"/>
    <x v="4"/>
    <x v="1"/>
    <x v="434"/>
    <n v="120"/>
    <n v="125"/>
    <n v="263750"/>
    <x v="434"/>
    <n v="240012.5"/>
    <x v="575"/>
  </r>
  <r>
    <x v="577"/>
    <x v="1"/>
    <x v="2"/>
    <x v="0"/>
    <x v="1"/>
    <x v="435"/>
    <n v="10"/>
    <n v="300"/>
    <n v="482100"/>
    <x v="435"/>
    <n v="457995"/>
    <x v="576"/>
  </r>
  <r>
    <x v="578"/>
    <x v="0"/>
    <x v="1"/>
    <x v="5"/>
    <x v="2"/>
    <x v="436"/>
    <n v="250"/>
    <n v="20"/>
    <n v="17310"/>
    <x v="436"/>
    <n v="14713.5"/>
    <x v="577"/>
  </r>
  <r>
    <x v="579"/>
    <x v="3"/>
    <x v="3"/>
    <x v="5"/>
    <x v="0"/>
    <x v="124"/>
    <n v="250"/>
    <n v="125"/>
    <n v="196250"/>
    <x v="118"/>
    <n v="190362.5"/>
    <x v="578"/>
  </r>
  <r>
    <x v="580"/>
    <x v="0"/>
    <x v="1"/>
    <x v="4"/>
    <x v="2"/>
    <x v="437"/>
    <n v="120"/>
    <n v="7"/>
    <n v="12656"/>
    <x v="437"/>
    <n v="11263.84"/>
    <x v="579"/>
  </r>
  <r>
    <x v="581"/>
    <x v="3"/>
    <x v="4"/>
    <x v="0"/>
    <x v="0"/>
    <x v="438"/>
    <n v="10"/>
    <n v="125"/>
    <n v="373500"/>
    <x v="438"/>
    <n v="358560"/>
    <x v="580"/>
  </r>
  <r>
    <x v="582"/>
    <x v="2"/>
    <x v="3"/>
    <x v="5"/>
    <x v="3"/>
    <x v="263"/>
    <n v="250"/>
    <n v="15"/>
    <n v="13320"/>
    <x v="25"/>
    <n v="13320"/>
    <x v="581"/>
  </r>
  <r>
    <x v="583"/>
    <x v="0"/>
    <x v="4"/>
    <x v="3"/>
    <x v="1"/>
    <x v="439"/>
    <n v="5"/>
    <n v="350"/>
    <n v="484575"/>
    <x v="439"/>
    <n v="460346.25"/>
    <x v="582"/>
  </r>
  <r>
    <x v="584"/>
    <x v="3"/>
    <x v="4"/>
    <x v="2"/>
    <x v="2"/>
    <x v="440"/>
    <n v="260"/>
    <n v="125"/>
    <n v="179125"/>
    <x v="440"/>
    <n v="159421.25"/>
    <x v="583"/>
  </r>
  <r>
    <x v="585"/>
    <x v="1"/>
    <x v="0"/>
    <x v="4"/>
    <x v="1"/>
    <x v="288"/>
    <n v="120"/>
    <n v="300"/>
    <n v="411600"/>
    <x v="441"/>
    <n v="382788"/>
    <x v="584"/>
  </r>
  <r>
    <x v="586"/>
    <x v="0"/>
    <x v="4"/>
    <x v="4"/>
    <x v="0"/>
    <x v="441"/>
    <n v="120"/>
    <n v="20"/>
    <n v="77280"/>
    <x v="442"/>
    <n v="76507.199999999997"/>
    <x v="585"/>
  </r>
  <r>
    <x v="587"/>
    <x v="3"/>
    <x v="1"/>
    <x v="5"/>
    <x v="2"/>
    <x v="126"/>
    <n v="250"/>
    <n v="125"/>
    <n v="197875"/>
    <x v="120"/>
    <n v="172151.25"/>
    <x v="586"/>
  </r>
  <r>
    <x v="588"/>
    <x v="0"/>
    <x v="4"/>
    <x v="0"/>
    <x v="0"/>
    <x v="442"/>
    <n v="10"/>
    <n v="7"/>
    <n v="27615"/>
    <x v="443"/>
    <n v="27338.85"/>
    <x v="587"/>
  </r>
  <r>
    <x v="589"/>
    <x v="4"/>
    <x v="3"/>
    <x v="4"/>
    <x v="3"/>
    <x v="443"/>
    <n v="120"/>
    <n v="12"/>
    <n v="25932"/>
    <x v="25"/>
    <n v="25932"/>
    <x v="588"/>
  </r>
  <r>
    <x v="590"/>
    <x v="1"/>
    <x v="0"/>
    <x v="2"/>
    <x v="1"/>
    <x v="288"/>
    <n v="260"/>
    <n v="300"/>
    <n v="411600"/>
    <x v="441"/>
    <n v="382788"/>
    <x v="589"/>
  </r>
  <r>
    <x v="591"/>
    <x v="0"/>
    <x v="1"/>
    <x v="4"/>
    <x v="0"/>
    <x v="444"/>
    <n v="120"/>
    <n v="7"/>
    <n v="14644"/>
    <x v="444"/>
    <n v="14497.56"/>
    <x v="590"/>
  </r>
  <r>
    <x v="592"/>
    <x v="1"/>
    <x v="1"/>
    <x v="0"/>
    <x v="1"/>
    <x v="445"/>
    <n v="10"/>
    <n v="300"/>
    <n v="421200"/>
    <x v="445"/>
    <n v="391716"/>
    <x v="591"/>
  </r>
  <r>
    <x v="593"/>
    <x v="4"/>
    <x v="2"/>
    <x v="5"/>
    <x v="2"/>
    <x v="446"/>
    <n v="250"/>
    <n v="12"/>
    <n v="12060"/>
    <x v="446"/>
    <n v="10733.4"/>
    <x v="592"/>
  </r>
  <r>
    <x v="594"/>
    <x v="3"/>
    <x v="1"/>
    <x v="2"/>
    <x v="2"/>
    <x v="447"/>
    <n v="260"/>
    <n v="125"/>
    <n v="207375"/>
    <x v="447"/>
    <n v="180416.25"/>
    <x v="593"/>
  </r>
  <r>
    <x v="595"/>
    <x v="1"/>
    <x v="1"/>
    <x v="1"/>
    <x v="1"/>
    <x v="448"/>
    <n v="3"/>
    <n v="300"/>
    <n v="328200"/>
    <x v="448"/>
    <n v="298662"/>
    <x v="594"/>
  </r>
  <r>
    <x v="596"/>
    <x v="1"/>
    <x v="1"/>
    <x v="0"/>
    <x v="1"/>
    <x v="448"/>
    <n v="10"/>
    <n v="300"/>
    <n v="328200"/>
    <x v="448"/>
    <n v="298662"/>
    <x v="595"/>
  </r>
  <r>
    <x v="597"/>
    <x v="0"/>
    <x v="3"/>
    <x v="2"/>
    <x v="1"/>
    <x v="213"/>
    <n v="260"/>
    <n v="7"/>
    <n v="8113"/>
    <x v="208"/>
    <n v="7707.35"/>
    <x v="596"/>
  </r>
  <r>
    <x v="598"/>
    <x v="3"/>
    <x v="3"/>
    <x v="0"/>
    <x v="1"/>
    <x v="449"/>
    <n v="10"/>
    <n v="125"/>
    <n v="439125"/>
    <x v="449"/>
    <n v="408386.25"/>
    <x v="597"/>
  </r>
  <r>
    <x v="599"/>
    <x v="0"/>
    <x v="1"/>
    <x v="4"/>
    <x v="0"/>
    <x v="450"/>
    <n v="120"/>
    <n v="20"/>
    <n v="52920"/>
    <x v="450"/>
    <n v="50803.199999999997"/>
    <x v="598"/>
  </r>
  <r>
    <x v="600"/>
    <x v="1"/>
    <x v="1"/>
    <x v="3"/>
    <x v="1"/>
    <x v="451"/>
    <n v="5"/>
    <n v="300"/>
    <n v="384900"/>
    <x v="451"/>
    <n v="354108"/>
    <x v="599"/>
  </r>
  <r>
    <x v="601"/>
    <x v="0"/>
    <x v="4"/>
    <x v="0"/>
    <x v="1"/>
    <x v="53"/>
    <n v="10"/>
    <n v="350"/>
    <n v="523600"/>
    <x v="452"/>
    <n v="492184"/>
    <x v="600"/>
  </r>
  <r>
    <x v="602"/>
    <x v="2"/>
    <x v="3"/>
    <x v="5"/>
    <x v="2"/>
    <x v="315"/>
    <n v="250"/>
    <n v="15"/>
    <n v="17625"/>
    <x v="309"/>
    <n v="14981.25"/>
    <x v="601"/>
  </r>
  <r>
    <x v="603"/>
    <x v="0"/>
    <x v="4"/>
    <x v="4"/>
    <x v="1"/>
    <x v="53"/>
    <n v="120"/>
    <n v="350"/>
    <n v="523600"/>
    <x v="452"/>
    <n v="492184"/>
    <x v="602"/>
  </r>
  <r>
    <x v="604"/>
    <x v="3"/>
    <x v="0"/>
    <x v="3"/>
    <x v="1"/>
    <x v="452"/>
    <n v="5"/>
    <n v="125"/>
    <n v="349625"/>
    <x v="453"/>
    <n v="318158.75"/>
    <x v="603"/>
  </r>
  <r>
    <x v="605"/>
    <x v="3"/>
    <x v="0"/>
    <x v="0"/>
    <x v="1"/>
    <x v="452"/>
    <n v="10"/>
    <n v="125"/>
    <n v="349625"/>
    <x v="453"/>
    <n v="318158.75"/>
    <x v="604"/>
  </r>
  <r>
    <x v="606"/>
    <x v="1"/>
    <x v="4"/>
    <x v="4"/>
    <x v="1"/>
    <x v="447"/>
    <n v="120"/>
    <n v="300"/>
    <n v="497700"/>
    <x v="454"/>
    <n v="462861"/>
    <x v="605"/>
  </r>
  <r>
    <x v="607"/>
    <x v="0"/>
    <x v="2"/>
    <x v="5"/>
    <x v="2"/>
    <x v="271"/>
    <n v="250"/>
    <n v="20"/>
    <n v="24660"/>
    <x v="264"/>
    <n v="21700.799999999999"/>
    <x v="606"/>
  </r>
  <r>
    <x v="608"/>
    <x v="0"/>
    <x v="4"/>
    <x v="4"/>
    <x v="2"/>
    <x v="453"/>
    <n v="120"/>
    <n v="20"/>
    <n v="56100"/>
    <x v="455"/>
    <n v="49929"/>
    <x v="607"/>
  </r>
  <r>
    <x v="609"/>
    <x v="0"/>
    <x v="2"/>
    <x v="2"/>
    <x v="1"/>
    <x v="454"/>
    <n v="260"/>
    <n v="350"/>
    <n v="587650"/>
    <x v="456"/>
    <n v="552391"/>
    <x v="608"/>
  </r>
  <r>
    <x v="610"/>
    <x v="0"/>
    <x v="0"/>
    <x v="2"/>
    <x v="3"/>
    <x v="366"/>
    <n v="260"/>
    <n v="7"/>
    <n v="8001"/>
    <x v="25"/>
    <n v="8001"/>
    <x v="609"/>
  </r>
  <r>
    <x v="611"/>
    <x v="1"/>
    <x v="1"/>
    <x v="0"/>
    <x v="1"/>
    <x v="455"/>
    <n v="10"/>
    <n v="300"/>
    <n v="510600"/>
    <x v="457"/>
    <n v="474858"/>
    <x v="610"/>
  </r>
  <r>
    <x v="612"/>
    <x v="1"/>
    <x v="4"/>
    <x v="0"/>
    <x v="1"/>
    <x v="456"/>
    <n v="10"/>
    <n v="300"/>
    <n v="397200"/>
    <x v="458"/>
    <n v="361452"/>
    <x v="611"/>
  </r>
  <r>
    <x v="613"/>
    <x v="1"/>
    <x v="4"/>
    <x v="3"/>
    <x v="1"/>
    <x v="457"/>
    <n v="5"/>
    <n v="300"/>
    <n v="468600"/>
    <x v="459"/>
    <n v="431112"/>
    <x v="612"/>
  </r>
  <r>
    <x v="614"/>
    <x v="0"/>
    <x v="0"/>
    <x v="2"/>
    <x v="0"/>
    <x v="458"/>
    <n v="260"/>
    <n v="20"/>
    <n v="24720"/>
    <x v="460"/>
    <n v="24225.599999999999"/>
    <x v="613"/>
  </r>
  <r>
    <x v="615"/>
    <x v="0"/>
    <x v="4"/>
    <x v="2"/>
    <x v="2"/>
    <x v="422"/>
    <n v="260"/>
    <n v="7"/>
    <n v="8330"/>
    <x v="422"/>
    <n v="7247.1"/>
    <x v="614"/>
  </r>
  <r>
    <x v="616"/>
    <x v="0"/>
    <x v="2"/>
    <x v="1"/>
    <x v="1"/>
    <x v="459"/>
    <n v="3"/>
    <n v="350"/>
    <n v="476700"/>
    <x v="461"/>
    <n v="438564"/>
    <x v="615"/>
  </r>
  <r>
    <x v="617"/>
    <x v="0"/>
    <x v="3"/>
    <x v="4"/>
    <x v="2"/>
    <x v="460"/>
    <n v="120"/>
    <n v="7"/>
    <n v="18655"/>
    <x v="462"/>
    <n v="16789.5"/>
    <x v="616"/>
  </r>
  <r>
    <x v="618"/>
    <x v="2"/>
    <x v="4"/>
    <x v="4"/>
    <x v="2"/>
    <x v="461"/>
    <n v="120"/>
    <n v="15"/>
    <n v="42390"/>
    <x v="463"/>
    <n v="36031.5"/>
    <x v="617"/>
  </r>
  <r>
    <x v="619"/>
    <x v="0"/>
    <x v="2"/>
    <x v="0"/>
    <x v="1"/>
    <x v="459"/>
    <n v="10"/>
    <n v="350"/>
    <n v="476700"/>
    <x v="461"/>
    <n v="438564"/>
    <x v="618"/>
  </r>
  <r>
    <x v="620"/>
    <x v="3"/>
    <x v="3"/>
    <x v="2"/>
    <x v="0"/>
    <x v="462"/>
    <n v="260"/>
    <n v="125"/>
    <n v="284500"/>
    <x v="131"/>
    <n v="278810"/>
    <x v="619"/>
  </r>
  <r>
    <x v="621"/>
    <x v="0"/>
    <x v="1"/>
    <x v="4"/>
    <x v="1"/>
    <x v="463"/>
    <n v="120"/>
    <n v="350"/>
    <n v="444150"/>
    <x v="464"/>
    <n v="404176.5"/>
    <x v="620"/>
  </r>
  <r>
    <x v="622"/>
    <x v="0"/>
    <x v="1"/>
    <x v="5"/>
    <x v="0"/>
    <x v="464"/>
    <n v="250"/>
    <n v="7"/>
    <n v="9282"/>
    <x v="465"/>
    <n v="9189.18"/>
    <x v="621"/>
  </r>
  <r>
    <x v="623"/>
    <x v="0"/>
    <x v="1"/>
    <x v="2"/>
    <x v="1"/>
    <x v="463"/>
    <n v="260"/>
    <n v="350"/>
    <n v="444150"/>
    <x v="464"/>
    <n v="404176.5"/>
    <x v="622"/>
  </r>
  <r>
    <x v="624"/>
    <x v="0"/>
    <x v="3"/>
    <x v="2"/>
    <x v="1"/>
    <x v="59"/>
    <n v="260"/>
    <n v="20"/>
    <n v="27320"/>
    <x v="87"/>
    <n v="25134.400000000001"/>
    <x v="623"/>
  </r>
  <r>
    <x v="625"/>
    <x v="3"/>
    <x v="0"/>
    <x v="5"/>
    <x v="2"/>
    <x v="465"/>
    <n v="250"/>
    <n v="125"/>
    <n v="298375"/>
    <x v="466"/>
    <n v="262570"/>
    <x v="624"/>
  </r>
  <r>
    <x v="626"/>
    <x v="0"/>
    <x v="0"/>
    <x v="5"/>
    <x v="1"/>
    <x v="466"/>
    <n v="250"/>
    <n v="350"/>
    <n v="473025"/>
    <x v="467"/>
    <n v="430452.75"/>
    <x v="625"/>
  </r>
  <r>
    <x v="627"/>
    <x v="3"/>
    <x v="1"/>
    <x v="5"/>
    <x v="2"/>
    <x v="267"/>
    <n v="250"/>
    <n v="125"/>
    <n v="316125"/>
    <x v="468"/>
    <n v="284512.5"/>
    <x v="626"/>
  </r>
  <r>
    <x v="628"/>
    <x v="4"/>
    <x v="4"/>
    <x v="2"/>
    <x v="2"/>
    <x v="351"/>
    <n v="260"/>
    <n v="12"/>
    <n v="16716"/>
    <x v="345"/>
    <n v="14375.76"/>
    <x v="627"/>
  </r>
  <r>
    <x v="629"/>
    <x v="3"/>
    <x v="1"/>
    <x v="5"/>
    <x v="0"/>
    <x v="75"/>
    <n v="250"/>
    <n v="125"/>
    <n v="341125"/>
    <x v="72"/>
    <n v="334302.5"/>
    <x v="628"/>
  </r>
  <r>
    <x v="630"/>
    <x v="0"/>
    <x v="0"/>
    <x v="1"/>
    <x v="1"/>
    <x v="467"/>
    <n v="3"/>
    <n v="350"/>
    <n v="616350"/>
    <x v="469"/>
    <n v="573205.5"/>
    <x v="629"/>
  </r>
  <r>
    <x v="631"/>
    <x v="0"/>
    <x v="3"/>
    <x v="5"/>
    <x v="2"/>
    <x v="256"/>
    <n v="250"/>
    <n v="20"/>
    <n v="30620"/>
    <x v="250"/>
    <n v="26945.599999999999"/>
    <x v="630"/>
  </r>
  <r>
    <x v="632"/>
    <x v="2"/>
    <x v="2"/>
    <x v="5"/>
    <x v="0"/>
    <x v="293"/>
    <n v="250"/>
    <n v="15"/>
    <n v="22710"/>
    <x v="291"/>
    <n v="21801.599999999999"/>
    <x v="631"/>
  </r>
  <r>
    <x v="633"/>
    <x v="0"/>
    <x v="4"/>
    <x v="5"/>
    <x v="2"/>
    <x v="468"/>
    <n v="250"/>
    <n v="7"/>
    <n v="10437"/>
    <x v="470"/>
    <n v="9184.56"/>
    <x v="632"/>
  </r>
  <r>
    <x v="634"/>
    <x v="0"/>
    <x v="4"/>
    <x v="4"/>
    <x v="1"/>
    <x v="469"/>
    <n v="120"/>
    <n v="350"/>
    <n v="726600"/>
    <x v="471"/>
    <n v="683004"/>
    <x v="633"/>
  </r>
  <r>
    <x v="635"/>
    <x v="0"/>
    <x v="4"/>
    <x v="2"/>
    <x v="1"/>
    <x v="469"/>
    <n v="260"/>
    <n v="350"/>
    <n v="726600"/>
    <x v="471"/>
    <n v="683004"/>
    <x v="634"/>
  </r>
  <r>
    <x v="636"/>
    <x v="2"/>
    <x v="1"/>
    <x v="5"/>
    <x v="2"/>
    <x v="304"/>
    <n v="250"/>
    <n v="15"/>
    <n v="23475"/>
    <x v="298"/>
    <n v="20423.25"/>
    <x v="635"/>
  </r>
  <r>
    <x v="637"/>
    <x v="0"/>
    <x v="0"/>
    <x v="5"/>
    <x v="2"/>
    <x v="203"/>
    <n v="250"/>
    <n v="7"/>
    <n v="11053"/>
    <x v="472"/>
    <n v="9837.17"/>
    <x v="636"/>
  </r>
  <r>
    <x v="638"/>
    <x v="1"/>
    <x v="1"/>
    <x v="5"/>
    <x v="1"/>
    <x v="470"/>
    <n v="250"/>
    <n v="300"/>
    <n v="730800"/>
    <x v="473"/>
    <n v="686952"/>
    <x v="637"/>
  </r>
  <r>
    <x v="639"/>
    <x v="3"/>
    <x v="4"/>
    <x v="1"/>
    <x v="0"/>
    <x v="471"/>
    <n v="3"/>
    <n v="125"/>
    <n v="530437.5"/>
    <x v="474"/>
    <n v="514524.375"/>
    <x v="638"/>
  </r>
  <r>
    <x v="640"/>
    <x v="0"/>
    <x v="1"/>
    <x v="4"/>
    <x v="0"/>
    <x v="472"/>
    <n v="120"/>
    <n v="20"/>
    <n v="77010"/>
    <x v="475"/>
    <n v="74699.7"/>
    <x v="639"/>
  </r>
  <r>
    <x v="641"/>
    <x v="1"/>
    <x v="4"/>
    <x v="1"/>
    <x v="1"/>
    <x v="473"/>
    <n v="3"/>
    <n v="300"/>
    <n v="654300"/>
    <x v="476"/>
    <n v="608499"/>
    <x v="640"/>
  </r>
  <r>
    <x v="642"/>
    <x v="1"/>
    <x v="4"/>
    <x v="3"/>
    <x v="1"/>
    <x v="473"/>
    <n v="5"/>
    <n v="300"/>
    <n v="654300"/>
    <x v="476"/>
    <n v="608499"/>
    <x v="641"/>
  </r>
  <r>
    <x v="643"/>
    <x v="4"/>
    <x v="4"/>
    <x v="5"/>
    <x v="2"/>
    <x v="474"/>
    <n v="250"/>
    <n v="12"/>
    <n v="20808"/>
    <x v="477"/>
    <n v="18519.12"/>
    <x v="642"/>
  </r>
  <r>
    <x v="644"/>
    <x v="1"/>
    <x v="0"/>
    <x v="5"/>
    <x v="1"/>
    <x v="475"/>
    <n v="250"/>
    <n v="300"/>
    <n v="560100"/>
    <x v="478"/>
    <n v="509691"/>
    <x v="643"/>
  </r>
  <r>
    <x v="645"/>
    <x v="0"/>
    <x v="1"/>
    <x v="5"/>
    <x v="3"/>
    <x v="224"/>
    <n v="250"/>
    <n v="20"/>
    <n v="36340"/>
    <x v="25"/>
    <n v="36340"/>
    <x v="644"/>
  </r>
  <r>
    <x v="646"/>
    <x v="3"/>
    <x v="1"/>
    <x v="5"/>
    <x v="2"/>
    <x v="476"/>
    <n v="250"/>
    <n v="125"/>
    <n v="369250"/>
    <x v="479"/>
    <n v="313862.5"/>
    <x v="645"/>
  </r>
  <r>
    <x v="647"/>
    <x v="1"/>
    <x v="1"/>
    <x v="5"/>
    <x v="1"/>
    <x v="477"/>
    <n v="250"/>
    <n v="300"/>
    <n v="640200"/>
    <x v="480"/>
    <n v="588984"/>
    <x v="646"/>
  </r>
  <r>
    <x v="648"/>
    <x v="0"/>
    <x v="3"/>
    <x v="2"/>
    <x v="3"/>
    <x v="478"/>
    <n v="260"/>
    <n v="7"/>
    <n v="11802"/>
    <x v="25"/>
    <n v="11802"/>
    <x v="647"/>
  </r>
  <r>
    <x v="649"/>
    <x v="2"/>
    <x v="4"/>
    <x v="4"/>
    <x v="2"/>
    <x v="479"/>
    <n v="120"/>
    <n v="15"/>
    <n v="59962.5"/>
    <x v="481"/>
    <n v="52167.375"/>
    <x v="648"/>
  </r>
  <r>
    <x v="650"/>
    <x v="2"/>
    <x v="1"/>
    <x v="2"/>
    <x v="2"/>
    <x v="201"/>
    <n v="260"/>
    <n v="15"/>
    <n v="26145"/>
    <x v="297"/>
    <n v="22484.7"/>
    <x v="649"/>
  </r>
  <r>
    <x v="651"/>
    <x v="4"/>
    <x v="0"/>
    <x v="5"/>
    <x v="2"/>
    <x v="480"/>
    <n v="250"/>
    <n v="12"/>
    <n v="21672"/>
    <x v="482"/>
    <n v="18421.2"/>
    <x v="650"/>
  </r>
  <r>
    <x v="652"/>
    <x v="3"/>
    <x v="0"/>
    <x v="2"/>
    <x v="2"/>
    <x v="147"/>
    <n v="260"/>
    <n v="125"/>
    <n v="355500"/>
    <x v="483"/>
    <n v="305730"/>
    <x v="651"/>
  </r>
  <r>
    <x v="653"/>
    <x v="0"/>
    <x v="2"/>
    <x v="2"/>
    <x v="2"/>
    <x v="339"/>
    <n v="260"/>
    <n v="7"/>
    <n v="12089"/>
    <x v="331"/>
    <n v="10396.540000000001"/>
    <x v="652"/>
  </r>
  <r>
    <x v="654"/>
    <x v="0"/>
    <x v="4"/>
    <x v="2"/>
    <x v="2"/>
    <x v="374"/>
    <n v="260"/>
    <n v="7"/>
    <n v="12117"/>
    <x v="369"/>
    <n v="10420.619999999999"/>
    <x v="653"/>
  </r>
  <r>
    <x v="655"/>
    <x v="4"/>
    <x v="3"/>
    <x v="2"/>
    <x v="2"/>
    <x v="481"/>
    <n v="260"/>
    <n v="12"/>
    <n v="21240"/>
    <x v="484"/>
    <n v="18478.8"/>
    <x v="654"/>
  </r>
  <r>
    <x v="656"/>
    <x v="0"/>
    <x v="4"/>
    <x v="2"/>
    <x v="3"/>
    <x v="196"/>
    <n v="260"/>
    <n v="20"/>
    <n v="37980"/>
    <x v="25"/>
    <n v="37980"/>
    <x v="655"/>
  </r>
  <r>
    <x v="657"/>
    <x v="4"/>
    <x v="2"/>
    <x v="5"/>
    <x v="0"/>
    <x v="32"/>
    <n v="250"/>
    <n v="12"/>
    <n v="22992"/>
    <x v="485"/>
    <n v="22302.240000000002"/>
    <x v="656"/>
  </r>
  <r>
    <x v="658"/>
    <x v="2"/>
    <x v="3"/>
    <x v="5"/>
    <x v="0"/>
    <x v="279"/>
    <n v="250"/>
    <n v="15"/>
    <n v="29175"/>
    <x v="271"/>
    <n v="28299.75"/>
    <x v="657"/>
  </r>
  <r>
    <x v="659"/>
    <x v="2"/>
    <x v="2"/>
    <x v="2"/>
    <x v="2"/>
    <x v="142"/>
    <n v="260"/>
    <n v="15"/>
    <n v="28050"/>
    <x v="486"/>
    <n v="24123"/>
    <x v="658"/>
  </r>
  <r>
    <x v="660"/>
    <x v="0"/>
    <x v="4"/>
    <x v="3"/>
    <x v="1"/>
    <x v="482"/>
    <n v="5"/>
    <n v="350"/>
    <n v="583100"/>
    <x v="487"/>
    <n v="530621"/>
    <x v="659"/>
  </r>
  <r>
    <x v="661"/>
    <x v="3"/>
    <x v="3"/>
    <x v="2"/>
    <x v="2"/>
    <x v="483"/>
    <n v="260"/>
    <n v="125"/>
    <n v="395625"/>
    <x v="488"/>
    <n v="352106.25"/>
    <x v="660"/>
  </r>
  <r>
    <x v="662"/>
    <x v="4"/>
    <x v="0"/>
    <x v="2"/>
    <x v="3"/>
    <x v="484"/>
    <n v="260"/>
    <n v="12"/>
    <n v="23436"/>
    <x v="25"/>
    <n v="23436"/>
    <x v="661"/>
  </r>
  <r>
    <x v="663"/>
    <x v="0"/>
    <x v="2"/>
    <x v="2"/>
    <x v="2"/>
    <x v="485"/>
    <n v="260"/>
    <n v="20"/>
    <n v="40780"/>
    <x v="489"/>
    <n v="36702"/>
    <x v="662"/>
  </r>
  <r>
    <x v="664"/>
    <x v="4"/>
    <x v="0"/>
    <x v="2"/>
    <x v="0"/>
    <x v="486"/>
    <n v="260"/>
    <n v="12"/>
    <n v="23868"/>
    <x v="490"/>
    <n v="23629.32"/>
    <x v="663"/>
  </r>
  <r>
    <x v="665"/>
    <x v="4"/>
    <x v="0"/>
    <x v="2"/>
    <x v="2"/>
    <x v="487"/>
    <n v="260"/>
    <n v="12"/>
    <n v="24180"/>
    <x v="491"/>
    <n v="20794.8"/>
    <x v="664"/>
  </r>
  <r>
    <x v="666"/>
    <x v="4"/>
    <x v="1"/>
    <x v="5"/>
    <x v="2"/>
    <x v="488"/>
    <n v="250"/>
    <n v="12"/>
    <n v="25308"/>
    <x v="492"/>
    <n v="22271.040000000001"/>
    <x v="665"/>
  </r>
  <r>
    <x v="667"/>
    <x v="2"/>
    <x v="4"/>
    <x v="2"/>
    <x v="2"/>
    <x v="228"/>
    <n v="260"/>
    <n v="15"/>
    <n v="31080"/>
    <x v="221"/>
    <n v="27972"/>
    <x v="666"/>
  </r>
  <r>
    <x v="668"/>
    <x v="2"/>
    <x v="4"/>
    <x v="5"/>
    <x v="3"/>
    <x v="202"/>
    <n v="250"/>
    <n v="15"/>
    <n v="32670"/>
    <x v="25"/>
    <n v="32670"/>
    <x v="667"/>
  </r>
  <r>
    <x v="669"/>
    <x v="2"/>
    <x v="4"/>
    <x v="5"/>
    <x v="2"/>
    <x v="292"/>
    <n v="250"/>
    <n v="15"/>
    <n v="32505"/>
    <x v="284"/>
    <n v="29254.5"/>
    <x v="668"/>
  </r>
  <r>
    <x v="670"/>
    <x v="1"/>
    <x v="2"/>
    <x v="5"/>
    <x v="1"/>
    <x v="489"/>
    <n v="250"/>
    <n v="300"/>
    <n v="824100"/>
    <x v="493"/>
    <n v="766413"/>
    <x v="669"/>
  </r>
  <r>
    <x v="671"/>
    <x v="1"/>
    <x v="2"/>
    <x v="0"/>
    <x v="1"/>
    <x v="67"/>
    <n v="10"/>
    <n v="300"/>
    <n v="738000"/>
    <x v="494"/>
    <n v="678960"/>
    <x v="670"/>
  </r>
  <r>
    <x v="672"/>
    <x v="4"/>
    <x v="0"/>
    <x v="2"/>
    <x v="3"/>
    <x v="490"/>
    <n v="260"/>
    <n v="12"/>
    <n v="25692"/>
    <x v="25"/>
    <n v="25692"/>
    <x v="671"/>
  </r>
  <r>
    <x v="673"/>
    <x v="2"/>
    <x v="2"/>
    <x v="2"/>
    <x v="2"/>
    <x v="225"/>
    <n v="260"/>
    <n v="15"/>
    <n v="32355"/>
    <x v="219"/>
    <n v="28795.95"/>
    <x v="672"/>
  </r>
  <r>
    <x v="674"/>
    <x v="1"/>
    <x v="2"/>
    <x v="2"/>
    <x v="1"/>
    <x v="67"/>
    <n v="260"/>
    <n v="300"/>
    <n v="738000"/>
    <x v="494"/>
    <n v="678960"/>
    <x v="673"/>
  </r>
  <r>
    <x v="675"/>
    <x v="0"/>
    <x v="3"/>
    <x v="0"/>
    <x v="1"/>
    <x v="309"/>
    <n v="10"/>
    <n v="350"/>
    <n v="751100"/>
    <x v="495"/>
    <n v="691012"/>
    <x v="674"/>
  </r>
  <r>
    <x v="676"/>
    <x v="3"/>
    <x v="3"/>
    <x v="2"/>
    <x v="3"/>
    <x v="491"/>
    <n v="260"/>
    <n v="125"/>
    <n v="527437.5"/>
    <x v="25"/>
    <n v="527437.5"/>
    <x v="675"/>
  </r>
  <r>
    <x v="677"/>
    <x v="4"/>
    <x v="3"/>
    <x v="5"/>
    <x v="0"/>
    <x v="492"/>
    <n v="250"/>
    <n v="12"/>
    <n v="29748"/>
    <x v="496"/>
    <n v="28855.56"/>
    <x v="676"/>
  </r>
  <r>
    <x v="678"/>
    <x v="0"/>
    <x v="0"/>
    <x v="2"/>
    <x v="1"/>
    <x v="493"/>
    <n v="260"/>
    <n v="350"/>
    <n v="724850"/>
    <x v="497"/>
    <n v="659613.5"/>
    <x v="677"/>
  </r>
  <r>
    <x v="679"/>
    <x v="2"/>
    <x v="0"/>
    <x v="5"/>
    <x v="2"/>
    <x v="204"/>
    <n v="250"/>
    <n v="15"/>
    <n v="38505"/>
    <x v="198"/>
    <n v="33499.35"/>
    <x v="678"/>
  </r>
  <r>
    <x v="680"/>
    <x v="1"/>
    <x v="2"/>
    <x v="0"/>
    <x v="1"/>
    <x v="494"/>
    <n v="10"/>
    <n v="300"/>
    <n v="769500"/>
    <x v="498"/>
    <n v="700245"/>
    <x v="679"/>
  </r>
  <r>
    <x v="681"/>
    <x v="4"/>
    <x v="4"/>
    <x v="2"/>
    <x v="2"/>
    <x v="386"/>
    <n v="260"/>
    <n v="12"/>
    <n v="29700"/>
    <x v="499"/>
    <n v="25542"/>
    <x v="680"/>
  </r>
  <r>
    <x v="682"/>
    <x v="0"/>
    <x v="4"/>
    <x v="2"/>
    <x v="1"/>
    <x v="495"/>
    <n v="260"/>
    <n v="350"/>
    <n v="1006600"/>
    <x v="500"/>
    <n v="936138"/>
    <x v="681"/>
  </r>
  <r>
    <x v="683"/>
    <x v="2"/>
    <x v="0"/>
    <x v="2"/>
    <x v="2"/>
    <x v="496"/>
    <n v="260"/>
    <n v="15"/>
    <n v="38220"/>
    <x v="501"/>
    <n v="33633.599999999999"/>
    <x v="682"/>
  </r>
  <r>
    <x v="684"/>
    <x v="0"/>
    <x v="2"/>
    <x v="2"/>
    <x v="2"/>
    <x v="497"/>
    <n v="260"/>
    <n v="20"/>
    <n v="52580"/>
    <x v="502"/>
    <n v="46796.2"/>
    <x v="683"/>
  </r>
  <r>
    <x v="685"/>
    <x v="4"/>
    <x v="3"/>
    <x v="2"/>
    <x v="2"/>
    <x v="62"/>
    <n v="260"/>
    <n v="12"/>
    <n v="30888"/>
    <x v="503"/>
    <n v="27799.200000000001"/>
    <x v="684"/>
  </r>
  <r>
    <x v="686"/>
    <x v="1"/>
    <x v="3"/>
    <x v="5"/>
    <x v="1"/>
    <x v="498"/>
    <n v="250"/>
    <n v="300"/>
    <n v="797700"/>
    <x v="504"/>
    <n v="725907"/>
    <x v="685"/>
  </r>
  <r>
    <x v="687"/>
    <x v="0"/>
    <x v="2"/>
    <x v="0"/>
    <x v="1"/>
    <x v="499"/>
    <n v="10"/>
    <n v="350"/>
    <n v="845950"/>
    <x v="505"/>
    <n v="769814.5"/>
    <x v="686"/>
  </r>
  <r>
    <x v="688"/>
    <x v="4"/>
    <x v="3"/>
    <x v="5"/>
    <x v="3"/>
    <x v="500"/>
    <n v="250"/>
    <n v="12"/>
    <n v="34056"/>
    <x v="25"/>
    <n v="34056"/>
    <x v="687"/>
  </r>
  <r>
    <x v="689"/>
    <x v="0"/>
    <x v="1"/>
    <x v="5"/>
    <x v="2"/>
    <x v="501"/>
    <n v="250"/>
    <n v="20"/>
    <n v="58700"/>
    <x v="506"/>
    <n v="52243"/>
    <x v="688"/>
  </r>
  <r>
    <x v="690"/>
    <x v="4"/>
    <x v="1"/>
    <x v="2"/>
    <x v="2"/>
    <x v="502"/>
    <n v="260"/>
    <n v="12"/>
    <n v="33132"/>
    <x v="507"/>
    <n v="29156.16"/>
    <x v="689"/>
  </r>
  <r>
    <x v="691"/>
    <x v="0"/>
    <x v="1"/>
    <x v="2"/>
    <x v="2"/>
    <x v="317"/>
    <n v="260"/>
    <n v="7"/>
    <n v="19138"/>
    <x v="311"/>
    <n v="16841.439999999999"/>
    <x v="690"/>
  </r>
  <r>
    <x v="692"/>
    <x v="0"/>
    <x v="2"/>
    <x v="5"/>
    <x v="2"/>
    <x v="503"/>
    <n v="250"/>
    <n v="7"/>
    <n v="20321"/>
    <x v="508"/>
    <n v="17476.060000000001"/>
    <x v="691"/>
  </r>
  <r>
    <x v="693"/>
    <x v="4"/>
    <x v="0"/>
    <x v="2"/>
    <x v="2"/>
    <x v="347"/>
    <n v="260"/>
    <n v="12"/>
    <n v="34968"/>
    <x v="340"/>
    <n v="30072.48"/>
    <x v="692"/>
  </r>
  <r>
    <x v="694"/>
    <x v="1"/>
    <x v="1"/>
    <x v="4"/>
    <x v="1"/>
    <x v="504"/>
    <n v="120"/>
    <n v="300"/>
    <n v="1138050"/>
    <x v="509"/>
    <n v="1035625.5"/>
    <x v="693"/>
  </r>
  <r>
    <x v="695"/>
    <x v="1"/>
    <x v="1"/>
    <x v="3"/>
    <x v="1"/>
    <x v="505"/>
    <n v="5"/>
    <n v="300"/>
    <n v="1140750"/>
    <x v="510"/>
    <n v="1038082.5"/>
    <x v="694"/>
  </r>
  <r>
    <x v="696"/>
    <x v="2"/>
    <x v="0"/>
    <x v="2"/>
    <x v="2"/>
    <x v="506"/>
    <n v="260"/>
    <n v="15"/>
    <n v="47992.5"/>
    <x v="511"/>
    <n v="42713.324999999997"/>
    <x v="695"/>
  </r>
  <r>
    <x v="697"/>
    <x v="0"/>
    <x v="4"/>
    <x v="2"/>
    <x v="2"/>
    <x v="507"/>
    <n v="260"/>
    <n v="7"/>
    <n v="23950.5"/>
    <x v="512"/>
    <n v="21076.44"/>
    <x v="696"/>
  </r>
  <r>
    <x v="698"/>
    <x v="4"/>
    <x v="1"/>
    <x v="2"/>
    <x v="2"/>
    <x v="508"/>
    <n v="260"/>
    <n v="12"/>
    <n v="42246"/>
    <x v="513"/>
    <n v="38021.4"/>
    <x v="697"/>
  </r>
  <r>
    <x v="699"/>
    <x v="2"/>
    <x v="4"/>
    <x v="5"/>
    <x v="2"/>
    <x v="509"/>
    <n v="250"/>
    <n v="15"/>
    <n v="58117.5"/>
    <x v="514"/>
    <n v="51143.4"/>
    <x v="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1F178-2D10-40B1-87F2-CD88450C199D}" name="PivotTable7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3:P9" firstHeaderRow="1" firstDataRow="1" firstDataCol="1"/>
  <pivotFields count="12">
    <pivotField showAll="0"/>
    <pivotField axis="axisRow" showAll="0">
      <items count="6">
        <item sd="0" x="4"/>
        <item sd="0" x="3"/>
        <item sd="0" x="0"/>
        <item sd="0" x="2"/>
        <item sd="0" x="1"/>
        <item t="default" sd="0"/>
      </items>
    </pivotField>
    <pivotField showAll="0"/>
    <pivotField axis="axisRow" showAll="0">
      <items count="7">
        <item sd="0" x="2"/>
        <item x="1"/>
        <item x="3"/>
        <item x="0"/>
        <item x="4"/>
        <item x="5"/>
        <item t="default"/>
      </items>
    </pivotField>
    <pivotField axis="axisRow" showAll="0">
      <items count="5">
        <item sd="0" x="2"/>
        <item sd="0" x="0"/>
        <item sd="0" x="1"/>
        <item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1"/>
    <field x="4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 of Lucro" fld="11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06F1C-DB2D-4BAB-809F-C7FB0FBE2946}" name="PivotTable1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P99" firstHeaderRow="1" firstDataRow="1" firstDataCol="1"/>
  <pivotFields count="12">
    <pivotField showAll="0">
      <items count="701">
        <item x="244"/>
        <item x="92"/>
        <item x="248"/>
        <item x="328"/>
        <item x="239"/>
        <item x="39"/>
        <item x="340"/>
        <item x="283"/>
        <item x="241"/>
        <item x="326"/>
        <item x="255"/>
        <item x="81"/>
        <item x="95"/>
        <item x="391"/>
        <item x="220"/>
        <item x="375"/>
        <item x="409"/>
        <item x="384"/>
        <item x="382"/>
        <item x="57"/>
        <item x="449"/>
        <item x="469"/>
        <item x="413"/>
        <item x="122"/>
        <item x="316"/>
        <item x="473"/>
        <item x="28"/>
        <item x="432"/>
        <item x="327"/>
        <item x="278"/>
        <item x="41"/>
        <item x="572"/>
        <item x="345"/>
        <item x="589"/>
        <item x="68"/>
        <item x="571"/>
        <item x="305"/>
        <item x="435"/>
        <item x="183"/>
        <item x="688"/>
        <item x="668"/>
        <item x="582"/>
        <item x="152"/>
        <item x="178"/>
        <item x="645"/>
        <item x="112"/>
        <item x="662"/>
        <item x="676"/>
        <item x="656"/>
        <item x="648"/>
        <item x="672"/>
        <item x="610"/>
        <item x="563"/>
        <item x="588"/>
        <item x="534"/>
        <item x="153"/>
        <item x="15"/>
        <item x="622"/>
        <item x="289"/>
        <item x="58"/>
        <item x="333"/>
        <item x="312"/>
        <item x="223"/>
        <item x="549"/>
        <item x="370"/>
        <item x="155"/>
        <item x="45"/>
        <item x="431"/>
        <item x="266"/>
        <item x="17"/>
        <item x="313"/>
        <item x="394"/>
        <item x="12"/>
        <item x="200"/>
        <item x="365"/>
        <item x="501"/>
        <item x="198"/>
        <item x="42"/>
        <item x="127"/>
        <item x="393"/>
        <item x="438"/>
        <item x="5"/>
        <item x="442"/>
        <item x="586"/>
        <item x="508"/>
        <item x="396"/>
        <item x="416"/>
        <item x="591"/>
        <item x="522"/>
        <item x="189"/>
        <item x="540"/>
        <item x="49"/>
        <item x="216"/>
        <item x="260"/>
        <item x="162"/>
        <item x="323"/>
        <item x="664"/>
        <item x="11"/>
        <item x="195"/>
        <item x="322"/>
        <item x="209"/>
        <item x="403"/>
        <item x="2"/>
        <item x="363"/>
        <item x="261"/>
        <item x="387"/>
        <item x="137"/>
        <item x="325"/>
        <item x="106"/>
        <item x="43"/>
        <item x="425"/>
        <item x="204"/>
        <item x="417"/>
        <item x="190"/>
        <item x="116"/>
        <item x="332"/>
        <item x="36"/>
        <item x="3"/>
        <item x="86"/>
        <item x="344"/>
        <item x="482"/>
        <item x="158"/>
        <item x="428"/>
        <item x="566"/>
        <item x="19"/>
        <item x="22"/>
        <item x="424"/>
        <item x="378"/>
        <item x="191"/>
        <item x="514"/>
        <item x="551"/>
        <item x="537"/>
        <item x="336"/>
        <item x="101"/>
        <item x="629"/>
        <item x="254"/>
        <item x="146"/>
        <item x="350"/>
        <item x="228"/>
        <item x="620"/>
        <item x="114"/>
        <item x="614"/>
        <item x="143"/>
        <item x="208"/>
        <item x="639"/>
        <item x="219"/>
        <item x="133"/>
        <item x="288"/>
        <item x="362"/>
        <item x="395"/>
        <item x="358"/>
        <item x="13"/>
        <item x="26"/>
        <item x="258"/>
        <item x="134"/>
        <item x="542"/>
        <item x="136"/>
        <item x="402"/>
        <item x="140"/>
        <item x="147"/>
        <item x="418"/>
        <item x="124"/>
        <item x="349"/>
        <item x="269"/>
        <item x="141"/>
        <item x="415"/>
        <item x="175"/>
        <item x="657"/>
        <item x="579"/>
        <item x="202"/>
        <item x="154"/>
        <item x="658"/>
        <item x="307"/>
        <item x="480"/>
        <item x="640"/>
        <item x="677"/>
        <item x="273"/>
        <item x="348"/>
        <item x="529"/>
        <item x="531"/>
        <item x="329"/>
        <item x="31"/>
        <item x="188"/>
        <item x="277"/>
        <item x="38"/>
        <item x="383"/>
        <item x="32"/>
        <item x="163"/>
        <item x="502"/>
        <item x="196"/>
        <item x="61"/>
        <item x="7"/>
        <item x="0"/>
        <item x="581"/>
        <item x="443"/>
        <item x="274"/>
        <item x="334"/>
        <item x="407"/>
        <item x="371"/>
        <item x="193"/>
        <item x="166"/>
        <item x="567"/>
        <item x="599"/>
        <item x="472"/>
        <item x="79"/>
        <item x="237"/>
        <item x="498"/>
        <item x="632"/>
        <item x="159"/>
        <item x="562"/>
        <item x="156"/>
        <item x="570"/>
        <item x="161"/>
        <item x="264"/>
        <item x="359"/>
        <item x="125"/>
        <item x="165"/>
        <item x="235"/>
        <item x="236"/>
        <item x="168"/>
        <item x="84"/>
        <item x="99"/>
        <item x="597"/>
        <item x="187"/>
        <item x="98"/>
        <item x="243"/>
        <item x="490"/>
        <item x="199"/>
        <item x="315"/>
        <item x="16"/>
        <item x="142"/>
        <item x="583"/>
        <item x="573"/>
        <item x="488"/>
        <item x="234"/>
        <item x="532"/>
        <item x="203"/>
        <item x="544"/>
        <item x="492"/>
        <item x="577"/>
        <item x="119"/>
        <item x="491"/>
        <item x="481"/>
        <item x="299"/>
        <item x="560"/>
        <item x="225"/>
        <item x="455"/>
        <item x="422"/>
        <item x="287"/>
        <item x="379"/>
        <item x="108"/>
        <item x="252"/>
        <item x="59"/>
        <item x="330"/>
        <item x="451"/>
        <item x="483"/>
        <item x="397"/>
        <item x="249"/>
        <item x="460"/>
        <item x="427"/>
        <item x="176"/>
        <item x="545"/>
        <item x="233"/>
        <item x="201"/>
        <item x="347"/>
        <item x="386"/>
        <item x="18"/>
        <item x="148"/>
        <item x="77"/>
        <item x="477"/>
        <item x="561"/>
        <item x="547"/>
        <item x="419"/>
        <item x="218"/>
        <item x="367"/>
        <item x="55"/>
        <item x="263"/>
        <item x="290"/>
        <item x="1"/>
        <item x="462"/>
        <item x="555"/>
        <item x="51"/>
        <item x="87"/>
        <item x="298"/>
        <item x="601"/>
        <item x="265"/>
        <item x="517"/>
        <item x="463"/>
        <item x="556"/>
        <item x="224"/>
        <item x="603"/>
        <item x="93"/>
        <item x="568"/>
        <item x="634"/>
        <item x="374"/>
        <item x="96"/>
        <item x="569"/>
        <item x="221"/>
        <item x="638"/>
        <item x="500"/>
        <item x="609"/>
        <item x="518"/>
        <item x="88"/>
        <item x="635"/>
        <item x="318"/>
        <item x="306"/>
        <item x="247"/>
        <item x="182"/>
        <item x="320"/>
        <item x="575"/>
        <item x="80"/>
        <item x="184"/>
        <item x="89"/>
        <item x="251"/>
        <item x="376"/>
        <item x="303"/>
        <item x="304"/>
        <item x="63"/>
        <item x="215"/>
        <item x="71"/>
        <item x="27"/>
        <item x="111"/>
        <item x="240"/>
        <item x="291"/>
        <item x="117"/>
        <item x="72"/>
        <item x="630"/>
        <item x="475"/>
        <item x="641"/>
        <item x="389"/>
        <item x="642"/>
        <item x="564"/>
        <item x="611"/>
        <item x="476"/>
        <item x="598"/>
        <item x="346"/>
        <item x="410"/>
        <item x="331"/>
        <item x="574"/>
        <item x="592"/>
        <item x="353"/>
        <item x="185"/>
        <item x="606"/>
        <item x="132"/>
        <item x="539"/>
        <item x="392"/>
        <item x="308"/>
        <item x="585"/>
        <item x="128"/>
        <item x="388"/>
        <item x="554"/>
        <item x="670"/>
        <item x="489"/>
        <item x="682"/>
        <item x="467"/>
        <item x="245"/>
        <item x="590"/>
        <item x="29"/>
        <item x="309"/>
        <item x="9"/>
        <item x="314"/>
        <item x="519"/>
        <item x="83"/>
        <item x="616"/>
        <item x="400"/>
        <item x="192"/>
        <item x="174"/>
        <item x="613"/>
        <item x="600"/>
        <item x="135"/>
        <item x="486"/>
        <item x="337"/>
        <item x="335"/>
        <item x="107"/>
        <item x="671"/>
        <item x="52"/>
        <item x="157"/>
        <item x="222"/>
        <item x="412"/>
        <item x="434"/>
        <item x="675"/>
        <item x="186"/>
        <item x="619"/>
        <item x="82"/>
        <item x="256"/>
        <item x="205"/>
        <item x="474"/>
        <item x="506"/>
        <item x="523"/>
        <item x="210"/>
        <item x="485"/>
        <item x="487"/>
        <item x="647"/>
        <item x="553"/>
        <item x="194"/>
        <item x="257"/>
        <item x="624"/>
        <item x="674"/>
        <item x="357"/>
        <item x="138"/>
        <item x="214"/>
        <item x="516"/>
        <item x="104"/>
        <item x="595"/>
        <item x="53"/>
        <item x="695"/>
        <item x="660"/>
        <item x="464"/>
        <item x="361"/>
        <item x="558"/>
        <item x="173"/>
        <item x="604"/>
        <item x="468"/>
        <item x="680"/>
        <item x="687"/>
        <item x="444"/>
        <item x="596"/>
        <item x="268"/>
        <item x="54"/>
        <item x="612"/>
        <item x="297"/>
        <item x="605"/>
        <item x="48"/>
        <item x="694"/>
        <item x="60"/>
        <item x="461"/>
        <item x="576"/>
        <item x="621"/>
        <item x="321"/>
        <item x="686"/>
        <item x="626"/>
        <item x="172"/>
        <item x="644"/>
        <item x="356"/>
        <item x="275"/>
        <item x="478"/>
        <item x="678"/>
        <item x="623"/>
        <item x="211"/>
        <item x="408"/>
        <item x="197"/>
        <item x="65"/>
        <item x="282"/>
        <item x="33"/>
        <item x="286"/>
        <item x="293"/>
        <item x="21"/>
        <item x="324"/>
        <item x="420"/>
        <item x="25"/>
        <item x="437"/>
        <item x="40"/>
        <item x="295"/>
        <item x="342"/>
        <item x="46"/>
        <item x="406"/>
        <item x="405"/>
        <item x="456"/>
        <item x="64"/>
        <item x="149"/>
        <item x="14"/>
        <item x="139"/>
        <item x="284"/>
        <item x="294"/>
        <item x="151"/>
        <item x="364"/>
        <item x="426"/>
        <item x="530"/>
        <item x="513"/>
        <item x="536"/>
        <item x="167"/>
        <item x="497"/>
        <item x="75"/>
        <item x="505"/>
        <item x="617"/>
        <item x="503"/>
        <item x="164"/>
        <item x="511"/>
        <item x="565"/>
        <item x="145"/>
        <item x="354"/>
        <item x="217"/>
        <item x="669"/>
        <item x="627"/>
        <item x="170"/>
        <item x="538"/>
        <item x="169"/>
        <item x="238"/>
        <item x="698"/>
        <item x="663"/>
        <item x="685"/>
        <item x="226"/>
        <item x="667"/>
        <item x="355"/>
        <item x="341"/>
        <item x="494"/>
        <item x="447"/>
        <item x="509"/>
        <item x="512"/>
        <item x="637"/>
        <item x="593"/>
        <item x="696"/>
        <item x="552"/>
        <item x="301"/>
        <item x="115"/>
        <item x="10"/>
        <item x="102"/>
        <item x="292"/>
        <item x="352"/>
        <item x="118"/>
        <item x="227"/>
        <item x="280"/>
        <item x="123"/>
        <item x="351"/>
        <item x="23"/>
        <item x="414"/>
        <item x="436"/>
        <item x="276"/>
        <item x="372"/>
        <item x="113"/>
        <item x="259"/>
        <item x="69"/>
        <item x="608"/>
        <item x="527"/>
        <item x="206"/>
        <item x="580"/>
        <item x="643"/>
        <item x="533"/>
        <item x="689"/>
        <item x="661"/>
        <item x="684"/>
        <item x="584"/>
        <item x="559"/>
        <item x="281"/>
        <item x="673"/>
        <item x="465"/>
        <item x="100"/>
        <item x="109"/>
        <item x="121"/>
        <item x="246"/>
        <item x="377"/>
        <item x="50"/>
        <item x="411"/>
        <item x="401"/>
        <item x="267"/>
        <item x="85"/>
        <item x="4"/>
        <item x="103"/>
        <item x="126"/>
        <item x="369"/>
        <item x="310"/>
        <item x="47"/>
        <item x="74"/>
        <item x="35"/>
        <item x="67"/>
        <item x="441"/>
        <item x="338"/>
        <item x="105"/>
        <item x="144"/>
        <item x="541"/>
        <item x="666"/>
        <item x="699"/>
        <item x="232"/>
        <item x="213"/>
        <item x="625"/>
        <item x="607"/>
        <item x="311"/>
        <item x="697"/>
        <item x="691"/>
        <item x="683"/>
        <item x="230"/>
        <item x="302"/>
        <item x="319"/>
        <item x="633"/>
        <item x="631"/>
        <item x="690"/>
        <item x="250"/>
        <item x="679"/>
        <item x="97"/>
        <item x="37"/>
        <item x="373"/>
        <item x="91"/>
        <item x="439"/>
        <item x="398"/>
        <item x="242"/>
        <item x="296"/>
        <item x="479"/>
        <item x="131"/>
        <item x="272"/>
        <item x="271"/>
        <item x="8"/>
        <item x="150"/>
        <item x="458"/>
        <item x="496"/>
        <item x="385"/>
        <item x="339"/>
        <item x="180"/>
        <item x="453"/>
        <item x="649"/>
        <item x="44"/>
        <item x="557"/>
        <item x="524"/>
        <item x="528"/>
        <item x="510"/>
        <item x="66"/>
        <item x="548"/>
        <item x="587"/>
        <item x="636"/>
        <item x="594"/>
        <item x="615"/>
        <item x="546"/>
        <item x="655"/>
        <item x="231"/>
        <item x="253"/>
        <item x="343"/>
        <item x="446"/>
        <item x="457"/>
        <item x="404"/>
        <item x="448"/>
        <item x="285"/>
        <item x="380"/>
        <item x="452"/>
        <item x="526"/>
        <item x="628"/>
        <item x="665"/>
        <item x="129"/>
        <item x="179"/>
        <item x="62"/>
        <item x="110"/>
        <item x="300"/>
        <item x="262"/>
        <item x="90"/>
        <item x="20"/>
        <item x="56"/>
        <item x="212"/>
        <item x="454"/>
        <item x="433"/>
        <item x="279"/>
        <item x="429"/>
        <item x="366"/>
        <item x="381"/>
        <item x="445"/>
        <item x="484"/>
        <item x="130"/>
        <item x="450"/>
        <item x="76"/>
        <item x="34"/>
        <item x="504"/>
        <item x="521"/>
        <item x="78"/>
        <item x="229"/>
        <item x="70"/>
        <item x="692"/>
        <item x="270"/>
        <item x="421"/>
        <item x="317"/>
        <item x="360"/>
        <item x="207"/>
        <item x="466"/>
        <item x="652"/>
        <item x="681"/>
        <item x="650"/>
        <item x="693"/>
        <item x="654"/>
        <item x="653"/>
        <item x="659"/>
        <item x="171"/>
        <item x="94"/>
        <item x="177"/>
        <item x="160"/>
        <item x="120"/>
        <item x="390"/>
        <item x="495"/>
        <item x="6"/>
        <item x="368"/>
        <item x="430"/>
        <item x="181"/>
        <item x="399"/>
        <item x="30"/>
        <item x="24"/>
        <item x="459"/>
        <item x="423"/>
        <item x="515"/>
        <item x="618"/>
        <item x="493"/>
        <item x="73"/>
        <item x="507"/>
        <item x="543"/>
        <item x="578"/>
        <item x="550"/>
        <item x="520"/>
        <item x="602"/>
        <item x="646"/>
        <item x="535"/>
        <item x="525"/>
        <item x="499"/>
        <item x="470"/>
        <item x="440"/>
        <item x="471"/>
        <item x="651"/>
        <item t="default"/>
      </items>
    </pivotField>
    <pivotField showAll="0">
      <items count="6">
        <item h="1" x="4"/>
        <item h="1" x="3"/>
        <item h="1" x="0"/>
        <item x="2"/>
        <item h="1" x="1"/>
        <item t="default"/>
      </items>
    </pivotField>
    <pivotField showAll="0">
      <items count="6">
        <item h="1" sd="0" x="1"/>
        <item x="4"/>
        <item h="1" sd="0" x="3"/>
        <item h="1" sd="0" x="2"/>
        <item h="1" x="0"/>
        <item t="default"/>
      </items>
    </pivotField>
    <pivotField axis="axisRow" showAll="0">
      <items count="7">
        <item x="2"/>
        <item h="1" x="1"/>
        <item h="1" x="3"/>
        <item h="1" x="0"/>
        <item h="1" x="4"/>
        <item h="1" x="5"/>
        <item t="default"/>
      </items>
    </pivotField>
    <pivotField showAll="0">
      <items count="5">
        <item h="1" x="2"/>
        <item h="1" x="0"/>
        <item h="1" x="1"/>
        <item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axis="axisRow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3"/>
    <field x="11"/>
  </rowFields>
  <rowItems count="96">
    <i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4"/>
    </i>
    <i r="1">
      <x v="15"/>
    </i>
    <i r="1">
      <x v="16"/>
    </i>
    <i r="1">
      <x v="18"/>
    </i>
    <i r="1">
      <x v="23"/>
    </i>
    <i r="1">
      <x v="26"/>
    </i>
    <i r="1">
      <x v="27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1"/>
    </i>
    <i r="1">
      <x v="52"/>
    </i>
    <i r="1">
      <x v="57"/>
    </i>
    <i r="1">
      <x v="58"/>
    </i>
    <i r="1">
      <x v="64"/>
    </i>
    <i r="1">
      <x v="69"/>
    </i>
    <i r="1">
      <x v="71"/>
    </i>
    <i r="1">
      <x v="73"/>
    </i>
    <i r="1">
      <x v="76"/>
    </i>
    <i r="1">
      <x v="79"/>
    </i>
    <i r="1">
      <x v="80"/>
    </i>
    <i r="1">
      <x v="84"/>
    </i>
    <i r="1">
      <x v="85"/>
    </i>
    <i r="1">
      <x v="86"/>
    </i>
    <i r="1">
      <x v="89"/>
    </i>
    <i r="1">
      <x v="90"/>
    </i>
    <i r="1">
      <x v="94"/>
    </i>
    <i r="1">
      <x v="96"/>
    </i>
    <i r="1">
      <x v="99"/>
    </i>
    <i r="1">
      <x v="104"/>
    </i>
    <i r="1">
      <x v="105"/>
    </i>
    <i r="1">
      <x v="107"/>
    </i>
    <i r="1">
      <x v="109"/>
    </i>
    <i r="1">
      <x v="111"/>
    </i>
    <i r="1">
      <x v="115"/>
    </i>
    <i r="1">
      <x v="124"/>
    </i>
    <i r="1">
      <x v="125"/>
    </i>
    <i r="1">
      <x v="129"/>
    </i>
    <i r="1">
      <x v="136"/>
    </i>
    <i r="1">
      <x v="137"/>
    </i>
    <i r="1">
      <x v="139"/>
    </i>
    <i r="1">
      <x v="140"/>
    </i>
    <i r="1">
      <x v="147"/>
    </i>
    <i r="1">
      <x v="153"/>
    </i>
    <i r="1">
      <x v="161"/>
    </i>
    <i r="1">
      <x v="165"/>
    </i>
    <i r="1">
      <x v="167"/>
    </i>
    <i r="1">
      <x v="200"/>
    </i>
    <i r="1">
      <x v="229"/>
    </i>
    <i r="1">
      <x v="233"/>
    </i>
    <i r="1">
      <x v="344"/>
    </i>
    <i r="1">
      <x v="349"/>
    </i>
    <i r="1">
      <x v="369"/>
    </i>
    <i r="1">
      <x v="388"/>
    </i>
    <i r="1">
      <x v="418"/>
    </i>
    <i r="1">
      <x v="449"/>
    </i>
    <i r="1">
      <x v="460"/>
    </i>
    <i r="1">
      <x v="463"/>
    </i>
    <i r="1">
      <x v="470"/>
    </i>
    <i r="1">
      <x v="472"/>
    </i>
    <i r="1">
      <x v="474"/>
    </i>
    <i r="1">
      <x v="476"/>
    </i>
    <i r="1">
      <x v="483"/>
    </i>
    <i r="1">
      <x v="490"/>
    </i>
    <i r="1">
      <x v="493"/>
    </i>
    <i r="1">
      <x v="504"/>
    </i>
    <i r="1">
      <x v="513"/>
    </i>
    <i r="1">
      <x v="522"/>
    </i>
    <i r="1">
      <x v="526"/>
    </i>
    <i r="1">
      <x v="529"/>
    </i>
    <i r="1">
      <x v="537"/>
    </i>
    <i r="1">
      <x v="539"/>
    </i>
    <i r="1">
      <x v="541"/>
    </i>
    <i r="1">
      <x v="542"/>
    </i>
    <i r="1">
      <x v="556"/>
    </i>
    <i r="1">
      <x v="584"/>
    </i>
    <i r="1">
      <x v="58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61BAB-FAF4-422E-84C3-4A039BB049EF}" name="PivotTable1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7" firstHeaderRow="1" firstDataRow="1" firstDataCol="1"/>
  <pivotFields count="12">
    <pivotField showAll="0"/>
    <pivotField axis="axisRow" showAll="0">
      <items count="6">
        <item h="1" x="4"/>
        <item h="1" x="3"/>
        <item h="1" x="0"/>
        <item x="2"/>
        <item h="1" x="1"/>
        <item t="default"/>
      </items>
    </pivotField>
    <pivotField showAll="0">
      <items count="6">
        <item h="1" sd="0" x="1"/>
        <item x="4"/>
        <item h="1" sd="0" x="3"/>
        <item h="1" sd="0" x="2"/>
        <item h="1" x="0"/>
        <item t="default"/>
      </items>
    </pivotField>
    <pivotField axis="axisRow" showAll="0">
      <items count="7">
        <item h="1" x="2"/>
        <item h="1" x="1"/>
        <item h="1" x="3"/>
        <item x="0"/>
        <item h="1" x="4"/>
        <item h="1" x="5"/>
        <item t="default"/>
      </items>
    </pivotField>
    <pivotField axis="axisRow" showAll="0">
      <items count="5">
        <item h="1" x="2"/>
        <item h="1" x="0"/>
        <item h="1" x="1"/>
        <item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3"/>
    <field x="1"/>
    <field x="4"/>
  </rowFields>
  <rowItems count="4">
    <i>
      <x v="3"/>
    </i>
    <i r="1">
      <x v="3"/>
    </i>
    <i r="2">
      <x v="3"/>
    </i>
    <i t="grand">
      <x/>
    </i>
  </rowItems>
  <colItems count="1">
    <i/>
  </colItems>
  <dataFields count="1">
    <dataField name="Sum of Lucro" fld="11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DF9CD-8912-4A9F-8834-679C4423BAC5}" name="PivotTable1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10" firstHeaderRow="1" firstDataRow="1" firstDataCol="1"/>
  <pivotFields count="12">
    <pivotField showAll="0"/>
    <pivotField showAll="0"/>
    <pivotField axis="axisRow" showAll="0">
      <items count="6">
        <item h="1" sd="0" x="1"/>
        <item x="4"/>
        <item h="1" sd="0" x="3"/>
        <item h="1" sd="0" x="2"/>
        <item h="1" x="0"/>
        <item t="default"/>
      </items>
    </pivotField>
    <pivotField axis="axisRow" showAll="0">
      <items count="7">
        <item x="2"/>
        <item h="1" x="1"/>
        <item h="1" x="3"/>
        <item h="1" x="0"/>
        <item h="1" x="4"/>
        <item h="1" x="5"/>
        <item t="default"/>
      </items>
    </pivotField>
    <pivotField showAll="0"/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3"/>
    <field x="2"/>
    <field x="5"/>
  </rowFields>
  <rowItems count="7">
    <i>
      <x/>
    </i>
    <i r="1">
      <x v="1"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Nº de unidades vendidas" fld="5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292C7-9D90-4242-9ED1-21A076D31216}" name="PivotTable1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5" firstHeaderRow="1" firstDataRow="1" firstDataCol="1"/>
  <pivotFields count="12">
    <pivotField showAll="0"/>
    <pivotField showAll="0"/>
    <pivotField showAll="0"/>
    <pivotField showAll="0"/>
    <pivotField axis="axisRow" showAll="0">
      <items count="5">
        <item h="1" x="2"/>
        <item x="0"/>
        <item h="1" x="1"/>
        <item h="1"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dataField="1"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1">
    <field x="4"/>
  </rowFields>
  <rowItems count="2">
    <i>
      <x v="1"/>
    </i>
    <i t="grand">
      <x/>
    </i>
  </rowItems>
  <colItems count="1">
    <i/>
  </colItems>
  <dataFields count="1">
    <dataField name="Min of Desconto" fld="9" subtotal="min" baseField="4" baseItem="1"/>
  </dataFields>
  <formats count="1">
    <format dxfId="18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F3335-48AE-499E-9662-F52B0F8F139E}" name="PivotTable10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0" firstHeaderRow="1" firstDataRow="1" firstDataCol="1"/>
  <pivotFields count="12">
    <pivotField showAll="0"/>
    <pivotField showAll="0"/>
    <pivotField axis="axisRow" showAll="0">
      <items count="6">
        <item h="1" sd="0" x="1"/>
        <item h="1" sd="0" x="4"/>
        <item x="3"/>
        <item h="1" sd="0" x="2"/>
        <item h="1" x="0"/>
        <item t="default"/>
      </items>
    </pivotField>
    <pivotField showAll="0"/>
    <pivotField axis="axisRow" showAll="0">
      <items count="5">
        <item x="2"/>
        <item h="1" x="0"/>
        <item h="1" x="1"/>
        <item h="1" x="3"/>
        <item t="default"/>
      </items>
    </pivotField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2"/>
    <field x="4"/>
    <field x="5"/>
  </rowFields>
  <rowItems count="7">
    <i>
      <x v="2"/>
    </i>
    <i r="1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Nº de unidades vendidas" fld="5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9004B-9F08-40E0-8024-95E19C0E4149}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S3:AS145" firstHeaderRow="1" firstDataRow="1" firstDataCol="1"/>
  <pivotFields count="12">
    <pivotField showAll="0">
      <items count="701">
        <item x="244"/>
        <item x="92"/>
        <item x="248"/>
        <item x="328"/>
        <item x="239"/>
        <item x="39"/>
        <item x="340"/>
        <item x="283"/>
        <item x="241"/>
        <item x="326"/>
        <item x="255"/>
        <item x="81"/>
        <item x="95"/>
        <item x="391"/>
        <item x="220"/>
        <item x="375"/>
        <item x="409"/>
        <item x="384"/>
        <item x="382"/>
        <item x="57"/>
        <item x="449"/>
        <item x="469"/>
        <item x="413"/>
        <item x="122"/>
        <item x="316"/>
        <item x="473"/>
        <item x="28"/>
        <item x="432"/>
        <item x="327"/>
        <item x="278"/>
        <item x="41"/>
        <item x="572"/>
        <item x="345"/>
        <item x="589"/>
        <item x="68"/>
        <item x="571"/>
        <item x="305"/>
        <item x="435"/>
        <item x="183"/>
        <item x="688"/>
        <item x="668"/>
        <item x="582"/>
        <item x="152"/>
        <item x="178"/>
        <item x="645"/>
        <item x="112"/>
        <item x="662"/>
        <item x="676"/>
        <item x="656"/>
        <item x="648"/>
        <item x="672"/>
        <item x="610"/>
        <item x="563"/>
        <item x="588"/>
        <item x="534"/>
        <item x="153"/>
        <item x="15"/>
        <item x="622"/>
        <item x="289"/>
        <item x="58"/>
        <item x="333"/>
        <item x="312"/>
        <item x="223"/>
        <item x="549"/>
        <item x="370"/>
        <item x="155"/>
        <item x="45"/>
        <item x="431"/>
        <item x="266"/>
        <item x="17"/>
        <item x="313"/>
        <item x="394"/>
        <item x="12"/>
        <item x="200"/>
        <item x="365"/>
        <item x="501"/>
        <item x="198"/>
        <item x="42"/>
        <item x="127"/>
        <item x="393"/>
        <item x="438"/>
        <item x="5"/>
        <item x="442"/>
        <item x="586"/>
        <item x="508"/>
        <item x="396"/>
        <item x="416"/>
        <item x="591"/>
        <item x="522"/>
        <item x="189"/>
        <item x="540"/>
        <item x="49"/>
        <item x="216"/>
        <item x="260"/>
        <item x="162"/>
        <item x="323"/>
        <item x="664"/>
        <item x="11"/>
        <item x="195"/>
        <item x="322"/>
        <item x="209"/>
        <item x="403"/>
        <item x="2"/>
        <item x="363"/>
        <item x="261"/>
        <item x="387"/>
        <item x="137"/>
        <item x="325"/>
        <item x="106"/>
        <item x="43"/>
        <item x="425"/>
        <item x="204"/>
        <item x="417"/>
        <item x="190"/>
        <item x="116"/>
        <item x="332"/>
        <item x="36"/>
        <item x="3"/>
        <item x="86"/>
        <item x="344"/>
        <item x="482"/>
        <item x="158"/>
        <item x="428"/>
        <item x="566"/>
        <item x="19"/>
        <item x="22"/>
        <item x="424"/>
        <item x="378"/>
        <item x="191"/>
        <item x="514"/>
        <item x="551"/>
        <item x="537"/>
        <item x="336"/>
        <item x="101"/>
        <item x="629"/>
        <item x="254"/>
        <item x="146"/>
        <item x="350"/>
        <item x="228"/>
        <item x="620"/>
        <item x="114"/>
        <item x="614"/>
        <item x="143"/>
        <item x="208"/>
        <item x="639"/>
        <item x="219"/>
        <item x="133"/>
        <item x="288"/>
        <item x="362"/>
        <item x="395"/>
        <item x="358"/>
        <item x="13"/>
        <item x="26"/>
        <item x="258"/>
        <item x="134"/>
        <item x="542"/>
        <item x="136"/>
        <item x="402"/>
        <item x="140"/>
        <item x="147"/>
        <item x="418"/>
        <item x="124"/>
        <item x="349"/>
        <item x="269"/>
        <item x="141"/>
        <item x="415"/>
        <item x="175"/>
        <item x="657"/>
        <item x="579"/>
        <item x="202"/>
        <item x="154"/>
        <item x="658"/>
        <item x="307"/>
        <item x="480"/>
        <item x="640"/>
        <item x="677"/>
        <item x="273"/>
        <item x="348"/>
        <item x="529"/>
        <item x="531"/>
        <item x="329"/>
        <item x="31"/>
        <item x="188"/>
        <item x="277"/>
        <item x="38"/>
        <item x="383"/>
        <item x="32"/>
        <item x="163"/>
        <item x="502"/>
        <item x="196"/>
        <item x="61"/>
        <item x="7"/>
        <item x="0"/>
        <item x="581"/>
        <item x="443"/>
        <item x="274"/>
        <item x="334"/>
        <item x="407"/>
        <item x="371"/>
        <item x="193"/>
        <item x="166"/>
        <item x="567"/>
        <item x="599"/>
        <item x="472"/>
        <item x="79"/>
        <item x="237"/>
        <item x="498"/>
        <item x="632"/>
        <item x="159"/>
        <item x="562"/>
        <item x="156"/>
        <item x="570"/>
        <item x="161"/>
        <item x="264"/>
        <item x="359"/>
        <item x="125"/>
        <item x="165"/>
        <item x="235"/>
        <item x="236"/>
        <item x="168"/>
        <item x="84"/>
        <item x="99"/>
        <item x="597"/>
        <item x="187"/>
        <item x="98"/>
        <item x="243"/>
        <item x="490"/>
        <item x="199"/>
        <item x="315"/>
        <item x="16"/>
        <item x="142"/>
        <item x="583"/>
        <item x="573"/>
        <item x="488"/>
        <item x="234"/>
        <item x="532"/>
        <item x="203"/>
        <item x="544"/>
        <item x="492"/>
        <item x="577"/>
        <item x="119"/>
        <item x="491"/>
        <item x="481"/>
        <item x="299"/>
        <item x="560"/>
        <item x="225"/>
        <item x="455"/>
        <item x="422"/>
        <item x="287"/>
        <item x="379"/>
        <item x="108"/>
        <item x="252"/>
        <item x="59"/>
        <item x="330"/>
        <item x="451"/>
        <item x="483"/>
        <item x="397"/>
        <item x="249"/>
        <item x="460"/>
        <item x="427"/>
        <item x="176"/>
        <item x="545"/>
        <item x="233"/>
        <item x="201"/>
        <item x="347"/>
        <item x="386"/>
        <item x="18"/>
        <item x="148"/>
        <item x="77"/>
        <item x="477"/>
        <item x="561"/>
        <item x="547"/>
        <item x="419"/>
        <item x="218"/>
        <item x="367"/>
        <item x="55"/>
        <item x="263"/>
        <item x="290"/>
        <item x="1"/>
        <item x="462"/>
        <item x="555"/>
        <item x="51"/>
        <item x="87"/>
        <item x="298"/>
        <item x="601"/>
        <item x="265"/>
        <item x="517"/>
        <item x="463"/>
        <item x="556"/>
        <item x="224"/>
        <item x="603"/>
        <item x="93"/>
        <item x="568"/>
        <item x="634"/>
        <item x="374"/>
        <item x="96"/>
        <item x="569"/>
        <item x="221"/>
        <item x="638"/>
        <item x="500"/>
        <item x="609"/>
        <item x="518"/>
        <item x="88"/>
        <item x="635"/>
        <item x="318"/>
        <item x="306"/>
        <item x="247"/>
        <item x="182"/>
        <item x="320"/>
        <item x="575"/>
        <item x="80"/>
        <item x="184"/>
        <item x="89"/>
        <item x="251"/>
        <item x="376"/>
        <item x="303"/>
        <item x="304"/>
        <item x="63"/>
        <item x="215"/>
        <item x="71"/>
        <item x="27"/>
        <item x="111"/>
        <item x="240"/>
        <item x="291"/>
        <item x="117"/>
        <item x="72"/>
        <item x="630"/>
        <item x="475"/>
        <item x="641"/>
        <item x="389"/>
        <item x="642"/>
        <item x="564"/>
        <item x="611"/>
        <item x="476"/>
        <item x="598"/>
        <item x="346"/>
        <item x="410"/>
        <item x="331"/>
        <item x="574"/>
        <item x="592"/>
        <item x="353"/>
        <item x="185"/>
        <item x="606"/>
        <item x="132"/>
        <item x="539"/>
        <item x="392"/>
        <item x="308"/>
        <item x="585"/>
        <item x="128"/>
        <item x="388"/>
        <item x="554"/>
        <item x="670"/>
        <item x="489"/>
        <item x="682"/>
        <item x="467"/>
        <item x="245"/>
        <item x="590"/>
        <item x="29"/>
        <item x="309"/>
        <item x="9"/>
        <item x="314"/>
        <item x="519"/>
        <item x="83"/>
        <item x="616"/>
        <item x="400"/>
        <item x="192"/>
        <item x="174"/>
        <item x="613"/>
        <item x="600"/>
        <item x="135"/>
        <item x="486"/>
        <item x="337"/>
        <item x="335"/>
        <item x="107"/>
        <item x="671"/>
        <item x="52"/>
        <item x="157"/>
        <item x="222"/>
        <item x="412"/>
        <item x="434"/>
        <item x="675"/>
        <item x="186"/>
        <item x="619"/>
        <item x="82"/>
        <item x="256"/>
        <item x="205"/>
        <item x="474"/>
        <item x="506"/>
        <item x="523"/>
        <item x="210"/>
        <item x="485"/>
        <item x="487"/>
        <item x="647"/>
        <item x="553"/>
        <item x="194"/>
        <item x="257"/>
        <item x="624"/>
        <item x="674"/>
        <item x="357"/>
        <item x="138"/>
        <item x="214"/>
        <item x="516"/>
        <item x="104"/>
        <item x="595"/>
        <item x="53"/>
        <item x="695"/>
        <item x="660"/>
        <item x="464"/>
        <item x="361"/>
        <item x="558"/>
        <item x="173"/>
        <item x="604"/>
        <item x="468"/>
        <item x="680"/>
        <item x="687"/>
        <item x="444"/>
        <item x="596"/>
        <item x="268"/>
        <item x="54"/>
        <item x="612"/>
        <item x="297"/>
        <item x="605"/>
        <item x="48"/>
        <item x="694"/>
        <item x="60"/>
        <item x="461"/>
        <item x="576"/>
        <item x="621"/>
        <item x="321"/>
        <item x="686"/>
        <item x="626"/>
        <item x="172"/>
        <item x="644"/>
        <item x="356"/>
        <item x="275"/>
        <item x="478"/>
        <item x="678"/>
        <item x="623"/>
        <item x="211"/>
        <item x="408"/>
        <item x="197"/>
        <item x="65"/>
        <item x="282"/>
        <item x="33"/>
        <item x="286"/>
        <item x="293"/>
        <item x="21"/>
        <item x="324"/>
        <item x="420"/>
        <item x="25"/>
        <item x="437"/>
        <item x="40"/>
        <item x="295"/>
        <item x="342"/>
        <item x="46"/>
        <item x="406"/>
        <item x="405"/>
        <item x="456"/>
        <item x="64"/>
        <item x="149"/>
        <item x="14"/>
        <item x="139"/>
        <item x="284"/>
        <item x="294"/>
        <item x="151"/>
        <item x="364"/>
        <item x="426"/>
        <item x="530"/>
        <item x="513"/>
        <item x="536"/>
        <item x="167"/>
        <item x="497"/>
        <item x="75"/>
        <item x="505"/>
        <item x="617"/>
        <item x="503"/>
        <item x="164"/>
        <item x="511"/>
        <item x="565"/>
        <item x="145"/>
        <item x="354"/>
        <item x="217"/>
        <item x="669"/>
        <item x="627"/>
        <item x="170"/>
        <item x="538"/>
        <item x="169"/>
        <item x="238"/>
        <item x="698"/>
        <item x="663"/>
        <item x="685"/>
        <item x="226"/>
        <item x="667"/>
        <item x="355"/>
        <item x="341"/>
        <item x="494"/>
        <item x="447"/>
        <item x="509"/>
        <item x="512"/>
        <item x="637"/>
        <item x="593"/>
        <item x="696"/>
        <item x="552"/>
        <item x="301"/>
        <item x="115"/>
        <item x="10"/>
        <item x="102"/>
        <item x="292"/>
        <item x="352"/>
        <item x="118"/>
        <item x="227"/>
        <item x="280"/>
        <item x="123"/>
        <item x="351"/>
        <item x="23"/>
        <item x="414"/>
        <item x="436"/>
        <item x="276"/>
        <item x="372"/>
        <item x="113"/>
        <item x="259"/>
        <item x="69"/>
        <item x="608"/>
        <item x="527"/>
        <item x="206"/>
        <item x="580"/>
        <item x="643"/>
        <item x="533"/>
        <item x="689"/>
        <item x="661"/>
        <item x="684"/>
        <item x="584"/>
        <item x="559"/>
        <item x="281"/>
        <item x="673"/>
        <item x="465"/>
        <item x="100"/>
        <item x="109"/>
        <item x="121"/>
        <item x="246"/>
        <item x="377"/>
        <item x="50"/>
        <item x="411"/>
        <item x="401"/>
        <item x="267"/>
        <item x="85"/>
        <item x="4"/>
        <item x="103"/>
        <item x="126"/>
        <item x="369"/>
        <item x="310"/>
        <item x="47"/>
        <item x="74"/>
        <item x="35"/>
        <item x="67"/>
        <item x="441"/>
        <item x="338"/>
        <item x="105"/>
        <item x="144"/>
        <item x="541"/>
        <item x="666"/>
        <item x="699"/>
        <item x="232"/>
        <item x="213"/>
        <item x="625"/>
        <item x="607"/>
        <item x="311"/>
        <item x="697"/>
        <item x="691"/>
        <item x="683"/>
        <item x="230"/>
        <item x="302"/>
        <item x="319"/>
        <item x="633"/>
        <item x="631"/>
        <item x="690"/>
        <item x="250"/>
        <item x="679"/>
        <item x="97"/>
        <item x="37"/>
        <item x="373"/>
        <item x="91"/>
        <item x="439"/>
        <item x="398"/>
        <item x="242"/>
        <item x="296"/>
        <item x="479"/>
        <item x="131"/>
        <item x="272"/>
        <item x="271"/>
        <item x="8"/>
        <item x="150"/>
        <item x="458"/>
        <item x="496"/>
        <item x="385"/>
        <item x="339"/>
        <item x="180"/>
        <item x="453"/>
        <item x="649"/>
        <item x="44"/>
        <item x="557"/>
        <item x="524"/>
        <item x="528"/>
        <item x="510"/>
        <item x="66"/>
        <item x="548"/>
        <item x="587"/>
        <item x="636"/>
        <item x="594"/>
        <item x="615"/>
        <item x="546"/>
        <item x="655"/>
        <item x="231"/>
        <item x="253"/>
        <item x="343"/>
        <item x="446"/>
        <item x="457"/>
        <item x="404"/>
        <item x="448"/>
        <item x="285"/>
        <item x="380"/>
        <item x="452"/>
        <item x="526"/>
        <item x="628"/>
        <item x="665"/>
        <item x="129"/>
        <item x="179"/>
        <item x="62"/>
        <item x="110"/>
        <item x="300"/>
        <item x="262"/>
        <item x="90"/>
        <item x="20"/>
        <item x="56"/>
        <item x="212"/>
        <item x="454"/>
        <item x="433"/>
        <item x="279"/>
        <item x="429"/>
        <item x="366"/>
        <item x="381"/>
        <item x="445"/>
        <item x="484"/>
        <item x="130"/>
        <item x="450"/>
        <item x="76"/>
        <item x="34"/>
        <item x="504"/>
        <item x="521"/>
        <item x="78"/>
        <item x="229"/>
        <item x="70"/>
        <item x="692"/>
        <item x="270"/>
        <item x="421"/>
        <item x="317"/>
        <item x="360"/>
        <item x="207"/>
        <item x="466"/>
        <item x="652"/>
        <item x="681"/>
        <item x="650"/>
        <item x="693"/>
        <item x="654"/>
        <item x="653"/>
        <item x="659"/>
        <item x="171"/>
        <item x="94"/>
        <item x="177"/>
        <item x="160"/>
        <item x="120"/>
        <item x="390"/>
        <item x="495"/>
        <item x="6"/>
        <item x="368"/>
        <item x="430"/>
        <item x="181"/>
        <item x="399"/>
        <item x="30"/>
        <item x="24"/>
        <item x="459"/>
        <item x="423"/>
        <item x="515"/>
        <item x="618"/>
        <item x="493"/>
        <item x="73"/>
        <item x="507"/>
        <item x="543"/>
        <item x="578"/>
        <item x="550"/>
        <item x="520"/>
        <item x="602"/>
        <item x="646"/>
        <item x="535"/>
        <item x="525"/>
        <item x="499"/>
        <item x="470"/>
        <item x="440"/>
        <item x="471"/>
        <item x="651"/>
        <item t="default"/>
      </items>
    </pivotField>
    <pivotField showAll="0">
      <items count="6">
        <item h="1" x="4"/>
        <item h="1" x="3"/>
        <item h="1" x="0"/>
        <item x="2"/>
        <item h="1" x="1"/>
        <item t="default"/>
      </items>
    </pivotField>
    <pivotField axis="axisRow" showAll="0">
      <items count="6">
        <item h="1" sd="0" x="1"/>
        <item h="1" x="4"/>
        <item h="1" sd="0" x="3"/>
        <item x="2"/>
        <item h="1" x="0"/>
        <item t="default"/>
      </items>
    </pivotField>
    <pivotField showAll="0">
      <items count="7">
        <item h="1" x="2"/>
        <item h="1" x="1"/>
        <item h="1" x="3"/>
        <item h="1" x="0"/>
        <item x="4"/>
        <item h="1" x="5"/>
        <item t="default"/>
      </items>
    </pivotField>
    <pivotField showAll="0">
      <items count="5">
        <item h="1" x="2"/>
        <item h="1" x="0"/>
        <item h="1" x="1"/>
        <item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axis="axisRow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2"/>
    <field x="11"/>
  </rowFields>
  <rowItems count="142">
    <i>
      <x v="3"/>
    </i>
    <i r="1">
      <x v="7"/>
    </i>
    <i r="1">
      <x v="13"/>
    </i>
    <i r="1">
      <x v="15"/>
    </i>
    <i r="1">
      <x v="26"/>
    </i>
    <i r="1">
      <x v="36"/>
    </i>
    <i r="1">
      <x v="40"/>
    </i>
    <i r="1">
      <x v="42"/>
    </i>
    <i r="1">
      <x v="46"/>
    </i>
    <i r="1">
      <x v="52"/>
    </i>
    <i r="1">
      <x v="57"/>
    </i>
    <i r="1">
      <x v="65"/>
    </i>
    <i r="1">
      <x v="67"/>
    </i>
    <i r="1">
      <x v="73"/>
    </i>
    <i r="1">
      <x v="83"/>
    </i>
    <i r="1">
      <x v="92"/>
    </i>
    <i r="1">
      <x v="95"/>
    </i>
    <i r="1">
      <x v="96"/>
    </i>
    <i r="1">
      <x v="103"/>
    </i>
    <i r="1">
      <x v="104"/>
    </i>
    <i r="1">
      <x v="106"/>
    </i>
    <i r="1">
      <x v="126"/>
    </i>
    <i r="1">
      <x v="127"/>
    </i>
    <i r="1">
      <x v="134"/>
    </i>
    <i r="1">
      <x v="135"/>
    </i>
    <i r="1">
      <x v="137"/>
    </i>
    <i r="1">
      <x v="140"/>
    </i>
    <i r="1">
      <x v="145"/>
    </i>
    <i r="1">
      <x v="146"/>
    </i>
    <i r="1">
      <x v="148"/>
    </i>
    <i r="1">
      <x v="153"/>
    </i>
    <i r="1">
      <x v="158"/>
    </i>
    <i r="1">
      <x v="162"/>
    </i>
    <i r="1">
      <x v="166"/>
    </i>
    <i r="1">
      <x v="172"/>
    </i>
    <i r="1">
      <x v="175"/>
    </i>
    <i r="1">
      <x v="181"/>
    </i>
    <i r="1">
      <x v="184"/>
    </i>
    <i r="1">
      <x v="185"/>
    </i>
    <i r="1">
      <x v="188"/>
    </i>
    <i r="1">
      <x v="189"/>
    </i>
    <i r="1">
      <x v="191"/>
    </i>
    <i r="1">
      <x v="193"/>
    </i>
    <i r="1">
      <x v="195"/>
    </i>
    <i r="1">
      <x v="199"/>
    </i>
    <i r="1">
      <x v="204"/>
    </i>
    <i r="1">
      <x v="207"/>
    </i>
    <i r="1">
      <x v="214"/>
    </i>
    <i r="1">
      <x v="219"/>
    </i>
    <i r="1">
      <x v="229"/>
    </i>
    <i r="1">
      <x v="230"/>
    </i>
    <i r="1">
      <x v="241"/>
    </i>
    <i r="1">
      <x v="244"/>
    </i>
    <i r="1">
      <x v="258"/>
    </i>
    <i r="1">
      <x v="259"/>
    </i>
    <i r="1">
      <x v="265"/>
    </i>
    <i r="1">
      <x v="266"/>
    </i>
    <i r="1">
      <x v="270"/>
    </i>
    <i r="1">
      <x v="271"/>
    </i>
    <i r="1">
      <x v="288"/>
    </i>
    <i r="1">
      <x v="289"/>
    </i>
    <i r="1">
      <x v="299"/>
    </i>
    <i r="1">
      <x v="301"/>
    </i>
    <i r="1">
      <x v="311"/>
    </i>
    <i r="1">
      <x v="312"/>
    </i>
    <i r="1">
      <x v="315"/>
    </i>
    <i r="1">
      <x v="321"/>
    </i>
    <i r="1">
      <x v="323"/>
    </i>
    <i r="1">
      <x v="327"/>
    </i>
    <i r="1">
      <x v="328"/>
    </i>
    <i r="1">
      <x v="330"/>
    </i>
    <i r="1">
      <x v="343"/>
    </i>
    <i r="1">
      <x v="345"/>
    </i>
    <i r="1">
      <x v="347"/>
    </i>
    <i r="1">
      <x v="348"/>
    </i>
    <i r="1">
      <x v="351"/>
    </i>
    <i r="1">
      <x v="361"/>
    </i>
    <i r="1">
      <x v="369"/>
    </i>
    <i r="1">
      <x v="383"/>
    </i>
    <i r="1">
      <x v="389"/>
    </i>
    <i r="1">
      <x v="395"/>
    </i>
    <i r="1">
      <x v="397"/>
    </i>
    <i r="1">
      <x v="418"/>
    </i>
    <i r="1">
      <x v="419"/>
    </i>
    <i r="1">
      <x v="425"/>
    </i>
    <i r="1">
      <x v="431"/>
    </i>
    <i r="1">
      <x v="432"/>
    </i>
    <i r="1">
      <x v="438"/>
    </i>
    <i r="1">
      <x v="443"/>
    </i>
    <i r="1">
      <x v="447"/>
    </i>
    <i r="1">
      <x v="456"/>
    </i>
    <i r="1">
      <x v="458"/>
    </i>
    <i r="1">
      <x v="459"/>
    </i>
    <i r="1">
      <x v="464"/>
    </i>
    <i r="1">
      <x v="467"/>
    </i>
    <i r="1">
      <x v="470"/>
    </i>
    <i r="1">
      <x v="474"/>
    </i>
    <i r="1">
      <x v="492"/>
    </i>
    <i r="1">
      <x v="494"/>
    </i>
    <i r="1">
      <x v="499"/>
    </i>
    <i r="1">
      <x v="514"/>
    </i>
    <i r="1">
      <x v="522"/>
    </i>
    <i r="1">
      <x v="524"/>
    </i>
    <i r="1">
      <x v="532"/>
    </i>
    <i r="1">
      <x v="535"/>
    </i>
    <i r="1">
      <x v="536"/>
    </i>
    <i r="1">
      <x v="538"/>
    </i>
    <i r="1">
      <x v="539"/>
    </i>
    <i r="1">
      <x v="543"/>
    </i>
    <i r="1">
      <x v="544"/>
    </i>
    <i r="1">
      <x v="547"/>
    </i>
    <i r="1">
      <x v="550"/>
    </i>
    <i r="1">
      <x v="552"/>
    </i>
    <i r="1">
      <x v="561"/>
    </i>
    <i r="1">
      <x v="569"/>
    </i>
    <i r="1">
      <x v="571"/>
    </i>
    <i r="1">
      <x v="572"/>
    </i>
    <i r="1">
      <x v="576"/>
    </i>
    <i r="1">
      <x v="577"/>
    </i>
    <i r="1">
      <x v="581"/>
    </i>
    <i r="1">
      <x v="582"/>
    </i>
    <i r="1">
      <x v="593"/>
    </i>
    <i r="1">
      <x v="595"/>
    </i>
    <i r="1">
      <x v="598"/>
    </i>
    <i r="1">
      <x v="603"/>
    </i>
    <i r="1">
      <x v="608"/>
    </i>
    <i r="1">
      <x v="614"/>
    </i>
    <i r="1">
      <x v="616"/>
    </i>
    <i r="1">
      <x v="631"/>
    </i>
    <i r="1">
      <x v="632"/>
    </i>
    <i r="1">
      <x v="640"/>
    </i>
    <i r="1">
      <x v="642"/>
    </i>
    <i r="1">
      <x v="644"/>
    </i>
    <i r="1">
      <x v="645"/>
    </i>
    <i r="1">
      <x v="653"/>
    </i>
    <i r="1">
      <x v="663"/>
    </i>
    <i r="1">
      <x v="674"/>
    </i>
    <i r="1">
      <x v="677"/>
    </i>
    <i r="1">
      <x v="682"/>
    </i>
    <i r="1">
      <x v="689"/>
    </i>
    <i r="1">
      <x v="69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2CA8F-CD73-450F-B22F-6B8543AEC426}" name="PivotTable2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N3:AQ10" firstHeaderRow="0" firstDataRow="1" firstDataCol="1"/>
  <pivotFields count="12">
    <pivotField showAll="0"/>
    <pivotField showAll="0">
      <items count="6">
        <item h="1" x="4"/>
        <item h="1" x="3"/>
        <item h="1" x="0"/>
        <item x="2"/>
        <item h="1" x="1"/>
        <item t="default"/>
      </items>
    </pivotField>
    <pivotField showAll="0">
      <items count="6">
        <item h="1" x="1"/>
        <item x="4"/>
        <item h="1" sd="0" x="3"/>
        <item h="1" sd="0" x="2"/>
        <item h="1" x="0"/>
        <item t="default"/>
      </items>
    </pivotField>
    <pivotField axis="axisRow" showAll="0">
      <items count="7">
        <item x="2"/>
        <item x="1"/>
        <item x="3"/>
        <item x="0"/>
        <item x="4"/>
        <item x="5"/>
        <item t="default"/>
      </items>
    </pivotField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dataField="1" numFmtId="165" showAll="0"/>
    <pivotField numFmtId="165" showAll="0"/>
    <pivotField dataField="1"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Lucro" fld="11" subtotal="max" baseField="1" baseItem="3"/>
    <dataField name="Max of Vendas" fld="10" subtotal="max" baseField="3" baseItem="0"/>
    <dataField name="Max of Total de vendas" fld="8" subtotal="max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365B6-4F79-4A52-92C5-1584BD303E55}" name="PivotTable2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K3:AL5" firstHeaderRow="1" firstDataRow="1" firstDataCol="1"/>
  <pivotFields count="12">
    <pivotField showAll="0"/>
    <pivotField axis="axisRow" showAll="0">
      <items count="6">
        <item h="1" x="4"/>
        <item h="1" x="3"/>
        <item x="0"/>
        <item h="1" x="2"/>
        <item h="1" x="1"/>
        <item t="default"/>
      </items>
    </pivotField>
    <pivotField showAll="0">
      <items count="6">
        <item x="1"/>
        <item h="1" x="4"/>
        <item h="1" sd="0" x="3"/>
        <item h="1" sd="0" x="2"/>
        <item h="1" x="0"/>
        <item t="default"/>
      </items>
    </pivotField>
    <pivotField showAll="0">
      <items count="7">
        <item h="1" x="2"/>
        <item h="1" x="1"/>
        <item h="1" x="3"/>
        <item h="1" x="0"/>
        <item x="4"/>
        <item h="1" x="5"/>
        <item t="default"/>
      </items>
    </pivotField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1">
    <field x="1"/>
  </rowFields>
  <rowItems count="2">
    <i>
      <x v="2"/>
    </i>
    <i t="grand">
      <x/>
    </i>
  </rowItems>
  <colItems count="1">
    <i/>
  </colItems>
  <dataFields count="1">
    <dataField name="Max of Lucro" fld="11" subtotal="max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C6E8A-6EE2-4655-B743-55CC4B320D94}" name="PivotTable1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10" firstHeaderRow="1" firstDataRow="1" firstDataCol="1"/>
  <pivotFields count="12"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>
      <items count="6">
        <item h="1" sd="0" x="1"/>
        <item x="4"/>
        <item h="1" sd="0" x="3"/>
        <item h="1" sd="0" x="2"/>
        <item h="1" x="0"/>
        <item t="default"/>
      </items>
    </pivotField>
    <pivotField axis="axisRow" showAll="0">
      <items count="7">
        <item x="2"/>
        <item h="1" x="1"/>
        <item h="1" x="3"/>
        <item h="1" x="0"/>
        <item h="1" x="4"/>
        <item h="1" x="5"/>
        <item t="default"/>
      </items>
    </pivotField>
    <pivotField showAll="0"/>
    <pivotField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3"/>
    <field x="1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º de unidades vendidas" fld="5" baseField="1" baseItem="3"/>
  </dataFields>
  <formats count="2">
    <format dxfId="16">
      <pivotArea collapsedLevelsAreSubtotals="1" fieldPosition="0">
        <references count="2">
          <reference field="1" count="0"/>
          <reference field="3" count="0" selected="0"/>
        </references>
      </pivotArea>
    </format>
    <format dxfId="1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8A77B-0803-497F-92DE-15FE402D48FE}" name="PivotTable1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V3:W5" firstHeaderRow="1" firstDataRow="1" firstDataCol="1"/>
  <pivotFields count="12">
    <pivotField showAll="0"/>
    <pivotField axis="axisRow" showAll="0">
      <items count="6">
        <item h="1" x="4"/>
        <item h="1" x="3"/>
        <item h="1" x="0"/>
        <item x="2"/>
        <item h="1" x="1"/>
        <item t="default"/>
      </items>
    </pivotField>
    <pivotField showAll="0"/>
    <pivotField showAll="0">
      <items count="7">
        <item x="2"/>
        <item x="1"/>
        <item x="3"/>
        <item x="0"/>
        <item x="4"/>
        <item x="5"/>
        <item t="default"/>
      </items>
    </pivotField>
    <pivotField showAll="0">
      <items count="5">
        <item x="2"/>
        <item h="1" x="0"/>
        <item h="1" x="1"/>
        <item h="1"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Max of Lucro" fld="11" subtotal="max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BDA6D-B1B6-47F4-9243-F9C2050C1D80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F8" firstHeaderRow="1" firstDataRow="1" firstDataCol="1"/>
  <pivotFields count="12">
    <pivotField showAll="0"/>
    <pivotField showAll="0"/>
    <pivotField axis="axisRow" showAll="0">
      <items count="6">
        <item sd="0" x="1"/>
        <item sd="0" x="4"/>
        <item sd="0" x="3"/>
        <item sd="0" x="2"/>
        <item sd="0" x="0"/>
        <item t="default" sd="0"/>
      </items>
    </pivotField>
    <pivotField showAll="0"/>
    <pivotField axis="axisRow" showAll="0">
      <items count="5">
        <item sd="0" x="2"/>
        <item sd="0" x="0"/>
        <item sd="0" x="1"/>
        <item sd="0" x="3"/>
        <item t="default" sd="0"/>
      </items>
    </pivotField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4"/>
    <field x="2"/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81C87-4E3D-4D2C-8DF6-E9859A488FE4}" name="PivotTable2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H3:AI7" firstHeaderRow="1" firstDataRow="1" firstDataCol="1"/>
  <pivotFields count="12">
    <pivotField showAll="0"/>
    <pivotField axis="axisRow" showAll="0">
      <items count="6">
        <item h="1" x="4"/>
        <item h="1" x="3"/>
        <item h="1" x="0"/>
        <item h="1" x="2"/>
        <item x="1"/>
        <item t="default"/>
      </items>
    </pivotField>
    <pivotField showAll="0">
      <items count="6">
        <item h="1" sd="0" x="1"/>
        <item x="4"/>
        <item h="1" sd="0" x="3"/>
        <item h="1" sd="0" x="2"/>
        <item h="1" x="0"/>
        <item t="default"/>
      </items>
    </pivotField>
    <pivotField axis="axisRow" showAll="0">
      <items count="7">
        <item h="1" x="2"/>
        <item h="1" x="1"/>
        <item h="1" x="3"/>
        <item x="0"/>
        <item h="1" x="4"/>
        <item h="1" x="5"/>
        <item t="default"/>
      </items>
    </pivotField>
    <pivotField axis="axisRow" showAll="0">
      <items count="5">
        <item h="1" x="2"/>
        <item h="1" x="0"/>
        <item h="1" x="1"/>
        <item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3"/>
    <field x="1"/>
    <field x="4"/>
  </rowFields>
  <rowItems count="4">
    <i>
      <x v="3"/>
    </i>
    <i r="1">
      <x v="4"/>
    </i>
    <i r="2">
      <x v="3"/>
    </i>
    <i t="grand">
      <x/>
    </i>
  </rowItems>
  <colItems count="1">
    <i/>
  </colItems>
  <dataFields count="1">
    <dataField name="Sum of Lucro" fld="11" baseField="0" baseItem="0"/>
  </dataFields>
  <formats count="2">
    <format dxfId="14">
      <pivotArea collapsedLevelsAreSubtotals="1" fieldPosition="0">
        <references count="2">
          <reference field="1" count="0"/>
          <reference field="3" count="0" selected="0"/>
        </references>
      </pivotArea>
    </format>
    <format dxfId="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EB7A7-6AC1-4FA6-881E-FF4D5B356139}" name="PivotTable1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7" firstHeaderRow="1" firstDataRow="1" firstDataCol="1"/>
  <pivotFields count="12">
    <pivotField showAll="0"/>
    <pivotField axis="axisRow" showAll="0">
      <items count="6">
        <item h="1" x="4"/>
        <item h="1" x="3"/>
        <item h="1" x="0"/>
        <item x="2"/>
        <item h="1" x="1"/>
        <item t="default"/>
      </items>
    </pivotField>
    <pivotField showAll="0">
      <items count="6">
        <item h="1" sd="0" x="1"/>
        <item x="4"/>
        <item h="1" sd="0" x="3"/>
        <item h="1" sd="0" x="2"/>
        <item h="1" x="0"/>
        <item t="default"/>
      </items>
    </pivotField>
    <pivotField axis="axisRow" showAll="0">
      <items count="7">
        <item h="1" x="2"/>
        <item h="1" x="1"/>
        <item h="1" x="3"/>
        <item x="0"/>
        <item h="1" x="4"/>
        <item h="1" x="5"/>
        <item t="default"/>
      </items>
    </pivotField>
    <pivotField axis="axisRow" showAll="0">
      <items count="5">
        <item h="1" x="2"/>
        <item h="1" x="0"/>
        <item h="1" x="1"/>
        <item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3"/>
    <field x="1"/>
    <field x="4"/>
  </rowFields>
  <rowItems count="4">
    <i>
      <x v="3"/>
    </i>
    <i r="1">
      <x v="3"/>
    </i>
    <i r="2">
      <x v="3"/>
    </i>
    <i t="grand">
      <x/>
    </i>
  </rowItems>
  <colItems count="1">
    <i/>
  </colItems>
  <dataFields count="1">
    <dataField name="Sum of Lucro" fld="11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27B95-223E-4D27-BA51-85789CFCB911}" name="PivotTable1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3:T5" firstHeaderRow="1" firstDataRow="1" firstDataCol="1"/>
  <pivotFields count="12">
    <pivotField showAll="0"/>
    <pivotField showAll="0">
      <items count="6">
        <item h="1" x="4"/>
        <item h="1" x="3"/>
        <item h="1" x="0"/>
        <item x="2"/>
        <item h="1" x="1"/>
        <item t="default"/>
      </items>
    </pivotField>
    <pivotField axis="axisRow" showAll="0">
      <items count="6">
        <item h="1" sd="0" x="1"/>
        <item h="1" x="4"/>
        <item sd="0" x="3"/>
        <item h="1" sd="0" x="2"/>
        <item h="1" x="0"/>
        <item t="default"/>
      </items>
    </pivotField>
    <pivotField showAll="0">
      <items count="7">
        <item h="1" x="2"/>
        <item h="1" x="1"/>
        <item h="1" x="3"/>
        <item x="0"/>
        <item h="1" x="4"/>
        <item h="1" x="5"/>
        <item t="default"/>
      </items>
    </pivotField>
    <pivotField showAll="0">
      <items count="5">
        <item h="1" x="2"/>
        <item h="1" x="0"/>
        <item h="1" x="1"/>
        <item x="3"/>
        <item t="default"/>
      </items>
    </pivotField>
    <pivotField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1">
    <field x="2"/>
  </rowFields>
  <rowItems count="2">
    <i>
      <x v="2"/>
    </i>
    <i t="grand">
      <x/>
    </i>
  </rowItems>
  <colItems count="1">
    <i/>
  </colItems>
  <dataFields count="1">
    <dataField name="Average of Nº de unidades vendidas" fld="5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A9528-AFC5-4370-B052-AAB9838C7B04}" name="PivotTable1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P114" firstHeaderRow="1" firstDataRow="1" firstDataCol="1"/>
  <pivotFields count="12">
    <pivotField showAll="0">
      <items count="701">
        <item x="244"/>
        <item x="92"/>
        <item x="248"/>
        <item x="328"/>
        <item x="239"/>
        <item x="39"/>
        <item x="340"/>
        <item x="283"/>
        <item x="241"/>
        <item x="326"/>
        <item x="255"/>
        <item x="81"/>
        <item x="95"/>
        <item x="391"/>
        <item x="220"/>
        <item x="375"/>
        <item x="409"/>
        <item x="384"/>
        <item x="382"/>
        <item x="57"/>
        <item x="449"/>
        <item x="469"/>
        <item x="413"/>
        <item x="122"/>
        <item x="316"/>
        <item x="473"/>
        <item x="28"/>
        <item x="432"/>
        <item x="327"/>
        <item x="278"/>
        <item x="41"/>
        <item x="572"/>
        <item x="345"/>
        <item x="589"/>
        <item x="68"/>
        <item x="571"/>
        <item x="305"/>
        <item x="435"/>
        <item x="183"/>
        <item x="688"/>
        <item x="668"/>
        <item x="582"/>
        <item x="152"/>
        <item x="178"/>
        <item x="645"/>
        <item x="112"/>
        <item x="662"/>
        <item x="676"/>
        <item x="656"/>
        <item x="648"/>
        <item x="672"/>
        <item x="610"/>
        <item x="563"/>
        <item x="588"/>
        <item x="534"/>
        <item x="153"/>
        <item x="15"/>
        <item x="622"/>
        <item x="289"/>
        <item x="58"/>
        <item x="333"/>
        <item x="312"/>
        <item x="223"/>
        <item x="549"/>
        <item x="370"/>
        <item x="155"/>
        <item x="45"/>
        <item x="431"/>
        <item x="266"/>
        <item x="17"/>
        <item x="313"/>
        <item x="394"/>
        <item x="12"/>
        <item x="200"/>
        <item x="365"/>
        <item x="501"/>
        <item x="198"/>
        <item x="42"/>
        <item x="127"/>
        <item x="393"/>
        <item x="438"/>
        <item x="5"/>
        <item x="442"/>
        <item x="586"/>
        <item x="508"/>
        <item x="396"/>
        <item x="416"/>
        <item x="591"/>
        <item x="522"/>
        <item x="189"/>
        <item x="540"/>
        <item x="49"/>
        <item x="216"/>
        <item x="260"/>
        <item x="162"/>
        <item x="323"/>
        <item x="664"/>
        <item x="11"/>
        <item x="195"/>
        <item x="322"/>
        <item x="209"/>
        <item x="403"/>
        <item x="2"/>
        <item x="363"/>
        <item x="261"/>
        <item x="387"/>
        <item x="137"/>
        <item x="325"/>
        <item x="106"/>
        <item x="43"/>
        <item x="425"/>
        <item x="204"/>
        <item x="417"/>
        <item x="190"/>
        <item x="116"/>
        <item x="332"/>
        <item x="36"/>
        <item x="3"/>
        <item x="86"/>
        <item x="344"/>
        <item x="482"/>
        <item x="158"/>
        <item x="428"/>
        <item x="566"/>
        <item x="19"/>
        <item x="22"/>
        <item x="424"/>
        <item x="378"/>
        <item x="191"/>
        <item x="514"/>
        <item x="551"/>
        <item x="537"/>
        <item x="336"/>
        <item x="101"/>
        <item x="629"/>
        <item x="254"/>
        <item x="146"/>
        <item x="350"/>
        <item x="228"/>
        <item x="620"/>
        <item x="114"/>
        <item x="614"/>
        <item x="143"/>
        <item x="208"/>
        <item x="639"/>
        <item x="219"/>
        <item x="133"/>
        <item x="288"/>
        <item x="362"/>
        <item x="395"/>
        <item x="358"/>
        <item x="13"/>
        <item x="26"/>
        <item x="258"/>
        <item x="134"/>
        <item x="542"/>
        <item x="136"/>
        <item x="402"/>
        <item x="140"/>
        <item x="147"/>
        <item x="418"/>
        <item x="124"/>
        <item x="349"/>
        <item x="269"/>
        <item x="141"/>
        <item x="415"/>
        <item x="175"/>
        <item x="657"/>
        <item x="579"/>
        <item x="202"/>
        <item x="154"/>
        <item x="658"/>
        <item x="307"/>
        <item x="480"/>
        <item x="640"/>
        <item x="677"/>
        <item x="273"/>
        <item x="348"/>
        <item x="529"/>
        <item x="531"/>
        <item x="329"/>
        <item x="31"/>
        <item x="188"/>
        <item x="277"/>
        <item x="38"/>
        <item x="383"/>
        <item x="32"/>
        <item x="163"/>
        <item x="502"/>
        <item x="196"/>
        <item x="61"/>
        <item x="7"/>
        <item x="0"/>
        <item x="581"/>
        <item x="443"/>
        <item x="274"/>
        <item x="334"/>
        <item x="407"/>
        <item x="371"/>
        <item x="193"/>
        <item x="166"/>
        <item x="567"/>
        <item x="599"/>
        <item x="472"/>
        <item x="79"/>
        <item x="237"/>
        <item x="498"/>
        <item x="632"/>
        <item x="159"/>
        <item x="562"/>
        <item x="156"/>
        <item x="570"/>
        <item x="161"/>
        <item x="264"/>
        <item x="359"/>
        <item x="125"/>
        <item x="165"/>
        <item x="235"/>
        <item x="236"/>
        <item x="168"/>
        <item x="84"/>
        <item x="99"/>
        <item x="597"/>
        <item x="187"/>
        <item x="98"/>
        <item x="243"/>
        <item x="490"/>
        <item x="199"/>
        <item x="315"/>
        <item x="16"/>
        <item x="142"/>
        <item x="583"/>
        <item x="573"/>
        <item x="488"/>
        <item x="234"/>
        <item x="532"/>
        <item x="203"/>
        <item x="544"/>
        <item x="492"/>
        <item x="577"/>
        <item x="119"/>
        <item x="491"/>
        <item x="481"/>
        <item x="299"/>
        <item x="560"/>
        <item x="225"/>
        <item x="455"/>
        <item x="422"/>
        <item x="287"/>
        <item x="379"/>
        <item x="108"/>
        <item x="252"/>
        <item x="59"/>
        <item x="330"/>
        <item x="451"/>
        <item x="483"/>
        <item x="397"/>
        <item x="249"/>
        <item x="460"/>
        <item x="427"/>
        <item x="176"/>
        <item x="545"/>
        <item x="233"/>
        <item x="201"/>
        <item x="347"/>
        <item x="386"/>
        <item x="18"/>
        <item x="148"/>
        <item x="77"/>
        <item x="477"/>
        <item x="561"/>
        <item x="547"/>
        <item x="419"/>
        <item x="218"/>
        <item x="367"/>
        <item x="55"/>
        <item x="263"/>
        <item x="290"/>
        <item x="1"/>
        <item x="462"/>
        <item x="555"/>
        <item x="51"/>
        <item x="87"/>
        <item x="298"/>
        <item x="601"/>
        <item x="265"/>
        <item x="517"/>
        <item x="463"/>
        <item x="556"/>
        <item x="224"/>
        <item x="603"/>
        <item x="93"/>
        <item x="568"/>
        <item x="634"/>
        <item x="374"/>
        <item x="96"/>
        <item x="569"/>
        <item x="221"/>
        <item x="638"/>
        <item x="500"/>
        <item x="609"/>
        <item x="518"/>
        <item x="88"/>
        <item x="635"/>
        <item x="318"/>
        <item x="306"/>
        <item x="247"/>
        <item x="182"/>
        <item x="320"/>
        <item x="575"/>
        <item x="80"/>
        <item x="184"/>
        <item x="89"/>
        <item x="251"/>
        <item x="376"/>
        <item x="303"/>
        <item x="304"/>
        <item x="63"/>
        <item x="215"/>
        <item x="71"/>
        <item x="27"/>
        <item x="111"/>
        <item x="240"/>
        <item x="291"/>
        <item x="117"/>
        <item x="72"/>
        <item x="630"/>
        <item x="475"/>
        <item x="641"/>
        <item x="389"/>
        <item x="642"/>
        <item x="564"/>
        <item x="611"/>
        <item x="476"/>
        <item x="598"/>
        <item x="346"/>
        <item x="410"/>
        <item x="331"/>
        <item x="574"/>
        <item x="592"/>
        <item x="353"/>
        <item x="185"/>
        <item x="606"/>
        <item x="132"/>
        <item x="539"/>
        <item x="392"/>
        <item x="308"/>
        <item x="585"/>
        <item x="128"/>
        <item x="388"/>
        <item x="554"/>
        <item x="670"/>
        <item x="489"/>
        <item x="682"/>
        <item x="467"/>
        <item x="245"/>
        <item x="590"/>
        <item x="29"/>
        <item x="309"/>
        <item x="9"/>
        <item x="314"/>
        <item x="519"/>
        <item x="83"/>
        <item x="616"/>
        <item x="400"/>
        <item x="192"/>
        <item x="174"/>
        <item x="613"/>
        <item x="600"/>
        <item x="135"/>
        <item x="486"/>
        <item x="337"/>
        <item x="335"/>
        <item x="107"/>
        <item x="671"/>
        <item x="52"/>
        <item x="157"/>
        <item x="222"/>
        <item x="412"/>
        <item x="434"/>
        <item x="675"/>
        <item x="186"/>
        <item x="619"/>
        <item x="82"/>
        <item x="256"/>
        <item x="205"/>
        <item x="474"/>
        <item x="506"/>
        <item x="523"/>
        <item x="210"/>
        <item x="485"/>
        <item x="487"/>
        <item x="647"/>
        <item x="553"/>
        <item x="194"/>
        <item x="257"/>
        <item x="624"/>
        <item x="674"/>
        <item x="357"/>
        <item x="138"/>
        <item x="214"/>
        <item x="516"/>
        <item x="104"/>
        <item x="595"/>
        <item x="53"/>
        <item x="695"/>
        <item x="660"/>
        <item x="464"/>
        <item x="361"/>
        <item x="558"/>
        <item x="173"/>
        <item x="604"/>
        <item x="468"/>
        <item x="680"/>
        <item x="687"/>
        <item x="444"/>
        <item x="596"/>
        <item x="268"/>
        <item x="54"/>
        <item x="612"/>
        <item x="297"/>
        <item x="605"/>
        <item x="48"/>
        <item x="694"/>
        <item x="60"/>
        <item x="461"/>
        <item x="576"/>
        <item x="621"/>
        <item x="321"/>
        <item x="686"/>
        <item x="626"/>
        <item x="172"/>
        <item x="644"/>
        <item x="356"/>
        <item x="275"/>
        <item x="478"/>
        <item x="678"/>
        <item x="623"/>
        <item x="211"/>
        <item x="408"/>
        <item x="197"/>
        <item x="65"/>
        <item x="282"/>
        <item x="33"/>
        <item x="286"/>
        <item x="293"/>
        <item x="21"/>
        <item x="324"/>
        <item x="420"/>
        <item x="25"/>
        <item x="437"/>
        <item x="40"/>
        <item x="295"/>
        <item x="342"/>
        <item x="46"/>
        <item x="406"/>
        <item x="405"/>
        <item x="456"/>
        <item x="64"/>
        <item x="149"/>
        <item x="14"/>
        <item x="139"/>
        <item x="284"/>
        <item x="294"/>
        <item x="151"/>
        <item x="364"/>
        <item x="426"/>
        <item x="530"/>
        <item x="513"/>
        <item x="536"/>
        <item x="167"/>
        <item x="497"/>
        <item x="75"/>
        <item x="505"/>
        <item x="617"/>
        <item x="503"/>
        <item x="164"/>
        <item x="511"/>
        <item x="565"/>
        <item x="145"/>
        <item x="354"/>
        <item x="217"/>
        <item x="669"/>
        <item x="627"/>
        <item x="170"/>
        <item x="538"/>
        <item x="169"/>
        <item x="238"/>
        <item x="698"/>
        <item x="663"/>
        <item x="685"/>
        <item x="226"/>
        <item x="667"/>
        <item x="355"/>
        <item x="341"/>
        <item x="494"/>
        <item x="447"/>
        <item x="509"/>
        <item x="512"/>
        <item x="637"/>
        <item x="593"/>
        <item x="696"/>
        <item x="552"/>
        <item x="301"/>
        <item x="115"/>
        <item x="10"/>
        <item x="102"/>
        <item x="292"/>
        <item x="352"/>
        <item x="118"/>
        <item x="227"/>
        <item x="280"/>
        <item x="123"/>
        <item x="351"/>
        <item x="23"/>
        <item x="414"/>
        <item x="436"/>
        <item x="276"/>
        <item x="372"/>
        <item x="113"/>
        <item x="259"/>
        <item x="69"/>
        <item x="608"/>
        <item x="527"/>
        <item x="206"/>
        <item x="580"/>
        <item x="643"/>
        <item x="533"/>
        <item x="689"/>
        <item x="661"/>
        <item x="684"/>
        <item x="584"/>
        <item x="559"/>
        <item x="281"/>
        <item x="673"/>
        <item x="465"/>
        <item x="100"/>
        <item x="109"/>
        <item x="121"/>
        <item x="246"/>
        <item x="377"/>
        <item x="50"/>
        <item x="411"/>
        <item x="401"/>
        <item x="267"/>
        <item x="85"/>
        <item x="4"/>
        <item x="103"/>
        <item x="126"/>
        <item x="369"/>
        <item x="310"/>
        <item x="47"/>
        <item x="74"/>
        <item x="35"/>
        <item x="67"/>
        <item x="441"/>
        <item x="338"/>
        <item x="105"/>
        <item x="144"/>
        <item x="541"/>
        <item x="666"/>
        <item x="699"/>
        <item x="232"/>
        <item x="213"/>
        <item x="625"/>
        <item x="607"/>
        <item x="311"/>
        <item x="697"/>
        <item x="691"/>
        <item x="683"/>
        <item x="230"/>
        <item x="302"/>
        <item x="319"/>
        <item x="633"/>
        <item x="631"/>
        <item x="690"/>
        <item x="250"/>
        <item x="679"/>
        <item x="97"/>
        <item x="37"/>
        <item x="373"/>
        <item x="91"/>
        <item x="439"/>
        <item x="398"/>
        <item x="242"/>
        <item x="296"/>
        <item x="479"/>
        <item x="131"/>
        <item x="272"/>
        <item x="271"/>
        <item x="8"/>
        <item x="150"/>
        <item x="458"/>
        <item x="496"/>
        <item x="385"/>
        <item x="339"/>
        <item x="180"/>
        <item x="453"/>
        <item x="649"/>
        <item x="44"/>
        <item x="557"/>
        <item x="524"/>
        <item x="528"/>
        <item x="510"/>
        <item x="66"/>
        <item x="548"/>
        <item x="587"/>
        <item x="636"/>
        <item x="594"/>
        <item x="615"/>
        <item x="546"/>
        <item x="655"/>
        <item x="231"/>
        <item x="253"/>
        <item x="343"/>
        <item x="446"/>
        <item x="457"/>
        <item x="404"/>
        <item x="448"/>
        <item x="285"/>
        <item x="380"/>
        <item x="452"/>
        <item x="526"/>
        <item x="628"/>
        <item x="665"/>
        <item x="129"/>
        <item x="179"/>
        <item x="62"/>
        <item x="110"/>
        <item x="300"/>
        <item x="262"/>
        <item x="90"/>
        <item x="20"/>
        <item x="56"/>
        <item x="212"/>
        <item x="454"/>
        <item x="433"/>
        <item x="279"/>
        <item x="429"/>
        <item x="366"/>
        <item x="381"/>
        <item x="445"/>
        <item x="484"/>
        <item x="130"/>
        <item x="450"/>
        <item x="76"/>
        <item x="34"/>
        <item x="504"/>
        <item x="521"/>
        <item x="78"/>
        <item x="229"/>
        <item x="70"/>
        <item x="692"/>
        <item x="270"/>
        <item x="421"/>
        <item x="317"/>
        <item x="360"/>
        <item x="207"/>
        <item x="466"/>
        <item x="652"/>
        <item x="681"/>
        <item x="650"/>
        <item x="693"/>
        <item x="654"/>
        <item x="653"/>
        <item x="659"/>
        <item x="171"/>
        <item x="94"/>
        <item x="177"/>
        <item x="160"/>
        <item x="120"/>
        <item x="390"/>
        <item x="495"/>
        <item x="6"/>
        <item x="368"/>
        <item x="430"/>
        <item x="181"/>
        <item x="399"/>
        <item x="30"/>
        <item x="24"/>
        <item x="459"/>
        <item x="423"/>
        <item x="515"/>
        <item x="618"/>
        <item x="493"/>
        <item x="73"/>
        <item x="507"/>
        <item x="543"/>
        <item x="578"/>
        <item x="550"/>
        <item x="520"/>
        <item x="602"/>
        <item x="646"/>
        <item x="535"/>
        <item x="525"/>
        <item x="499"/>
        <item x="470"/>
        <item x="440"/>
        <item x="471"/>
        <item x="651"/>
        <item t="default"/>
      </items>
    </pivotField>
    <pivotField showAll="0">
      <items count="6">
        <item h="1" x="4"/>
        <item h="1" x="3"/>
        <item h="1" x="0"/>
        <item x="2"/>
        <item h="1" x="1"/>
        <item t="default"/>
      </items>
    </pivotField>
    <pivotField showAll="0">
      <items count="6">
        <item h="1" sd="0" x="1"/>
        <item x="4"/>
        <item h="1" sd="0" x="3"/>
        <item h="1" sd="0" x="2"/>
        <item h="1" x="0"/>
        <item t="default"/>
      </items>
    </pivotField>
    <pivotField axis="axisRow" showAll="0">
      <items count="7">
        <item h="1" x="2"/>
        <item h="1" x="1"/>
        <item h="1" x="3"/>
        <item h="1" x="0"/>
        <item x="4"/>
        <item h="1" x="5"/>
        <item t="default"/>
      </items>
    </pivotField>
    <pivotField showAll="0">
      <items count="5">
        <item h="1" x="2"/>
        <item h="1" x="0"/>
        <item h="1" x="1"/>
        <item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axis="axisRow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3"/>
    <field x="11"/>
  </rowFields>
  <rowItems count="111">
    <i>
      <x v="4"/>
    </i>
    <i r="1">
      <x v="50"/>
    </i>
    <i r="1">
      <x v="59"/>
    </i>
    <i r="1">
      <x v="60"/>
    </i>
    <i r="1">
      <x v="75"/>
    </i>
    <i r="1">
      <x v="81"/>
    </i>
    <i r="1">
      <x v="82"/>
    </i>
    <i r="1">
      <x v="83"/>
    </i>
    <i r="1">
      <x v="91"/>
    </i>
    <i r="1">
      <x v="93"/>
    </i>
    <i r="1">
      <x v="95"/>
    </i>
    <i r="1">
      <x v="100"/>
    </i>
    <i r="1">
      <x v="101"/>
    </i>
    <i r="1">
      <x v="102"/>
    </i>
    <i r="1">
      <x v="108"/>
    </i>
    <i r="1">
      <x v="110"/>
    </i>
    <i r="1">
      <x v="114"/>
    </i>
    <i r="1">
      <x v="119"/>
    </i>
    <i r="1">
      <x v="122"/>
    </i>
    <i r="1">
      <x v="123"/>
    </i>
    <i r="1">
      <x v="126"/>
    </i>
    <i r="1">
      <x v="127"/>
    </i>
    <i r="1">
      <x v="128"/>
    </i>
    <i r="1">
      <x v="130"/>
    </i>
    <i r="1">
      <x v="131"/>
    </i>
    <i r="1">
      <x v="132"/>
    </i>
    <i r="1">
      <x v="133"/>
    </i>
    <i r="1">
      <x v="135"/>
    </i>
    <i r="1">
      <x v="138"/>
    </i>
    <i r="1">
      <x v="142"/>
    </i>
    <i r="1">
      <x v="143"/>
    </i>
    <i r="1">
      <x v="144"/>
    </i>
    <i r="1">
      <x v="148"/>
    </i>
    <i r="1">
      <x v="150"/>
    </i>
    <i r="1">
      <x v="151"/>
    </i>
    <i r="1">
      <x v="152"/>
    </i>
    <i r="1">
      <x v="154"/>
    </i>
    <i r="1">
      <x v="156"/>
    </i>
    <i r="1">
      <x v="158"/>
    </i>
    <i r="1">
      <x v="163"/>
    </i>
    <i r="1">
      <x v="168"/>
    </i>
    <i r="1">
      <x v="169"/>
    </i>
    <i r="1">
      <x v="170"/>
    </i>
    <i r="1">
      <x v="171"/>
    </i>
    <i r="1">
      <x v="172"/>
    </i>
    <i r="1">
      <x v="175"/>
    </i>
    <i r="1">
      <x v="176"/>
    </i>
    <i r="1">
      <x v="178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9"/>
    </i>
    <i r="1">
      <x v="202"/>
    </i>
    <i r="1">
      <x v="206"/>
    </i>
    <i r="1">
      <x v="210"/>
    </i>
    <i r="1">
      <x v="216"/>
    </i>
    <i r="1">
      <x v="225"/>
    </i>
    <i r="1">
      <x v="232"/>
    </i>
    <i r="1">
      <x v="236"/>
    </i>
    <i r="1">
      <x v="237"/>
    </i>
    <i r="1">
      <x v="239"/>
    </i>
    <i r="1">
      <x v="264"/>
    </i>
    <i r="1">
      <x v="275"/>
    </i>
    <i r="1">
      <x v="283"/>
    </i>
    <i r="1">
      <x v="284"/>
    </i>
    <i r="1">
      <x v="303"/>
    </i>
    <i r="1">
      <x v="321"/>
    </i>
    <i r="1">
      <x v="354"/>
    </i>
    <i r="1">
      <x v="394"/>
    </i>
    <i r="1">
      <x v="469"/>
    </i>
    <i r="1">
      <x v="487"/>
    </i>
    <i r="1">
      <x v="492"/>
    </i>
    <i r="1">
      <x v="514"/>
    </i>
    <i r="1">
      <x v="531"/>
    </i>
    <i r="1">
      <x v="533"/>
    </i>
    <i r="1">
      <x v="534"/>
    </i>
    <i r="1">
      <x v="554"/>
    </i>
    <i r="1">
      <x v="563"/>
    </i>
    <i r="1">
      <x v="570"/>
    </i>
    <i r="1">
      <x v="573"/>
    </i>
    <i r="1">
      <x v="578"/>
    </i>
    <i r="1">
      <x v="587"/>
    </i>
    <i r="1">
      <x v="591"/>
    </i>
    <i r="1">
      <x v="593"/>
    </i>
    <i r="1">
      <x v="594"/>
    </i>
    <i r="1">
      <x v="615"/>
    </i>
    <i r="1">
      <x v="620"/>
    </i>
    <i r="1">
      <x v="623"/>
    </i>
    <i r="1">
      <x v="625"/>
    </i>
    <i r="1">
      <x v="628"/>
    </i>
    <i r="1">
      <x v="632"/>
    </i>
    <i r="1">
      <x v="643"/>
    </i>
    <i r="1">
      <x v="649"/>
    </i>
    <i r="1">
      <x v="654"/>
    </i>
    <i r="1">
      <x v="669"/>
    </i>
    <i r="1">
      <x v="676"/>
    </i>
    <i r="1">
      <x v="67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218BC-BAFF-466B-A09D-1CF9439A37D5}" name="PivotTable9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2">
    <pivotField showAll="0"/>
    <pivotField showAll="0"/>
    <pivotField axis="axisRow" showAll="0">
      <items count="6">
        <item h="1" x="1"/>
        <item h="1" x="4"/>
        <item x="3"/>
        <item h="1" sd="0" x="2"/>
        <item h="1" x="0"/>
        <item t="default"/>
      </items>
    </pivotField>
    <pivotField axis="axisRow" showAll="0">
      <items count="7">
        <item h="1" x="2"/>
        <item x="1"/>
        <item h="1" x="3"/>
        <item h="1" x="0"/>
        <item h="1" x="4"/>
        <item h="1" x="5"/>
        <item t="default"/>
      </items>
    </pivotField>
    <pivotField showAll="0"/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3"/>
    <field x="2"/>
    <field x="5"/>
  </rowFields>
  <rowItems count="6">
    <i>
      <x v="1"/>
    </i>
    <i r="1">
      <x v="2"/>
    </i>
    <i r="2">
      <x v="1"/>
    </i>
    <i r="2">
      <x v="2"/>
    </i>
    <i r="2">
      <x v="3"/>
    </i>
    <i t="grand">
      <x/>
    </i>
  </rowItems>
  <colItems count="1">
    <i/>
  </colItems>
  <dataFields count="1">
    <dataField name="Count of Nº de unidades vendidas" fld="5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FF0B7-99C2-4478-95AF-9479FA58F9C7}" name="PivotTable2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E3:AF7" firstHeaderRow="1" firstDataRow="1" firstDataCol="1"/>
  <pivotFields count="12">
    <pivotField showAll="0"/>
    <pivotField axis="axisRow" showAll="0">
      <items count="6">
        <item h="1" x="4"/>
        <item h="1" x="3"/>
        <item x="0"/>
        <item h="1" x="2"/>
        <item h="1" x="1"/>
        <item t="default"/>
      </items>
    </pivotField>
    <pivotField showAll="0">
      <items count="6">
        <item h="1" sd="0" x="1"/>
        <item h="1" x="4"/>
        <item h="1" sd="0" x="3"/>
        <item h="1" sd="0" x="2"/>
        <item x="0"/>
        <item t="default"/>
      </items>
    </pivotField>
    <pivotField axis="axisRow" showAll="0">
      <items count="7">
        <item h="1" x="2"/>
        <item x="1"/>
        <item h="1" x="3"/>
        <item h="1" x="0"/>
        <item h="1" x="4"/>
        <item h="1" x="5"/>
        <item t="default"/>
      </items>
    </pivotField>
    <pivotField axis="axisRow" showAll="0">
      <items count="5">
        <item h="1" x="2"/>
        <item h="1" x="0"/>
        <item h="1" x="1"/>
        <item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>
      <items count="516">
        <item x="25"/>
        <item x="400"/>
        <item x="389"/>
        <item x="14"/>
        <item x="10"/>
        <item x="122"/>
        <item x="290"/>
        <item x="465"/>
        <item x="1"/>
        <item x="303"/>
        <item x="12"/>
        <item x="304"/>
        <item x="338"/>
        <item x="8"/>
        <item x="444"/>
        <item x="299"/>
        <item x="246"/>
        <item x="260"/>
        <item x="15"/>
        <item x="395"/>
        <item x="226"/>
        <item x="19"/>
        <item x="285"/>
        <item x="490"/>
        <item x="127"/>
        <item x="327"/>
        <item x="24"/>
        <item x="26"/>
        <item x="283"/>
        <item x="341"/>
        <item x="247"/>
        <item x="443"/>
        <item x="368"/>
        <item x="349"/>
        <item x="355"/>
        <item x="312"/>
        <item x="252"/>
        <item x="383"/>
        <item x="417"/>
        <item x="282"/>
        <item x="29"/>
        <item x="38"/>
        <item x="40"/>
        <item x="209"/>
        <item x="409"/>
        <item x="158"/>
        <item x="366"/>
        <item x="114"/>
        <item x="43"/>
        <item x="347"/>
        <item x="44"/>
        <item x="315"/>
        <item x="45"/>
        <item x="208"/>
        <item x="305"/>
        <item x="177"/>
        <item x="66"/>
        <item x="48"/>
        <item x="259"/>
        <item x="314"/>
        <item x="280"/>
        <item x="326"/>
        <item x="321"/>
        <item x="460"/>
        <item x="242"/>
        <item x="52"/>
        <item x="54"/>
        <item x="59"/>
        <item x="67"/>
        <item x="68"/>
        <item x="268"/>
        <item x="342"/>
        <item x="69"/>
        <item x="406"/>
        <item x="70"/>
        <item x="73"/>
        <item x="74"/>
        <item x="262"/>
        <item x="393"/>
        <item x="205"/>
        <item x="77"/>
        <item x="390"/>
        <item x="391"/>
        <item x="80"/>
        <item x="81"/>
        <item x="337"/>
        <item x="279"/>
        <item x="485"/>
        <item x="84"/>
        <item x="225"/>
        <item x="429"/>
        <item x="263"/>
        <item x="255"/>
        <item x="328"/>
        <item x="88"/>
        <item x="359"/>
        <item x="394"/>
        <item x="442"/>
        <item x="91"/>
        <item x="256"/>
        <item x="329"/>
        <item x="95"/>
        <item x="100"/>
        <item x="102"/>
        <item x="159"/>
        <item x="261"/>
        <item x="106"/>
        <item x="109"/>
        <item x="113"/>
        <item x="271"/>
        <item x="325"/>
        <item x="350"/>
        <item x="496"/>
        <item x="126"/>
        <item x="396"/>
        <item x="291"/>
        <item x="157"/>
        <item x="133"/>
        <item x="308"/>
        <item x="138"/>
        <item x="428"/>
        <item x="35"/>
        <item x="139"/>
        <item x="405"/>
        <item x="140"/>
        <item x="142"/>
        <item x="146"/>
        <item x="147"/>
        <item x="402"/>
        <item x="422"/>
        <item x="148"/>
        <item x="418"/>
        <item x="149"/>
        <item x="153"/>
        <item x="293"/>
        <item x="306"/>
        <item x="218"/>
        <item x="335"/>
        <item x="411"/>
        <item x="384"/>
        <item x="156"/>
        <item x="433"/>
        <item x="472"/>
        <item x="215"/>
        <item x="470"/>
        <item x="160"/>
        <item x="167"/>
        <item x="403"/>
        <item x="162"/>
        <item x="365"/>
        <item x="164"/>
        <item x="168"/>
        <item x="170"/>
        <item x="171"/>
        <item x="446"/>
        <item x="173"/>
        <item x="175"/>
        <item x="176"/>
        <item x="404"/>
        <item x="178"/>
        <item x="179"/>
        <item x="437"/>
        <item x="187"/>
        <item x="336"/>
        <item x="188"/>
        <item x="191"/>
        <item x="124"/>
        <item x="174"/>
        <item x="272"/>
        <item x="193"/>
        <item x="194"/>
        <item x="196"/>
        <item x="197"/>
        <item x="346"/>
        <item x="265"/>
        <item x="199"/>
        <item x="200"/>
        <item x="203"/>
        <item x="313"/>
        <item x="351"/>
        <item x="163"/>
        <item x="207"/>
        <item x="211"/>
        <item x="216"/>
        <item x="331"/>
        <item x="369"/>
        <item x="399"/>
        <item x="220"/>
        <item x="223"/>
        <item x="224"/>
        <item x="227"/>
        <item x="154"/>
        <item x="228"/>
        <item x="202"/>
        <item x="462"/>
        <item x="230"/>
        <item x="233"/>
        <item x="378"/>
        <item x="234"/>
        <item x="235"/>
        <item x="239"/>
        <item x="240"/>
        <item x="241"/>
        <item x="243"/>
        <item x="152"/>
        <item x="318"/>
        <item x="244"/>
        <item x="274"/>
        <item x="248"/>
        <item x="249"/>
        <item x="251"/>
        <item x="450"/>
        <item x="254"/>
        <item x="257"/>
        <item x="258"/>
        <item x="289"/>
        <item x="253"/>
        <item x="87"/>
        <item x="266"/>
        <item x="269"/>
        <item x="101"/>
        <item x="477"/>
        <item x="311"/>
        <item x="270"/>
        <item x="475"/>
        <item x="275"/>
        <item x="345"/>
        <item x="277"/>
        <item x="278"/>
        <item x="380"/>
        <item x="273"/>
        <item x="281"/>
        <item x="237"/>
        <item x="287"/>
        <item x="294"/>
        <item x="229"/>
        <item x="436"/>
        <item x="309"/>
        <item x="379"/>
        <item x="295"/>
        <item x="300"/>
        <item x="484"/>
        <item x="301"/>
        <item x="307"/>
        <item x="508"/>
        <item x="512"/>
        <item x="267"/>
        <item x="172"/>
        <item x="264"/>
        <item x="310"/>
        <item x="492"/>
        <item x="316"/>
        <item x="298"/>
        <item x="317"/>
        <item x="503"/>
        <item x="319"/>
        <item x="221"/>
        <item x="236"/>
        <item x="333"/>
        <item x="232"/>
        <item x="284"/>
        <item x="482"/>
        <item x="292"/>
        <item x="151"/>
        <item x="491"/>
        <item x="322"/>
        <item x="96"/>
        <item x="323"/>
        <item x="219"/>
        <item x="302"/>
        <item x="297"/>
        <item x="250"/>
        <item x="296"/>
        <item x="343"/>
        <item x="238"/>
        <item x="150"/>
        <item x="231"/>
        <item x="486"/>
        <item x="155"/>
        <item x="507"/>
        <item x="489"/>
        <item x="210"/>
        <item x="111"/>
        <item x="499"/>
        <item x="513"/>
        <item x="47"/>
        <item x="392"/>
        <item x="324"/>
        <item x="501"/>
        <item x="332"/>
        <item x="204"/>
        <item x="334"/>
        <item x="206"/>
        <item x="195"/>
        <item x="201"/>
        <item x="189"/>
        <item x="37"/>
        <item x="340"/>
        <item x="339"/>
        <item x="198"/>
        <item x="344"/>
        <item x="286"/>
        <item x="217"/>
        <item x="511"/>
        <item x="320"/>
        <item x="93"/>
        <item x="426"/>
        <item x="348"/>
        <item x="86"/>
        <item x="131"/>
        <item x="288"/>
        <item x="502"/>
        <item x="192"/>
        <item x="118"/>
        <item x="184"/>
        <item x="455"/>
        <item x="107"/>
        <item x="463"/>
        <item x="352"/>
        <item x="108"/>
        <item x="506"/>
        <item x="181"/>
        <item x="182"/>
        <item x="110"/>
        <item x="222"/>
        <item x="72"/>
        <item x="214"/>
        <item x="16"/>
        <item x="514"/>
        <item x="213"/>
        <item x="353"/>
        <item x="185"/>
        <item x="412"/>
        <item x="11"/>
        <item x="99"/>
        <item x="330"/>
        <item x="408"/>
        <item x="481"/>
        <item x="354"/>
        <item x="357"/>
        <item x="4"/>
        <item x="358"/>
        <item x="361"/>
        <item x="362"/>
        <item x="363"/>
        <item x="169"/>
        <item x="364"/>
        <item x="410"/>
        <item x="36"/>
        <item x="367"/>
        <item x="370"/>
        <item x="371"/>
        <item x="183"/>
        <item x="245"/>
        <item x="32"/>
        <item x="372"/>
        <item x="377"/>
        <item x="373"/>
        <item x="276"/>
        <item x="424"/>
        <item x="165"/>
        <item x="117"/>
        <item x="374"/>
        <item x="375"/>
        <item x="376"/>
        <item x="438"/>
        <item x="387"/>
        <item x="397"/>
        <item x="398"/>
        <item x="474"/>
        <item x="401"/>
        <item x="145"/>
        <item x="407"/>
        <item x="161"/>
        <item x="50"/>
        <item x="123"/>
        <item x="121"/>
        <item x="144"/>
        <item x="413"/>
        <item x="119"/>
        <item x="415"/>
        <item x="416"/>
        <item x="23"/>
        <item x="419"/>
        <item x="440"/>
        <item x="381"/>
        <item x="2"/>
        <item x="20"/>
        <item x="143"/>
        <item x="420"/>
        <item x="421"/>
        <item x="17"/>
        <item x="423"/>
        <item x="425"/>
        <item x="427"/>
        <item x="414"/>
        <item x="430"/>
        <item x="137"/>
        <item x="34"/>
        <item x="134"/>
        <item x="112"/>
        <item x="431"/>
        <item x="432"/>
        <item x="64"/>
        <item x="434"/>
        <item x="385"/>
        <item x="435"/>
        <item x="439"/>
        <item x="28"/>
        <item x="129"/>
        <item x="180"/>
        <item x="130"/>
        <item x="132"/>
        <item x="141"/>
        <item x="120"/>
        <item x="128"/>
        <item x="186"/>
        <item x="125"/>
        <item x="447"/>
        <item x="386"/>
        <item x="98"/>
        <item x="441"/>
        <item x="445"/>
        <item x="94"/>
        <item x="448"/>
        <item x="360"/>
        <item x="92"/>
        <item x="42"/>
        <item x="449"/>
        <item x="451"/>
        <item x="452"/>
        <item x="453"/>
        <item x="105"/>
        <item x="468"/>
        <item x="97"/>
        <item x="83"/>
        <item x="103"/>
        <item x="104"/>
        <item x="454"/>
        <item x="6"/>
        <item x="456"/>
        <item x="457"/>
        <item x="458"/>
        <item x="466"/>
        <item x="89"/>
        <item x="82"/>
        <item x="356"/>
        <item x="459"/>
        <item x="461"/>
        <item x="464"/>
        <item x="49"/>
        <item x="115"/>
        <item x="79"/>
        <item x="90"/>
        <item x="467"/>
        <item x="71"/>
        <item x="53"/>
        <item x="469"/>
        <item x="488"/>
        <item x="471"/>
        <item x="473"/>
        <item x="76"/>
        <item x="57"/>
        <item x="388"/>
        <item x="476"/>
        <item x="0"/>
        <item x="61"/>
        <item x="75"/>
        <item x="483"/>
        <item x="56"/>
        <item x="478"/>
        <item x="480"/>
        <item x="78"/>
        <item x="487"/>
        <item x="479"/>
        <item x="63"/>
        <item x="493"/>
        <item x="85"/>
        <item x="46"/>
        <item x="494"/>
        <item x="495"/>
        <item x="166"/>
        <item x="51"/>
        <item x="41"/>
        <item x="497"/>
        <item x="136"/>
        <item x="39"/>
        <item x="62"/>
        <item x="498"/>
        <item x="500"/>
        <item x="504"/>
        <item x="505"/>
        <item x="31"/>
        <item x="135"/>
        <item x="13"/>
        <item x="21"/>
        <item x="33"/>
        <item x="190"/>
        <item x="9"/>
        <item x="30"/>
        <item x="116"/>
        <item x="55"/>
        <item x="509"/>
        <item x="510"/>
        <item x="65"/>
        <item x="27"/>
        <item x="58"/>
        <item x="212"/>
        <item x="18"/>
        <item x="382"/>
        <item x="22"/>
        <item x="60"/>
        <item x="7"/>
        <item x="3"/>
        <item x="5"/>
        <item t="default"/>
      </items>
    </pivotField>
    <pivotField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3"/>
    <field x="1"/>
    <field x="4"/>
  </rowFields>
  <rowItems count="4">
    <i>
      <x v="1"/>
    </i>
    <i r="1">
      <x v="2"/>
    </i>
    <i r="2">
      <x v="3"/>
    </i>
    <i t="grand">
      <x/>
    </i>
  </rowItems>
  <colItems count="1">
    <i/>
  </colItems>
  <dataFields count="1">
    <dataField name="Sum of Lucro" fld="11" baseField="3" baseItem="1"/>
  </dataFields>
  <formats count="1"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0F7A9-5E8D-4178-AC7C-CD1D7F6E9349}" name="PivotTable10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6" firstHeaderRow="1" firstDataRow="1" firstDataCol="1"/>
  <pivotFields count="12">
    <pivotField showAll="0"/>
    <pivotField showAll="0"/>
    <pivotField axis="axisRow" showAll="0">
      <items count="6">
        <item x="1"/>
        <item h="1" x="4"/>
        <item h="1" x="3"/>
        <item h="1" sd="0" x="2"/>
        <item h="1" x="0"/>
        <item t="default"/>
      </items>
    </pivotField>
    <pivotField showAll="0"/>
    <pivotField axis="axisRow" showAll="0">
      <items count="5">
        <item h="1" x="2"/>
        <item h="1" x="0"/>
        <item x="1"/>
        <item h="1" x="3"/>
        <item t="default"/>
      </items>
    </pivotField>
    <pivotField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2"/>
    <field x="4"/>
  </rowFields>
  <rowItems count="3">
    <i>
      <x/>
    </i>
    <i r="1">
      <x v="2"/>
    </i>
    <i t="grand">
      <x/>
    </i>
  </rowItems>
  <colItems count="1">
    <i/>
  </colItems>
  <dataFields count="1">
    <dataField name="Min of Nº de unidades vendidas" fld="5" subtotal="min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8DB3F-9060-4570-8F17-AAABD1E1CFA1}" name="PivotTable19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B3:AC11" firstHeaderRow="1" firstDataRow="1" firstDataCol="1"/>
  <pivotFields count="12">
    <pivotField dataField="1" showAll="0">
      <items count="701">
        <item x="244"/>
        <item x="92"/>
        <item x="248"/>
        <item x="328"/>
        <item x="239"/>
        <item x="39"/>
        <item x="340"/>
        <item x="283"/>
        <item x="241"/>
        <item x="326"/>
        <item x="255"/>
        <item x="81"/>
        <item x="95"/>
        <item x="391"/>
        <item x="220"/>
        <item x="375"/>
        <item x="409"/>
        <item x="384"/>
        <item x="382"/>
        <item x="57"/>
        <item x="449"/>
        <item x="469"/>
        <item x="413"/>
        <item x="122"/>
        <item x="316"/>
        <item x="473"/>
        <item x="28"/>
        <item x="432"/>
        <item x="327"/>
        <item x="278"/>
        <item x="41"/>
        <item x="572"/>
        <item x="345"/>
        <item x="589"/>
        <item x="68"/>
        <item x="571"/>
        <item x="305"/>
        <item x="435"/>
        <item x="183"/>
        <item x="688"/>
        <item x="668"/>
        <item x="582"/>
        <item x="152"/>
        <item x="178"/>
        <item x="645"/>
        <item x="112"/>
        <item x="662"/>
        <item x="676"/>
        <item x="656"/>
        <item x="648"/>
        <item x="672"/>
        <item x="610"/>
        <item x="563"/>
        <item x="588"/>
        <item x="534"/>
        <item x="153"/>
        <item x="15"/>
        <item x="622"/>
        <item x="289"/>
        <item x="58"/>
        <item x="333"/>
        <item x="312"/>
        <item x="223"/>
        <item x="549"/>
        <item x="370"/>
        <item x="155"/>
        <item x="45"/>
        <item x="431"/>
        <item x="266"/>
        <item x="17"/>
        <item x="313"/>
        <item x="394"/>
        <item x="12"/>
        <item x="200"/>
        <item x="365"/>
        <item x="501"/>
        <item x="198"/>
        <item x="42"/>
        <item x="127"/>
        <item x="393"/>
        <item x="438"/>
        <item x="5"/>
        <item x="442"/>
        <item x="586"/>
        <item x="508"/>
        <item x="396"/>
        <item x="416"/>
        <item x="591"/>
        <item x="522"/>
        <item x="189"/>
        <item x="540"/>
        <item x="49"/>
        <item x="216"/>
        <item x="260"/>
        <item x="162"/>
        <item x="323"/>
        <item x="664"/>
        <item x="11"/>
        <item x="195"/>
        <item x="322"/>
        <item x="209"/>
        <item x="403"/>
        <item x="2"/>
        <item x="363"/>
        <item x="261"/>
        <item x="387"/>
        <item x="137"/>
        <item x="325"/>
        <item x="106"/>
        <item x="43"/>
        <item x="425"/>
        <item x="204"/>
        <item x="417"/>
        <item x="190"/>
        <item x="116"/>
        <item x="332"/>
        <item x="36"/>
        <item x="3"/>
        <item x="86"/>
        <item x="344"/>
        <item x="482"/>
        <item x="158"/>
        <item x="428"/>
        <item x="566"/>
        <item x="19"/>
        <item x="22"/>
        <item x="424"/>
        <item x="378"/>
        <item x="191"/>
        <item x="514"/>
        <item x="551"/>
        <item x="537"/>
        <item x="336"/>
        <item x="101"/>
        <item x="629"/>
        <item x="254"/>
        <item x="146"/>
        <item x="350"/>
        <item x="228"/>
        <item x="620"/>
        <item x="114"/>
        <item x="614"/>
        <item x="143"/>
        <item x="208"/>
        <item x="639"/>
        <item x="219"/>
        <item x="133"/>
        <item x="288"/>
        <item x="362"/>
        <item x="395"/>
        <item x="358"/>
        <item x="13"/>
        <item x="26"/>
        <item x="258"/>
        <item x="134"/>
        <item x="542"/>
        <item x="136"/>
        <item x="402"/>
        <item x="140"/>
        <item x="147"/>
        <item x="418"/>
        <item x="124"/>
        <item x="349"/>
        <item x="269"/>
        <item x="141"/>
        <item x="415"/>
        <item x="175"/>
        <item x="657"/>
        <item x="579"/>
        <item x="202"/>
        <item x="154"/>
        <item x="658"/>
        <item x="307"/>
        <item x="480"/>
        <item x="640"/>
        <item x="677"/>
        <item x="273"/>
        <item x="348"/>
        <item x="529"/>
        <item x="531"/>
        <item x="329"/>
        <item x="31"/>
        <item x="188"/>
        <item x="277"/>
        <item x="38"/>
        <item x="383"/>
        <item x="32"/>
        <item x="163"/>
        <item x="502"/>
        <item x="196"/>
        <item x="61"/>
        <item x="7"/>
        <item x="0"/>
        <item x="581"/>
        <item x="443"/>
        <item x="274"/>
        <item x="334"/>
        <item x="407"/>
        <item x="371"/>
        <item x="193"/>
        <item x="166"/>
        <item x="567"/>
        <item x="599"/>
        <item x="472"/>
        <item x="79"/>
        <item x="237"/>
        <item x="498"/>
        <item x="632"/>
        <item x="159"/>
        <item x="562"/>
        <item x="156"/>
        <item x="570"/>
        <item x="161"/>
        <item x="264"/>
        <item x="359"/>
        <item x="125"/>
        <item x="165"/>
        <item x="235"/>
        <item x="236"/>
        <item x="168"/>
        <item x="84"/>
        <item x="99"/>
        <item x="597"/>
        <item x="187"/>
        <item x="98"/>
        <item x="243"/>
        <item x="490"/>
        <item x="199"/>
        <item x="315"/>
        <item x="16"/>
        <item x="142"/>
        <item x="583"/>
        <item x="573"/>
        <item x="488"/>
        <item x="234"/>
        <item x="532"/>
        <item x="203"/>
        <item x="544"/>
        <item x="492"/>
        <item x="577"/>
        <item x="119"/>
        <item x="491"/>
        <item x="481"/>
        <item x="299"/>
        <item x="560"/>
        <item x="225"/>
        <item x="455"/>
        <item x="422"/>
        <item x="287"/>
        <item x="379"/>
        <item x="108"/>
        <item x="252"/>
        <item x="59"/>
        <item x="330"/>
        <item x="451"/>
        <item x="483"/>
        <item x="397"/>
        <item x="249"/>
        <item x="460"/>
        <item x="427"/>
        <item x="176"/>
        <item x="545"/>
        <item x="233"/>
        <item x="201"/>
        <item x="347"/>
        <item x="386"/>
        <item x="18"/>
        <item x="148"/>
        <item x="77"/>
        <item x="477"/>
        <item x="561"/>
        <item x="547"/>
        <item x="419"/>
        <item x="218"/>
        <item x="367"/>
        <item x="55"/>
        <item x="263"/>
        <item x="290"/>
        <item x="1"/>
        <item x="462"/>
        <item x="555"/>
        <item x="51"/>
        <item x="87"/>
        <item x="298"/>
        <item x="601"/>
        <item x="265"/>
        <item x="517"/>
        <item x="463"/>
        <item x="556"/>
        <item x="224"/>
        <item x="603"/>
        <item x="93"/>
        <item x="568"/>
        <item x="634"/>
        <item x="374"/>
        <item x="96"/>
        <item x="569"/>
        <item x="221"/>
        <item x="638"/>
        <item x="500"/>
        <item x="609"/>
        <item x="518"/>
        <item x="88"/>
        <item x="635"/>
        <item x="318"/>
        <item x="306"/>
        <item x="247"/>
        <item x="182"/>
        <item x="320"/>
        <item x="575"/>
        <item x="80"/>
        <item x="184"/>
        <item x="89"/>
        <item x="251"/>
        <item x="376"/>
        <item x="303"/>
        <item x="304"/>
        <item x="63"/>
        <item x="215"/>
        <item x="71"/>
        <item x="27"/>
        <item x="111"/>
        <item x="240"/>
        <item x="291"/>
        <item x="117"/>
        <item x="72"/>
        <item x="630"/>
        <item x="475"/>
        <item x="641"/>
        <item x="389"/>
        <item x="642"/>
        <item x="564"/>
        <item x="611"/>
        <item x="476"/>
        <item x="598"/>
        <item x="346"/>
        <item x="410"/>
        <item x="331"/>
        <item x="574"/>
        <item x="592"/>
        <item x="353"/>
        <item x="185"/>
        <item x="606"/>
        <item x="132"/>
        <item x="539"/>
        <item x="392"/>
        <item x="308"/>
        <item x="585"/>
        <item x="128"/>
        <item x="388"/>
        <item x="554"/>
        <item x="670"/>
        <item x="489"/>
        <item x="682"/>
        <item x="467"/>
        <item x="245"/>
        <item x="590"/>
        <item x="29"/>
        <item x="309"/>
        <item x="9"/>
        <item x="314"/>
        <item x="519"/>
        <item x="83"/>
        <item x="616"/>
        <item x="400"/>
        <item x="192"/>
        <item x="174"/>
        <item x="613"/>
        <item x="600"/>
        <item x="135"/>
        <item x="486"/>
        <item x="337"/>
        <item x="335"/>
        <item x="107"/>
        <item x="671"/>
        <item x="52"/>
        <item x="157"/>
        <item x="222"/>
        <item x="412"/>
        <item x="434"/>
        <item x="675"/>
        <item x="186"/>
        <item x="619"/>
        <item x="82"/>
        <item x="256"/>
        <item x="205"/>
        <item x="474"/>
        <item x="506"/>
        <item x="523"/>
        <item x="210"/>
        <item x="485"/>
        <item x="487"/>
        <item x="647"/>
        <item x="553"/>
        <item x="194"/>
        <item x="257"/>
        <item x="624"/>
        <item x="674"/>
        <item x="357"/>
        <item x="138"/>
        <item x="214"/>
        <item x="516"/>
        <item x="104"/>
        <item x="595"/>
        <item x="53"/>
        <item x="695"/>
        <item x="660"/>
        <item x="464"/>
        <item x="361"/>
        <item x="558"/>
        <item x="173"/>
        <item x="604"/>
        <item x="468"/>
        <item x="680"/>
        <item x="687"/>
        <item x="444"/>
        <item x="596"/>
        <item x="268"/>
        <item x="54"/>
        <item x="612"/>
        <item x="297"/>
        <item x="605"/>
        <item x="48"/>
        <item x="694"/>
        <item x="60"/>
        <item x="461"/>
        <item x="576"/>
        <item x="621"/>
        <item x="321"/>
        <item x="686"/>
        <item x="626"/>
        <item x="172"/>
        <item x="644"/>
        <item x="356"/>
        <item x="275"/>
        <item x="478"/>
        <item x="678"/>
        <item x="623"/>
        <item x="211"/>
        <item x="408"/>
        <item x="197"/>
        <item x="65"/>
        <item x="282"/>
        <item x="33"/>
        <item x="286"/>
        <item x="293"/>
        <item x="21"/>
        <item x="324"/>
        <item x="420"/>
        <item x="25"/>
        <item x="437"/>
        <item x="40"/>
        <item x="295"/>
        <item x="342"/>
        <item x="46"/>
        <item x="406"/>
        <item x="405"/>
        <item x="456"/>
        <item x="64"/>
        <item x="149"/>
        <item x="14"/>
        <item x="139"/>
        <item x="284"/>
        <item x="294"/>
        <item x="151"/>
        <item x="364"/>
        <item x="426"/>
        <item x="530"/>
        <item x="513"/>
        <item x="536"/>
        <item x="167"/>
        <item x="497"/>
        <item x="75"/>
        <item x="505"/>
        <item x="617"/>
        <item x="503"/>
        <item x="164"/>
        <item x="511"/>
        <item x="565"/>
        <item x="145"/>
        <item x="354"/>
        <item x="217"/>
        <item x="669"/>
        <item x="627"/>
        <item x="170"/>
        <item x="538"/>
        <item x="169"/>
        <item x="238"/>
        <item x="698"/>
        <item x="663"/>
        <item x="685"/>
        <item x="226"/>
        <item x="667"/>
        <item x="355"/>
        <item x="341"/>
        <item x="494"/>
        <item x="447"/>
        <item x="509"/>
        <item x="512"/>
        <item x="637"/>
        <item x="593"/>
        <item x="696"/>
        <item x="552"/>
        <item x="301"/>
        <item x="115"/>
        <item x="10"/>
        <item x="102"/>
        <item x="292"/>
        <item x="352"/>
        <item x="118"/>
        <item x="227"/>
        <item x="280"/>
        <item x="123"/>
        <item x="351"/>
        <item x="23"/>
        <item x="414"/>
        <item x="436"/>
        <item x="276"/>
        <item x="372"/>
        <item x="113"/>
        <item x="259"/>
        <item x="69"/>
        <item x="608"/>
        <item x="527"/>
        <item x="206"/>
        <item x="580"/>
        <item x="643"/>
        <item x="533"/>
        <item x="689"/>
        <item x="661"/>
        <item x="684"/>
        <item x="584"/>
        <item x="559"/>
        <item x="281"/>
        <item x="673"/>
        <item x="465"/>
        <item x="100"/>
        <item x="109"/>
        <item x="121"/>
        <item x="246"/>
        <item x="377"/>
        <item x="50"/>
        <item x="411"/>
        <item x="401"/>
        <item x="267"/>
        <item x="85"/>
        <item x="4"/>
        <item x="103"/>
        <item x="126"/>
        <item x="369"/>
        <item x="310"/>
        <item x="47"/>
        <item x="74"/>
        <item x="35"/>
        <item x="67"/>
        <item x="441"/>
        <item x="338"/>
        <item x="105"/>
        <item x="144"/>
        <item x="541"/>
        <item x="666"/>
        <item x="699"/>
        <item x="232"/>
        <item x="213"/>
        <item x="625"/>
        <item x="607"/>
        <item x="311"/>
        <item x="697"/>
        <item x="691"/>
        <item x="683"/>
        <item x="230"/>
        <item x="302"/>
        <item x="319"/>
        <item x="633"/>
        <item x="631"/>
        <item x="690"/>
        <item x="250"/>
        <item x="679"/>
        <item x="97"/>
        <item x="37"/>
        <item x="373"/>
        <item x="91"/>
        <item x="439"/>
        <item x="398"/>
        <item x="242"/>
        <item x="296"/>
        <item x="479"/>
        <item x="131"/>
        <item x="272"/>
        <item x="271"/>
        <item x="8"/>
        <item x="150"/>
        <item x="458"/>
        <item x="496"/>
        <item x="385"/>
        <item x="339"/>
        <item x="180"/>
        <item x="453"/>
        <item x="649"/>
        <item x="44"/>
        <item x="557"/>
        <item x="524"/>
        <item x="528"/>
        <item x="510"/>
        <item x="66"/>
        <item x="548"/>
        <item x="587"/>
        <item x="636"/>
        <item x="594"/>
        <item x="615"/>
        <item x="546"/>
        <item x="655"/>
        <item x="231"/>
        <item x="253"/>
        <item x="343"/>
        <item x="446"/>
        <item x="457"/>
        <item x="404"/>
        <item x="448"/>
        <item x="285"/>
        <item x="380"/>
        <item x="452"/>
        <item x="526"/>
        <item x="628"/>
        <item x="665"/>
        <item x="129"/>
        <item x="179"/>
        <item x="62"/>
        <item x="110"/>
        <item x="300"/>
        <item x="262"/>
        <item x="90"/>
        <item x="20"/>
        <item x="56"/>
        <item x="212"/>
        <item x="454"/>
        <item x="433"/>
        <item x="279"/>
        <item x="429"/>
        <item x="366"/>
        <item x="381"/>
        <item x="445"/>
        <item x="484"/>
        <item x="130"/>
        <item x="450"/>
        <item x="76"/>
        <item x="34"/>
        <item x="504"/>
        <item x="521"/>
        <item x="78"/>
        <item x="229"/>
        <item x="70"/>
        <item x="692"/>
        <item x="270"/>
        <item x="421"/>
        <item x="317"/>
        <item x="360"/>
        <item x="207"/>
        <item x="466"/>
        <item x="652"/>
        <item x="681"/>
        <item x="650"/>
        <item x="693"/>
        <item x="654"/>
        <item x="653"/>
        <item x="659"/>
        <item x="171"/>
        <item x="94"/>
        <item x="177"/>
        <item x="160"/>
        <item x="120"/>
        <item x="390"/>
        <item x="495"/>
        <item x="6"/>
        <item x="368"/>
        <item x="430"/>
        <item x="181"/>
        <item x="399"/>
        <item x="30"/>
        <item x="24"/>
        <item x="459"/>
        <item x="423"/>
        <item x="515"/>
        <item x="618"/>
        <item x="493"/>
        <item x="73"/>
        <item x="507"/>
        <item x="543"/>
        <item x="578"/>
        <item x="550"/>
        <item x="520"/>
        <item x="602"/>
        <item x="646"/>
        <item x="535"/>
        <item x="525"/>
        <item x="499"/>
        <item x="470"/>
        <item x="440"/>
        <item x="471"/>
        <item x="651"/>
        <item t="default"/>
      </items>
    </pivotField>
    <pivotField showAll="0"/>
    <pivotField showAll="0"/>
    <pivotField axis="axisRow" showAll="0">
      <items count="7">
        <item x="2"/>
        <item x="1"/>
        <item x="3"/>
        <item x="0"/>
        <item x="4"/>
        <item x="5"/>
        <item t="default"/>
      </items>
    </pivotField>
    <pivotField axis="axisRow" showAll="0">
      <items count="5">
        <item x="2"/>
        <item h="1" x="0"/>
        <item h="1" x="1"/>
        <item h="1"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4"/>
    <field x="3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Encomenda" fld="0" subtotal="count" baseField="0" baseItem="0"/>
  </dataFields>
  <formats count="1">
    <format dxfId="12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956F0-259E-45DB-B62A-49A510C5AE2B}" name="PivotTable1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11" firstHeaderRow="1" firstDataRow="1" firstDataCol="1"/>
  <pivotFields count="12">
    <pivotField dataField="1" showAll="0">
      <items count="701">
        <item x="244"/>
        <item x="92"/>
        <item x="248"/>
        <item x="328"/>
        <item x="239"/>
        <item x="39"/>
        <item x="340"/>
        <item x="283"/>
        <item x="241"/>
        <item x="326"/>
        <item x="255"/>
        <item x="81"/>
        <item x="95"/>
        <item x="391"/>
        <item x="220"/>
        <item x="375"/>
        <item x="409"/>
        <item x="384"/>
        <item x="382"/>
        <item x="57"/>
        <item x="449"/>
        <item x="469"/>
        <item x="413"/>
        <item x="122"/>
        <item x="316"/>
        <item x="473"/>
        <item x="28"/>
        <item x="432"/>
        <item x="327"/>
        <item x="278"/>
        <item x="41"/>
        <item x="572"/>
        <item x="345"/>
        <item x="589"/>
        <item x="68"/>
        <item x="571"/>
        <item x="305"/>
        <item x="435"/>
        <item x="183"/>
        <item x="688"/>
        <item x="668"/>
        <item x="582"/>
        <item x="152"/>
        <item x="178"/>
        <item x="645"/>
        <item x="112"/>
        <item x="662"/>
        <item x="676"/>
        <item x="656"/>
        <item x="648"/>
        <item x="672"/>
        <item x="610"/>
        <item x="563"/>
        <item x="588"/>
        <item x="534"/>
        <item x="153"/>
        <item x="15"/>
        <item x="622"/>
        <item x="289"/>
        <item x="58"/>
        <item x="333"/>
        <item x="312"/>
        <item x="223"/>
        <item x="549"/>
        <item x="370"/>
        <item x="155"/>
        <item x="45"/>
        <item x="431"/>
        <item x="266"/>
        <item x="17"/>
        <item x="313"/>
        <item x="394"/>
        <item x="12"/>
        <item x="200"/>
        <item x="365"/>
        <item x="501"/>
        <item x="198"/>
        <item x="42"/>
        <item x="127"/>
        <item x="393"/>
        <item x="438"/>
        <item x="5"/>
        <item x="442"/>
        <item x="586"/>
        <item x="508"/>
        <item x="396"/>
        <item x="416"/>
        <item x="591"/>
        <item x="522"/>
        <item x="189"/>
        <item x="540"/>
        <item x="49"/>
        <item x="216"/>
        <item x="260"/>
        <item x="162"/>
        <item x="323"/>
        <item x="664"/>
        <item x="11"/>
        <item x="195"/>
        <item x="322"/>
        <item x="209"/>
        <item x="403"/>
        <item x="2"/>
        <item x="363"/>
        <item x="261"/>
        <item x="387"/>
        <item x="137"/>
        <item x="325"/>
        <item x="106"/>
        <item x="43"/>
        <item x="425"/>
        <item x="204"/>
        <item x="417"/>
        <item x="190"/>
        <item x="116"/>
        <item x="332"/>
        <item x="36"/>
        <item x="3"/>
        <item x="86"/>
        <item x="344"/>
        <item x="482"/>
        <item x="158"/>
        <item x="428"/>
        <item x="566"/>
        <item x="19"/>
        <item x="22"/>
        <item x="424"/>
        <item x="378"/>
        <item x="191"/>
        <item x="514"/>
        <item x="551"/>
        <item x="537"/>
        <item x="336"/>
        <item x="101"/>
        <item x="629"/>
        <item x="254"/>
        <item x="146"/>
        <item x="350"/>
        <item x="228"/>
        <item x="620"/>
        <item x="114"/>
        <item x="614"/>
        <item x="143"/>
        <item x="208"/>
        <item x="639"/>
        <item x="219"/>
        <item x="133"/>
        <item x="288"/>
        <item x="362"/>
        <item x="395"/>
        <item x="358"/>
        <item x="13"/>
        <item x="26"/>
        <item x="258"/>
        <item x="134"/>
        <item x="542"/>
        <item x="136"/>
        <item x="402"/>
        <item x="140"/>
        <item x="147"/>
        <item x="418"/>
        <item x="124"/>
        <item x="349"/>
        <item x="269"/>
        <item x="141"/>
        <item x="415"/>
        <item x="175"/>
        <item x="657"/>
        <item x="579"/>
        <item x="202"/>
        <item x="154"/>
        <item x="658"/>
        <item x="307"/>
        <item x="480"/>
        <item x="640"/>
        <item x="677"/>
        <item x="273"/>
        <item x="348"/>
        <item x="529"/>
        <item x="531"/>
        <item x="329"/>
        <item x="31"/>
        <item x="188"/>
        <item x="277"/>
        <item x="38"/>
        <item x="383"/>
        <item x="32"/>
        <item x="163"/>
        <item x="502"/>
        <item x="196"/>
        <item x="61"/>
        <item x="7"/>
        <item x="0"/>
        <item x="581"/>
        <item x="443"/>
        <item x="274"/>
        <item x="334"/>
        <item x="407"/>
        <item x="371"/>
        <item x="193"/>
        <item x="166"/>
        <item x="567"/>
        <item x="599"/>
        <item x="472"/>
        <item x="79"/>
        <item x="237"/>
        <item x="498"/>
        <item x="632"/>
        <item x="159"/>
        <item x="562"/>
        <item x="156"/>
        <item x="570"/>
        <item x="161"/>
        <item x="264"/>
        <item x="359"/>
        <item x="125"/>
        <item x="165"/>
        <item x="235"/>
        <item x="236"/>
        <item x="168"/>
        <item x="84"/>
        <item x="99"/>
        <item x="597"/>
        <item x="187"/>
        <item x="98"/>
        <item x="243"/>
        <item x="490"/>
        <item x="199"/>
        <item x="315"/>
        <item x="16"/>
        <item x="142"/>
        <item x="583"/>
        <item x="573"/>
        <item x="488"/>
        <item x="234"/>
        <item x="532"/>
        <item x="203"/>
        <item x="544"/>
        <item x="492"/>
        <item x="577"/>
        <item x="119"/>
        <item x="491"/>
        <item x="481"/>
        <item x="299"/>
        <item x="560"/>
        <item x="225"/>
        <item x="455"/>
        <item x="422"/>
        <item x="287"/>
        <item x="379"/>
        <item x="108"/>
        <item x="252"/>
        <item x="59"/>
        <item x="330"/>
        <item x="451"/>
        <item x="483"/>
        <item x="397"/>
        <item x="249"/>
        <item x="460"/>
        <item x="427"/>
        <item x="176"/>
        <item x="545"/>
        <item x="233"/>
        <item x="201"/>
        <item x="347"/>
        <item x="386"/>
        <item x="18"/>
        <item x="148"/>
        <item x="77"/>
        <item x="477"/>
        <item x="561"/>
        <item x="547"/>
        <item x="419"/>
        <item x="218"/>
        <item x="367"/>
        <item x="55"/>
        <item x="263"/>
        <item x="290"/>
        <item x="1"/>
        <item x="462"/>
        <item x="555"/>
        <item x="51"/>
        <item x="87"/>
        <item x="298"/>
        <item x="601"/>
        <item x="265"/>
        <item x="517"/>
        <item x="463"/>
        <item x="556"/>
        <item x="224"/>
        <item x="603"/>
        <item x="93"/>
        <item x="568"/>
        <item x="634"/>
        <item x="374"/>
        <item x="96"/>
        <item x="569"/>
        <item x="221"/>
        <item x="638"/>
        <item x="500"/>
        <item x="609"/>
        <item x="518"/>
        <item x="88"/>
        <item x="635"/>
        <item x="318"/>
        <item x="306"/>
        <item x="247"/>
        <item x="182"/>
        <item x="320"/>
        <item x="575"/>
        <item x="80"/>
        <item x="184"/>
        <item x="89"/>
        <item x="251"/>
        <item x="376"/>
        <item x="303"/>
        <item x="304"/>
        <item x="63"/>
        <item x="215"/>
        <item x="71"/>
        <item x="27"/>
        <item x="111"/>
        <item x="240"/>
        <item x="291"/>
        <item x="117"/>
        <item x="72"/>
        <item x="630"/>
        <item x="475"/>
        <item x="641"/>
        <item x="389"/>
        <item x="642"/>
        <item x="564"/>
        <item x="611"/>
        <item x="476"/>
        <item x="598"/>
        <item x="346"/>
        <item x="410"/>
        <item x="331"/>
        <item x="574"/>
        <item x="592"/>
        <item x="353"/>
        <item x="185"/>
        <item x="606"/>
        <item x="132"/>
        <item x="539"/>
        <item x="392"/>
        <item x="308"/>
        <item x="585"/>
        <item x="128"/>
        <item x="388"/>
        <item x="554"/>
        <item x="670"/>
        <item x="489"/>
        <item x="682"/>
        <item x="467"/>
        <item x="245"/>
        <item x="590"/>
        <item x="29"/>
        <item x="309"/>
        <item x="9"/>
        <item x="314"/>
        <item x="519"/>
        <item x="83"/>
        <item x="616"/>
        <item x="400"/>
        <item x="192"/>
        <item x="174"/>
        <item x="613"/>
        <item x="600"/>
        <item x="135"/>
        <item x="486"/>
        <item x="337"/>
        <item x="335"/>
        <item x="107"/>
        <item x="671"/>
        <item x="52"/>
        <item x="157"/>
        <item x="222"/>
        <item x="412"/>
        <item x="434"/>
        <item x="675"/>
        <item x="186"/>
        <item x="619"/>
        <item x="82"/>
        <item x="256"/>
        <item x="205"/>
        <item x="474"/>
        <item x="506"/>
        <item x="523"/>
        <item x="210"/>
        <item x="485"/>
        <item x="487"/>
        <item x="647"/>
        <item x="553"/>
        <item x="194"/>
        <item x="257"/>
        <item x="624"/>
        <item x="674"/>
        <item x="357"/>
        <item x="138"/>
        <item x="214"/>
        <item x="516"/>
        <item x="104"/>
        <item x="595"/>
        <item x="53"/>
        <item x="695"/>
        <item x="660"/>
        <item x="464"/>
        <item x="361"/>
        <item x="558"/>
        <item x="173"/>
        <item x="604"/>
        <item x="468"/>
        <item x="680"/>
        <item x="687"/>
        <item x="444"/>
        <item x="596"/>
        <item x="268"/>
        <item x="54"/>
        <item x="612"/>
        <item x="297"/>
        <item x="605"/>
        <item x="48"/>
        <item x="694"/>
        <item x="60"/>
        <item x="461"/>
        <item x="576"/>
        <item x="621"/>
        <item x="321"/>
        <item x="686"/>
        <item x="626"/>
        <item x="172"/>
        <item x="644"/>
        <item x="356"/>
        <item x="275"/>
        <item x="478"/>
        <item x="678"/>
        <item x="623"/>
        <item x="211"/>
        <item x="408"/>
        <item x="197"/>
        <item x="65"/>
        <item x="282"/>
        <item x="33"/>
        <item x="286"/>
        <item x="293"/>
        <item x="21"/>
        <item x="324"/>
        <item x="420"/>
        <item x="25"/>
        <item x="437"/>
        <item x="40"/>
        <item x="295"/>
        <item x="342"/>
        <item x="46"/>
        <item x="406"/>
        <item x="405"/>
        <item x="456"/>
        <item x="64"/>
        <item x="149"/>
        <item x="14"/>
        <item x="139"/>
        <item x="284"/>
        <item x="294"/>
        <item x="151"/>
        <item x="364"/>
        <item x="426"/>
        <item x="530"/>
        <item x="513"/>
        <item x="536"/>
        <item x="167"/>
        <item x="497"/>
        <item x="75"/>
        <item x="505"/>
        <item x="617"/>
        <item x="503"/>
        <item x="164"/>
        <item x="511"/>
        <item x="565"/>
        <item x="145"/>
        <item x="354"/>
        <item x="217"/>
        <item x="669"/>
        <item x="627"/>
        <item x="170"/>
        <item x="538"/>
        <item x="169"/>
        <item x="238"/>
        <item x="698"/>
        <item x="663"/>
        <item x="685"/>
        <item x="226"/>
        <item x="667"/>
        <item x="355"/>
        <item x="341"/>
        <item x="494"/>
        <item x="447"/>
        <item x="509"/>
        <item x="512"/>
        <item x="637"/>
        <item x="593"/>
        <item x="696"/>
        <item x="552"/>
        <item x="301"/>
        <item x="115"/>
        <item x="10"/>
        <item x="102"/>
        <item x="292"/>
        <item x="352"/>
        <item x="118"/>
        <item x="227"/>
        <item x="280"/>
        <item x="123"/>
        <item x="351"/>
        <item x="23"/>
        <item x="414"/>
        <item x="436"/>
        <item x="276"/>
        <item x="372"/>
        <item x="113"/>
        <item x="259"/>
        <item x="69"/>
        <item x="608"/>
        <item x="527"/>
        <item x="206"/>
        <item x="580"/>
        <item x="643"/>
        <item x="533"/>
        <item x="689"/>
        <item x="661"/>
        <item x="684"/>
        <item x="584"/>
        <item x="559"/>
        <item x="281"/>
        <item x="673"/>
        <item x="465"/>
        <item x="100"/>
        <item x="109"/>
        <item x="121"/>
        <item x="246"/>
        <item x="377"/>
        <item x="50"/>
        <item x="411"/>
        <item x="401"/>
        <item x="267"/>
        <item x="85"/>
        <item x="4"/>
        <item x="103"/>
        <item x="126"/>
        <item x="369"/>
        <item x="310"/>
        <item x="47"/>
        <item x="74"/>
        <item x="35"/>
        <item x="67"/>
        <item x="441"/>
        <item x="338"/>
        <item x="105"/>
        <item x="144"/>
        <item x="541"/>
        <item x="666"/>
        <item x="699"/>
        <item x="232"/>
        <item x="213"/>
        <item x="625"/>
        <item x="607"/>
        <item x="311"/>
        <item x="697"/>
        <item x="691"/>
        <item x="683"/>
        <item x="230"/>
        <item x="302"/>
        <item x="319"/>
        <item x="633"/>
        <item x="631"/>
        <item x="690"/>
        <item x="250"/>
        <item x="679"/>
        <item x="97"/>
        <item x="37"/>
        <item x="373"/>
        <item x="91"/>
        <item x="439"/>
        <item x="398"/>
        <item x="242"/>
        <item x="296"/>
        <item x="479"/>
        <item x="131"/>
        <item x="272"/>
        <item x="271"/>
        <item x="8"/>
        <item x="150"/>
        <item x="458"/>
        <item x="496"/>
        <item x="385"/>
        <item x="339"/>
        <item x="180"/>
        <item x="453"/>
        <item x="649"/>
        <item x="44"/>
        <item x="557"/>
        <item x="524"/>
        <item x="528"/>
        <item x="510"/>
        <item x="66"/>
        <item x="548"/>
        <item x="587"/>
        <item x="636"/>
        <item x="594"/>
        <item x="615"/>
        <item x="546"/>
        <item x="655"/>
        <item x="231"/>
        <item x="253"/>
        <item x="343"/>
        <item x="446"/>
        <item x="457"/>
        <item x="404"/>
        <item x="448"/>
        <item x="285"/>
        <item x="380"/>
        <item x="452"/>
        <item x="526"/>
        <item x="628"/>
        <item x="665"/>
        <item x="129"/>
        <item x="179"/>
        <item x="62"/>
        <item x="110"/>
        <item x="300"/>
        <item x="262"/>
        <item x="90"/>
        <item x="20"/>
        <item x="56"/>
        <item x="212"/>
        <item x="454"/>
        <item x="433"/>
        <item x="279"/>
        <item x="429"/>
        <item x="366"/>
        <item x="381"/>
        <item x="445"/>
        <item x="484"/>
        <item x="130"/>
        <item x="450"/>
        <item x="76"/>
        <item x="34"/>
        <item x="504"/>
        <item x="521"/>
        <item x="78"/>
        <item x="229"/>
        <item x="70"/>
        <item x="692"/>
        <item x="270"/>
        <item x="421"/>
        <item x="317"/>
        <item x="360"/>
        <item x="207"/>
        <item x="466"/>
        <item x="652"/>
        <item x="681"/>
        <item x="650"/>
        <item x="693"/>
        <item x="654"/>
        <item x="653"/>
        <item x="659"/>
        <item x="171"/>
        <item x="94"/>
        <item x="177"/>
        <item x="160"/>
        <item x="120"/>
        <item x="390"/>
        <item x="495"/>
        <item x="6"/>
        <item x="368"/>
        <item x="430"/>
        <item x="181"/>
        <item x="399"/>
        <item x="30"/>
        <item x="24"/>
        <item x="459"/>
        <item x="423"/>
        <item x="515"/>
        <item x="618"/>
        <item x="493"/>
        <item x="73"/>
        <item x="507"/>
        <item x="543"/>
        <item x="578"/>
        <item x="550"/>
        <item x="520"/>
        <item x="602"/>
        <item x="646"/>
        <item x="535"/>
        <item x="525"/>
        <item x="499"/>
        <item x="470"/>
        <item x="440"/>
        <item x="471"/>
        <item x="651"/>
        <item t="default"/>
      </items>
    </pivotField>
    <pivotField showAll="0"/>
    <pivotField showAll="0"/>
    <pivotField axis="axisRow" showAll="0">
      <items count="7">
        <item x="2"/>
        <item x="1"/>
        <item x="3"/>
        <item x="0"/>
        <item x="4"/>
        <item x="5"/>
        <item t="default"/>
      </items>
    </pivotField>
    <pivotField axis="axisRow" showAll="0">
      <items count="5">
        <item x="2"/>
        <item h="1" x="0"/>
        <item h="1" x="1"/>
        <item h="1" x="3"/>
        <item t="default"/>
      </items>
    </pivotField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4"/>
    <field x="3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Encomenda" fld="0" subtotal="count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3D52C-A0A3-476B-BF1F-E45280FA070D}" name="PivotTable18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3:Z6" firstHeaderRow="1" firstDataRow="1" firstDataCol="1"/>
  <pivotFields count="12">
    <pivotField showAll="0"/>
    <pivotField showAll="0"/>
    <pivotField axis="axisRow" showAll="0">
      <items count="6">
        <item h="1" sd="0" x="1"/>
        <item x="4"/>
        <item h="1" x="3"/>
        <item h="1" sd="0" x="2"/>
        <item h="1" x="0"/>
        <item t="default"/>
      </items>
    </pivotField>
    <pivotField showAll="0"/>
    <pivotField axis="axisRow" showAll="0">
      <items count="5">
        <item h="1" x="2"/>
        <item x="0"/>
        <item h="1" x="1"/>
        <item h="1" x="3"/>
        <item t="default"/>
      </items>
    </pivotField>
    <pivotField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2"/>
    <field x="4"/>
  </rowFields>
  <rowItems count="3">
    <i>
      <x v="1"/>
    </i>
    <i r="1">
      <x v="1"/>
    </i>
    <i t="grand">
      <x/>
    </i>
  </rowItems>
  <colItems count="1">
    <i/>
  </colItems>
  <dataFields count="1">
    <dataField name="Min of Nº de unidades vendidas" fld="5" subtotal="min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1802B-6A30-489F-9748-9067E5D42E9C}" name="PivotTable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10" firstHeaderRow="1" firstDataRow="1" firstDataCol="1"/>
  <pivotFields count="12">
    <pivotField showAll="0"/>
    <pivotField showAll="0"/>
    <pivotField showAll="0"/>
    <pivotField axis="axisRow" showAll="0">
      <items count="7">
        <item sd="0" x="2"/>
        <item sd="0" x="1"/>
        <item sd="0" x="3"/>
        <item sd="0" x="0"/>
        <item sd="0" x="4"/>
        <item sd="0" x="5"/>
        <item t="default" sd="0"/>
      </items>
    </pivotField>
    <pivotField showAll="0"/>
    <pivotField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axis="axisRow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3"/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º de unidades vendi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F7430-A46E-4C2D-8687-AAE4C384D86F}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I9" firstHeaderRow="1" firstDataRow="1" firstDataCol="1"/>
  <pivotFields count="12"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Nº de unidades vendidas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CD42C-703E-4039-9AD5-C04EBEACD1EB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/>
  <pivotFields count="12">
    <pivotField showAll="0"/>
    <pivotField showAll="0"/>
    <pivotField axis="axisRow" showAll="0">
      <items count="6">
        <item sd="0" x="1"/>
        <item sd="0" x="4"/>
        <item sd="0" x="3"/>
        <item sd="0" x="2"/>
        <item x="0"/>
        <item t="default"/>
      </items>
    </pivotField>
    <pivotField axis="axisRow" showAll="0">
      <items count="7">
        <item sd="0" x="2"/>
        <item sd="0" x="1"/>
        <item x="3"/>
        <item sd="0" x="0"/>
        <item sd="0" x="4"/>
        <item sd="0" x="5"/>
        <item t="default"/>
      </items>
    </pivotField>
    <pivotField showAll="0"/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3"/>
    <field x="2"/>
    <field x="5"/>
  </rowFields>
  <rowItems count="16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2">
      <x v="1"/>
    </i>
    <i r="2">
      <x v="2"/>
    </i>
    <i r="2">
      <x v="3"/>
    </i>
    <i r="2">
      <x v="4"/>
    </i>
    <i>
      <x v="3"/>
    </i>
    <i>
      <x v="4"/>
    </i>
    <i>
      <x v="5"/>
    </i>
    <i t="grand">
      <x/>
    </i>
  </rowItems>
  <colItems count="1">
    <i/>
  </colItems>
  <dataFields count="1">
    <dataField name="Count of Nº de unidades vendidas" fld="5" subtotal="count" baseField="5" baseItem="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C97A0-7D9F-4773-A280-C73EF19F97DB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D9" firstHeaderRow="1" firstDataRow="1" firstDataCol="1"/>
  <pivotFields count="12">
    <pivotField showAll="0"/>
    <pivotField showAll="0"/>
    <pivotField axis="axisRow" showAll="0">
      <items count="6">
        <item sd="0" x="1"/>
        <item sd="0" x="4"/>
        <item sd="0" x="3"/>
        <item sd="0" x="2"/>
        <item sd="0" x="0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2"/>
    <field x="4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19B02-716D-477F-9F53-55EB1A3BC94A}" name="PivotTable8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3:S20" firstHeaderRow="1" firstDataRow="1" firstDataCol="1"/>
  <pivotFields count="12">
    <pivotField showAll="0"/>
    <pivotField axis="axisRow" showAll="0">
      <items count="6">
        <item sd="0" x="4"/>
        <item sd="0" x="3"/>
        <item x="0"/>
        <item x="2"/>
        <item x="1"/>
        <item t="default"/>
      </items>
    </pivotField>
    <pivotField showAll="0"/>
    <pivotField axis="axisRow" showAll="0">
      <items count="7">
        <item sd="0" x="2"/>
        <item sd="0" x="1"/>
        <item x="3"/>
        <item x="0"/>
        <item sd="0" x="4"/>
        <item sd="0" x="5"/>
        <item t="default"/>
      </items>
    </pivotField>
    <pivotField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2">
    <field x="3"/>
    <field x="1"/>
  </rowFields>
  <rowItems count="17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>
      <x v="5"/>
    </i>
    <i t="grand">
      <x/>
    </i>
  </rowItems>
  <colItems count="1">
    <i/>
  </colItems>
  <dataFields count="1">
    <dataField name="Sum of Lucro" fld="11" baseField="3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0EF7A-394D-4444-B1D7-B9796DA28B2D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6" firstHeaderRow="0" firstDataRow="1" firstDataCol="1"/>
  <pivotFields count="12">
    <pivotField showAll="0"/>
    <pivotField axis="axisRow" showAll="0">
      <items count="6">
        <item sd="0" x="4"/>
        <item sd="0" x="3"/>
        <item x="0"/>
        <item x="2"/>
        <item x="1"/>
        <item t="default"/>
      </items>
    </pivotField>
    <pivotField axis="axisRow" showAll="0">
      <items count="6">
        <item x="1"/>
        <item sd="0" x="4"/>
        <item sd="0" x="3"/>
        <item sd="0" x="2"/>
        <item sd="0" x="0"/>
        <item t="default"/>
      </items>
    </pivotField>
    <pivotField showAll="0"/>
    <pivotField showAll="0"/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1"/>
    <field x="2"/>
    <field x="5"/>
  </rowFields>
  <rowItems count="33">
    <i>
      <x/>
    </i>
    <i>
      <x v="1"/>
    </i>
    <i>
      <x v="2"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1">
      <x v="2"/>
    </i>
    <i r="1">
      <x v="3"/>
    </i>
    <i r="1">
      <x v="4"/>
    </i>
    <i>
      <x v="3"/>
    </i>
    <i r="1">
      <x/>
    </i>
    <i r="2">
      <x v="1"/>
    </i>
    <i r="2">
      <x v="2"/>
    </i>
    <i r="2">
      <x v="3"/>
    </i>
    <i r="1">
      <x v="1"/>
    </i>
    <i r="1">
      <x v="2"/>
    </i>
    <i r="1">
      <x v="3"/>
    </i>
    <i r="1">
      <x v="4"/>
    </i>
    <i>
      <x v="4"/>
    </i>
    <i r="1">
      <x/>
    </i>
    <i r="2">
      <x v="1"/>
    </i>
    <i r="2">
      <x v="2"/>
    </i>
    <i r="2">
      <x v="3"/>
    </i>
    <i r="2">
      <x v="4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º de unidades vendidas" fld="5" subtotal="count" baseField="2" baseItem="1"/>
    <dataField name="Max of Lucro" fld="11" subtotal="max" baseField="1" baseItem="0" numFmtId="166"/>
  </dataFields>
  <formats count="2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E6384-BB39-4360-AF1C-5BA09DDA88B4}" name="PivotTable9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2">
    <pivotField showAll="0"/>
    <pivotField showAll="0"/>
    <pivotField axis="axisRow" showAll="0">
      <items count="6">
        <item h="1" sd="0" x="1"/>
        <item h="1" sd="0" x="4"/>
        <item h="1" sd="0" x="3"/>
        <item h="1" sd="0" x="2"/>
        <item x="0"/>
        <item t="default"/>
      </items>
    </pivotField>
    <pivotField axis="axisRow" showAll="0">
      <items count="7">
        <item h="1" x="2"/>
        <item h="1" x="1"/>
        <item h="1" x="3"/>
        <item x="0"/>
        <item h="1" x="4"/>
        <item h="1" x="5"/>
        <item t="default"/>
      </items>
    </pivotField>
    <pivotField showAll="0"/>
    <pivotField axis="axisRow" dataField="1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>
      <items count="700">
        <item x="698"/>
        <item x="697"/>
        <item x="696"/>
        <item x="695"/>
        <item x="387"/>
        <item x="257"/>
        <item x="692"/>
        <item x="691"/>
        <item x="690"/>
        <item x="689"/>
        <item x="688"/>
        <item x="687"/>
        <item x="373"/>
        <item x="168"/>
        <item x="684"/>
        <item x="683"/>
        <item x="682"/>
        <item x="436"/>
        <item x="680"/>
        <item x="385"/>
        <item x="678"/>
        <item x="148"/>
        <item x="676"/>
        <item x="675"/>
        <item x="210"/>
        <item x="355"/>
        <item x="672"/>
        <item x="671"/>
        <item x="346"/>
        <item x="290"/>
        <item x="668"/>
        <item x="667"/>
        <item x="666"/>
        <item x="665"/>
        <item x="664"/>
        <item x="663"/>
        <item x="662"/>
        <item x="661"/>
        <item x="660"/>
        <item x="320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84"/>
        <item x="645"/>
        <item x="644"/>
        <item x="240"/>
        <item x="642"/>
        <item x="407"/>
        <item x="341"/>
        <item x="639"/>
        <item x="585"/>
        <item x="117"/>
        <item x="636"/>
        <item x="635"/>
        <item x="356"/>
        <item x="96"/>
        <item x="632"/>
        <item x="631"/>
        <item x="630"/>
        <item x="88"/>
        <item x="628"/>
        <item x="627"/>
        <item x="626"/>
        <item x="214"/>
        <item x="624"/>
        <item x="256"/>
        <item x="623"/>
        <item x="621"/>
        <item x="233"/>
        <item x="619"/>
        <item x="313"/>
        <item x="617"/>
        <item x="616"/>
        <item x="329"/>
        <item x="614"/>
        <item x="613"/>
        <item x="596"/>
        <item x="201"/>
        <item x="275"/>
        <item x="609"/>
        <item x="72"/>
        <item x="607"/>
        <item x="606"/>
        <item x="396"/>
        <item x="499"/>
        <item x="419"/>
        <item x="99"/>
        <item x="601"/>
        <item x="184"/>
        <item x="245"/>
        <item x="598"/>
        <item x="205"/>
        <item x="236"/>
        <item x="221"/>
        <item x="294"/>
        <item x="593"/>
        <item x="592"/>
        <item x="211"/>
        <item x="590"/>
        <item x="488"/>
        <item x="588"/>
        <item x="143"/>
        <item x="586"/>
        <item x="322"/>
        <item x="323"/>
        <item x="583"/>
        <item x="172"/>
        <item x="581"/>
        <item x="79"/>
        <item x="579"/>
        <item x="578"/>
        <item x="577"/>
        <item x="391"/>
        <item x="111"/>
        <item x="138"/>
        <item x="194"/>
        <item x="93"/>
        <item x="571"/>
        <item x="570"/>
        <item x="569"/>
        <item x="224"/>
        <item x="249"/>
        <item x="566"/>
        <item x="565"/>
        <item x="564"/>
        <item x="80"/>
        <item x="562"/>
        <item x="561"/>
        <item x="307"/>
        <item x="466"/>
        <item x="558"/>
        <item x="18"/>
        <item x="556"/>
        <item x="215"/>
        <item x="71"/>
        <item x="40"/>
        <item x="477"/>
        <item x="551"/>
        <item x="550"/>
        <item x="549"/>
        <item x="191"/>
        <item x="547"/>
        <item x="176"/>
        <item x="545"/>
        <item x="574"/>
        <item x="104"/>
        <item x="542"/>
        <item x="49"/>
        <item x="540"/>
        <item x="539"/>
        <item x="25"/>
        <item x="537"/>
        <item x="536"/>
        <item x="535"/>
        <item x="534"/>
        <item x="11"/>
        <item x="532"/>
        <item x="46"/>
        <item x="530"/>
        <item x="529"/>
        <item x="15"/>
        <item x="527"/>
        <item x="526"/>
        <item x="525"/>
        <item x="524"/>
        <item x="523"/>
        <item x="82"/>
        <item x="521"/>
        <item x="520"/>
        <item x="519"/>
        <item x="27"/>
        <item x="132"/>
        <item x="128"/>
        <item x="59"/>
        <item x="514"/>
        <item x="513"/>
        <item x="512"/>
        <item x="511"/>
        <item x="510"/>
        <item x="509"/>
        <item x="508"/>
        <item x="507"/>
        <item x="506"/>
        <item x="48"/>
        <item x="504"/>
        <item x="503"/>
        <item x="502"/>
        <item x="501"/>
        <item x="500"/>
        <item x="575"/>
        <item x="498"/>
        <item x="587"/>
        <item x="496"/>
        <item x="495"/>
        <item x="494"/>
        <item x="493"/>
        <item x="492"/>
        <item x="165"/>
        <item x="222"/>
        <item x="125"/>
        <item x="538"/>
        <item x="119"/>
        <item x="185"/>
        <item x="108"/>
        <item x="186"/>
        <item x="483"/>
        <item x="555"/>
        <item x="481"/>
        <item x="157"/>
        <item x="479"/>
        <item x="478"/>
        <item x="358"/>
        <item x="336"/>
        <item x="334"/>
        <item x="63"/>
        <item x="460"/>
        <item x="472"/>
        <item x="153"/>
        <item x="470"/>
        <item x="469"/>
        <item x="468"/>
        <item x="52"/>
        <item x="462"/>
        <item x="465"/>
        <item x="464"/>
        <item x="21"/>
        <item x="459"/>
        <item x="450"/>
        <item x="9"/>
        <item x="426"/>
        <item x="458"/>
        <item x="457"/>
        <item x="456"/>
        <item x="455"/>
        <item x="54"/>
        <item x="453"/>
        <item x="452"/>
        <item x="451"/>
        <item x="29"/>
        <item x="449"/>
        <item x="448"/>
        <item x="447"/>
        <item x="446"/>
        <item x="445"/>
        <item x="444"/>
        <item x="1"/>
        <item x="442"/>
        <item x="13"/>
        <item x="440"/>
        <item x="439"/>
        <item x="438"/>
        <item x="437"/>
        <item x="296"/>
        <item x="435"/>
        <item x="434"/>
        <item x="33"/>
        <item x="432"/>
        <item x="431"/>
        <item x="158"/>
        <item x="429"/>
        <item x="428"/>
        <item x="427"/>
        <item x="264"/>
        <item x="425"/>
        <item x="424"/>
        <item x="423"/>
        <item x="422"/>
        <item x="16"/>
        <item x="420"/>
        <item x="173"/>
        <item x="87"/>
        <item x="417"/>
        <item x="416"/>
        <item x="415"/>
        <item x="414"/>
        <item x="413"/>
        <item x="412"/>
        <item x="65"/>
        <item x="410"/>
        <item x="53"/>
        <item x="408"/>
        <item x="265"/>
        <item x="406"/>
        <item x="405"/>
        <item x="404"/>
        <item x="403"/>
        <item x="401"/>
        <item x="331"/>
        <item x="400"/>
        <item x="352"/>
        <item x="398"/>
        <item x="397"/>
        <item x="235"/>
        <item x="395"/>
        <item x="394"/>
        <item x="393"/>
        <item x="392"/>
        <item x="199"/>
        <item x="390"/>
        <item x="389"/>
        <item x="268"/>
        <item x="55"/>
        <item x="386"/>
        <item x="182"/>
        <item x="384"/>
        <item x="383"/>
        <item x="382"/>
        <item x="381"/>
        <item x="380"/>
        <item x="379"/>
        <item x="83"/>
        <item x="377"/>
        <item x="376"/>
        <item x="89"/>
        <item x="374"/>
        <item x="135"/>
        <item x="372"/>
        <item x="371"/>
        <item x="370"/>
        <item x="369"/>
        <item x="368"/>
        <item x="367"/>
        <item x="247"/>
        <item x="365"/>
        <item x="364"/>
        <item x="363"/>
        <item x="362"/>
        <item x="361"/>
        <item x="285"/>
        <item x="359"/>
        <item x="120"/>
        <item x="402"/>
        <item x="345"/>
        <item x="292"/>
        <item x="354"/>
        <item x="353"/>
        <item x="174"/>
        <item x="351"/>
        <item x="350"/>
        <item x="349"/>
        <item x="348"/>
        <item x="347"/>
        <item x="252"/>
        <item x="305"/>
        <item x="344"/>
        <item x="343"/>
        <item x="342"/>
        <item x="142"/>
        <item x="340"/>
        <item x="339"/>
        <item x="338"/>
        <item x="337"/>
        <item x="98"/>
        <item x="335"/>
        <item x="192"/>
        <item x="333"/>
        <item x="332"/>
        <item x="528"/>
        <item x="197"/>
        <item x="515"/>
        <item x="328"/>
        <item x="327"/>
        <item x="326"/>
        <item x="325"/>
        <item x="324"/>
        <item x="298"/>
        <item x="533"/>
        <item x="321"/>
        <item x="107"/>
        <item x="409"/>
        <item x="318"/>
        <item x="203"/>
        <item x="316"/>
        <item x="315"/>
        <item x="225"/>
        <item x="281"/>
        <item x="357"/>
        <item x="311"/>
        <item x="310"/>
        <item x="309"/>
        <item x="330"/>
        <item x="443"/>
        <item x="306"/>
        <item x="360"/>
        <item x="304"/>
        <item x="302"/>
        <item x="303"/>
        <item x="301"/>
        <item x="300"/>
        <item x="299"/>
        <item x="234"/>
        <item x="251"/>
        <item x="319"/>
        <item x="295"/>
        <item x="418"/>
        <item x="293"/>
        <item x="187"/>
        <item x="291"/>
        <item x="286"/>
        <item x="411"/>
        <item x="288"/>
        <item x="287"/>
        <item x="297"/>
        <item x="308"/>
        <item x="284"/>
        <item x="283"/>
        <item x="282"/>
        <item x="218"/>
        <item x="280"/>
        <item x="279"/>
        <item x="278"/>
        <item x="277"/>
        <item x="276"/>
        <item x="263"/>
        <item x="274"/>
        <item x="273"/>
        <item x="272"/>
        <item x="271"/>
        <item x="270"/>
        <item x="312"/>
        <item x="552"/>
        <item x="267"/>
        <item x="266"/>
        <item x="399"/>
        <item x="92"/>
        <item x="289"/>
        <item x="262"/>
        <item x="261"/>
        <item x="260"/>
        <item x="259"/>
        <item x="548"/>
        <item x="378"/>
        <item x="317"/>
        <item x="255"/>
        <item x="254"/>
        <item x="253"/>
        <item x="243"/>
        <item x="433"/>
        <item x="250"/>
        <item x="589"/>
        <item x="248"/>
        <item x="388"/>
        <item x="246"/>
        <item x="484"/>
        <item x="244"/>
        <item x="553"/>
        <item x="242"/>
        <item x="241"/>
        <item x="375"/>
        <item x="239"/>
        <item x="238"/>
        <item x="237"/>
        <item x="486"/>
        <item x="546"/>
        <item x="314"/>
        <item x="366"/>
        <item x="232"/>
        <item x="231"/>
        <item x="230"/>
        <item x="229"/>
        <item x="228"/>
        <item x="227"/>
        <item x="226"/>
        <item x="568"/>
        <item x="673"/>
        <item x="223"/>
        <item x="476"/>
        <item x="522"/>
        <item x="220"/>
        <item x="219"/>
        <item x="643"/>
        <item x="217"/>
        <item x="216"/>
        <item x="517"/>
        <item x="646"/>
        <item x="213"/>
        <item x="212"/>
        <item x="473"/>
        <item x="685"/>
        <item x="209"/>
        <item x="208"/>
        <item x="207"/>
        <item x="206"/>
        <item x="622"/>
        <item x="204"/>
        <item x="421"/>
        <item x="202"/>
        <item x="637"/>
        <item x="200"/>
        <item x="669"/>
        <item x="198"/>
        <item x="463"/>
        <item x="196"/>
        <item x="195"/>
        <item x="560"/>
        <item x="193"/>
        <item x="467"/>
        <item x="42"/>
        <item x="190"/>
        <item x="189"/>
        <item x="188"/>
        <item x="625"/>
        <item x="454"/>
        <item x="77"/>
        <item x="505"/>
        <item x="183"/>
        <item x="461"/>
        <item x="181"/>
        <item x="180"/>
        <item x="179"/>
        <item x="178"/>
        <item x="177"/>
        <item x="608"/>
        <item x="175"/>
        <item x="485"/>
        <item x="475"/>
        <item x="677"/>
        <item x="171"/>
        <item x="170"/>
        <item x="169"/>
        <item x="474"/>
        <item x="167"/>
        <item x="166"/>
        <item x="482"/>
        <item x="164"/>
        <item x="163"/>
        <item x="162"/>
        <item x="161"/>
        <item x="160"/>
        <item x="159"/>
        <item x="269"/>
        <item x="634"/>
        <item x="156"/>
        <item x="155"/>
        <item x="154"/>
        <item x="258"/>
        <item x="152"/>
        <item x="151"/>
        <item x="150"/>
        <item x="149"/>
        <item x="518"/>
        <item x="147"/>
        <item x="146"/>
        <item x="145"/>
        <item x="144"/>
        <item x="497"/>
        <item x="681"/>
        <item x="141"/>
        <item x="140"/>
        <item x="139"/>
        <item x="480"/>
        <item x="137"/>
        <item x="136"/>
        <item x="567"/>
        <item x="134"/>
        <item x="133"/>
        <item x="557"/>
        <item x="131"/>
        <item x="130"/>
        <item x="129"/>
        <item x="544"/>
        <item x="127"/>
        <item x="126"/>
        <item x="584"/>
        <item x="124"/>
        <item x="123"/>
        <item x="122"/>
        <item x="121"/>
        <item x="68"/>
        <item x="516"/>
        <item x="118"/>
        <item x="487"/>
        <item x="116"/>
        <item x="115"/>
        <item x="114"/>
        <item x="113"/>
        <item x="112"/>
        <item x="620"/>
        <item x="110"/>
        <item x="109"/>
        <item x="491"/>
        <item x="60"/>
        <item x="106"/>
        <item x="105"/>
        <item x="605"/>
        <item x="103"/>
        <item x="102"/>
        <item x="101"/>
        <item x="100"/>
        <item x="490"/>
        <item x="563"/>
        <item x="97"/>
        <item x="489"/>
        <item x="95"/>
        <item x="94"/>
        <item x="595"/>
        <item x="604"/>
        <item x="91"/>
        <item x="90"/>
        <item x="594"/>
        <item x="573"/>
        <item x="603"/>
        <item x="86"/>
        <item x="85"/>
        <item x="531"/>
        <item x="602"/>
        <item x="554"/>
        <item x="81"/>
        <item x="543"/>
        <item x="580"/>
        <item x="78"/>
        <item x="57"/>
        <item x="76"/>
        <item x="75"/>
        <item x="74"/>
        <item x="73"/>
        <item x="599"/>
        <item x="611"/>
        <item x="70"/>
        <item x="69"/>
        <item x="56"/>
        <item x="67"/>
        <item x="66"/>
        <item x="597"/>
        <item x="64"/>
        <item x="591"/>
        <item x="62"/>
        <item x="61"/>
        <item x="559"/>
        <item x="572"/>
        <item x="58"/>
        <item x="612"/>
        <item x="618"/>
        <item x="633"/>
        <item x="615"/>
        <item x="576"/>
        <item x="582"/>
        <item x="610"/>
        <item x="50"/>
        <item x="471"/>
        <item x="51"/>
        <item x="47"/>
        <item x="600"/>
        <item x="45"/>
        <item x="44"/>
        <item x="43"/>
        <item x="638"/>
        <item x="41"/>
        <item x="659"/>
        <item x="39"/>
        <item x="38"/>
        <item x="37"/>
        <item x="36"/>
        <item x="35"/>
        <item x="34"/>
        <item x="629"/>
        <item x="32"/>
        <item x="31"/>
        <item x="30"/>
        <item x="693"/>
        <item x="28"/>
        <item x="641"/>
        <item x="26"/>
        <item x="640"/>
        <item x="24"/>
        <item x="23"/>
        <item x="22"/>
        <item x="670"/>
        <item x="20"/>
        <item x="19"/>
        <item x="674"/>
        <item x="17"/>
        <item x="679"/>
        <item x="541"/>
        <item x="14"/>
        <item x="441"/>
        <item x="12"/>
        <item x="430"/>
        <item x="10"/>
        <item x="686"/>
        <item x="8"/>
        <item x="7"/>
        <item x="6"/>
        <item x="5"/>
        <item x="4"/>
        <item x="3"/>
        <item x="2"/>
        <item x="694"/>
        <item x="0"/>
        <item t="default"/>
      </items>
    </pivotField>
  </pivotFields>
  <rowFields count="3">
    <field x="3"/>
    <field x="2"/>
    <field x="5"/>
  </rowFields>
  <rowItems count="8">
    <i>
      <x v="3"/>
    </i>
    <i r="1">
      <x v="4"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Count of Nº de unidades vendidas" fld="5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D4F5E-142B-48AD-A368-CC95BC06647C}" name="DB" displayName="DB" ref="B6:M706" totalsRowShown="0" headerRowDxfId="36" headerRowBorderDxfId="35" tableBorderDxfId="34" totalsRowBorderDxfId="33">
  <autoFilter ref="B6:M706" xr:uid="{B3ED4F5E-142B-48AD-A368-CC95BC06647C}"/>
  <tableColumns count="12">
    <tableColumn id="1" xr3:uid="{0D79CF48-96AF-46F9-A4BF-B0BD89B05E0B}" name="Encomenda" dataDxfId="32"/>
    <tableColumn id="2" xr3:uid="{628350CE-CD23-4EC4-8DAE-3B9F80C0A931}" name="Segmento de cliente" dataDxfId="31"/>
    <tableColumn id="3" xr3:uid="{3457DE58-DB3A-4E2C-9397-17091BBFFE62}" name="País de destino" dataDxfId="30"/>
    <tableColumn id="4" xr3:uid="{05D2D67E-6C01-417F-87C7-9026371BFACD}" name="Categoria de producto" dataDxfId="29"/>
    <tableColumn id="5" xr3:uid="{7C039334-79D8-4144-B209-2BA26473B2AA}" name="Gama de desconto" dataDxfId="28"/>
    <tableColumn id="6" xr3:uid="{FC5898E5-5CE1-4416-A6BC-C527535EF2BB}" name="Nº de unidades vendidas" dataDxfId="27"/>
    <tableColumn id="7" xr3:uid="{51AE90D2-F1B1-4FA1-BEA9-A063A590EAED}" name="Custo de produção unitário" dataDxfId="26"/>
    <tableColumn id="8" xr3:uid="{E621EB56-4581-45EB-AE1C-FC539B034D86}" name="Preço de venda unitário" dataDxfId="25"/>
    <tableColumn id="9" xr3:uid="{DF95BA2C-0064-4B1D-83CE-09367D865B59}" name="Total de vendas" dataDxfId="24">
      <calculatedColumnFormula>G7*I7</calculatedColumnFormula>
    </tableColumn>
    <tableColumn id="10" xr3:uid="{A6439CBE-8048-4F05-A4D3-CEDBA5C41EAA}" name="Desconto" dataDxfId="23"/>
    <tableColumn id="11" xr3:uid="{A1390445-CE66-4133-81E2-48CA424B15E5}" name="Vendas" dataDxfId="22">
      <calculatedColumnFormula>J7-K7</calculatedColumnFormula>
    </tableColumn>
    <tableColumn id="12" xr3:uid="{D1CA3F0E-02A8-43D5-8824-C25ADCF39C90}" name="Lucro" dataDxfId="21">
      <calculatedColumnFormula>L7-G7*H7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13" Type="http://schemas.openxmlformats.org/officeDocument/2006/relationships/pivotTable" Target="../pivotTables/pivotTable27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12" Type="http://schemas.openxmlformats.org/officeDocument/2006/relationships/pivotTable" Target="../pivotTables/pivotTable26.xml"/><Relationship Id="rId2" Type="http://schemas.openxmlformats.org/officeDocument/2006/relationships/pivotTable" Target="../pivotTables/pivotTable16.xml"/><Relationship Id="rId16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11" Type="http://schemas.openxmlformats.org/officeDocument/2006/relationships/pivotTable" Target="../pivotTables/pivotTable25.xml"/><Relationship Id="rId5" Type="http://schemas.openxmlformats.org/officeDocument/2006/relationships/pivotTable" Target="../pivotTables/pivotTable19.xml"/><Relationship Id="rId15" Type="http://schemas.openxmlformats.org/officeDocument/2006/relationships/pivotTable" Target="../pivotTables/pivotTable29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Relationship Id="rId14" Type="http://schemas.openxmlformats.org/officeDocument/2006/relationships/pivotTable" Target="../pivotTables/pivot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B1:M765"/>
  <sheetViews>
    <sheetView showGridLines="0" topLeftCell="A7" zoomScale="90" zoomScaleNormal="90" workbookViewId="0">
      <selection activeCell="G44" sqref="G44"/>
    </sheetView>
  </sheetViews>
  <sheetFormatPr defaultColWidth="6.7109375" defaultRowHeight="15" x14ac:dyDescent="0.25"/>
  <cols>
    <col min="1" max="1" width="11.5703125" style="1" customWidth="1"/>
    <col min="2" max="2" width="14.28515625" style="1" customWidth="1"/>
    <col min="3" max="3" width="22.28515625" style="1" customWidth="1"/>
    <col min="4" max="4" width="26" style="1" customWidth="1"/>
    <col min="5" max="5" width="24.28515625" style="2" customWidth="1"/>
    <col min="6" max="6" width="20.85546875" style="2" customWidth="1"/>
    <col min="7" max="7" width="26.7109375" style="2" customWidth="1"/>
    <col min="8" max="8" width="29" style="2" customWidth="1"/>
    <col min="9" max="9" width="25.5703125" style="1" customWidth="1"/>
    <col min="10" max="10" width="18.140625" style="1" customWidth="1"/>
    <col min="11" max="11" width="14.7109375" style="1" bestFit="1" customWidth="1"/>
    <col min="12" max="12" width="15.5703125" style="1" bestFit="1" customWidth="1"/>
    <col min="13" max="13" width="16.42578125" style="1" customWidth="1"/>
    <col min="14" max="16384" width="6.7109375" style="1"/>
  </cols>
  <sheetData>
    <row r="1" spans="2:13" ht="20.100000000000001" customHeight="1" x14ac:dyDescent="0.5">
      <c r="H1" s="5"/>
    </row>
    <row r="2" spans="2:13" ht="20.100000000000001" customHeight="1" x14ac:dyDescent="0.5">
      <c r="B2" s="6" t="s">
        <v>0</v>
      </c>
      <c r="D2" s="6"/>
      <c r="G2" s="6"/>
      <c r="H2" s="7"/>
    </row>
    <row r="3" spans="2:13" ht="19.5" customHeight="1" x14ac:dyDescent="0.5">
      <c r="B3" s="6"/>
      <c r="D3" s="6"/>
      <c r="G3" s="6"/>
      <c r="H3" s="7"/>
    </row>
    <row r="4" spans="2:13" ht="20.100000000000001" customHeight="1" x14ac:dyDescent="0.25">
      <c r="B4" s="8" t="s">
        <v>1</v>
      </c>
      <c r="D4" s="8"/>
      <c r="G4" s="8"/>
      <c r="H4" s="8"/>
    </row>
    <row r="5" spans="2:13" ht="20.100000000000001" customHeight="1" x14ac:dyDescent="0.25"/>
    <row r="6" spans="2:13" s="18" customFormat="1" ht="15.75" x14ac:dyDescent="0.25">
      <c r="B6" s="21" t="s">
        <v>23</v>
      </c>
      <c r="C6" s="22" t="s">
        <v>732</v>
      </c>
      <c r="D6" s="22" t="s">
        <v>22</v>
      </c>
      <c r="E6" s="22" t="s">
        <v>733</v>
      </c>
      <c r="F6" s="22" t="s">
        <v>724</v>
      </c>
      <c r="G6" s="22" t="s">
        <v>725</v>
      </c>
      <c r="H6" s="22" t="s">
        <v>726</v>
      </c>
      <c r="I6" s="22" t="s">
        <v>727</v>
      </c>
      <c r="J6" s="22" t="s">
        <v>728</v>
      </c>
      <c r="K6" s="22" t="s">
        <v>729</v>
      </c>
      <c r="L6" s="22" t="s">
        <v>730</v>
      </c>
      <c r="M6" s="23" t="s">
        <v>731</v>
      </c>
    </row>
    <row r="7" spans="2:13" x14ac:dyDescent="0.25">
      <c r="B7" s="19" t="s">
        <v>216</v>
      </c>
      <c r="C7" s="4" t="s">
        <v>2</v>
      </c>
      <c r="D7" s="4" t="s">
        <v>14</v>
      </c>
      <c r="E7" s="4" t="s">
        <v>15</v>
      </c>
      <c r="F7" s="4" t="s">
        <v>19</v>
      </c>
      <c r="G7" s="17">
        <v>3450</v>
      </c>
      <c r="H7" s="15">
        <v>10</v>
      </c>
      <c r="I7" s="15">
        <v>350</v>
      </c>
      <c r="J7" s="14">
        <f t="shared" ref="J7:J70" si="0">G7*I7</f>
        <v>1207500</v>
      </c>
      <c r="K7" s="15">
        <v>48300</v>
      </c>
      <c r="L7" s="14">
        <f t="shared" ref="L7:L70" si="1">J7-K7</f>
        <v>1159200</v>
      </c>
      <c r="M7" s="20">
        <f t="shared" ref="M7:M70" si="2">L7-G7*H7</f>
        <v>1124700</v>
      </c>
    </row>
    <row r="8" spans="2:13" x14ac:dyDescent="0.25">
      <c r="B8" s="19" t="s">
        <v>302</v>
      </c>
      <c r="C8" s="4" t="s">
        <v>2</v>
      </c>
      <c r="D8" s="4" t="s">
        <v>14</v>
      </c>
      <c r="E8" s="4" t="s">
        <v>4</v>
      </c>
      <c r="F8" s="4" t="s">
        <v>20</v>
      </c>
      <c r="G8" s="17">
        <v>263</v>
      </c>
      <c r="H8" s="15">
        <v>3</v>
      </c>
      <c r="I8" s="15">
        <v>7</v>
      </c>
      <c r="J8" s="14">
        <f t="shared" si="0"/>
        <v>1841</v>
      </c>
      <c r="K8" s="15">
        <v>110.46</v>
      </c>
      <c r="L8" s="14">
        <f t="shared" si="1"/>
        <v>1730.54</v>
      </c>
      <c r="M8" s="20">
        <f t="shared" si="2"/>
        <v>941.54</v>
      </c>
    </row>
    <row r="9" spans="2:13" x14ac:dyDescent="0.25">
      <c r="B9" s="19" t="s">
        <v>126</v>
      </c>
      <c r="C9" s="4" t="s">
        <v>2</v>
      </c>
      <c r="D9" s="4" t="s">
        <v>3</v>
      </c>
      <c r="E9" s="4" t="s">
        <v>4</v>
      </c>
      <c r="F9" s="4" t="s">
        <v>19</v>
      </c>
      <c r="G9" s="17">
        <v>2852</v>
      </c>
      <c r="H9" s="15">
        <v>3</v>
      </c>
      <c r="I9" s="15">
        <v>350</v>
      </c>
      <c r="J9" s="14">
        <f t="shared" si="0"/>
        <v>998200</v>
      </c>
      <c r="K9" s="15">
        <v>19964</v>
      </c>
      <c r="L9" s="14">
        <f t="shared" si="1"/>
        <v>978236</v>
      </c>
      <c r="M9" s="20">
        <f t="shared" si="2"/>
        <v>969680</v>
      </c>
    </row>
    <row r="10" spans="2:13" x14ac:dyDescent="0.25">
      <c r="B10" s="19" t="s">
        <v>141</v>
      </c>
      <c r="C10" s="4" t="s">
        <v>2</v>
      </c>
      <c r="D10" s="4" t="s">
        <v>3</v>
      </c>
      <c r="E10" s="4" t="s">
        <v>15</v>
      </c>
      <c r="F10" s="4" t="s">
        <v>19</v>
      </c>
      <c r="G10" s="17">
        <v>2852</v>
      </c>
      <c r="H10" s="15">
        <v>10</v>
      </c>
      <c r="I10" s="15">
        <v>350</v>
      </c>
      <c r="J10" s="14">
        <f t="shared" si="0"/>
        <v>998200</v>
      </c>
      <c r="K10" s="15">
        <v>19964</v>
      </c>
      <c r="L10" s="14">
        <f t="shared" si="1"/>
        <v>978236</v>
      </c>
      <c r="M10" s="20">
        <f t="shared" si="2"/>
        <v>949716</v>
      </c>
    </row>
    <row r="11" spans="2:13" x14ac:dyDescent="0.25">
      <c r="B11" s="19" t="s">
        <v>570</v>
      </c>
      <c r="C11" s="4" t="s">
        <v>13</v>
      </c>
      <c r="D11" s="4" t="s">
        <v>14</v>
      </c>
      <c r="E11" s="4" t="s">
        <v>15</v>
      </c>
      <c r="F11" s="4" t="s">
        <v>21</v>
      </c>
      <c r="G11" s="17">
        <v>3495</v>
      </c>
      <c r="H11" s="15">
        <v>10</v>
      </c>
      <c r="I11" s="15">
        <v>300</v>
      </c>
      <c r="J11" s="14">
        <f t="shared" si="0"/>
        <v>1048500</v>
      </c>
      <c r="K11" s="15">
        <v>125820</v>
      </c>
      <c r="L11" s="14">
        <f t="shared" si="1"/>
        <v>922680</v>
      </c>
      <c r="M11" s="20">
        <f t="shared" si="2"/>
        <v>887730</v>
      </c>
    </row>
    <row r="12" spans="2:13" x14ac:dyDescent="0.25">
      <c r="B12" s="19" t="s">
        <v>105</v>
      </c>
      <c r="C12" s="4" t="s">
        <v>13</v>
      </c>
      <c r="D12" s="4" t="s">
        <v>14</v>
      </c>
      <c r="E12" s="4" t="s">
        <v>15</v>
      </c>
      <c r="F12" s="4" t="s">
        <v>19</v>
      </c>
      <c r="G12" s="17">
        <v>2905</v>
      </c>
      <c r="H12" s="15">
        <v>10</v>
      </c>
      <c r="I12" s="15">
        <v>300</v>
      </c>
      <c r="J12" s="14">
        <f t="shared" si="0"/>
        <v>871500</v>
      </c>
      <c r="K12" s="15">
        <v>8715</v>
      </c>
      <c r="L12" s="14">
        <f t="shared" si="1"/>
        <v>862785</v>
      </c>
      <c r="M12" s="20">
        <f t="shared" si="2"/>
        <v>833735</v>
      </c>
    </row>
    <row r="13" spans="2:13" x14ac:dyDescent="0.25">
      <c r="B13" s="19" t="s">
        <v>697</v>
      </c>
      <c r="C13" s="4" t="s">
        <v>2</v>
      </c>
      <c r="D13" s="4" t="s">
        <v>9</v>
      </c>
      <c r="E13" s="4" t="s">
        <v>15</v>
      </c>
      <c r="F13" s="4" t="s">
        <v>21</v>
      </c>
      <c r="G13" s="17">
        <v>2851</v>
      </c>
      <c r="H13" s="15">
        <v>10</v>
      </c>
      <c r="I13" s="15">
        <v>350</v>
      </c>
      <c r="J13" s="14">
        <f t="shared" si="0"/>
        <v>997850</v>
      </c>
      <c r="K13" s="15">
        <v>149677.5</v>
      </c>
      <c r="L13" s="14">
        <f t="shared" si="1"/>
        <v>848172.5</v>
      </c>
      <c r="M13" s="20">
        <f t="shared" si="2"/>
        <v>819662.5</v>
      </c>
    </row>
    <row r="14" spans="2:13" x14ac:dyDescent="0.25">
      <c r="B14" s="19" t="s">
        <v>215</v>
      </c>
      <c r="C14" s="4" t="s">
        <v>13</v>
      </c>
      <c r="D14" s="4" t="s">
        <v>14</v>
      </c>
      <c r="E14" s="4" t="s">
        <v>15</v>
      </c>
      <c r="F14" s="4" t="s">
        <v>19</v>
      </c>
      <c r="G14" s="17">
        <v>2918</v>
      </c>
      <c r="H14" s="15">
        <v>10</v>
      </c>
      <c r="I14" s="15">
        <v>300</v>
      </c>
      <c r="J14" s="14">
        <f t="shared" si="0"/>
        <v>875400</v>
      </c>
      <c r="K14" s="15">
        <v>35016</v>
      </c>
      <c r="L14" s="14">
        <f t="shared" si="1"/>
        <v>840384</v>
      </c>
      <c r="M14" s="20">
        <f t="shared" si="2"/>
        <v>811204</v>
      </c>
    </row>
    <row r="15" spans="2:13" x14ac:dyDescent="0.25">
      <c r="B15" s="19" t="s">
        <v>614</v>
      </c>
      <c r="C15" s="4" t="s">
        <v>2</v>
      </c>
      <c r="D15" s="4" t="s">
        <v>3</v>
      </c>
      <c r="E15" s="4" t="s">
        <v>15</v>
      </c>
      <c r="F15" s="4" t="s">
        <v>21</v>
      </c>
      <c r="G15" s="17">
        <v>2632</v>
      </c>
      <c r="H15" s="15">
        <v>10</v>
      </c>
      <c r="I15" s="15">
        <v>350</v>
      </c>
      <c r="J15" s="14">
        <f t="shared" si="0"/>
        <v>921200</v>
      </c>
      <c r="K15" s="15">
        <v>119756</v>
      </c>
      <c r="L15" s="14">
        <f t="shared" si="1"/>
        <v>801444</v>
      </c>
      <c r="M15" s="20">
        <f t="shared" si="2"/>
        <v>775124</v>
      </c>
    </row>
    <row r="16" spans="2:13" x14ac:dyDescent="0.25">
      <c r="B16" s="19" t="s">
        <v>383</v>
      </c>
      <c r="C16" s="4" t="s">
        <v>2</v>
      </c>
      <c r="D16" s="4" t="s">
        <v>3</v>
      </c>
      <c r="E16" s="4" t="s">
        <v>15</v>
      </c>
      <c r="F16" s="4" t="s">
        <v>20</v>
      </c>
      <c r="G16" s="17">
        <v>257</v>
      </c>
      <c r="H16" s="15">
        <v>10</v>
      </c>
      <c r="I16" s="15">
        <v>7</v>
      </c>
      <c r="J16" s="14">
        <f t="shared" si="0"/>
        <v>1799</v>
      </c>
      <c r="K16" s="15">
        <v>143.91999999999999</v>
      </c>
      <c r="L16" s="14">
        <f t="shared" si="1"/>
        <v>1655.08</v>
      </c>
      <c r="M16" s="20">
        <f t="shared" si="2"/>
        <v>-914.92000000000007</v>
      </c>
    </row>
    <row r="17" spans="2:13" x14ac:dyDescent="0.25">
      <c r="B17" s="19" t="s">
        <v>529</v>
      </c>
      <c r="C17" s="4" t="s">
        <v>13</v>
      </c>
      <c r="D17" s="4" t="s">
        <v>6</v>
      </c>
      <c r="E17" s="4" t="s">
        <v>4</v>
      </c>
      <c r="F17" s="4" t="s">
        <v>21</v>
      </c>
      <c r="G17" s="17">
        <v>2811</v>
      </c>
      <c r="H17" s="15">
        <v>3</v>
      </c>
      <c r="I17" s="15">
        <v>300</v>
      </c>
      <c r="J17" s="14">
        <f t="shared" si="0"/>
        <v>843300</v>
      </c>
      <c r="K17" s="15">
        <v>92763</v>
      </c>
      <c r="L17" s="14">
        <f t="shared" si="1"/>
        <v>750537</v>
      </c>
      <c r="M17" s="20">
        <f t="shared" si="2"/>
        <v>742104</v>
      </c>
    </row>
    <row r="18" spans="2:13" x14ac:dyDescent="0.25">
      <c r="B18" s="19" t="s">
        <v>121</v>
      </c>
      <c r="C18" s="4" t="s">
        <v>7</v>
      </c>
      <c r="D18" s="4" t="s">
        <v>8</v>
      </c>
      <c r="E18" s="4" t="s">
        <v>18</v>
      </c>
      <c r="F18" s="4" t="s">
        <v>19</v>
      </c>
      <c r="G18" s="17">
        <v>321</v>
      </c>
      <c r="H18" s="15">
        <v>260</v>
      </c>
      <c r="I18" s="15">
        <v>15</v>
      </c>
      <c r="J18" s="14">
        <f t="shared" si="0"/>
        <v>4815</v>
      </c>
      <c r="K18" s="15">
        <v>48.15</v>
      </c>
      <c r="L18" s="14">
        <f t="shared" si="1"/>
        <v>4766.8500000000004</v>
      </c>
      <c r="M18" s="20">
        <f t="shared" si="2"/>
        <v>-78693.149999999994</v>
      </c>
    </row>
    <row r="19" spans="2:13" x14ac:dyDescent="0.25">
      <c r="B19" s="19" t="s">
        <v>96</v>
      </c>
      <c r="C19" s="4" t="s">
        <v>13</v>
      </c>
      <c r="D19" s="4" t="s">
        <v>14</v>
      </c>
      <c r="E19" s="4" t="s">
        <v>10</v>
      </c>
      <c r="F19" s="4" t="s">
        <v>19</v>
      </c>
      <c r="G19" s="17">
        <v>2498</v>
      </c>
      <c r="H19" s="15">
        <v>5</v>
      </c>
      <c r="I19" s="15">
        <v>300</v>
      </c>
      <c r="J19" s="14">
        <f t="shared" si="0"/>
        <v>749400</v>
      </c>
      <c r="K19" s="15">
        <v>7494</v>
      </c>
      <c r="L19" s="14">
        <f t="shared" si="1"/>
        <v>741906</v>
      </c>
      <c r="M19" s="20">
        <f t="shared" si="2"/>
        <v>729416</v>
      </c>
    </row>
    <row r="20" spans="2:13" x14ac:dyDescent="0.25">
      <c r="B20" s="19" t="s">
        <v>175</v>
      </c>
      <c r="C20" s="4" t="s">
        <v>2</v>
      </c>
      <c r="D20" s="4" t="s">
        <v>8</v>
      </c>
      <c r="E20" s="4" t="s">
        <v>10</v>
      </c>
      <c r="F20" s="4" t="s">
        <v>19</v>
      </c>
      <c r="G20" s="17">
        <v>544</v>
      </c>
      <c r="H20" s="15">
        <v>5</v>
      </c>
      <c r="I20" s="15">
        <v>7</v>
      </c>
      <c r="J20" s="14">
        <f t="shared" si="0"/>
        <v>3808</v>
      </c>
      <c r="K20" s="15">
        <v>114.24</v>
      </c>
      <c r="L20" s="14">
        <f t="shared" si="1"/>
        <v>3693.76</v>
      </c>
      <c r="M20" s="20">
        <f t="shared" si="2"/>
        <v>973.76000000000022</v>
      </c>
    </row>
    <row r="21" spans="2:13" x14ac:dyDescent="0.25">
      <c r="B21" s="19" t="s">
        <v>484</v>
      </c>
      <c r="C21" s="4" t="s">
        <v>2</v>
      </c>
      <c r="D21" s="4" t="s">
        <v>14</v>
      </c>
      <c r="E21" s="4" t="s">
        <v>10</v>
      </c>
      <c r="F21" s="4" t="s">
        <v>21</v>
      </c>
      <c r="G21" s="17">
        <v>2313</v>
      </c>
      <c r="H21" s="15">
        <v>5</v>
      </c>
      <c r="I21" s="15">
        <v>350</v>
      </c>
      <c r="J21" s="14">
        <f t="shared" si="0"/>
        <v>809550</v>
      </c>
      <c r="K21" s="15">
        <v>80955</v>
      </c>
      <c r="L21" s="14">
        <f t="shared" si="1"/>
        <v>728595</v>
      </c>
      <c r="M21" s="20">
        <f t="shared" si="2"/>
        <v>717030</v>
      </c>
    </row>
    <row r="22" spans="2:13" x14ac:dyDescent="0.25">
      <c r="B22" s="19" t="s">
        <v>80</v>
      </c>
      <c r="C22" s="13" t="s">
        <v>2</v>
      </c>
      <c r="D22" s="13" t="s">
        <v>8</v>
      </c>
      <c r="E22" s="13" t="s">
        <v>16</v>
      </c>
      <c r="F22" s="13" t="s">
        <v>19</v>
      </c>
      <c r="G22" s="16">
        <v>639</v>
      </c>
      <c r="H22" s="14">
        <v>120</v>
      </c>
      <c r="I22" s="14">
        <v>7</v>
      </c>
      <c r="J22" s="14">
        <f t="shared" si="0"/>
        <v>4473</v>
      </c>
      <c r="K22" s="14">
        <v>44.73</v>
      </c>
      <c r="L22" s="14">
        <f t="shared" si="1"/>
        <v>4428.2700000000004</v>
      </c>
      <c r="M22" s="20">
        <f t="shared" si="2"/>
        <v>-72251.73</v>
      </c>
    </row>
    <row r="23" spans="2:13" x14ac:dyDescent="0.25">
      <c r="B23" s="19" t="s">
        <v>253</v>
      </c>
      <c r="C23" s="4" t="s">
        <v>2</v>
      </c>
      <c r="D23" s="4" t="s">
        <v>14</v>
      </c>
      <c r="E23" s="4" t="s">
        <v>4</v>
      </c>
      <c r="F23" s="4" t="s">
        <v>20</v>
      </c>
      <c r="G23" s="17">
        <v>570</v>
      </c>
      <c r="H23" s="15">
        <v>3</v>
      </c>
      <c r="I23" s="15">
        <v>7</v>
      </c>
      <c r="J23" s="14">
        <f t="shared" si="0"/>
        <v>3990</v>
      </c>
      <c r="K23" s="15">
        <v>199.5</v>
      </c>
      <c r="L23" s="14">
        <f t="shared" si="1"/>
        <v>3790.5</v>
      </c>
      <c r="M23" s="20">
        <f t="shared" si="2"/>
        <v>2080.5</v>
      </c>
    </row>
    <row r="24" spans="2:13" x14ac:dyDescent="0.25">
      <c r="B24" s="19" t="s">
        <v>93</v>
      </c>
      <c r="C24" s="4" t="s">
        <v>13</v>
      </c>
      <c r="D24" s="4" t="s">
        <v>14</v>
      </c>
      <c r="E24" s="4" t="s">
        <v>10</v>
      </c>
      <c r="F24" s="4" t="s">
        <v>19</v>
      </c>
      <c r="G24" s="17">
        <v>2301</v>
      </c>
      <c r="H24" s="15">
        <v>5</v>
      </c>
      <c r="I24" s="15">
        <v>300</v>
      </c>
      <c r="J24" s="14">
        <f t="shared" si="0"/>
        <v>690300</v>
      </c>
      <c r="K24" s="15">
        <v>6903</v>
      </c>
      <c r="L24" s="14">
        <f t="shared" si="1"/>
        <v>683397</v>
      </c>
      <c r="M24" s="20">
        <f t="shared" si="2"/>
        <v>671892</v>
      </c>
    </row>
    <row r="25" spans="2:13" x14ac:dyDescent="0.25">
      <c r="B25" s="19" t="s">
        <v>290</v>
      </c>
      <c r="C25" s="4" t="s">
        <v>2</v>
      </c>
      <c r="D25" s="4" t="s">
        <v>14</v>
      </c>
      <c r="E25" s="4" t="s">
        <v>17</v>
      </c>
      <c r="F25" s="4" t="s">
        <v>20</v>
      </c>
      <c r="G25" s="17">
        <v>570</v>
      </c>
      <c r="H25" s="15">
        <v>250</v>
      </c>
      <c r="I25" s="15">
        <v>7</v>
      </c>
      <c r="J25" s="14">
        <f t="shared" si="0"/>
        <v>3990</v>
      </c>
      <c r="K25" s="15">
        <v>199.5</v>
      </c>
      <c r="L25" s="14">
        <f t="shared" si="1"/>
        <v>3790.5</v>
      </c>
      <c r="M25" s="20">
        <f t="shared" si="2"/>
        <v>-138709.5</v>
      </c>
    </row>
    <row r="26" spans="2:13" x14ac:dyDescent="0.25">
      <c r="B26" s="19" t="s">
        <v>148</v>
      </c>
      <c r="C26" s="4" t="s">
        <v>2</v>
      </c>
      <c r="D26" s="4" t="s">
        <v>6</v>
      </c>
      <c r="E26" s="4" t="s">
        <v>16</v>
      </c>
      <c r="F26" s="4" t="s">
        <v>19</v>
      </c>
      <c r="G26" s="17">
        <v>2966</v>
      </c>
      <c r="H26" s="15">
        <v>120</v>
      </c>
      <c r="I26" s="15">
        <v>350</v>
      </c>
      <c r="J26" s="14">
        <f t="shared" si="0"/>
        <v>1038100</v>
      </c>
      <c r="K26" s="15">
        <v>20762</v>
      </c>
      <c r="L26" s="14">
        <f t="shared" si="1"/>
        <v>1017338</v>
      </c>
      <c r="M26" s="20">
        <f t="shared" si="2"/>
        <v>661418</v>
      </c>
    </row>
    <row r="27" spans="2:13" x14ac:dyDescent="0.25">
      <c r="B27" s="19" t="s">
        <v>656</v>
      </c>
      <c r="C27" s="4" t="s">
        <v>2</v>
      </c>
      <c r="D27" s="4" t="s">
        <v>3</v>
      </c>
      <c r="E27" s="4" t="s">
        <v>10</v>
      </c>
      <c r="F27" s="4" t="s">
        <v>21</v>
      </c>
      <c r="G27" s="17">
        <v>2227.5</v>
      </c>
      <c r="H27" s="15">
        <v>5</v>
      </c>
      <c r="I27" s="15">
        <v>350</v>
      </c>
      <c r="J27" s="14">
        <f t="shared" si="0"/>
        <v>779625</v>
      </c>
      <c r="K27" s="15">
        <v>109147.5</v>
      </c>
      <c r="L27" s="14">
        <f t="shared" si="1"/>
        <v>670477.5</v>
      </c>
      <c r="M27" s="20">
        <f t="shared" si="2"/>
        <v>659340</v>
      </c>
    </row>
    <row r="28" spans="2:13" x14ac:dyDescent="0.25">
      <c r="B28" s="19" t="s">
        <v>470</v>
      </c>
      <c r="C28" s="4" t="s">
        <v>2</v>
      </c>
      <c r="D28" s="4" t="s">
        <v>6</v>
      </c>
      <c r="E28" s="4" t="s">
        <v>15</v>
      </c>
      <c r="F28" s="4" t="s">
        <v>20</v>
      </c>
      <c r="G28" s="17">
        <v>360</v>
      </c>
      <c r="H28" s="15">
        <v>10</v>
      </c>
      <c r="I28" s="15">
        <v>7</v>
      </c>
      <c r="J28" s="14">
        <f t="shared" si="0"/>
        <v>2520</v>
      </c>
      <c r="K28" s="15">
        <v>226.8</v>
      </c>
      <c r="L28" s="14">
        <f t="shared" si="1"/>
        <v>2293.1999999999998</v>
      </c>
      <c r="M28" s="20">
        <f t="shared" si="2"/>
        <v>-1306.8000000000002</v>
      </c>
    </row>
    <row r="29" spans="2:13" x14ac:dyDescent="0.25">
      <c r="B29" s="19" t="s">
        <v>149</v>
      </c>
      <c r="C29" s="4" t="s">
        <v>2</v>
      </c>
      <c r="D29" s="4" t="s">
        <v>6</v>
      </c>
      <c r="E29" s="4" t="s">
        <v>16</v>
      </c>
      <c r="F29" s="4" t="s">
        <v>19</v>
      </c>
      <c r="G29" s="17">
        <v>2877</v>
      </c>
      <c r="H29" s="15">
        <v>120</v>
      </c>
      <c r="I29" s="15">
        <v>350</v>
      </c>
      <c r="J29" s="14">
        <f t="shared" si="0"/>
        <v>1006950</v>
      </c>
      <c r="K29" s="15">
        <v>20139</v>
      </c>
      <c r="L29" s="14">
        <f t="shared" si="1"/>
        <v>986811</v>
      </c>
      <c r="M29" s="20">
        <f t="shared" si="2"/>
        <v>641571</v>
      </c>
    </row>
    <row r="30" spans="2:13" x14ac:dyDescent="0.25">
      <c r="B30" s="19" t="s">
        <v>538</v>
      </c>
      <c r="C30" s="4" t="s">
        <v>2</v>
      </c>
      <c r="D30" s="4" t="s">
        <v>3</v>
      </c>
      <c r="E30" s="4" t="s">
        <v>15</v>
      </c>
      <c r="F30" s="4" t="s">
        <v>21</v>
      </c>
      <c r="G30" s="17">
        <v>2104.5</v>
      </c>
      <c r="H30" s="15">
        <v>10</v>
      </c>
      <c r="I30" s="15">
        <v>350</v>
      </c>
      <c r="J30" s="14">
        <f t="shared" si="0"/>
        <v>736575</v>
      </c>
      <c r="K30" s="15">
        <v>81023.25</v>
      </c>
      <c r="L30" s="14">
        <f t="shared" si="1"/>
        <v>655551.75</v>
      </c>
      <c r="M30" s="20">
        <f t="shared" si="2"/>
        <v>634506.75</v>
      </c>
    </row>
    <row r="31" spans="2:13" x14ac:dyDescent="0.25">
      <c r="B31" s="19" t="s">
        <v>703</v>
      </c>
      <c r="C31" s="4" t="s">
        <v>2</v>
      </c>
      <c r="D31" s="4" t="s">
        <v>9</v>
      </c>
      <c r="E31" s="4" t="s">
        <v>15</v>
      </c>
      <c r="F31" s="4" t="s">
        <v>21</v>
      </c>
      <c r="G31" s="17">
        <v>2151</v>
      </c>
      <c r="H31" s="15">
        <v>10</v>
      </c>
      <c r="I31" s="15">
        <v>350</v>
      </c>
      <c r="J31" s="14">
        <f t="shared" si="0"/>
        <v>752850</v>
      </c>
      <c r="K31" s="15">
        <v>112927.5</v>
      </c>
      <c r="L31" s="14">
        <f t="shared" si="1"/>
        <v>639922.5</v>
      </c>
      <c r="M31" s="20">
        <f t="shared" si="2"/>
        <v>618412.5</v>
      </c>
    </row>
    <row r="32" spans="2:13" x14ac:dyDescent="0.25">
      <c r="B32" s="19" t="s">
        <v>473</v>
      </c>
      <c r="C32" s="4" t="s">
        <v>2</v>
      </c>
      <c r="D32" s="4" t="s">
        <v>6</v>
      </c>
      <c r="E32" s="4" t="s">
        <v>17</v>
      </c>
      <c r="F32" s="4" t="s">
        <v>20</v>
      </c>
      <c r="G32" s="17">
        <v>360</v>
      </c>
      <c r="H32" s="15">
        <v>250</v>
      </c>
      <c r="I32" s="15">
        <v>7</v>
      </c>
      <c r="J32" s="14">
        <f t="shared" si="0"/>
        <v>2520</v>
      </c>
      <c r="K32" s="15">
        <v>226.8</v>
      </c>
      <c r="L32" s="14">
        <f t="shared" si="1"/>
        <v>2293.1999999999998</v>
      </c>
      <c r="M32" s="20">
        <f t="shared" si="2"/>
        <v>-87706.8</v>
      </c>
    </row>
    <row r="33" spans="2:13" x14ac:dyDescent="0.25">
      <c r="B33" s="19" t="s">
        <v>176</v>
      </c>
      <c r="C33" s="4" t="s">
        <v>2</v>
      </c>
      <c r="D33" s="4" t="s">
        <v>6</v>
      </c>
      <c r="E33" s="4" t="s">
        <v>10</v>
      </c>
      <c r="F33" s="4" t="s">
        <v>19</v>
      </c>
      <c r="G33" s="17">
        <v>1797</v>
      </c>
      <c r="H33" s="15">
        <v>5</v>
      </c>
      <c r="I33" s="15">
        <v>350</v>
      </c>
      <c r="J33" s="14">
        <f t="shared" si="0"/>
        <v>628950</v>
      </c>
      <c r="K33" s="15">
        <v>18868.5</v>
      </c>
      <c r="L33" s="14">
        <f t="shared" si="1"/>
        <v>610081.5</v>
      </c>
      <c r="M33" s="20">
        <f t="shared" si="2"/>
        <v>601096.5</v>
      </c>
    </row>
    <row r="34" spans="2:13" x14ac:dyDescent="0.25">
      <c r="B34" s="19" t="s">
        <v>344</v>
      </c>
      <c r="C34" s="4" t="s">
        <v>2</v>
      </c>
      <c r="D34" s="4" t="s">
        <v>14</v>
      </c>
      <c r="E34" s="4" t="s">
        <v>16</v>
      </c>
      <c r="F34" s="4" t="s">
        <v>20</v>
      </c>
      <c r="G34" s="17">
        <v>547</v>
      </c>
      <c r="H34" s="15">
        <v>120</v>
      </c>
      <c r="I34" s="15">
        <v>7</v>
      </c>
      <c r="J34" s="14">
        <f t="shared" si="0"/>
        <v>3829</v>
      </c>
      <c r="K34" s="15">
        <v>268.02999999999997</v>
      </c>
      <c r="L34" s="14">
        <f t="shared" si="1"/>
        <v>3560.9700000000003</v>
      </c>
      <c r="M34" s="20">
        <f t="shared" si="2"/>
        <v>-62079.03</v>
      </c>
    </row>
    <row r="35" spans="2:13" x14ac:dyDescent="0.25">
      <c r="B35" s="19" t="s">
        <v>50</v>
      </c>
      <c r="C35" s="13" t="s">
        <v>2</v>
      </c>
      <c r="D35" s="13" t="s">
        <v>3</v>
      </c>
      <c r="E35" s="13" t="s">
        <v>15</v>
      </c>
      <c r="F35" s="13" t="s">
        <v>5</v>
      </c>
      <c r="G35" s="16">
        <v>1725</v>
      </c>
      <c r="H35" s="14">
        <v>10</v>
      </c>
      <c r="I35" s="14">
        <v>350</v>
      </c>
      <c r="J35" s="14">
        <f t="shared" si="0"/>
        <v>603750</v>
      </c>
      <c r="K35" s="14">
        <v>0</v>
      </c>
      <c r="L35" s="14">
        <f t="shared" si="1"/>
        <v>603750</v>
      </c>
      <c r="M35" s="20">
        <f t="shared" si="2"/>
        <v>586500</v>
      </c>
    </row>
    <row r="36" spans="2:13" x14ac:dyDescent="0.25">
      <c r="B36" s="19" t="s">
        <v>381</v>
      </c>
      <c r="C36" s="4" t="s">
        <v>2</v>
      </c>
      <c r="D36" s="4" t="s">
        <v>3</v>
      </c>
      <c r="E36" s="4" t="s">
        <v>10</v>
      </c>
      <c r="F36" s="4" t="s">
        <v>20</v>
      </c>
      <c r="G36" s="17">
        <v>488</v>
      </c>
      <c r="H36" s="15">
        <v>5</v>
      </c>
      <c r="I36" s="15">
        <v>7</v>
      </c>
      <c r="J36" s="14">
        <f t="shared" si="0"/>
        <v>3416</v>
      </c>
      <c r="K36" s="15">
        <v>273.27999999999997</v>
      </c>
      <c r="L36" s="14">
        <f t="shared" si="1"/>
        <v>3142.7200000000003</v>
      </c>
      <c r="M36" s="20">
        <f t="shared" si="2"/>
        <v>702.72000000000025</v>
      </c>
    </row>
    <row r="37" spans="2:13" x14ac:dyDescent="0.25">
      <c r="B37" s="19" t="s">
        <v>702</v>
      </c>
      <c r="C37" s="4" t="s">
        <v>2</v>
      </c>
      <c r="D37" s="4" t="s">
        <v>14</v>
      </c>
      <c r="E37" s="4" t="s">
        <v>15</v>
      </c>
      <c r="F37" s="4" t="s">
        <v>21</v>
      </c>
      <c r="G37" s="17">
        <v>2007</v>
      </c>
      <c r="H37" s="15">
        <v>10</v>
      </c>
      <c r="I37" s="15">
        <v>350</v>
      </c>
      <c r="J37" s="14">
        <f t="shared" si="0"/>
        <v>702450</v>
      </c>
      <c r="K37" s="15">
        <v>105367.5</v>
      </c>
      <c r="L37" s="14">
        <f t="shared" si="1"/>
        <v>597082.5</v>
      </c>
      <c r="M37" s="20">
        <f t="shared" si="2"/>
        <v>577012.5</v>
      </c>
    </row>
    <row r="38" spans="2:13" x14ac:dyDescent="0.25">
      <c r="B38" s="19" t="s">
        <v>205</v>
      </c>
      <c r="C38" s="4" t="s">
        <v>13</v>
      </c>
      <c r="D38" s="4" t="s">
        <v>6</v>
      </c>
      <c r="E38" s="4" t="s">
        <v>4</v>
      </c>
      <c r="F38" s="4" t="s">
        <v>19</v>
      </c>
      <c r="G38" s="17">
        <v>2021</v>
      </c>
      <c r="H38" s="15">
        <v>3</v>
      </c>
      <c r="I38" s="15">
        <v>300</v>
      </c>
      <c r="J38" s="14">
        <f t="shared" si="0"/>
        <v>606300</v>
      </c>
      <c r="K38" s="15">
        <v>24252</v>
      </c>
      <c r="L38" s="14">
        <f t="shared" si="1"/>
        <v>582048</v>
      </c>
      <c r="M38" s="20">
        <f t="shared" si="2"/>
        <v>575985</v>
      </c>
    </row>
    <row r="39" spans="2:13" x14ac:dyDescent="0.25">
      <c r="B39" s="19" t="s">
        <v>210</v>
      </c>
      <c r="C39" s="4" t="s">
        <v>13</v>
      </c>
      <c r="D39" s="4" t="s">
        <v>6</v>
      </c>
      <c r="E39" s="4" t="s">
        <v>10</v>
      </c>
      <c r="F39" s="4" t="s">
        <v>19</v>
      </c>
      <c r="G39" s="17">
        <v>2021</v>
      </c>
      <c r="H39" s="15">
        <v>5</v>
      </c>
      <c r="I39" s="15">
        <v>300</v>
      </c>
      <c r="J39" s="14">
        <f t="shared" si="0"/>
        <v>606300</v>
      </c>
      <c r="K39" s="15">
        <v>24252</v>
      </c>
      <c r="L39" s="14">
        <f t="shared" si="1"/>
        <v>582048</v>
      </c>
      <c r="M39" s="20">
        <f t="shared" si="2"/>
        <v>571943</v>
      </c>
    </row>
    <row r="40" spans="2:13" x14ac:dyDescent="0.25">
      <c r="B40" s="19" t="s">
        <v>467</v>
      </c>
      <c r="C40" s="4" t="s">
        <v>2</v>
      </c>
      <c r="D40" s="4" t="s">
        <v>9</v>
      </c>
      <c r="E40" s="4" t="s">
        <v>4</v>
      </c>
      <c r="F40" s="4" t="s">
        <v>20</v>
      </c>
      <c r="G40" s="17">
        <v>521</v>
      </c>
      <c r="H40" s="15">
        <v>3</v>
      </c>
      <c r="I40" s="15">
        <v>7</v>
      </c>
      <c r="J40" s="14">
        <f t="shared" si="0"/>
        <v>3647</v>
      </c>
      <c r="K40" s="15">
        <v>328.23</v>
      </c>
      <c r="L40" s="14">
        <f t="shared" si="1"/>
        <v>3318.77</v>
      </c>
      <c r="M40" s="20">
        <f t="shared" si="2"/>
        <v>1755.77</v>
      </c>
    </row>
    <row r="41" spans="2:13" x14ac:dyDescent="0.25">
      <c r="B41" s="19" t="s">
        <v>670</v>
      </c>
      <c r="C41" s="4" t="s">
        <v>2</v>
      </c>
      <c r="D41" s="4" t="s">
        <v>8</v>
      </c>
      <c r="E41" s="4" t="s">
        <v>15</v>
      </c>
      <c r="F41" s="4" t="s">
        <v>21</v>
      </c>
      <c r="G41" s="17">
        <v>1922</v>
      </c>
      <c r="H41" s="15">
        <v>10</v>
      </c>
      <c r="I41" s="15">
        <v>350</v>
      </c>
      <c r="J41" s="14">
        <f t="shared" si="0"/>
        <v>672700</v>
      </c>
      <c r="K41" s="15">
        <v>94178</v>
      </c>
      <c r="L41" s="14">
        <f t="shared" si="1"/>
        <v>578522</v>
      </c>
      <c r="M41" s="20">
        <f t="shared" si="2"/>
        <v>559302</v>
      </c>
    </row>
    <row r="42" spans="2:13" x14ac:dyDescent="0.25">
      <c r="B42" s="19" t="s">
        <v>577</v>
      </c>
      <c r="C42" s="4" t="s">
        <v>13</v>
      </c>
      <c r="D42" s="4" t="s">
        <v>9</v>
      </c>
      <c r="E42" s="4" t="s">
        <v>15</v>
      </c>
      <c r="F42" s="4" t="s">
        <v>21</v>
      </c>
      <c r="G42" s="17">
        <v>2150</v>
      </c>
      <c r="H42" s="15">
        <v>10</v>
      </c>
      <c r="I42" s="15">
        <v>300</v>
      </c>
      <c r="J42" s="14">
        <f t="shared" si="0"/>
        <v>645000</v>
      </c>
      <c r="K42" s="15">
        <v>77400</v>
      </c>
      <c r="L42" s="14">
        <f t="shared" si="1"/>
        <v>567600</v>
      </c>
      <c r="M42" s="20">
        <f t="shared" si="2"/>
        <v>546100</v>
      </c>
    </row>
    <row r="43" spans="2:13" x14ac:dyDescent="0.25">
      <c r="B43" s="19" t="s">
        <v>140</v>
      </c>
      <c r="C43" s="4" t="s">
        <v>13</v>
      </c>
      <c r="D43" s="4" t="s">
        <v>3</v>
      </c>
      <c r="E43" s="4" t="s">
        <v>15</v>
      </c>
      <c r="F43" s="4" t="s">
        <v>19</v>
      </c>
      <c r="G43" s="17">
        <v>1916</v>
      </c>
      <c r="H43" s="15">
        <v>10</v>
      </c>
      <c r="I43" s="15">
        <v>300</v>
      </c>
      <c r="J43" s="14">
        <f t="shared" si="0"/>
        <v>574800</v>
      </c>
      <c r="K43" s="15">
        <v>11496</v>
      </c>
      <c r="L43" s="14">
        <f t="shared" si="1"/>
        <v>563304</v>
      </c>
      <c r="M43" s="20">
        <f t="shared" si="2"/>
        <v>544144</v>
      </c>
    </row>
    <row r="44" spans="2:13" x14ac:dyDescent="0.25">
      <c r="B44" s="19" t="s">
        <v>603</v>
      </c>
      <c r="C44" s="4" t="s">
        <v>2</v>
      </c>
      <c r="D44" s="4" t="s">
        <v>8</v>
      </c>
      <c r="E44" s="4" t="s">
        <v>4</v>
      </c>
      <c r="F44" s="4" t="s">
        <v>21</v>
      </c>
      <c r="G44" s="17">
        <v>1790</v>
      </c>
      <c r="H44" s="15">
        <v>3</v>
      </c>
      <c r="I44" s="15">
        <v>350</v>
      </c>
      <c r="J44" s="14">
        <f t="shared" si="0"/>
        <v>626500</v>
      </c>
      <c r="K44" s="15">
        <v>81445</v>
      </c>
      <c r="L44" s="14">
        <f t="shared" si="1"/>
        <v>545055</v>
      </c>
      <c r="M44" s="20">
        <f t="shared" si="2"/>
        <v>539685</v>
      </c>
    </row>
    <row r="45" spans="2:13" x14ac:dyDescent="0.25">
      <c r="B45" s="19" t="s">
        <v>208</v>
      </c>
      <c r="C45" s="4" t="s">
        <v>13</v>
      </c>
      <c r="D45" s="4" t="s">
        <v>6</v>
      </c>
      <c r="E45" s="4" t="s">
        <v>10</v>
      </c>
      <c r="F45" s="4" t="s">
        <v>19</v>
      </c>
      <c r="G45" s="17">
        <v>1859</v>
      </c>
      <c r="H45" s="15">
        <v>5</v>
      </c>
      <c r="I45" s="15">
        <v>300</v>
      </c>
      <c r="J45" s="14">
        <f t="shared" si="0"/>
        <v>557700</v>
      </c>
      <c r="K45" s="15">
        <v>22308</v>
      </c>
      <c r="L45" s="14">
        <f t="shared" si="1"/>
        <v>535392</v>
      </c>
      <c r="M45" s="20">
        <f t="shared" si="2"/>
        <v>526097</v>
      </c>
    </row>
    <row r="46" spans="2:13" x14ac:dyDescent="0.25">
      <c r="B46" s="19" t="s">
        <v>29</v>
      </c>
      <c r="C46" s="13" t="s">
        <v>2</v>
      </c>
      <c r="D46" s="13" t="s">
        <v>6</v>
      </c>
      <c r="E46" s="13" t="s">
        <v>4</v>
      </c>
      <c r="F46" s="13" t="s">
        <v>5</v>
      </c>
      <c r="G46" s="16">
        <v>1513</v>
      </c>
      <c r="H46" s="14">
        <v>3</v>
      </c>
      <c r="I46" s="14">
        <v>350</v>
      </c>
      <c r="J46" s="14">
        <f t="shared" si="0"/>
        <v>529550</v>
      </c>
      <c r="K46" s="14">
        <v>0</v>
      </c>
      <c r="L46" s="14">
        <f t="shared" si="1"/>
        <v>529550</v>
      </c>
      <c r="M46" s="20">
        <f t="shared" si="2"/>
        <v>525011</v>
      </c>
    </row>
    <row r="47" spans="2:13" x14ac:dyDescent="0.25">
      <c r="B47" s="19" t="s">
        <v>475</v>
      </c>
      <c r="C47" s="4" t="s">
        <v>2</v>
      </c>
      <c r="D47" s="4" t="s">
        <v>9</v>
      </c>
      <c r="E47" s="4" t="s">
        <v>17</v>
      </c>
      <c r="F47" s="4" t="s">
        <v>20</v>
      </c>
      <c r="G47" s="17">
        <v>521</v>
      </c>
      <c r="H47" s="15">
        <v>250</v>
      </c>
      <c r="I47" s="15">
        <v>7</v>
      </c>
      <c r="J47" s="14">
        <f t="shared" si="0"/>
        <v>3647</v>
      </c>
      <c r="K47" s="15">
        <v>328.23</v>
      </c>
      <c r="L47" s="14">
        <f t="shared" si="1"/>
        <v>3318.77</v>
      </c>
      <c r="M47" s="20">
        <f t="shared" si="2"/>
        <v>-126931.23</v>
      </c>
    </row>
    <row r="48" spans="2:13" x14ac:dyDescent="0.25">
      <c r="B48" s="19" t="s">
        <v>54</v>
      </c>
      <c r="C48" s="13" t="s">
        <v>2</v>
      </c>
      <c r="D48" s="13" t="s">
        <v>6</v>
      </c>
      <c r="E48" s="13" t="s">
        <v>15</v>
      </c>
      <c r="F48" s="13" t="s">
        <v>5</v>
      </c>
      <c r="G48" s="16">
        <v>1513</v>
      </c>
      <c r="H48" s="14">
        <v>10</v>
      </c>
      <c r="I48" s="14">
        <v>350</v>
      </c>
      <c r="J48" s="14">
        <f t="shared" si="0"/>
        <v>529550</v>
      </c>
      <c r="K48" s="14">
        <v>0</v>
      </c>
      <c r="L48" s="14">
        <f t="shared" si="1"/>
        <v>529550</v>
      </c>
      <c r="M48" s="20">
        <f t="shared" si="2"/>
        <v>514420</v>
      </c>
    </row>
    <row r="49" spans="2:13" x14ac:dyDescent="0.25">
      <c r="B49" s="19" t="s">
        <v>101</v>
      </c>
      <c r="C49" s="4" t="s">
        <v>12</v>
      </c>
      <c r="D49" s="4" t="s">
        <v>8</v>
      </c>
      <c r="E49" s="4" t="s">
        <v>15</v>
      </c>
      <c r="F49" s="4" t="s">
        <v>19</v>
      </c>
      <c r="G49" s="17">
        <v>787</v>
      </c>
      <c r="H49" s="15">
        <v>10</v>
      </c>
      <c r="I49" s="15">
        <v>125</v>
      </c>
      <c r="J49" s="14">
        <f t="shared" si="0"/>
        <v>98375</v>
      </c>
      <c r="K49" s="15">
        <v>983.75</v>
      </c>
      <c r="L49" s="14">
        <f t="shared" si="1"/>
        <v>97391.25</v>
      </c>
      <c r="M49" s="20">
        <f t="shared" si="2"/>
        <v>89521.25</v>
      </c>
    </row>
    <row r="50" spans="2:13" x14ac:dyDescent="0.25">
      <c r="B50" s="19" t="s">
        <v>133</v>
      </c>
      <c r="C50" s="4" t="s">
        <v>13</v>
      </c>
      <c r="D50" s="4" t="s">
        <v>6</v>
      </c>
      <c r="E50" s="4" t="s">
        <v>15</v>
      </c>
      <c r="F50" s="4" t="s">
        <v>19</v>
      </c>
      <c r="G50" s="17">
        <v>1728</v>
      </c>
      <c r="H50" s="15">
        <v>10</v>
      </c>
      <c r="I50" s="15">
        <v>300</v>
      </c>
      <c r="J50" s="14">
        <f t="shared" si="0"/>
        <v>518400</v>
      </c>
      <c r="K50" s="15">
        <v>10368</v>
      </c>
      <c r="L50" s="14">
        <f t="shared" si="1"/>
        <v>508032</v>
      </c>
      <c r="M50" s="20">
        <f t="shared" si="2"/>
        <v>490752</v>
      </c>
    </row>
    <row r="51" spans="2:13" x14ac:dyDescent="0.25">
      <c r="B51" s="19" t="s">
        <v>623</v>
      </c>
      <c r="C51" s="4" t="s">
        <v>2</v>
      </c>
      <c r="D51" s="4" t="s">
        <v>3</v>
      </c>
      <c r="E51" s="4" t="s">
        <v>16</v>
      </c>
      <c r="F51" s="4" t="s">
        <v>21</v>
      </c>
      <c r="G51" s="17">
        <v>2632</v>
      </c>
      <c r="H51" s="15">
        <v>120</v>
      </c>
      <c r="I51" s="15">
        <v>350</v>
      </c>
      <c r="J51" s="14">
        <f t="shared" si="0"/>
        <v>921200</v>
      </c>
      <c r="K51" s="15">
        <v>119756</v>
      </c>
      <c r="L51" s="14">
        <f t="shared" si="1"/>
        <v>801444</v>
      </c>
      <c r="M51" s="20">
        <f t="shared" si="2"/>
        <v>485604</v>
      </c>
    </row>
    <row r="52" spans="2:13" x14ac:dyDescent="0.25">
      <c r="B52" s="19" t="s">
        <v>90</v>
      </c>
      <c r="C52" s="13" t="s">
        <v>2</v>
      </c>
      <c r="D52" s="13" t="s">
        <v>9</v>
      </c>
      <c r="E52" s="13" t="s">
        <v>4</v>
      </c>
      <c r="F52" s="13" t="s">
        <v>19</v>
      </c>
      <c r="G52" s="16">
        <v>1397</v>
      </c>
      <c r="H52" s="14">
        <v>3</v>
      </c>
      <c r="I52" s="14">
        <v>350</v>
      </c>
      <c r="J52" s="14">
        <f t="shared" si="0"/>
        <v>488950</v>
      </c>
      <c r="K52" s="14">
        <v>4889.5</v>
      </c>
      <c r="L52" s="14">
        <f t="shared" si="1"/>
        <v>484060.5</v>
      </c>
      <c r="M52" s="20">
        <f t="shared" si="2"/>
        <v>479869.5</v>
      </c>
    </row>
    <row r="53" spans="2:13" x14ac:dyDescent="0.25">
      <c r="B53" s="19" t="s">
        <v>478</v>
      </c>
      <c r="C53" s="4" t="s">
        <v>11</v>
      </c>
      <c r="D53" s="4" t="s">
        <v>8</v>
      </c>
      <c r="E53" s="4" t="s">
        <v>18</v>
      </c>
      <c r="F53" s="4" t="s">
        <v>20</v>
      </c>
      <c r="G53" s="17">
        <v>306</v>
      </c>
      <c r="H53" s="15">
        <v>260</v>
      </c>
      <c r="I53" s="15">
        <v>12</v>
      </c>
      <c r="J53" s="14">
        <f t="shared" si="0"/>
        <v>3672</v>
      </c>
      <c r="K53" s="15">
        <v>330.48</v>
      </c>
      <c r="L53" s="14">
        <f t="shared" si="1"/>
        <v>3341.52</v>
      </c>
      <c r="M53" s="20">
        <f t="shared" si="2"/>
        <v>-76218.48</v>
      </c>
    </row>
    <row r="54" spans="2:13" x14ac:dyDescent="0.25">
      <c r="B54" s="19" t="s">
        <v>575</v>
      </c>
      <c r="C54" s="4" t="s">
        <v>2</v>
      </c>
      <c r="D54" s="4" t="s">
        <v>8</v>
      </c>
      <c r="E54" s="4" t="s">
        <v>15</v>
      </c>
      <c r="F54" s="4" t="s">
        <v>21</v>
      </c>
      <c r="G54" s="17">
        <v>1594</v>
      </c>
      <c r="H54" s="15">
        <v>10</v>
      </c>
      <c r="I54" s="15">
        <v>350</v>
      </c>
      <c r="J54" s="14">
        <f t="shared" si="0"/>
        <v>557900</v>
      </c>
      <c r="K54" s="15">
        <v>66948</v>
      </c>
      <c r="L54" s="14">
        <f t="shared" si="1"/>
        <v>490952</v>
      </c>
      <c r="M54" s="20">
        <f t="shared" si="2"/>
        <v>475012</v>
      </c>
    </row>
    <row r="55" spans="2:13" x14ac:dyDescent="0.25">
      <c r="B55" s="19" t="s">
        <v>446</v>
      </c>
      <c r="C55" s="4" t="s">
        <v>7</v>
      </c>
      <c r="D55" s="4" t="s">
        <v>9</v>
      </c>
      <c r="E55" s="4" t="s">
        <v>16</v>
      </c>
      <c r="F55" s="4" t="s">
        <v>20</v>
      </c>
      <c r="G55" s="17">
        <v>245</v>
      </c>
      <c r="H55" s="15">
        <v>120</v>
      </c>
      <c r="I55" s="15">
        <v>15</v>
      </c>
      <c r="J55" s="14">
        <f t="shared" si="0"/>
        <v>3675</v>
      </c>
      <c r="K55" s="15">
        <v>330.75</v>
      </c>
      <c r="L55" s="14">
        <f t="shared" si="1"/>
        <v>3344.25</v>
      </c>
      <c r="M55" s="20">
        <f t="shared" si="2"/>
        <v>-26055.75</v>
      </c>
    </row>
    <row r="56" spans="2:13" x14ac:dyDescent="0.25">
      <c r="B56" s="19" t="s">
        <v>115</v>
      </c>
      <c r="C56" s="4" t="s">
        <v>12</v>
      </c>
      <c r="D56" s="4" t="s">
        <v>8</v>
      </c>
      <c r="E56" s="4" t="s">
        <v>17</v>
      </c>
      <c r="F56" s="4" t="s">
        <v>19</v>
      </c>
      <c r="G56" s="17">
        <v>787</v>
      </c>
      <c r="H56" s="15">
        <v>250</v>
      </c>
      <c r="I56" s="15">
        <v>125</v>
      </c>
      <c r="J56" s="14">
        <f t="shared" si="0"/>
        <v>98375</v>
      </c>
      <c r="K56" s="15">
        <v>983.75</v>
      </c>
      <c r="L56" s="14">
        <f t="shared" si="1"/>
        <v>97391.25</v>
      </c>
      <c r="M56" s="20">
        <f t="shared" si="2"/>
        <v>-99358.75</v>
      </c>
    </row>
    <row r="57" spans="2:13" x14ac:dyDescent="0.25">
      <c r="B57" s="19" t="s">
        <v>565</v>
      </c>
      <c r="C57" s="4" t="s">
        <v>13</v>
      </c>
      <c r="D57" s="4" t="s">
        <v>8</v>
      </c>
      <c r="E57" s="4" t="s">
        <v>10</v>
      </c>
      <c r="F57" s="4" t="s">
        <v>21</v>
      </c>
      <c r="G57" s="17">
        <v>1773</v>
      </c>
      <c r="H57" s="15">
        <v>5</v>
      </c>
      <c r="I57" s="15">
        <v>300</v>
      </c>
      <c r="J57" s="14">
        <f t="shared" si="0"/>
        <v>531900</v>
      </c>
      <c r="K57" s="15">
        <v>63828</v>
      </c>
      <c r="L57" s="14">
        <f t="shared" si="1"/>
        <v>468072</v>
      </c>
      <c r="M57" s="20">
        <f t="shared" si="2"/>
        <v>459207</v>
      </c>
    </row>
    <row r="58" spans="2:13" x14ac:dyDescent="0.25">
      <c r="B58" s="19" t="s">
        <v>305</v>
      </c>
      <c r="C58" s="4" t="s">
        <v>2</v>
      </c>
      <c r="D58" s="4" t="s">
        <v>6</v>
      </c>
      <c r="E58" s="4" t="s">
        <v>10</v>
      </c>
      <c r="F58" s="4" t="s">
        <v>20</v>
      </c>
      <c r="G58" s="17">
        <v>1460</v>
      </c>
      <c r="H58" s="15">
        <v>5</v>
      </c>
      <c r="I58" s="15">
        <v>350</v>
      </c>
      <c r="J58" s="14">
        <f t="shared" si="0"/>
        <v>511000</v>
      </c>
      <c r="K58" s="15">
        <v>30660</v>
      </c>
      <c r="L58" s="14">
        <f t="shared" si="1"/>
        <v>480340</v>
      </c>
      <c r="M58" s="20">
        <f t="shared" si="2"/>
        <v>473040</v>
      </c>
    </row>
    <row r="59" spans="2:13" x14ac:dyDescent="0.25">
      <c r="B59" s="19" t="s">
        <v>399</v>
      </c>
      <c r="C59" s="13" t="s">
        <v>2</v>
      </c>
      <c r="D59" s="13" t="s">
        <v>14</v>
      </c>
      <c r="E59" s="13" t="s">
        <v>15</v>
      </c>
      <c r="F59" s="13" t="s">
        <v>20</v>
      </c>
      <c r="G59" s="16">
        <v>678</v>
      </c>
      <c r="H59" s="14">
        <v>10</v>
      </c>
      <c r="I59" s="14">
        <v>7</v>
      </c>
      <c r="J59" s="14">
        <f t="shared" si="0"/>
        <v>4746</v>
      </c>
      <c r="K59" s="14">
        <v>379.68</v>
      </c>
      <c r="L59" s="14">
        <f t="shared" si="1"/>
        <v>4366.32</v>
      </c>
      <c r="M59" s="20">
        <f t="shared" si="2"/>
        <v>-2413.6800000000003</v>
      </c>
    </row>
    <row r="60" spans="2:13" x14ac:dyDescent="0.25">
      <c r="B60" s="19" t="s">
        <v>428</v>
      </c>
      <c r="C60" s="4" t="s">
        <v>11</v>
      </c>
      <c r="D60" s="4" t="s">
        <v>9</v>
      </c>
      <c r="E60" s="4" t="s">
        <v>4</v>
      </c>
      <c r="F60" s="4" t="s">
        <v>20</v>
      </c>
      <c r="G60" s="17">
        <v>367</v>
      </c>
      <c r="H60" s="15">
        <v>3</v>
      </c>
      <c r="I60" s="15">
        <v>12</v>
      </c>
      <c r="J60" s="14">
        <f t="shared" si="0"/>
        <v>4404</v>
      </c>
      <c r="K60" s="15">
        <v>396.36</v>
      </c>
      <c r="L60" s="14">
        <f t="shared" si="1"/>
        <v>4007.64</v>
      </c>
      <c r="M60" s="20">
        <f t="shared" si="2"/>
        <v>2906.64</v>
      </c>
    </row>
    <row r="61" spans="2:13" x14ac:dyDescent="0.25">
      <c r="B61" s="19" t="s">
        <v>442</v>
      </c>
      <c r="C61" s="4" t="s">
        <v>11</v>
      </c>
      <c r="D61" s="4" t="s">
        <v>9</v>
      </c>
      <c r="E61" s="4" t="s">
        <v>15</v>
      </c>
      <c r="F61" s="4" t="s">
        <v>20</v>
      </c>
      <c r="G61" s="17">
        <v>367</v>
      </c>
      <c r="H61" s="15">
        <v>10</v>
      </c>
      <c r="I61" s="15">
        <v>12</v>
      </c>
      <c r="J61" s="14">
        <f t="shared" si="0"/>
        <v>4404</v>
      </c>
      <c r="K61" s="15">
        <v>396.36</v>
      </c>
      <c r="L61" s="14">
        <f t="shared" si="1"/>
        <v>4007.64</v>
      </c>
      <c r="M61" s="20">
        <f t="shared" si="2"/>
        <v>337.63999999999987</v>
      </c>
    </row>
    <row r="62" spans="2:13" x14ac:dyDescent="0.25">
      <c r="B62" s="19" t="s">
        <v>299</v>
      </c>
      <c r="C62" s="4" t="s">
        <v>11</v>
      </c>
      <c r="D62" s="4" t="s">
        <v>9</v>
      </c>
      <c r="E62" s="4" t="s">
        <v>4</v>
      </c>
      <c r="F62" s="4" t="s">
        <v>20</v>
      </c>
      <c r="G62" s="17">
        <v>562</v>
      </c>
      <c r="H62" s="15">
        <v>3</v>
      </c>
      <c r="I62" s="15">
        <v>12</v>
      </c>
      <c r="J62" s="14">
        <f t="shared" si="0"/>
        <v>6744</v>
      </c>
      <c r="K62" s="15">
        <v>404.64</v>
      </c>
      <c r="L62" s="14">
        <f t="shared" si="1"/>
        <v>6339.36</v>
      </c>
      <c r="M62" s="20">
        <f t="shared" si="2"/>
        <v>4653.3599999999997</v>
      </c>
    </row>
    <row r="63" spans="2:13" x14ac:dyDescent="0.25">
      <c r="B63" s="19" t="s">
        <v>657</v>
      </c>
      <c r="C63" s="4" t="s">
        <v>2</v>
      </c>
      <c r="D63" s="4" t="s">
        <v>6</v>
      </c>
      <c r="E63" s="4" t="s">
        <v>10</v>
      </c>
      <c r="F63" s="4" t="s">
        <v>21</v>
      </c>
      <c r="G63" s="17">
        <v>1199</v>
      </c>
      <c r="H63" s="15">
        <v>5</v>
      </c>
      <c r="I63" s="15">
        <v>350</v>
      </c>
      <c r="J63" s="14">
        <f t="shared" si="0"/>
        <v>419650</v>
      </c>
      <c r="K63" s="15">
        <v>58751</v>
      </c>
      <c r="L63" s="14">
        <f t="shared" si="1"/>
        <v>360899</v>
      </c>
      <c r="M63" s="20">
        <f t="shared" si="2"/>
        <v>354904</v>
      </c>
    </row>
    <row r="64" spans="2:13" x14ac:dyDescent="0.25">
      <c r="B64" s="19" t="s">
        <v>43</v>
      </c>
      <c r="C64" s="13" t="s">
        <v>2</v>
      </c>
      <c r="D64" s="13" t="s">
        <v>6</v>
      </c>
      <c r="E64" s="13" t="s">
        <v>15</v>
      </c>
      <c r="F64" s="13" t="s">
        <v>5</v>
      </c>
      <c r="G64" s="16">
        <v>1006</v>
      </c>
      <c r="H64" s="14">
        <v>10</v>
      </c>
      <c r="I64" s="14">
        <v>350</v>
      </c>
      <c r="J64" s="14">
        <f t="shared" si="0"/>
        <v>352100</v>
      </c>
      <c r="K64" s="14">
        <v>0</v>
      </c>
      <c r="L64" s="14">
        <f t="shared" si="1"/>
        <v>352100</v>
      </c>
      <c r="M64" s="20">
        <f t="shared" si="2"/>
        <v>342040</v>
      </c>
    </row>
    <row r="65" spans="2:13" x14ac:dyDescent="0.25">
      <c r="B65" s="19" t="s">
        <v>83</v>
      </c>
      <c r="C65" s="13" t="s">
        <v>2</v>
      </c>
      <c r="D65" s="13" t="s">
        <v>9</v>
      </c>
      <c r="E65" s="13" t="s">
        <v>4</v>
      </c>
      <c r="F65" s="13" t="s">
        <v>19</v>
      </c>
      <c r="G65" s="16">
        <v>1210</v>
      </c>
      <c r="H65" s="14">
        <v>3</v>
      </c>
      <c r="I65" s="14">
        <v>350</v>
      </c>
      <c r="J65" s="14">
        <f t="shared" si="0"/>
        <v>423500</v>
      </c>
      <c r="K65" s="14">
        <v>4235</v>
      </c>
      <c r="L65" s="14">
        <f t="shared" si="1"/>
        <v>419265</v>
      </c>
      <c r="M65" s="20">
        <f t="shared" si="2"/>
        <v>415635</v>
      </c>
    </row>
    <row r="66" spans="2:13" x14ac:dyDescent="0.25">
      <c r="B66" s="19" t="s">
        <v>276</v>
      </c>
      <c r="C66" s="4" t="s">
        <v>7</v>
      </c>
      <c r="D66" s="4" t="s">
        <v>14</v>
      </c>
      <c r="E66" s="4" t="s">
        <v>16</v>
      </c>
      <c r="F66" s="4" t="s">
        <v>20</v>
      </c>
      <c r="G66" s="17">
        <v>555</v>
      </c>
      <c r="H66" s="15">
        <v>120</v>
      </c>
      <c r="I66" s="15">
        <v>15</v>
      </c>
      <c r="J66" s="14">
        <f t="shared" si="0"/>
        <v>8325</v>
      </c>
      <c r="K66" s="15">
        <v>416.25</v>
      </c>
      <c r="L66" s="14">
        <f t="shared" si="1"/>
        <v>7908.75</v>
      </c>
      <c r="M66" s="20">
        <f t="shared" si="2"/>
        <v>-58691.25</v>
      </c>
    </row>
    <row r="67" spans="2:13" x14ac:dyDescent="0.25">
      <c r="B67" s="19" t="s">
        <v>448</v>
      </c>
      <c r="C67" s="4" t="s">
        <v>2</v>
      </c>
      <c r="D67" s="4" t="s">
        <v>6</v>
      </c>
      <c r="E67" s="4" t="s">
        <v>16</v>
      </c>
      <c r="F67" s="4" t="s">
        <v>20</v>
      </c>
      <c r="G67" s="17">
        <v>1307</v>
      </c>
      <c r="H67" s="15">
        <v>120</v>
      </c>
      <c r="I67" s="15">
        <v>350</v>
      </c>
      <c r="J67" s="14">
        <f t="shared" si="0"/>
        <v>457450</v>
      </c>
      <c r="K67" s="15">
        <v>41170.5</v>
      </c>
      <c r="L67" s="14">
        <f t="shared" si="1"/>
        <v>416279.5</v>
      </c>
      <c r="M67" s="20">
        <f t="shared" si="2"/>
        <v>259439.5</v>
      </c>
    </row>
    <row r="68" spans="2:13" x14ac:dyDescent="0.25">
      <c r="B68" s="19" t="s">
        <v>214</v>
      </c>
      <c r="C68" s="4" t="s">
        <v>13</v>
      </c>
      <c r="D68" s="4" t="s">
        <v>6</v>
      </c>
      <c r="E68" s="4" t="s">
        <v>15</v>
      </c>
      <c r="F68" s="4" t="s">
        <v>19</v>
      </c>
      <c r="G68" s="17">
        <v>1414.5</v>
      </c>
      <c r="H68" s="15">
        <v>10</v>
      </c>
      <c r="I68" s="15">
        <v>300</v>
      </c>
      <c r="J68" s="14">
        <f t="shared" si="0"/>
        <v>424350</v>
      </c>
      <c r="K68" s="15">
        <v>16974</v>
      </c>
      <c r="L68" s="14">
        <f t="shared" si="1"/>
        <v>407376</v>
      </c>
      <c r="M68" s="20">
        <f t="shared" si="2"/>
        <v>393231</v>
      </c>
    </row>
    <row r="69" spans="2:13" x14ac:dyDescent="0.25">
      <c r="B69" s="19" t="s">
        <v>651</v>
      </c>
      <c r="C69" s="4" t="s">
        <v>13</v>
      </c>
      <c r="D69" s="4" t="s">
        <v>3</v>
      </c>
      <c r="E69" s="4" t="s">
        <v>4</v>
      </c>
      <c r="F69" s="4" t="s">
        <v>21</v>
      </c>
      <c r="G69" s="17">
        <v>1496</v>
      </c>
      <c r="H69" s="15">
        <v>3</v>
      </c>
      <c r="I69" s="15">
        <v>300</v>
      </c>
      <c r="J69" s="14">
        <f t="shared" si="0"/>
        <v>448800</v>
      </c>
      <c r="K69" s="15">
        <v>62832</v>
      </c>
      <c r="L69" s="14">
        <f t="shared" si="1"/>
        <v>385968</v>
      </c>
      <c r="M69" s="20">
        <f t="shared" si="2"/>
        <v>381480</v>
      </c>
    </row>
    <row r="70" spans="2:13" x14ac:dyDescent="0.25">
      <c r="B70" s="19" t="s">
        <v>341</v>
      </c>
      <c r="C70" s="4" t="s">
        <v>2</v>
      </c>
      <c r="D70" s="4" t="s">
        <v>8</v>
      </c>
      <c r="E70" s="4" t="s">
        <v>15</v>
      </c>
      <c r="F70" s="4" t="s">
        <v>20</v>
      </c>
      <c r="G70" s="17">
        <v>1031</v>
      </c>
      <c r="H70" s="15">
        <v>10</v>
      </c>
      <c r="I70" s="15">
        <v>7</v>
      </c>
      <c r="J70" s="14">
        <f t="shared" si="0"/>
        <v>7217</v>
      </c>
      <c r="K70" s="15">
        <v>505.19</v>
      </c>
      <c r="L70" s="14">
        <f t="shared" si="1"/>
        <v>6711.81</v>
      </c>
      <c r="M70" s="20">
        <f t="shared" si="2"/>
        <v>-3598.1899999999996</v>
      </c>
    </row>
    <row r="71" spans="2:13" x14ac:dyDescent="0.25">
      <c r="B71" s="19" t="s">
        <v>482</v>
      </c>
      <c r="C71" s="4" t="s">
        <v>12</v>
      </c>
      <c r="D71" s="4" t="s">
        <v>14</v>
      </c>
      <c r="E71" s="4" t="s">
        <v>4</v>
      </c>
      <c r="F71" s="4" t="s">
        <v>21</v>
      </c>
      <c r="G71" s="17">
        <v>3445.5</v>
      </c>
      <c r="H71" s="15">
        <v>3</v>
      </c>
      <c r="I71" s="15">
        <v>125</v>
      </c>
      <c r="J71" s="14">
        <f t="shared" ref="J71:J134" si="3">G71*I71</f>
        <v>430687.5</v>
      </c>
      <c r="K71" s="15">
        <v>43068.75</v>
      </c>
      <c r="L71" s="14">
        <f t="shared" ref="L71:L134" si="4">J71-K71</f>
        <v>387618.75</v>
      </c>
      <c r="M71" s="20">
        <f t="shared" ref="M71:M134" si="5">L71-G71*H71</f>
        <v>377282.25</v>
      </c>
    </row>
    <row r="72" spans="2:13" x14ac:dyDescent="0.25">
      <c r="B72" s="19" t="s">
        <v>465</v>
      </c>
      <c r="C72" s="4" t="s">
        <v>2</v>
      </c>
      <c r="D72" s="4" t="s">
        <v>3</v>
      </c>
      <c r="E72" s="4" t="s">
        <v>4</v>
      </c>
      <c r="F72" s="4" t="s">
        <v>20</v>
      </c>
      <c r="G72" s="17">
        <v>819</v>
      </c>
      <c r="H72" s="15">
        <v>3</v>
      </c>
      <c r="I72" s="15">
        <v>7</v>
      </c>
      <c r="J72" s="14">
        <f t="shared" si="3"/>
        <v>5733</v>
      </c>
      <c r="K72" s="15">
        <v>515.97</v>
      </c>
      <c r="L72" s="14">
        <f t="shared" si="4"/>
        <v>5217.03</v>
      </c>
      <c r="M72" s="20">
        <f t="shared" si="5"/>
        <v>2760.0299999999997</v>
      </c>
    </row>
    <row r="73" spans="2:13" x14ac:dyDescent="0.25">
      <c r="B73" s="19" t="s">
        <v>628</v>
      </c>
      <c r="C73" s="4" t="s">
        <v>13</v>
      </c>
      <c r="D73" s="4" t="s">
        <v>9</v>
      </c>
      <c r="E73" s="4" t="s">
        <v>16</v>
      </c>
      <c r="F73" s="4" t="s">
        <v>21</v>
      </c>
      <c r="G73" s="17">
        <v>2605</v>
      </c>
      <c r="H73" s="15">
        <v>120</v>
      </c>
      <c r="I73" s="15">
        <v>300</v>
      </c>
      <c r="J73" s="14">
        <f t="shared" si="3"/>
        <v>781500</v>
      </c>
      <c r="K73" s="15">
        <v>101595</v>
      </c>
      <c r="L73" s="14">
        <f t="shared" si="4"/>
        <v>679905</v>
      </c>
      <c r="M73" s="20">
        <f t="shared" si="5"/>
        <v>367305</v>
      </c>
    </row>
    <row r="74" spans="2:13" x14ac:dyDescent="0.25">
      <c r="B74" s="19" t="s">
        <v>578</v>
      </c>
      <c r="C74" s="4" t="s">
        <v>2</v>
      </c>
      <c r="D74" s="4" t="s">
        <v>9</v>
      </c>
      <c r="E74" s="4" t="s">
        <v>15</v>
      </c>
      <c r="F74" s="4" t="s">
        <v>21</v>
      </c>
      <c r="G74" s="17">
        <v>1197</v>
      </c>
      <c r="H74" s="15">
        <v>10</v>
      </c>
      <c r="I74" s="15">
        <v>350</v>
      </c>
      <c r="J74" s="14">
        <f t="shared" si="3"/>
        <v>418950</v>
      </c>
      <c r="K74" s="15">
        <v>50274</v>
      </c>
      <c r="L74" s="14">
        <f t="shared" si="4"/>
        <v>368676</v>
      </c>
      <c r="M74" s="20">
        <f t="shared" si="5"/>
        <v>356706</v>
      </c>
    </row>
    <row r="75" spans="2:13" x14ac:dyDescent="0.25">
      <c r="B75" s="19" t="s">
        <v>58</v>
      </c>
      <c r="C75" s="13" t="s">
        <v>2</v>
      </c>
      <c r="D75" s="13" t="s">
        <v>6</v>
      </c>
      <c r="E75" s="13" t="s">
        <v>16</v>
      </c>
      <c r="F75" s="13" t="s">
        <v>5</v>
      </c>
      <c r="G75" s="16">
        <v>1006</v>
      </c>
      <c r="H75" s="14">
        <v>120</v>
      </c>
      <c r="I75" s="14">
        <v>350</v>
      </c>
      <c r="J75" s="14">
        <f t="shared" si="3"/>
        <v>352100</v>
      </c>
      <c r="K75" s="14">
        <v>0</v>
      </c>
      <c r="L75" s="14">
        <f t="shared" si="4"/>
        <v>352100</v>
      </c>
      <c r="M75" s="20">
        <f t="shared" si="5"/>
        <v>231380</v>
      </c>
    </row>
    <row r="76" spans="2:13" x14ac:dyDescent="0.25">
      <c r="B76" s="19" t="s">
        <v>545</v>
      </c>
      <c r="C76" s="4" t="s">
        <v>13</v>
      </c>
      <c r="D76" s="4" t="s">
        <v>3</v>
      </c>
      <c r="E76" s="4" t="s">
        <v>15</v>
      </c>
      <c r="F76" s="4" t="s">
        <v>21</v>
      </c>
      <c r="G76" s="17">
        <v>1366</v>
      </c>
      <c r="H76" s="15">
        <v>10</v>
      </c>
      <c r="I76" s="15">
        <v>300</v>
      </c>
      <c r="J76" s="14">
        <f t="shared" si="3"/>
        <v>409800</v>
      </c>
      <c r="K76" s="15">
        <v>45078</v>
      </c>
      <c r="L76" s="14">
        <f t="shared" si="4"/>
        <v>364722</v>
      </c>
      <c r="M76" s="20">
        <f t="shared" si="5"/>
        <v>351062</v>
      </c>
    </row>
    <row r="77" spans="2:13" x14ac:dyDescent="0.25">
      <c r="B77" s="19" t="s">
        <v>675</v>
      </c>
      <c r="C77" s="4" t="s">
        <v>13</v>
      </c>
      <c r="D77" s="4" t="s">
        <v>6</v>
      </c>
      <c r="E77" s="4" t="s">
        <v>16</v>
      </c>
      <c r="F77" s="4" t="s">
        <v>21</v>
      </c>
      <c r="G77" s="17">
        <v>2536</v>
      </c>
      <c r="H77" s="15">
        <v>120</v>
      </c>
      <c r="I77" s="15">
        <v>300</v>
      </c>
      <c r="J77" s="14">
        <f t="shared" si="3"/>
        <v>760800</v>
      </c>
      <c r="K77" s="15">
        <v>106512</v>
      </c>
      <c r="L77" s="14">
        <f t="shared" si="4"/>
        <v>654288</v>
      </c>
      <c r="M77" s="20">
        <f t="shared" si="5"/>
        <v>349968</v>
      </c>
    </row>
    <row r="78" spans="2:13" x14ac:dyDescent="0.25">
      <c r="B78" s="19" t="s">
        <v>343</v>
      </c>
      <c r="C78" s="4" t="s">
        <v>2</v>
      </c>
      <c r="D78" s="4" t="s">
        <v>3</v>
      </c>
      <c r="E78" s="4" t="s">
        <v>16</v>
      </c>
      <c r="F78" s="4" t="s">
        <v>20</v>
      </c>
      <c r="G78" s="17">
        <v>1135</v>
      </c>
      <c r="H78" s="15">
        <v>120</v>
      </c>
      <c r="I78" s="15">
        <v>7</v>
      </c>
      <c r="J78" s="14">
        <f t="shared" si="3"/>
        <v>7945</v>
      </c>
      <c r="K78" s="15">
        <v>556.15</v>
      </c>
      <c r="L78" s="14">
        <f t="shared" si="4"/>
        <v>7388.85</v>
      </c>
      <c r="M78" s="20">
        <f t="shared" si="5"/>
        <v>-128811.15</v>
      </c>
    </row>
    <row r="79" spans="2:13" x14ac:dyDescent="0.25">
      <c r="B79" s="19" t="s">
        <v>349</v>
      </c>
      <c r="C79" s="4" t="s">
        <v>2</v>
      </c>
      <c r="D79" s="4" t="s">
        <v>3</v>
      </c>
      <c r="E79" s="4" t="s">
        <v>18</v>
      </c>
      <c r="F79" s="4" t="s">
        <v>20</v>
      </c>
      <c r="G79" s="17">
        <v>1135</v>
      </c>
      <c r="H79" s="15">
        <v>260</v>
      </c>
      <c r="I79" s="15">
        <v>7</v>
      </c>
      <c r="J79" s="14">
        <f t="shared" si="3"/>
        <v>7945</v>
      </c>
      <c r="K79" s="15">
        <v>556.15</v>
      </c>
      <c r="L79" s="14">
        <f t="shared" si="4"/>
        <v>7388.85</v>
      </c>
      <c r="M79" s="20">
        <f t="shared" si="5"/>
        <v>-287711.15000000002</v>
      </c>
    </row>
    <row r="80" spans="2:13" x14ac:dyDescent="0.25">
      <c r="B80" s="19" t="s">
        <v>709</v>
      </c>
      <c r="C80" s="4" t="s">
        <v>13</v>
      </c>
      <c r="D80" s="4" t="s">
        <v>14</v>
      </c>
      <c r="E80" s="4" t="s">
        <v>16</v>
      </c>
      <c r="F80" s="4" t="s">
        <v>21</v>
      </c>
      <c r="G80" s="17">
        <v>2574</v>
      </c>
      <c r="H80" s="15">
        <v>120</v>
      </c>
      <c r="I80" s="15">
        <v>300</v>
      </c>
      <c r="J80" s="14">
        <f t="shared" si="3"/>
        <v>772200</v>
      </c>
      <c r="K80" s="15">
        <v>115830</v>
      </c>
      <c r="L80" s="14">
        <f t="shared" si="4"/>
        <v>656370</v>
      </c>
      <c r="M80" s="20">
        <f t="shared" si="5"/>
        <v>347490</v>
      </c>
    </row>
    <row r="81" spans="2:13" x14ac:dyDescent="0.25">
      <c r="B81" s="19" t="s">
        <v>576</v>
      </c>
      <c r="C81" s="4" t="s">
        <v>13</v>
      </c>
      <c r="D81" s="4" t="s">
        <v>6</v>
      </c>
      <c r="E81" s="4" t="s">
        <v>15</v>
      </c>
      <c r="F81" s="4" t="s">
        <v>21</v>
      </c>
      <c r="G81" s="17">
        <v>1359</v>
      </c>
      <c r="H81" s="15">
        <v>10</v>
      </c>
      <c r="I81" s="15">
        <v>300</v>
      </c>
      <c r="J81" s="14">
        <f t="shared" si="3"/>
        <v>407700</v>
      </c>
      <c r="K81" s="15">
        <v>48924</v>
      </c>
      <c r="L81" s="14">
        <f t="shared" si="4"/>
        <v>358776</v>
      </c>
      <c r="M81" s="20">
        <f t="shared" si="5"/>
        <v>345186</v>
      </c>
    </row>
    <row r="82" spans="2:13" x14ac:dyDescent="0.25">
      <c r="B82" s="19" t="s">
        <v>496</v>
      </c>
      <c r="C82" s="4" t="s">
        <v>13</v>
      </c>
      <c r="D82" s="4" t="s">
        <v>14</v>
      </c>
      <c r="E82" s="4" t="s">
        <v>16</v>
      </c>
      <c r="F82" s="4" t="s">
        <v>21</v>
      </c>
      <c r="G82" s="17">
        <v>2294</v>
      </c>
      <c r="H82" s="15">
        <v>120</v>
      </c>
      <c r="I82" s="15">
        <v>300</v>
      </c>
      <c r="J82" s="14">
        <f t="shared" si="3"/>
        <v>688200</v>
      </c>
      <c r="K82" s="15">
        <v>68820</v>
      </c>
      <c r="L82" s="14">
        <f t="shared" si="4"/>
        <v>619380</v>
      </c>
      <c r="M82" s="20">
        <f t="shared" si="5"/>
        <v>344100</v>
      </c>
    </row>
    <row r="83" spans="2:13" x14ac:dyDescent="0.25">
      <c r="B83" s="19" t="s">
        <v>669</v>
      </c>
      <c r="C83" s="4" t="s">
        <v>2</v>
      </c>
      <c r="D83" s="4" t="s">
        <v>14</v>
      </c>
      <c r="E83" s="4" t="s">
        <v>15</v>
      </c>
      <c r="F83" s="4" t="s">
        <v>21</v>
      </c>
      <c r="G83" s="17">
        <v>1177</v>
      </c>
      <c r="H83" s="15">
        <v>10</v>
      </c>
      <c r="I83" s="15">
        <v>350</v>
      </c>
      <c r="J83" s="14">
        <f t="shared" si="3"/>
        <v>411950</v>
      </c>
      <c r="K83" s="15">
        <v>57673</v>
      </c>
      <c r="L83" s="14">
        <f t="shared" si="4"/>
        <v>354277</v>
      </c>
      <c r="M83" s="20">
        <f t="shared" si="5"/>
        <v>342507</v>
      </c>
    </row>
    <row r="84" spans="2:13" x14ac:dyDescent="0.25">
      <c r="B84" s="19" t="s">
        <v>292</v>
      </c>
      <c r="C84" s="4" t="s">
        <v>2</v>
      </c>
      <c r="D84" s="4" t="s">
        <v>6</v>
      </c>
      <c r="E84" s="4" t="s">
        <v>18</v>
      </c>
      <c r="F84" s="4" t="s">
        <v>20</v>
      </c>
      <c r="G84" s="17">
        <v>1350</v>
      </c>
      <c r="H84" s="15">
        <v>260</v>
      </c>
      <c r="I84" s="15">
        <v>350</v>
      </c>
      <c r="J84" s="14">
        <f t="shared" si="3"/>
        <v>472500</v>
      </c>
      <c r="K84" s="15">
        <v>23625</v>
      </c>
      <c r="L84" s="14">
        <f t="shared" si="4"/>
        <v>448875</v>
      </c>
      <c r="M84" s="20">
        <f t="shared" si="5"/>
        <v>97875</v>
      </c>
    </row>
    <row r="85" spans="2:13" x14ac:dyDescent="0.25">
      <c r="B85" s="19" t="s">
        <v>673</v>
      </c>
      <c r="C85" s="4" t="s">
        <v>13</v>
      </c>
      <c r="D85" s="4" t="s">
        <v>14</v>
      </c>
      <c r="E85" s="4" t="s">
        <v>16</v>
      </c>
      <c r="F85" s="4" t="s">
        <v>21</v>
      </c>
      <c r="G85" s="17">
        <v>2460</v>
      </c>
      <c r="H85" s="15">
        <v>120</v>
      </c>
      <c r="I85" s="15">
        <v>300</v>
      </c>
      <c r="J85" s="14">
        <f t="shared" si="3"/>
        <v>738000</v>
      </c>
      <c r="K85" s="15">
        <v>103320</v>
      </c>
      <c r="L85" s="14">
        <f t="shared" si="4"/>
        <v>634680</v>
      </c>
      <c r="M85" s="20">
        <f t="shared" si="5"/>
        <v>339480</v>
      </c>
    </row>
    <row r="86" spans="2:13" x14ac:dyDescent="0.25">
      <c r="B86" s="19" t="s">
        <v>228</v>
      </c>
      <c r="C86" s="4" t="s">
        <v>11</v>
      </c>
      <c r="D86" s="4" t="s">
        <v>8</v>
      </c>
      <c r="E86" s="4" t="s">
        <v>17</v>
      </c>
      <c r="F86" s="4" t="s">
        <v>19</v>
      </c>
      <c r="G86" s="17">
        <v>866</v>
      </c>
      <c r="H86" s="15">
        <v>250</v>
      </c>
      <c r="I86" s="15">
        <v>12</v>
      </c>
      <c r="J86" s="14">
        <f t="shared" si="3"/>
        <v>10392</v>
      </c>
      <c r="K86" s="15">
        <v>415.68</v>
      </c>
      <c r="L86" s="14">
        <f t="shared" si="4"/>
        <v>9976.32</v>
      </c>
      <c r="M86" s="20">
        <f t="shared" si="5"/>
        <v>-206523.68</v>
      </c>
    </row>
    <row r="87" spans="2:13" x14ac:dyDescent="0.25">
      <c r="B87" s="19" t="s">
        <v>334</v>
      </c>
      <c r="C87" s="4" t="s">
        <v>2</v>
      </c>
      <c r="D87" s="4" t="s">
        <v>9</v>
      </c>
      <c r="E87" s="4" t="s">
        <v>16</v>
      </c>
      <c r="F87" s="4" t="s">
        <v>20</v>
      </c>
      <c r="G87" s="17">
        <v>1333</v>
      </c>
      <c r="H87" s="15">
        <v>120</v>
      </c>
      <c r="I87" s="15">
        <v>7</v>
      </c>
      <c r="J87" s="14">
        <f t="shared" si="3"/>
        <v>9331</v>
      </c>
      <c r="K87" s="15">
        <v>559.86</v>
      </c>
      <c r="L87" s="14">
        <f t="shared" si="4"/>
        <v>8771.14</v>
      </c>
      <c r="M87" s="20">
        <f t="shared" si="5"/>
        <v>-151188.85999999999</v>
      </c>
    </row>
    <row r="88" spans="2:13" x14ac:dyDescent="0.25">
      <c r="B88" s="19" t="s">
        <v>35</v>
      </c>
      <c r="C88" s="13" t="s">
        <v>12</v>
      </c>
      <c r="D88" s="13" t="s">
        <v>3</v>
      </c>
      <c r="E88" s="13" t="s">
        <v>10</v>
      </c>
      <c r="F88" s="13" t="s">
        <v>5</v>
      </c>
      <c r="G88" s="16">
        <v>2665.5</v>
      </c>
      <c r="H88" s="14">
        <v>5</v>
      </c>
      <c r="I88" s="14">
        <v>125</v>
      </c>
      <c r="J88" s="14">
        <f t="shared" si="3"/>
        <v>333187.5</v>
      </c>
      <c r="K88" s="14">
        <v>0</v>
      </c>
      <c r="L88" s="14">
        <f t="shared" si="4"/>
        <v>333187.5</v>
      </c>
      <c r="M88" s="20">
        <f t="shared" si="5"/>
        <v>319860</v>
      </c>
    </row>
    <row r="89" spans="2:13" x14ac:dyDescent="0.25">
      <c r="B89" s="19" t="s">
        <v>407</v>
      </c>
      <c r="C89" s="4" t="s">
        <v>11</v>
      </c>
      <c r="D89" s="4" t="s">
        <v>3</v>
      </c>
      <c r="E89" s="4" t="s">
        <v>16</v>
      </c>
      <c r="F89" s="4" t="s">
        <v>20</v>
      </c>
      <c r="G89" s="17">
        <v>598</v>
      </c>
      <c r="H89" s="15">
        <v>120</v>
      </c>
      <c r="I89" s="15">
        <v>12</v>
      </c>
      <c r="J89" s="14">
        <f t="shared" si="3"/>
        <v>7176</v>
      </c>
      <c r="K89" s="15">
        <v>574.08000000000004</v>
      </c>
      <c r="L89" s="14">
        <f t="shared" si="4"/>
        <v>6601.92</v>
      </c>
      <c r="M89" s="20">
        <f t="shared" si="5"/>
        <v>-65158.080000000002</v>
      </c>
    </row>
    <row r="90" spans="2:13" x14ac:dyDescent="0.25">
      <c r="B90" s="19" t="s">
        <v>386</v>
      </c>
      <c r="C90" s="4" t="s">
        <v>7</v>
      </c>
      <c r="D90" s="4" t="s">
        <v>8</v>
      </c>
      <c r="E90" s="4" t="s">
        <v>4</v>
      </c>
      <c r="F90" s="4" t="s">
        <v>20</v>
      </c>
      <c r="G90" s="17">
        <v>490</v>
      </c>
      <c r="H90" s="15">
        <v>3</v>
      </c>
      <c r="I90" s="15">
        <v>15</v>
      </c>
      <c r="J90" s="14">
        <f t="shared" si="3"/>
        <v>7350</v>
      </c>
      <c r="K90" s="15">
        <v>588</v>
      </c>
      <c r="L90" s="14">
        <f t="shared" si="4"/>
        <v>6762</v>
      </c>
      <c r="M90" s="20">
        <f t="shared" si="5"/>
        <v>5292</v>
      </c>
    </row>
    <row r="91" spans="2:13" x14ac:dyDescent="0.25">
      <c r="B91" s="19" t="s">
        <v>244</v>
      </c>
      <c r="C91" s="4" t="s">
        <v>2</v>
      </c>
      <c r="D91" s="4" t="s">
        <v>9</v>
      </c>
      <c r="E91" s="4" t="s">
        <v>18</v>
      </c>
      <c r="F91" s="4" t="s">
        <v>20</v>
      </c>
      <c r="G91" s="17">
        <v>1683</v>
      </c>
      <c r="H91" s="15">
        <v>260</v>
      </c>
      <c r="I91" s="15">
        <v>7</v>
      </c>
      <c r="J91" s="14">
        <f t="shared" si="3"/>
        <v>11781</v>
      </c>
      <c r="K91" s="15">
        <v>589.04999999999995</v>
      </c>
      <c r="L91" s="14">
        <f t="shared" si="4"/>
        <v>11191.95</v>
      </c>
      <c r="M91" s="20">
        <f t="shared" si="5"/>
        <v>-426388.05</v>
      </c>
    </row>
    <row r="92" spans="2:13" x14ac:dyDescent="0.25">
      <c r="B92" s="19" t="s">
        <v>569</v>
      </c>
      <c r="C92" s="4" t="s">
        <v>13</v>
      </c>
      <c r="D92" s="4" t="s">
        <v>8</v>
      </c>
      <c r="E92" s="4" t="s">
        <v>10</v>
      </c>
      <c r="F92" s="4" t="s">
        <v>21</v>
      </c>
      <c r="G92" s="17">
        <v>1186</v>
      </c>
      <c r="H92" s="15">
        <v>5</v>
      </c>
      <c r="I92" s="15">
        <v>300</v>
      </c>
      <c r="J92" s="14">
        <f t="shared" si="3"/>
        <v>355800</v>
      </c>
      <c r="K92" s="15">
        <v>42696</v>
      </c>
      <c r="L92" s="14">
        <f t="shared" si="4"/>
        <v>313104</v>
      </c>
      <c r="M92" s="20">
        <f t="shared" si="5"/>
        <v>307174</v>
      </c>
    </row>
    <row r="93" spans="2:13" x14ac:dyDescent="0.25">
      <c r="B93" s="19" t="s">
        <v>142</v>
      </c>
      <c r="C93" s="4" t="s">
        <v>12</v>
      </c>
      <c r="D93" s="4" t="s">
        <v>3</v>
      </c>
      <c r="E93" s="4" t="s">
        <v>15</v>
      </c>
      <c r="F93" s="4" t="s">
        <v>19</v>
      </c>
      <c r="G93" s="17">
        <v>2729</v>
      </c>
      <c r="H93" s="15">
        <v>10</v>
      </c>
      <c r="I93" s="15">
        <v>125</v>
      </c>
      <c r="J93" s="14">
        <f t="shared" si="3"/>
        <v>341125</v>
      </c>
      <c r="K93" s="15">
        <v>6822.5</v>
      </c>
      <c r="L93" s="14">
        <f t="shared" si="4"/>
        <v>334302.5</v>
      </c>
      <c r="M93" s="20">
        <f t="shared" si="5"/>
        <v>307012.5</v>
      </c>
    </row>
    <row r="94" spans="2:13" x14ac:dyDescent="0.25">
      <c r="B94" s="19" t="s">
        <v>306</v>
      </c>
      <c r="C94" s="4" t="s">
        <v>2</v>
      </c>
      <c r="D94" s="4" t="s">
        <v>8</v>
      </c>
      <c r="E94" s="4" t="s">
        <v>10</v>
      </c>
      <c r="F94" s="4" t="s">
        <v>20</v>
      </c>
      <c r="G94" s="17">
        <v>1403</v>
      </c>
      <c r="H94" s="15">
        <v>5</v>
      </c>
      <c r="I94" s="15">
        <v>7</v>
      </c>
      <c r="J94" s="14">
        <f t="shared" si="3"/>
        <v>9821</v>
      </c>
      <c r="K94" s="15">
        <v>589.26</v>
      </c>
      <c r="L94" s="14">
        <f t="shared" si="4"/>
        <v>9231.74</v>
      </c>
      <c r="M94" s="20">
        <f t="shared" si="5"/>
        <v>2216.7399999999998</v>
      </c>
    </row>
    <row r="95" spans="2:13" x14ac:dyDescent="0.25">
      <c r="B95" s="19" t="s">
        <v>326</v>
      </c>
      <c r="C95" s="4" t="s">
        <v>2</v>
      </c>
      <c r="D95" s="4" t="s">
        <v>8</v>
      </c>
      <c r="E95" s="4" t="s">
        <v>18</v>
      </c>
      <c r="F95" s="4" t="s">
        <v>20</v>
      </c>
      <c r="G95" s="17">
        <v>1403</v>
      </c>
      <c r="H95" s="15">
        <v>260</v>
      </c>
      <c r="I95" s="15">
        <v>7</v>
      </c>
      <c r="J95" s="14">
        <f t="shared" si="3"/>
        <v>9821</v>
      </c>
      <c r="K95" s="15">
        <v>589.26</v>
      </c>
      <c r="L95" s="14">
        <f t="shared" si="4"/>
        <v>9231.74</v>
      </c>
      <c r="M95" s="20">
        <f t="shared" si="5"/>
        <v>-355548.26</v>
      </c>
    </row>
    <row r="96" spans="2:13" x14ac:dyDescent="0.25">
      <c r="B96" s="19" t="s">
        <v>336</v>
      </c>
      <c r="C96" s="4" t="s">
        <v>11</v>
      </c>
      <c r="D96" s="4" t="s">
        <v>9</v>
      </c>
      <c r="E96" s="4" t="s">
        <v>4</v>
      </c>
      <c r="F96" s="4" t="s">
        <v>20</v>
      </c>
      <c r="G96" s="17">
        <v>727</v>
      </c>
      <c r="H96" s="15">
        <v>3</v>
      </c>
      <c r="I96" s="15">
        <v>12</v>
      </c>
      <c r="J96" s="14">
        <f t="shared" si="3"/>
        <v>8724</v>
      </c>
      <c r="K96" s="15">
        <v>610.67999999999995</v>
      </c>
      <c r="L96" s="14">
        <f t="shared" si="4"/>
        <v>8113.32</v>
      </c>
      <c r="M96" s="20">
        <f t="shared" si="5"/>
        <v>5932.32</v>
      </c>
    </row>
    <row r="97" spans="2:13" x14ac:dyDescent="0.25">
      <c r="B97" s="19" t="s">
        <v>655</v>
      </c>
      <c r="C97" s="4" t="s">
        <v>12</v>
      </c>
      <c r="D97" s="4" t="s">
        <v>9</v>
      </c>
      <c r="E97" s="4" t="s">
        <v>4</v>
      </c>
      <c r="F97" s="4" t="s">
        <v>21</v>
      </c>
      <c r="G97" s="17">
        <v>2821</v>
      </c>
      <c r="H97" s="15">
        <v>3</v>
      </c>
      <c r="I97" s="15">
        <v>125</v>
      </c>
      <c r="J97" s="14">
        <f t="shared" si="3"/>
        <v>352625</v>
      </c>
      <c r="K97" s="15">
        <v>49367.5</v>
      </c>
      <c r="L97" s="14">
        <f t="shared" si="4"/>
        <v>303257.5</v>
      </c>
      <c r="M97" s="20">
        <f t="shared" si="5"/>
        <v>294794.5</v>
      </c>
    </row>
    <row r="98" spans="2:13" x14ac:dyDescent="0.25">
      <c r="B98" s="19" t="s">
        <v>605</v>
      </c>
      <c r="C98" s="4" t="s">
        <v>2</v>
      </c>
      <c r="D98" s="4" t="s">
        <v>14</v>
      </c>
      <c r="E98" s="4" t="s">
        <v>10</v>
      </c>
      <c r="F98" s="4" t="s">
        <v>21</v>
      </c>
      <c r="G98" s="17">
        <v>982.5</v>
      </c>
      <c r="H98" s="15">
        <v>5</v>
      </c>
      <c r="I98" s="15">
        <v>350</v>
      </c>
      <c r="J98" s="14">
        <f t="shared" si="3"/>
        <v>343875</v>
      </c>
      <c r="K98" s="15">
        <v>44703.75</v>
      </c>
      <c r="L98" s="14">
        <f t="shared" si="4"/>
        <v>299171.25</v>
      </c>
      <c r="M98" s="20">
        <f t="shared" si="5"/>
        <v>294258.75</v>
      </c>
    </row>
    <row r="99" spans="2:13" x14ac:dyDescent="0.25">
      <c r="B99" s="19" t="s">
        <v>25</v>
      </c>
      <c r="C99" s="13" t="s">
        <v>2</v>
      </c>
      <c r="D99" s="13" t="s">
        <v>6</v>
      </c>
      <c r="E99" s="13" t="s">
        <v>4</v>
      </c>
      <c r="F99" s="13" t="s">
        <v>5</v>
      </c>
      <c r="G99" s="16">
        <v>1321</v>
      </c>
      <c r="H99" s="14">
        <v>3</v>
      </c>
      <c r="I99" s="14">
        <v>20</v>
      </c>
      <c r="J99" s="14">
        <f t="shared" si="3"/>
        <v>26420</v>
      </c>
      <c r="K99" s="14">
        <v>0</v>
      </c>
      <c r="L99" s="14">
        <f t="shared" si="4"/>
        <v>26420</v>
      </c>
      <c r="M99" s="20">
        <f t="shared" si="5"/>
        <v>22457</v>
      </c>
    </row>
    <row r="100" spans="2:13" x14ac:dyDescent="0.25">
      <c r="B100" s="19" t="s">
        <v>315</v>
      </c>
      <c r="C100" s="4" t="s">
        <v>2</v>
      </c>
      <c r="D100" s="4" t="s">
        <v>9</v>
      </c>
      <c r="E100" s="4" t="s">
        <v>16</v>
      </c>
      <c r="F100" s="4" t="s">
        <v>20</v>
      </c>
      <c r="G100" s="17">
        <v>1498</v>
      </c>
      <c r="H100" s="15">
        <v>120</v>
      </c>
      <c r="I100" s="15">
        <v>7</v>
      </c>
      <c r="J100" s="14">
        <f t="shared" si="3"/>
        <v>10486</v>
      </c>
      <c r="K100" s="15">
        <v>629.16</v>
      </c>
      <c r="L100" s="14">
        <f t="shared" si="4"/>
        <v>9856.84</v>
      </c>
      <c r="M100" s="20">
        <f t="shared" si="5"/>
        <v>-169903.16</v>
      </c>
    </row>
    <row r="101" spans="2:13" x14ac:dyDescent="0.25">
      <c r="B101" s="19" t="s">
        <v>691</v>
      </c>
      <c r="C101" s="4" t="s">
        <v>12</v>
      </c>
      <c r="D101" s="4" t="s">
        <v>6</v>
      </c>
      <c r="E101" s="4" t="s">
        <v>4</v>
      </c>
      <c r="F101" s="4" t="s">
        <v>21</v>
      </c>
      <c r="G101" s="17">
        <v>2767</v>
      </c>
      <c r="H101" s="15">
        <v>3</v>
      </c>
      <c r="I101" s="15">
        <v>125</v>
      </c>
      <c r="J101" s="14">
        <f t="shared" si="3"/>
        <v>345875</v>
      </c>
      <c r="K101" s="15">
        <v>51881.25</v>
      </c>
      <c r="L101" s="14">
        <f t="shared" si="4"/>
        <v>293993.75</v>
      </c>
      <c r="M101" s="20">
        <f t="shared" si="5"/>
        <v>285692.75</v>
      </c>
    </row>
    <row r="102" spans="2:13" x14ac:dyDescent="0.25">
      <c r="B102" s="19" t="s">
        <v>36</v>
      </c>
      <c r="C102" s="13" t="s">
        <v>13</v>
      </c>
      <c r="D102" s="13" t="s">
        <v>9</v>
      </c>
      <c r="E102" s="13" t="s">
        <v>10</v>
      </c>
      <c r="F102" s="13" t="s">
        <v>5</v>
      </c>
      <c r="G102" s="16">
        <v>958</v>
      </c>
      <c r="H102" s="14">
        <v>5</v>
      </c>
      <c r="I102" s="14">
        <v>300</v>
      </c>
      <c r="J102" s="14">
        <f t="shared" si="3"/>
        <v>287400</v>
      </c>
      <c r="K102" s="14">
        <v>0</v>
      </c>
      <c r="L102" s="14">
        <f t="shared" si="4"/>
        <v>287400</v>
      </c>
      <c r="M102" s="20">
        <f t="shared" si="5"/>
        <v>282610</v>
      </c>
    </row>
    <row r="103" spans="2:13" x14ac:dyDescent="0.25">
      <c r="B103" s="19" t="s">
        <v>319</v>
      </c>
      <c r="C103" s="4" t="s">
        <v>2</v>
      </c>
      <c r="D103" s="4" t="s">
        <v>9</v>
      </c>
      <c r="E103" s="4" t="s">
        <v>17</v>
      </c>
      <c r="F103" s="4" t="s">
        <v>20</v>
      </c>
      <c r="G103" s="17">
        <v>1498</v>
      </c>
      <c r="H103" s="15">
        <v>250</v>
      </c>
      <c r="I103" s="15">
        <v>7</v>
      </c>
      <c r="J103" s="14">
        <f t="shared" si="3"/>
        <v>10486</v>
      </c>
      <c r="K103" s="15">
        <v>629.16</v>
      </c>
      <c r="L103" s="14">
        <f t="shared" si="4"/>
        <v>9856.84</v>
      </c>
      <c r="M103" s="20">
        <f t="shared" si="5"/>
        <v>-364643.16</v>
      </c>
    </row>
    <row r="104" spans="2:13" x14ac:dyDescent="0.25">
      <c r="B104" s="19" t="s">
        <v>602</v>
      </c>
      <c r="C104" s="4" t="s">
        <v>2</v>
      </c>
      <c r="D104" s="4" t="s">
        <v>3</v>
      </c>
      <c r="E104" s="4" t="s">
        <v>4</v>
      </c>
      <c r="F104" s="4" t="s">
        <v>21</v>
      </c>
      <c r="G104" s="17">
        <v>923</v>
      </c>
      <c r="H104" s="15">
        <v>3</v>
      </c>
      <c r="I104" s="15">
        <v>350</v>
      </c>
      <c r="J104" s="14">
        <f t="shared" si="3"/>
        <v>323050</v>
      </c>
      <c r="K104" s="15">
        <v>41996.5</v>
      </c>
      <c r="L104" s="14">
        <f t="shared" si="4"/>
        <v>281053.5</v>
      </c>
      <c r="M104" s="20">
        <f t="shared" si="5"/>
        <v>278284.5</v>
      </c>
    </row>
    <row r="105" spans="2:13" x14ac:dyDescent="0.25">
      <c r="B105" s="19" t="s">
        <v>248</v>
      </c>
      <c r="C105" s="4" t="s">
        <v>11</v>
      </c>
      <c r="D105" s="4" t="s">
        <v>6</v>
      </c>
      <c r="E105" s="4" t="s">
        <v>4</v>
      </c>
      <c r="F105" s="4" t="s">
        <v>20</v>
      </c>
      <c r="G105" s="17">
        <v>1116</v>
      </c>
      <c r="H105" s="15">
        <v>3</v>
      </c>
      <c r="I105" s="15">
        <v>12</v>
      </c>
      <c r="J105" s="14">
        <f t="shared" si="3"/>
        <v>13392</v>
      </c>
      <c r="K105" s="15">
        <v>669.6</v>
      </c>
      <c r="L105" s="14">
        <f t="shared" si="4"/>
        <v>12722.4</v>
      </c>
      <c r="M105" s="20">
        <f t="shared" si="5"/>
        <v>9374.4</v>
      </c>
    </row>
    <row r="106" spans="2:13" x14ac:dyDescent="0.25">
      <c r="B106" s="19" t="s">
        <v>245</v>
      </c>
      <c r="C106" s="4" t="s">
        <v>11</v>
      </c>
      <c r="D106" s="4" t="s">
        <v>9</v>
      </c>
      <c r="E106" s="4" t="s">
        <v>18</v>
      </c>
      <c r="F106" s="4" t="s">
        <v>20</v>
      </c>
      <c r="G106" s="17">
        <v>1123</v>
      </c>
      <c r="H106" s="15">
        <v>260</v>
      </c>
      <c r="I106" s="15">
        <v>12</v>
      </c>
      <c r="J106" s="14">
        <f t="shared" si="3"/>
        <v>13476</v>
      </c>
      <c r="K106" s="15">
        <v>673.8</v>
      </c>
      <c r="L106" s="14">
        <f t="shared" si="4"/>
        <v>12802.2</v>
      </c>
      <c r="M106" s="20">
        <f t="shared" si="5"/>
        <v>-279177.8</v>
      </c>
    </row>
    <row r="107" spans="2:13" x14ac:dyDescent="0.25">
      <c r="B107" s="19" t="s">
        <v>560</v>
      </c>
      <c r="C107" s="4" t="s">
        <v>2</v>
      </c>
      <c r="D107" s="4" t="s">
        <v>9</v>
      </c>
      <c r="E107" s="4" t="s">
        <v>4</v>
      </c>
      <c r="F107" s="4" t="s">
        <v>21</v>
      </c>
      <c r="G107" s="17">
        <v>886</v>
      </c>
      <c r="H107" s="15">
        <v>3</v>
      </c>
      <c r="I107" s="15">
        <v>350</v>
      </c>
      <c r="J107" s="14">
        <f t="shared" si="3"/>
        <v>310100</v>
      </c>
      <c r="K107" s="15">
        <v>37212</v>
      </c>
      <c r="L107" s="14">
        <f t="shared" si="4"/>
        <v>272888</v>
      </c>
      <c r="M107" s="20">
        <f t="shared" si="5"/>
        <v>270230</v>
      </c>
    </row>
    <row r="108" spans="2:13" x14ac:dyDescent="0.25">
      <c r="B108" s="19" t="s">
        <v>157</v>
      </c>
      <c r="C108" s="4" t="s">
        <v>2</v>
      </c>
      <c r="D108" s="4" t="s">
        <v>6</v>
      </c>
      <c r="E108" s="4" t="s">
        <v>17</v>
      </c>
      <c r="F108" s="4" t="s">
        <v>19</v>
      </c>
      <c r="G108" s="17">
        <v>2877</v>
      </c>
      <c r="H108" s="15">
        <v>250</v>
      </c>
      <c r="I108" s="15">
        <v>350</v>
      </c>
      <c r="J108" s="14">
        <f t="shared" si="3"/>
        <v>1006950</v>
      </c>
      <c r="K108" s="15">
        <v>20139</v>
      </c>
      <c r="L108" s="14">
        <f t="shared" si="4"/>
        <v>986811</v>
      </c>
      <c r="M108" s="20">
        <f t="shared" si="5"/>
        <v>267561</v>
      </c>
    </row>
    <row r="109" spans="2:13" x14ac:dyDescent="0.25">
      <c r="B109" s="19" t="s">
        <v>530</v>
      </c>
      <c r="C109" s="4" t="s">
        <v>12</v>
      </c>
      <c r="D109" s="4" t="s">
        <v>8</v>
      </c>
      <c r="E109" s="4" t="s">
        <v>4</v>
      </c>
      <c r="F109" s="4" t="s">
        <v>21</v>
      </c>
      <c r="G109" s="17">
        <v>2441</v>
      </c>
      <c r="H109" s="15">
        <v>3</v>
      </c>
      <c r="I109" s="15">
        <v>125</v>
      </c>
      <c r="J109" s="14">
        <f t="shared" si="3"/>
        <v>305125</v>
      </c>
      <c r="K109" s="15">
        <v>33563.75</v>
      </c>
      <c r="L109" s="14">
        <f t="shared" si="4"/>
        <v>271561.25</v>
      </c>
      <c r="M109" s="20">
        <f t="shared" si="5"/>
        <v>264238.25</v>
      </c>
    </row>
    <row r="110" spans="2:13" x14ac:dyDescent="0.25">
      <c r="B110" s="19" t="s">
        <v>571</v>
      </c>
      <c r="C110" s="4" t="s">
        <v>2</v>
      </c>
      <c r="D110" s="4" t="s">
        <v>9</v>
      </c>
      <c r="E110" s="4" t="s">
        <v>15</v>
      </c>
      <c r="F110" s="4" t="s">
        <v>21</v>
      </c>
      <c r="G110" s="17">
        <v>886</v>
      </c>
      <c r="H110" s="15">
        <v>10</v>
      </c>
      <c r="I110" s="15">
        <v>350</v>
      </c>
      <c r="J110" s="14">
        <f t="shared" si="3"/>
        <v>310100</v>
      </c>
      <c r="K110" s="15">
        <v>37212</v>
      </c>
      <c r="L110" s="14">
        <f t="shared" si="4"/>
        <v>272888</v>
      </c>
      <c r="M110" s="20">
        <f t="shared" si="5"/>
        <v>264028</v>
      </c>
    </row>
    <row r="111" spans="2:13" x14ac:dyDescent="0.25">
      <c r="B111" s="19" t="s">
        <v>426</v>
      </c>
      <c r="C111" s="4" t="s">
        <v>2</v>
      </c>
      <c r="D111" s="4" t="s">
        <v>14</v>
      </c>
      <c r="E111" s="4" t="s">
        <v>17</v>
      </c>
      <c r="F111" s="4" t="s">
        <v>20</v>
      </c>
      <c r="G111" s="17">
        <v>436.5</v>
      </c>
      <c r="H111" s="15">
        <v>250</v>
      </c>
      <c r="I111" s="15">
        <v>20</v>
      </c>
      <c r="J111" s="14">
        <f t="shared" si="3"/>
        <v>8730</v>
      </c>
      <c r="K111" s="15">
        <v>698.40000000000009</v>
      </c>
      <c r="L111" s="14">
        <f t="shared" si="4"/>
        <v>8031.6</v>
      </c>
      <c r="M111" s="20">
        <f t="shared" si="5"/>
        <v>-101093.4</v>
      </c>
    </row>
    <row r="112" spans="2:13" x14ac:dyDescent="0.25">
      <c r="B112" s="19" t="s">
        <v>581</v>
      </c>
      <c r="C112" s="4" t="s">
        <v>2</v>
      </c>
      <c r="D112" s="4" t="s">
        <v>9</v>
      </c>
      <c r="E112" s="4" t="s">
        <v>16</v>
      </c>
      <c r="F112" s="4" t="s">
        <v>21</v>
      </c>
      <c r="G112" s="17">
        <v>1395</v>
      </c>
      <c r="H112" s="15">
        <v>120</v>
      </c>
      <c r="I112" s="15">
        <v>350</v>
      </c>
      <c r="J112" s="14">
        <f t="shared" si="3"/>
        <v>488250</v>
      </c>
      <c r="K112" s="15">
        <v>58590</v>
      </c>
      <c r="L112" s="14">
        <f t="shared" si="4"/>
        <v>429660</v>
      </c>
      <c r="M112" s="20">
        <f t="shared" si="5"/>
        <v>262260</v>
      </c>
    </row>
    <row r="113" spans="2:13" x14ac:dyDescent="0.25">
      <c r="B113" s="19" t="s">
        <v>132</v>
      </c>
      <c r="C113" s="4" t="s">
        <v>13</v>
      </c>
      <c r="D113" s="4" t="s">
        <v>8</v>
      </c>
      <c r="E113" s="4" t="s">
        <v>15</v>
      </c>
      <c r="F113" s="4" t="s">
        <v>19</v>
      </c>
      <c r="G113" s="17">
        <v>918</v>
      </c>
      <c r="H113" s="15">
        <v>10</v>
      </c>
      <c r="I113" s="15">
        <v>300</v>
      </c>
      <c r="J113" s="14">
        <f t="shared" si="3"/>
        <v>275400</v>
      </c>
      <c r="K113" s="15">
        <v>5508</v>
      </c>
      <c r="L113" s="14">
        <f t="shared" si="4"/>
        <v>269892</v>
      </c>
      <c r="M113" s="20">
        <f t="shared" si="5"/>
        <v>260712</v>
      </c>
    </row>
    <row r="114" spans="2:13" x14ac:dyDescent="0.25">
      <c r="B114" s="19" t="s">
        <v>397</v>
      </c>
      <c r="C114" s="4" t="s">
        <v>2</v>
      </c>
      <c r="D114" s="4" t="s">
        <v>6</v>
      </c>
      <c r="E114" s="4" t="s">
        <v>15</v>
      </c>
      <c r="F114" s="4" t="s">
        <v>20</v>
      </c>
      <c r="G114" s="17">
        <v>1366</v>
      </c>
      <c r="H114" s="15">
        <v>10</v>
      </c>
      <c r="I114" s="15">
        <v>20</v>
      </c>
      <c r="J114" s="14">
        <f t="shared" si="3"/>
        <v>27320</v>
      </c>
      <c r="K114" s="15">
        <v>2185.6</v>
      </c>
      <c r="L114" s="14">
        <f t="shared" si="4"/>
        <v>25134.400000000001</v>
      </c>
      <c r="M114" s="20">
        <f t="shared" si="5"/>
        <v>11474.400000000001</v>
      </c>
    </row>
    <row r="115" spans="2:13" x14ac:dyDescent="0.25">
      <c r="B115" s="19" t="s">
        <v>274</v>
      </c>
      <c r="C115" s="4" t="s">
        <v>2</v>
      </c>
      <c r="D115" s="4" t="s">
        <v>8</v>
      </c>
      <c r="E115" s="4" t="s">
        <v>15</v>
      </c>
      <c r="F115" s="4" t="s">
        <v>20</v>
      </c>
      <c r="G115" s="17">
        <v>2136</v>
      </c>
      <c r="H115" s="15">
        <v>10</v>
      </c>
      <c r="I115" s="15">
        <v>7</v>
      </c>
      <c r="J115" s="14">
        <f t="shared" si="3"/>
        <v>14952</v>
      </c>
      <c r="K115" s="15">
        <v>747.6</v>
      </c>
      <c r="L115" s="14">
        <f t="shared" si="4"/>
        <v>14204.4</v>
      </c>
      <c r="M115" s="20">
        <f t="shared" si="5"/>
        <v>-7155.6</v>
      </c>
    </row>
    <row r="116" spans="2:13" x14ac:dyDescent="0.25">
      <c r="B116" s="19" t="s">
        <v>561</v>
      </c>
      <c r="C116" s="4" t="s">
        <v>12</v>
      </c>
      <c r="D116" s="4" t="s">
        <v>3</v>
      </c>
      <c r="E116" s="4" t="s">
        <v>4</v>
      </c>
      <c r="F116" s="4" t="s">
        <v>21</v>
      </c>
      <c r="G116" s="17">
        <v>2416</v>
      </c>
      <c r="H116" s="15">
        <v>3</v>
      </c>
      <c r="I116" s="15">
        <v>125</v>
      </c>
      <c r="J116" s="14">
        <f t="shared" si="3"/>
        <v>302000</v>
      </c>
      <c r="K116" s="15">
        <v>36240</v>
      </c>
      <c r="L116" s="14">
        <f t="shared" si="4"/>
        <v>265760</v>
      </c>
      <c r="M116" s="20">
        <f t="shared" si="5"/>
        <v>258512</v>
      </c>
    </row>
    <row r="117" spans="2:13" x14ac:dyDescent="0.25">
      <c r="B117" s="19" t="s">
        <v>652</v>
      </c>
      <c r="C117" s="4" t="s">
        <v>13</v>
      </c>
      <c r="D117" s="4" t="s">
        <v>14</v>
      </c>
      <c r="E117" s="4" t="s">
        <v>4</v>
      </c>
      <c r="F117" s="4" t="s">
        <v>21</v>
      </c>
      <c r="G117" s="17">
        <v>1010</v>
      </c>
      <c r="H117" s="15">
        <v>3</v>
      </c>
      <c r="I117" s="15">
        <v>300</v>
      </c>
      <c r="J117" s="14">
        <f t="shared" si="3"/>
        <v>303000</v>
      </c>
      <c r="K117" s="15">
        <v>42420</v>
      </c>
      <c r="L117" s="14">
        <f t="shared" si="4"/>
        <v>260580</v>
      </c>
      <c r="M117" s="20">
        <f t="shared" si="5"/>
        <v>257550</v>
      </c>
    </row>
    <row r="118" spans="2:13" x14ac:dyDescent="0.25">
      <c r="B118" s="19" t="s">
        <v>345</v>
      </c>
      <c r="C118" s="4" t="s">
        <v>2</v>
      </c>
      <c r="D118" s="4" t="s">
        <v>3</v>
      </c>
      <c r="E118" s="4" t="s">
        <v>16</v>
      </c>
      <c r="F118" s="4" t="s">
        <v>20</v>
      </c>
      <c r="G118" s="17">
        <v>1582</v>
      </c>
      <c r="H118" s="15">
        <v>120</v>
      </c>
      <c r="I118" s="15">
        <v>7</v>
      </c>
      <c r="J118" s="14">
        <f t="shared" si="3"/>
        <v>11074</v>
      </c>
      <c r="K118" s="15">
        <v>775.18</v>
      </c>
      <c r="L118" s="14">
        <f t="shared" si="4"/>
        <v>10298.82</v>
      </c>
      <c r="M118" s="20">
        <f t="shared" si="5"/>
        <v>-179541.18</v>
      </c>
    </row>
    <row r="119" spans="2:13" x14ac:dyDescent="0.25">
      <c r="B119" s="19" t="s">
        <v>69</v>
      </c>
      <c r="C119" s="13" t="s">
        <v>2</v>
      </c>
      <c r="D119" s="13" t="s">
        <v>8</v>
      </c>
      <c r="E119" s="13" t="s">
        <v>18</v>
      </c>
      <c r="F119" s="13" t="s">
        <v>5</v>
      </c>
      <c r="G119" s="16">
        <v>2750</v>
      </c>
      <c r="H119" s="14">
        <v>260</v>
      </c>
      <c r="I119" s="14">
        <v>350</v>
      </c>
      <c r="J119" s="14">
        <f t="shared" si="3"/>
        <v>962500</v>
      </c>
      <c r="K119" s="14">
        <v>0</v>
      </c>
      <c r="L119" s="14">
        <f t="shared" si="4"/>
        <v>962500</v>
      </c>
      <c r="M119" s="20">
        <f t="shared" si="5"/>
        <v>247500</v>
      </c>
    </row>
    <row r="120" spans="2:13" x14ac:dyDescent="0.25">
      <c r="B120" s="19" t="s">
        <v>543</v>
      </c>
      <c r="C120" s="4" t="s">
        <v>12</v>
      </c>
      <c r="D120" s="4" t="s">
        <v>8</v>
      </c>
      <c r="E120" s="4" t="s">
        <v>15</v>
      </c>
      <c r="F120" s="4" t="s">
        <v>21</v>
      </c>
      <c r="G120" s="17">
        <v>2441</v>
      </c>
      <c r="H120" s="15">
        <v>10</v>
      </c>
      <c r="I120" s="15">
        <v>125</v>
      </c>
      <c r="J120" s="14">
        <f t="shared" si="3"/>
        <v>305125</v>
      </c>
      <c r="K120" s="15">
        <v>33563.75</v>
      </c>
      <c r="L120" s="14">
        <f t="shared" si="4"/>
        <v>271561.25</v>
      </c>
      <c r="M120" s="20">
        <f t="shared" si="5"/>
        <v>247151.25</v>
      </c>
    </row>
    <row r="121" spans="2:13" x14ac:dyDescent="0.25">
      <c r="B121" s="19" t="s">
        <v>164</v>
      </c>
      <c r="C121" s="4" t="s">
        <v>2</v>
      </c>
      <c r="D121" s="4" t="s">
        <v>6</v>
      </c>
      <c r="E121" s="4" t="s">
        <v>18</v>
      </c>
      <c r="F121" s="4" t="s">
        <v>19</v>
      </c>
      <c r="G121" s="17">
        <v>2966</v>
      </c>
      <c r="H121" s="15">
        <v>260</v>
      </c>
      <c r="I121" s="15">
        <v>350</v>
      </c>
      <c r="J121" s="14">
        <f t="shared" si="3"/>
        <v>1038100</v>
      </c>
      <c r="K121" s="15">
        <v>20762</v>
      </c>
      <c r="L121" s="14">
        <f t="shared" si="4"/>
        <v>1017338</v>
      </c>
      <c r="M121" s="20">
        <f t="shared" si="5"/>
        <v>246178</v>
      </c>
    </row>
    <row r="122" spans="2:13" x14ac:dyDescent="0.25">
      <c r="B122" s="19" t="s">
        <v>528</v>
      </c>
      <c r="C122" s="4" t="s">
        <v>2</v>
      </c>
      <c r="D122" s="4" t="s">
        <v>6</v>
      </c>
      <c r="E122" s="4" t="s">
        <v>4</v>
      </c>
      <c r="F122" s="4" t="s">
        <v>21</v>
      </c>
      <c r="G122" s="17">
        <v>792</v>
      </c>
      <c r="H122" s="15">
        <v>3</v>
      </c>
      <c r="I122" s="15">
        <v>350</v>
      </c>
      <c r="J122" s="14">
        <f t="shared" si="3"/>
        <v>277200</v>
      </c>
      <c r="K122" s="15">
        <v>30492</v>
      </c>
      <c r="L122" s="14">
        <f t="shared" si="4"/>
        <v>246708</v>
      </c>
      <c r="M122" s="20">
        <f t="shared" si="5"/>
        <v>244332</v>
      </c>
    </row>
    <row r="123" spans="2:13" x14ac:dyDescent="0.25">
      <c r="B123" s="19" t="s">
        <v>138</v>
      </c>
      <c r="C123" s="4" t="s">
        <v>12</v>
      </c>
      <c r="D123" s="4" t="s">
        <v>9</v>
      </c>
      <c r="E123" s="4" t="s">
        <v>15</v>
      </c>
      <c r="F123" s="4" t="s">
        <v>19</v>
      </c>
      <c r="G123" s="17">
        <v>2145</v>
      </c>
      <c r="H123" s="15">
        <v>10</v>
      </c>
      <c r="I123" s="15">
        <v>125</v>
      </c>
      <c r="J123" s="14">
        <f t="shared" si="3"/>
        <v>268125</v>
      </c>
      <c r="K123" s="15">
        <v>5362.5</v>
      </c>
      <c r="L123" s="14">
        <f t="shared" si="4"/>
        <v>262762.5</v>
      </c>
      <c r="M123" s="20">
        <f t="shared" si="5"/>
        <v>241312.5</v>
      </c>
    </row>
    <row r="124" spans="2:13" x14ac:dyDescent="0.25">
      <c r="B124" s="19" t="s">
        <v>348</v>
      </c>
      <c r="C124" s="4" t="s">
        <v>2</v>
      </c>
      <c r="D124" s="4" t="s">
        <v>3</v>
      </c>
      <c r="E124" s="4" t="s">
        <v>17</v>
      </c>
      <c r="F124" s="4" t="s">
        <v>20</v>
      </c>
      <c r="G124" s="17">
        <v>1582</v>
      </c>
      <c r="H124" s="15">
        <v>250</v>
      </c>
      <c r="I124" s="15">
        <v>7</v>
      </c>
      <c r="J124" s="14">
        <f t="shared" si="3"/>
        <v>11074</v>
      </c>
      <c r="K124" s="15">
        <v>775.18</v>
      </c>
      <c r="L124" s="14">
        <f t="shared" si="4"/>
        <v>10298.82</v>
      </c>
      <c r="M124" s="20">
        <f t="shared" si="5"/>
        <v>-385201.18</v>
      </c>
    </row>
    <row r="125" spans="2:13" x14ac:dyDescent="0.25">
      <c r="B125" s="19" t="s">
        <v>533</v>
      </c>
      <c r="C125" s="4" t="s">
        <v>2</v>
      </c>
      <c r="D125" s="4" t="s">
        <v>6</v>
      </c>
      <c r="E125" s="4" t="s">
        <v>10</v>
      </c>
      <c r="F125" s="4" t="s">
        <v>21</v>
      </c>
      <c r="G125" s="17">
        <v>766</v>
      </c>
      <c r="H125" s="15">
        <v>5</v>
      </c>
      <c r="I125" s="15">
        <v>350</v>
      </c>
      <c r="J125" s="14">
        <f t="shared" si="3"/>
        <v>268100</v>
      </c>
      <c r="K125" s="15">
        <v>29491</v>
      </c>
      <c r="L125" s="14">
        <f t="shared" si="4"/>
        <v>238609</v>
      </c>
      <c r="M125" s="20">
        <f t="shared" si="5"/>
        <v>234779</v>
      </c>
    </row>
    <row r="126" spans="2:13" x14ac:dyDescent="0.25">
      <c r="B126" s="19" t="s">
        <v>264</v>
      </c>
      <c r="C126" s="4" t="s">
        <v>2</v>
      </c>
      <c r="D126" s="4" t="s">
        <v>14</v>
      </c>
      <c r="E126" s="4" t="s">
        <v>15</v>
      </c>
      <c r="F126" s="4" t="s">
        <v>20</v>
      </c>
      <c r="G126" s="17">
        <v>2327</v>
      </c>
      <c r="H126" s="15">
        <v>10</v>
      </c>
      <c r="I126" s="15">
        <v>7</v>
      </c>
      <c r="J126" s="14">
        <f t="shared" si="3"/>
        <v>16289</v>
      </c>
      <c r="K126" s="15">
        <v>814.45</v>
      </c>
      <c r="L126" s="14">
        <f t="shared" si="4"/>
        <v>15474.55</v>
      </c>
      <c r="M126" s="20">
        <f t="shared" si="5"/>
        <v>-7795.4500000000007</v>
      </c>
    </row>
    <row r="127" spans="2:13" x14ac:dyDescent="0.25">
      <c r="B127" s="19" t="s">
        <v>694</v>
      </c>
      <c r="C127" s="4" t="s">
        <v>2</v>
      </c>
      <c r="D127" s="4" t="s">
        <v>6</v>
      </c>
      <c r="E127" s="4" t="s">
        <v>15</v>
      </c>
      <c r="F127" s="4" t="s">
        <v>21</v>
      </c>
      <c r="G127" s="17">
        <v>1158</v>
      </c>
      <c r="H127" s="15">
        <v>10</v>
      </c>
      <c r="I127" s="15">
        <v>20</v>
      </c>
      <c r="J127" s="14">
        <f t="shared" si="3"/>
        <v>23160</v>
      </c>
      <c r="K127" s="15">
        <v>3474</v>
      </c>
      <c r="L127" s="14">
        <f t="shared" si="4"/>
        <v>19686</v>
      </c>
      <c r="M127" s="20">
        <f t="shared" si="5"/>
        <v>8106</v>
      </c>
    </row>
    <row r="128" spans="2:13" x14ac:dyDescent="0.25">
      <c r="B128" s="19" t="s">
        <v>562</v>
      </c>
      <c r="C128" s="4" t="s">
        <v>12</v>
      </c>
      <c r="D128" s="4" t="s">
        <v>9</v>
      </c>
      <c r="E128" s="4" t="s">
        <v>4</v>
      </c>
      <c r="F128" s="4" t="s">
        <v>21</v>
      </c>
      <c r="G128" s="17">
        <v>2156</v>
      </c>
      <c r="H128" s="15">
        <v>3</v>
      </c>
      <c r="I128" s="15">
        <v>125</v>
      </c>
      <c r="J128" s="14">
        <f t="shared" si="3"/>
        <v>269500</v>
      </c>
      <c r="K128" s="15">
        <v>32340</v>
      </c>
      <c r="L128" s="14">
        <f t="shared" si="4"/>
        <v>237160</v>
      </c>
      <c r="M128" s="20">
        <f t="shared" si="5"/>
        <v>230692</v>
      </c>
    </row>
    <row r="129" spans="2:13" x14ac:dyDescent="0.25">
      <c r="B129" s="19" t="s">
        <v>47</v>
      </c>
      <c r="C129" s="13" t="s">
        <v>13</v>
      </c>
      <c r="D129" s="13" t="s">
        <v>9</v>
      </c>
      <c r="E129" s="13" t="s">
        <v>15</v>
      </c>
      <c r="F129" s="13" t="s">
        <v>5</v>
      </c>
      <c r="G129" s="16">
        <v>788</v>
      </c>
      <c r="H129" s="14">
        <v>10</v>
      </c>
      <c r="I129" s="14">
        <v>300</v>
      </c>
      <c r="J129" s="14">
        <f t="shared" si="3"/>
        <v>236400</v>
      </c>
      <c r="K129" s="14">
        <v>0</v>
      </c>
      <c r="L129" s="14">
        <f t="shared" si="4"/>
        <v>236400</v>
      </c>
      <c r="M129" s="20">
        <f t="shared" si="5"/>
        <v>228520</v>
      </c>
    </row>
    <row r="130" spans="2:13" x14ac:dyDescent="0.25">
      <c r="B130" s="19" t="s">
        <v>536</v>
      </c>
      <c r="C130" s="4" t="s">
        <v>13</v>
      </c>
      <c r="D130" s="4" t="s">
        <v>3</v>
      </c>
      <c r="E130" s="4" t="s">
        <v>15</v>
      </c>
      <c r="F130" s="4" t="s">
        <v>21</v>
      </c>
      <c r="G130" s="17">
        <v>873</v>
      </c>
      <c r="H130" s="15">
        <v>10</v>
      </c>
      <c r="I130" s="15">
        <v>300</v>
      </c>
      <c r="J130" s="14">
        <f t="shared" si="3"/>
        <v>261900</v>
      </c>
      <c r="K130" s="15">
        <v>28809</v>
      </c>
      <c r="L130" s="14">
        <f t="shared" si="4"/>
        <v>233091</v>
      </c>
      <c r="M130" s="20">
        <f t="shared" si="5"/>
        <v>224361</v>
      </c>
    </row>
    <row r="131" spans="2:13" x14ac:dyDescent="0.25">
      <c r="B131" s="19" t="s">
        <v>185</v>
      </c>
      <c r="C131" s="4" t="s">
        <v>12</v>
      </c>
      <c r="D131" s="4" t="s">
        <v>3</v>
      </c>
      <c r="E131" s="4" t="s">
        <v>15</v>
      </c>
      <c r="F131" s="4" t="s">
        <v>19</v>
      </c>
      <c r="G131" s="17">
        <v>2009</v>
      </c>
      <c r="H131" s="15">
        <v>10</v>
      </c>
      <c r="I131" s="15">
        <v>125</v>
      </c>
      <c r="J131" s="14">
        <f t="shared" si="3"/>
        <v>251125</v>
      </c>
      <c r="K131" s="15">
        <v>7533.75</v>
      </c>
      <c r="L131" s="14">
        <f t="shared" si="4"/>
        <v>243591.25</v>
      </c>
      <c r="M131" s="20">
        <f t="shared" si="5"/>
        <v>223501.25</v>
      </c>
    </row>
    <row r="132" spans="2:13" x14ac:dyDescent="0.25">
      <c r="B132" s="19" t="s">
        <v>239</v>
      </c>
      <c r="C132" s="4" t="s">
        <v>2</v>
      </c>
      <c r="D132" s="4" t="s">
        <v>3</v>
      </c>
      <c r="E132" s="4" t="s">
        <v>15</v>
      </c>
      <c r="F132" s="4" t="s">
        <v>20</v>
      </c>
      <c r="G132" s="17">
        <v>2349</v>
      </c>
      <c r="H132" s="15">
        <v>10</v>
      </c>
      <c r="I132" s="15">
        <v>7</v>
      </c>
      <c r="J132" s="14">
        <f t="shared" si="3"/>
        <v>16443</v>
      </c>
      <c r="K132" s="15">
        <v>822.15</v>
      </c>
      <c r="L132" s="14">
        <f t="shared" si="4"/>
        <v>15620.85</v>
      </c>
      <c r="M132" s="20">
        <f t="shared" si="5"/>
        <v>-7869.15</v>
      </c>
    </row>
    <row r="133" spans="2:13" x14ac:dyDescent="0.25">
      <c r="B133" s="19" t="s">
        <v>572</v>
      </c>
      <c r="C133" s="4" t="s">
        <v>12</v>
      </c>
      <c r="D133" s="4" t="s">
        <v>9</v>
      </c>
      <c r="E133" s="4" t="s">
        <v>15</v>
      </c>
      <c r="F133" s="4" t="s">
        <v>21</v>
      </c>
      <c r="G133" s="17">
        <v>2156</v>
      </c>
      <c r="H133" s="15">
        <v>10</v>
      </c>
      <c r="I133" s="15">
        <v>125</v>
      </c>
      <c r="J133" s="14">
        <f t="shared" si="3"/>
        <v>269500</v>
      </c>
      <c r="K133" s="15">
        <v>32340</v>
      </c>
      <c r="L133" s="14">
        <f t="shared" si="4"/>
        <v>237160</v>
      </c>
      <c r="M133" s="20">
        <f t="shared" si="5"/>
        <v>215600</v>
      </c>
    </row>
    <row r="134" spans="2:13" x14ac:dyDescent="0.25">
      <c r="B134" s="19" t="s">
        <v>102</v>
      </c>
      <c r="C134" s="4" t="s">
        <v>12</v>
      </c>
      <c r="D134" s="4" t="s">
        <v>9</v>
      </c>
      <c r="E134" s="4" t="s">
        <v>15</v>
      </c>
      <c r="F134" s="4" t="s">
        <v>19</v>
      </c>
      <c r="G134" s="17">
        <v>1823</v>
      </c>
      <c r="H134" s="15">
        <v>10</v>
      </c>
      <c r="I134" s="15">
        <v>125</v>
      </c>
      <c r="J134" s="14">
        <f t="shared" si="3"/>
        <v>227875</v>
      </c>
      <c r="K134" s="15">
        <v>2278.75</v>
      </c>
      <c r="L134" s="14">
        <f t="shared" si="4"/>
        <v>225596.25</v>
      </c>
      <c r="M134" s="20">
        <f t="shared" si="5"/>
        <v>207366.25</v>
      </c>
    </row>
    <row r="135" spans="2:13" x14ac:dyDescent="0.25">
      <c r="B135" s="19" t="s">
        <v>372</v>
      </c>
      <c r="C135" s="4" t="s">
        <v>2</v>
      </c>
      <c r="D135" s="4" t="s">
        <v>6</v>
      </c>
      <c r="E135" s="4" t="s">
        <v>16</v>
      </c>
      <c r="F135" s="4" t="s">
        <v>20</v>
      </c>
      <c r="G135" s="17">
        <v>588</v>
      </c>
      <c r="H135" s="15">
        <v>120</v>
      </c>
      <c r="I135" s="15">
        <v>20</v>
      </c>
      <c r="J135" s="14">
        <f t="shared" ref="J135:J198" si="6">G135*I135</f>
        <v>11760</v>
      </c>
      <c r="K135" s="15">
        <v>823.2</v>
      </c>
      <c r="L135" s="14">
        <f t="shared" ref="L135:L198" si="7">J135-K135</f>
        <v>10936.8</v>
      </c>
      <c r="M135" s="20">
        <f t="shared" ref="M135:M198" si="8">L135-G135*H135</f>
        <v>-59623.199999999997</v>
      </c>
    </row>
    <row r="136" spans="2:13" x14ac:dyDescent="0.25">
      <c r="B136" s="19" t="s">
        <v>649</v>
      </c>
      <c r="C136" s="4" t="s">
        <v>13</v>
      </c>
      <c r="D136" s="4" t="s">
        <v>9</v>
      </c>
      <c r="E136" s="4" t="s">
        <v>4</v>
      </c>
      <c r="F136" s="4" t="s">
        <v>21</v>
      </c>
      <c r="G136" s="17">
        <v>801</v>
      </c>
      <c r="H136" s="15">
        <v>3</v>
      </c>
      <c r="I136" s="15">
        <v>300</v>
      </c>
      <c r="J136" s="14">
        <f t="shared" si="6"/>
        <v>240300</v>
      </c>
      <c r="K136" s="15">
        <v>33642</v>
      </c>
      <c r="L136" s="14">
        <f t="shared" si="7"/>
        <v>206658</v>
      </c>
      <c r="M136" s="20">
        <f t="shared" si="8"/>
        <v>204255</v>
      </c>
    </row>
    <row r="137" spans="2:13" x14ac:dyDescent="0.25">
      <c r="B137" s="19" t="s">
        <v>667</v>
      </c>
      <c r="C137" s="4" t="s">
        <v>2</v>
      </c>
      <c r="D137" s="4" t="s">
        <v>3</v>
      </c>
      <c r="E137" s="4" t="s">
        <v>15</v>
      </c>
      <c r="F137" s="4" t="s">
        <v>21</v>
      </c>
      <c r="G137" s="17">
        <v>700</v>
      </c>
      <c r="H137" s="15">
        <v>10</v>
      </c>
      <c r="I137" s="15">
        <v>350</v>
      </c>
      <c r="J137" s="14">
        <f t="shared" si="6"/>
        <v>245000</v>
      </c>
      <c r="K137" s="15">
        <v>34300</v>
      </c>
      <c r="L137" s="14">
        <f t="shared" si="7"/>
        <v>210700</v>
      </c>
      <c r="M137" s="20">
        <f t="shared" si="8"/>
        <v>203700</v>
      </c>
    </row>
    <row r="138" spans="2:13" x14ac:dyDescent="0.25">
      <c r="B138" s="19" t="s">
        <v>611</v>
      </c>
      <c r="C138" s="4" t="s">
        <v>13</v>
      </c>
      <c r="D138" s="4" t="s">
        <v>6</v>
      </c>
      <c r="E138" s="4" t="s">
        <v>15</v>
      </c>
      <c r="F138" s="4" t="s">
        <v>21</v>
      </c>
      <c r="G138" s="17">
        <v>807</v>
      </c>
      <c r="H138" s="15">
        <v>10</v>
      </c>
      <c r="I138" s="15">
        <v>300</v>
      </c>
      <c r="J138" s="14">
        <f t="shared" si="6"/>
        <v>242100</v>
      </c>
      <c r="K138" s="15">
        <v>31473</v>
      </c>
      <c r="L138" s="14">
        <f t="shared" si="7"/>
        <v>210627</v>
      </c>
      <c r="M138" s="20">
        <f t="shared" si="8"/>
        <v>202557</v>
      </c>
    </row>
    <row r="139" spans="2:13" x14ac:dyDescent="0.25">
      <c r="B139" s="19" t="s">
        <v>367</v>
      </c>
      <c r="C139" s="13" t="s">
        <v>2</v>
      </c>
      <c r="D139" s="13" t="s">
        <v>9</v>
      </c>
      <c r="E139" s="13" t="s">
        <v>16</v>
      </c>
      <c r="F139" s="13" t="s">
        <v>20</v>
      </c>
      <c r="G139" s="16">
        <v>609</v>
      </c>
      <c r="H139" s="14">
        <v>120</v>
      </c>
      <c r="I139" s="14">
        <v>20</v>
      </c>
      <c r="J139" s="14">
        <f t="shared" si="6"/>
        <v>12180</v>
      </c>
      <c r="K139" s="14">
        <v>852.6</v>
      </c>
      <c r="L139" s="14">
        <f t="shared" si="7"/>
        <v>11327.4</v>
      </c>
      <c r="M139" s="20">
        <f t="shared" si="8"/>
        <v>-61752.6</v>
      </c>
    </row>
    <row r="140" spans="2:13" x14ac:dyDescent="0.25">
      <c r="B140" s="19" t="s">
        <v>170</v>
      </c>
      <c r="C140" s="4" t="s">
        <v>13</v>
      </c>
      <c r="D140" s="4" t="s">
        <v>6</v>
      </c>
      <c r="E140" s="4" t="s">
        <v>4</v>
      </c>
      <c r="F140" s="4" t="s">
        <v>19</v>
      </c>
      <c r="G140" s="17">
        <v>689</v>
      </c>
      <c r="H140" s="15">
        <v>3</v>
      </c>
      <c r="I140" s="15">
        <v>300</v>
      </c>
      <c r="J140" s="14">
        <f t="shared" si="6"/>
        <v>206700</v>
      </c>
      <c r="K140" s="15">
        <v>6201</v>
      </c>
      <c r="L140" s="14">
        <f t="shared" si="7"/>
        <v>200499</v>
      </c>
      <c r="M140" s="20">
        <f t="shared" si="8"/>
        <v>198432</v>
      </c>
    </row>
    <row r="141" spans="2:13" x14ac:dyDescent="0.25">
      <c r="B141" s="19" t="s">
        <v>178</v>
      </c>
      <c r="C141" s="4" t="s">
        <v>12</v>
      </c>
      <c r="D141" s="4" t="s">
        <v>6</v>
      </c>
      <c r="E141" s="4" t="s">
        <v>10</v>
      </c>
      <c r="F141" s="4" t="s">
        <v>19</v>
      </c>
      <c r="G141" s="17">
        <v>1706</v>
      </c>
      <c r="H141" s="15">
        <v>5</v>
      </c>
      <c r="I141" s="15">
        <v>125</v>
      </c>
      <c r="J141" s="14">
        <f t="shared" si="6"/>
        <v>213250</v>
      </c>
      <c r="K141" s="15">
        <v>6397.5</v>
      </c>
      <c r="L141" s="14">
        <f t="shared" si="7"/>
        <v>206852.5</v>
      </c>
      <c r="M141" s="20">
        <f t="shared" si="8"/>
        <v>198322.5</v>
      </c>
    </row>
    <row r="142" spans="2:13" x14ac:dyDescent="0.25">
      <c r="B142" s="19" t="s">
        <v>393</v>
      </c>
      <c r="C142" s="4" t="s">
        <v>7</v>
      </c>
      <c r="D142" s="4" t="s">
        <v>6</v>
      </c>
      <c r="E142" s="4" t="s">
        <v>10</v>
      </c>
      <c r="F142" s="4" t="s">
        <v>20</v>
      </c>
      <c r="G142" s="17">
        <v>711</v>
      </c>
      <c r="H142" s="15">
        <v>5</v>
      </c>
      <c r="I142" s="15">
        <v>15</v>
      </c>
      <c r="J142" s="14">
        <f t="shared" si="6"/>
        <v>10665</v>
      </c>
      <c r="K142" s="15">
        <v>853.2</v>
      </c>
      <c r="L142" s="14">
        <f t="shared" si="7"/>
        <v>9811.7999999999993</v>
      </c>
      <c r="M142" s="20">
        <f t="shared" si="8"/>
        <v>6256.7999999999993</v>
      </c>
    </row>
    <row r="143" spans="2:13" x14ac:dyDescent="0.25">
      <c r="B143" s="19" t="s">
        <v>180</v>
      </c>
      <c r="C143" s="4" t="s">
        <v>12</v>
      </c>
      <c r="D143" s="4" t="s">
        <v>3</v>
      </c>
      <c r="E143" s="4" t="s">
        <v>15</v>
      </c>
      <c r="F143" s="4" t="s">
        <v>19</v>
      </c>
      <c r="G143" s="17">
        <v>1774</v>
      </c>
      <c r="H143" s="15">
        <v>10</v>
      </c>
      <c r="I143" s="15">
        <v>125</v>
      </c>
      <c r="J143" s="14">
        <f t="shared" si="6"/>
        <v>221750</v>
      </c>
      <c r="K143" s="15">
        <v>6652.5</v>
      </c>
      <c r="L143" s="14">
        <f t="shared" si="7"/>
        <v>215097.5</v>
      </c>
      <c r="M143" s="20">
        <f t="shared" si="8"/>
        <v>197357.5</v>
      </c>
    </row>
    <row r="144" spans="2:13" x14ac:dyDescent="0.25">
      <c r="B144" s="19" t="s">
        <v>130</v>
      </c>
      <c r="C144" s="4" t="s">
        <v>12</v>
      </c>
      <c r="D144" s="4" t="s">
        <v>9</v>
      </c>
      <c r="E144" s="4" t="s">
        <v>10</v>
      </c>
      <c r="F144" s="4" t="s">
        <v>19</v>
      </c>
      <c r="G144" s="17">
        <v>1660</v>
      </c>
      <c r="H144" s="15">
        <v>5</v>
      </c>
      <c r="I144" s="15">
        <v>125</v>
      </c>
      <c r="J144" s="14">
        <f t="shared" si="6"/>
        <v>207500</v>
      </c>
      <c r="K144" s="15">
        <v>4150</v>
      </c>
      <c r="L144" s="14">
        <f t="shared" si="7"/>
        <v>203350</v>
      </c>
      <c r="M144" s="20">
        <f t="shared" si="8"/>
        <v>195050</v>
      </c>
    </row>
    <row r="145" spans="2:13" x14ac:dyDescent="0.25">
      <c r="B145" s="19" t="s">
        <v>423</v>
      </c>
      <c r="C145" s="4" t="s">
        <v>7</v>
      </c>
      <c r="D145" s="4" t="s">
        <v>6</v>
      </c>
      <c r="E145" s="4" t="s">
        <v>18</v>
      </c>
      <c r="F145" s="4" t="s">
        <v>20</v>
      </c>
      <c r="G145" s="17">
        <v>711</v>
      </c>
      <c r="H145" s="15">
        <v>260</v>
      </c>
      <c r="I145" s="15">
        <v>15</v>
      </c>
      <c r="J145" s="14">
        <f t="shared" si="6"/>
        <v>10665</v>
      </c>
      <c r="K145" s="15">
        <v>853.2</v>
      </c>
      <c r="L145" s="14">
        <f t="shared" si="7"/>
        <v>9811.7999999999993</v>
      </c>
      <c r="M145" s="20">
        <f t="shared" si="8"/>
        <v>-175048.2</v>
      </c>
    </row>
    <row r="146" spans="2:13" x14ac:dyDescent="0.25">
      <c r="B146" s="19" t="s">
        <v>485</v>
      </c>
      <c r="C146" s="4" t="s">
        <v>12</v>
      </c>
      <c r="D146" s="4" t="s">
        <v>14</v>
      </c>
      <c r="E146" s="4" t="s">
        <v>10</v>
      </c>
      <c r="F146" s="4" t="s">
        <v>21</v>
      </c>
      <c r="G146" s="17">
        <v>1804</v>
      </c>
      <c r="H146" s="15">
        <v>5</v>
      </c>
      <c r="I146" s="15">
        <v>125</v>
      </c>
      <c r="J146" s="14">
        <f t="shared" si="6"/>
        <v>225500</v>
      </c>
      <c r="K146" s="15">
        <v>22550</v>
      </c>
      <c r="L146" s="14">
        <f t="shared" si="7"/>
        <v>202950</v>
      </c>
      <c r="M146" s="20">
        <f t="shared" si="8"/>
        <v>193930</v>
      </c>
    </row>
    <row r="147" spans="2:13" x14ac:dyDescent="0.25">
      <c r="B147" s="19" t="s">
        <v>182</v>
      </c>
      <c r="C147" s="4" t="s">
        <v>13</v>
      </c>
      <c r="D147" s="4" t="s">
        <v>6</v>
      </c>
      <c r="E147" s="4" t="s">
        <v>15</v>
      </c>
      <c r="F147" s="4" t="s">
        <v>19</v>
      </c>
      <c r="G147" s="17">
        <v>689</v>
      </c>
      <c r="H147" s="15">
        <v>10</v>
      </c>
      <c r="I147" s="15">
        <v>300</v>
      </c>
      <c r="J147" s="14">
        <f t="shared" si="6"/>
        <v>206700</v>
      </c>
      <c r="K147" s="15">
        <v>6201</v>
      </c>
      <c r="L147" s="14">
        <f t="shared" si="7"/>
        <v>200499</v>
      </c>
      <c r="M147" s="20">
        <f t="shared" si="8"/>
        <v>193609</v>
      </c>
    </row>
    <row r="148" spans="2:13" x14ac:dyDescent="0.25">
      <c r="B148" s="19" t="s">
        <v>188</v>
      </c>
      <c r="C148" s="4" t="s">
        <v>12</v>
      </c>
      <c r="D148" s="4" t="s">
        <v>6</v>
      </c>
      <c r="E148" s="4" t="s">
        <v>15</v>
      </c>
      <c r="F148" s="4" t="s">
        <v>19</v>
      </c>
      <c r="G148" s="17">
        <v>1706</v>
      </c>
      <c r="H148" s="15">
        <v>10</v>
      </c>
      <c r="I148" s="15">
        <v>125</v>
      </c>
      <c r="J148" s="14">
        <f t="shared" si="6"/>
        <v>213250</v>
      </c>
      <c r="K148" s="15">
        <v>6397.5</v>
      </c>
      <c r="L148" s="14">
        <f t="shared" si="7"/>
        <v>206852.5</v>
      </c>
      <c r="M148" s="20">
        <f t="shared" si="8"/>
        <v>189792.5</v>
      </c>
    </row>
    <row r="149" spans="2:13" x14ac:dyDescent="0.25">
      <c r="B149" s="19" t="s">
        <v>254</v>
      </c>
      <c r="C149" s="4" t="s">
        <v>2</v>
      </c>
      <c r="D149" s="4" t="s">
        <v>8</v>
      </c>
      <c r="E149" s="4" t="s">
        <v>4</v>
      </c>
      <c r="F149" s="4" t="s">
        <v>20</v>
      </c>
      <c r="G149" s="17">
        <v>2487</v>
      </c>
      <c r="H149" s="15">
        <v>3</v>
      </c>
      <c r="I149" s="15">
        <v>7</v>
      </c>
      <c r="J149" s="14">
        <f t="shared" si="6"/>
        <v>17409</v>
      </c>
      <c r="K149" s="15">
        <v>870.45</v>
      </c>
      <c r="L149" s="14">
        <f t="shared" si="7"/>
        <v>16538.55</v>
      </c>
      <c r="M149" s="20">
        <f t="shared" si="8"/>
        <v>9077.5499999999993</v>
      </c>
    </row>
    <row r="150" spans="2:13" x14ac:dyDescent="0.25">
      <c r="B150" s="19" t="s">
        <v>166</v>
      </c>
      <c r="C150" s="4" t="s">
        <v>2</v>
      </c>
      <c r="D150" s="4" t="s">
        <v>8</v>
      </c>
      <c r="E150" s="4" t="s">
        <v>18</v>
      </c>
      <c r="F150" s="4" t="s">
        <v>19</v>
      </c>
      <c r="G150" s="17">
        <v>941</v>
      </c>
      <c r="H150" s="15">
        <v>260</v>
      </c>
      <c r="I150" s="15">
        <v>20</v>
      </c>
      <c r="J150" s="14">
        <f t="shared" si="6"/>
        <v>18820</v>
      </c>
      <c r="K150" s="15">
        <v>376.4</v>
      </c>
      <c r="L150" s="14">
        <f t="shared" si="7"/>
        <v>18443.599999999999</v>
      </c>
      <c r="M150" s="20">
        <f t="shared" si="8"/>
        <v>-226216.4</v>
      </c>
    </row>
    <row r="151" spans="2:13" x14ac:dyDescent="0.25">
      <c r="B151" s="19" t="s">
        <v>582</v>
      </c>
      <c r="C151" s="4" t="s">
        <v>2</v>
      </c>
      <c r="D151" s="4" t="s">
        <v>14</v>
      </c>
      <c r="E151" s="4" t="s">
        <v>16</v>
      </c>
      <c r="F151" s="4" t="s">
        <v>21</v>
      </c>
      <c r="G151" s="17">
        <v>986</v>
      </c>
      <c r="H151" s="15">
        <v>120</v>
      </c>
      <c r="I151" s="15">
        <v>350</v>
      </c>
      <c r="J151" s="14">
        <f t="shared" si="6"/>
        <v>345100</v>
      </c>
      <c r="K151" s="15">
        <v>41412</v>
      </c>
      <c r="L151" s="14">
        <f t="shared" si="7"/>
        <v>303688</v>
      </c>
      <c r="M151" s="20">
        <f t="shared" si="8"/>
        <v>185368</v>
      </c>
    </row>
    <row r="152" spans="2:13" x14ac:dyDescent="0.25">
      <c r="B152" s="19" t="s">
        <v>503</v>
      </c>
      <c r="C152" s="4" t="s">
        <v>2</v>
      </c>
      <c r="D152" s="4" t="s">
        <v>14</v>
      </c>
      <c r="E152" s="4" t="s">
        <v>17</v>
      </c>
      <c r="F152" s="4" t="s">
        <v>21</v>
      </c>
      <c r="G152" s="17">
        <v>2807</v>
      </c>
      <c r="H152" s="15">
        <v>250</v>
      </c>
      <c r="I152" s="15">
        <v>350</v>
      </c>
      <c r="J152" s="14">
        <f t="shared" si="6"/>
        <v>982450</v>
      </c>
      <c r="K152" s="15">
        <v>98245</v>
      </c>
      <c r="L152" s="14">
        <f t="shared" si="7"/>
        <v>884205</v>
      </c>
      <c r="M152" s="20">
        <f t="shared" si="8"/>
        <v>182455</v>
      </c>
    </row>
    <row r="153" spans="2:13" x14ac:dyDescent="0.25">
      <c r="B153" s="19" t="s">
        <v>160</v>
      </c>
      <c r="C153" s="4" t="s">
        <v>2</v>
      </c>
      <c r="D153" s="4" t="s">
        <v>9</v>
      </c>
      <c r="E153" s="4" t="s">
        <v>17</v>
      </c>
      <c r="F153" s="4" t="s">
        <v>19</v>
      </c>
      <c r="G153" s="17">
        <v>1940</v>
      </c>
      <c r="H153" s="15">
        <v>250</v>
      </c>
      <c r="I153" s="15">
        <v>350</v>
      </c>
      <c r="J153" s="14">
        <f t="shared" si="6"/>
        <v>679000</v>
      </c>
      <c r="K153" s="15">
        <v>13580</v>
      </c>
      <c r="L153" s="14">
        <f t="shared" si="7"/>
        <v>665420</v>
      </c>
      <c r="M153" s="20">
        <f t="shared" si="8"/>
        <v>180420</v>
      </c>
    </row>
    <row r="154" spans="2:13" x14ac:dyDescent="0.25">
      <c r="B154" s="19" t="s">
        <v>183</v>
      </c>
      <c r="C154" s="4" t="s">
        <v>12</v>
      </c>
      <c r="D154" s="4" t="s">
        <v>6</v>
      </c>
      <c r="E154" s="4" t="s">
        <v>15</v>
      </c>
      <c r="F154" s="4" t="s">
        <v>19</v>
      </c>
      <c r="G154" s="17">
        <v>1570</v>
      </c>
      <c r="H154" s="15">
        <v>10</v>
      </c>
      <c r="I154" s="15">
        <v>125</v>
      </c>
      <c r="J154" s="14">
        <f t="shared" si="6"/>
        <v>196250</v>
      </c>
      <c r="K154" s="15">
        <v>5887.5</v>
      </c>
      <c r="L154" s="14">
        <f t="shared" si="7"/>
        <v>190362.5</v>
      </c>
      <c r="M154" s="20">
        <f t="shared" si="8"/>
        <v>174662.5</v>
      </c>
    </row>
    <row r="155" spans="2:13" x14ac:dyDescent="0.25">
      <c r="B155" s="19" t="s">
        <v>291</v>
      </c>
      <c r="C155" s="4" t="s">
        <v>2</v>
      </c>
      <c r="D155" s="4" t="s">
        <v>8</v>
      </c>
      <c r="E155" s="4" t="s">
        <v>17</v>
      </c>
      <c r="F155" s="4" t="s">
        <v>20</v>
      </c>
      <c r="G155" s="17">
        <v>2487</v>
      </c>
      <c r="H155" s="15">
        <v>250</v>
      </c>
      <c r="I155" s="15">
        <v>7</v>
      </c>
      <c r="J155" s="14">
        <f t="shared" si="6"/>
        <v>17409</v>
      </c>
      <c r="K155" s="15">
        <v>870.45</v>
      </c>
      <c r="L155" s="14">
        <f t="shared" si="7"/>
        <v>16538.55</v>
      </c>
      <c r="M155" s="20">
        <f t="shared" si="8"/>
        <v>-605211.44999999995</v>
      </c>
    </row>
    <row r="156" spans="2:13" x14ac:dyDescent="0.25">
      <c r="B156" s="19" t="s">
        <v>483</v>
      </c>
      <c r="C156" s="4" t="s">
        <v>12</v>
      </c>
      <c r="D156" s="4" t="s">
        <v>8</v>
      </c>
      <c r="E156" s="4" t="s">
        <v>4</v>
      </c>
      <c r="F156" s="4" t="s">
        <v>21</v>
      </c>
      <c r="G156" s="17">
        <v>1482</v>
      </c>
      <c r="H156" s="15">
        <v>3</v>
      </c>
      <c r="I156" s="15">
        <v>125</v>
      </c>
      <c r="J156" s="14">
        <f t="shared" si="6"/>
        <v>185250</v>
      </c>
      <c r="K156" s="15">
        <v>18525</v>
      </c>
      <c r="L156" s="14">
        <f t="shared" si="7"/>
        <v>166725</v>
      </c>
      <c r="M156" s="20">
        <f t="shared" si="8"/>
        <v>162279</v>
      </c>
    </row>
    <row r="157" spans="2:13" x14ac:dyDescent="0.25">
      <c r="B157" s="19" t="s">
        <v>615</v>
      </c>
      <c r="C157" s="4" t="s">
        <v>12</v>
      </c>
      <c r="D157" s="4" t="s">
        <v>3</v>
      </c>
      <c r="E157" s="4" t="s">
        <v>15</v>
      </c>
      <c r="F157" s="4" t="s">
        <v>21</v>
      </c>
      <c r="G157" s="17">
        <v>1583</v>
      </c>
      <c r="H157" s="15">
        <v>10</v>
      </c>
      <c r="I157" s="15">
        <v>125</v>
      </c>
      <c r="J157" s="14">
        <f t="shared" si="6"/>
        <v>197875</v>
      </c>
      <c r="K157" s="15">
        <v>25723.75</v>
      </c>
      <c r="L157" s="14">
        <f t="shared" si="7"/>
        <v>172151.25</v>
      </c>
      <c r="M157" s="20">
        <f t="shared" si="8"/>
        <v>156321.25</v>
      </c>
    </row>
    <row r="158" spans="2:13" x14ac:dyDescent="0.25">
      <c r="B158" s="19" t="s">
        <v>488</v>
      </c>
      <c r="C158" s="4" t="s">
        <v>13</v>
      </c>
      <c r="D158" s="4" t="s">
        <v>9</v>
      </c>
      <c r="E158" s="4" t="s">
        <v>15</v>
      </c>
      <c r="F158" s="4" t="s">
        <v>21</v>
      </c>
      <c r="G158" s="17">
        <v>591</v>
      </c>
      <c r="H158" s="15">
        <v>10</v>
      </c>
      <c r="I158" s="15">
        <v>300</v>
      </c>
      <c r="J158" s="14">
        <f t="shared" si="6"/>
        <v>177300</v>
      </c>
      <c r="K158" s="15">
        <v>17730</v>
      </c>
      <c r="L158" s="14">
        <f t="shared" si="7"/>
        <v>159570</v>
      </c>
      <c r="M158" s="20">
        <f t="shared" si="8"/>
        <v>153660</v>
      </c>
    </row>
    <row r="159" spans="2:13" x14ac:dyDescent="0.25">
      <c r="B159" s="19" t="s">
        <v>66</v>
      </c>
      <c r="C159" s="13" t="s">
        <v>2</v>
      </c>
      <c r="D159" s="13" t="s">
        <v>8</v>
      </c>
      <c r="E159" s="13" t="s">
        <v>17</v>
      </c>
      <c r="F159" s="13" t="s">
        <v>5</v>
      </c>
      <c r="G159" s="16">
        <v>1527</v>
      </c>
      <c r="H159" s="14">
        <v>250</v>
      </c>
      <c r="I159" s="14">
        <v>350</v>
      </c>
      <c r="J159" s="14">
        <f t="shared" si="6"/>
        <v>534450</v>
      </c>
      <c r="K159" s="14">
        <v>0</v>
      </c>
      <c r="L159" s="14">
        <f t="shared" si="7"/>
        <v>534450</v>
      </c>
      <c r="M159" s="20">
        <f t="shared" si="8"/>
        <v>152700</v>
      </c>
    </row>
    <row r="160" spans="2:13" x14ac:dyDescent="0.25">
      <c r="B160" s="19" t="s">
        <v>79</v>
      </c>
      <c r="C160" s="13" t="s">
        <v>2</v>
      </c>
      <c r="D160" s="13" t="s">
        <v>8</v>
      </c>
      <c r="E160" s="13" t="s">
        <v>15</v>
      </c>
      <c r="F160" s="13" t="s">
        <v>19</v>
      </c>
      <c r="G160" s="16">
        <v>1030</v>
      </c>
      <c r="H160" s="14">
        <v>10</v>
      </c>
      <c r="I160" s="14">
        <v>7</v>
      </c>
      <c r="J160" s="14">
        <f t="shared" si="6"/>
        <v>7210</v>
      </c>
      <c r="K160" s="14">
        <v>72.099999999999994</v>
      </c>
      <c r="L160" s="14">
        <f t="shared" si="7"/>
        <v>7137.9</v>
      </c>
      <c r="M160" s="20">
        <f t="shared" si="8"/>
        <v>-3162.1000000000004</v>
      </c>
    </row>
    <row r="161" spans="2:13" x14ac:dyDescent="0.25">
      <c r="B161" s="19" t="s">
        <v>194</v>
      </c>
      <c r="C161" s="4" t="s">
        <v>2</v>
      </c>
      <c r="D161" s="4" t="s">
        <v>9</v>
      </c>
      <c r="E161" s="4" t="s">
        <v>17</v>
      </c>
      <c r="F161" s="4" t="s">
        <v>19</v>
      </c>
      <c r="G161" s="17">
        <v>1642</v>
      </c>
      <c r="H161" s="15">
        <v>250</v>
      </c>
      <c r="I161" s="15">
        <v>350</v>
      </c>
      <c r="J161" s="14">
        <f t="shared" si="6"/>
        <v>574700</v>
      </c>
      <c r="K161" s="15">
        <v>17241</v>
      </c>
      <c r="L161" s="14">
        <f t="shared" si="7"/>
        <v>557459</v>
      </c>
      <c r="M161" s="20">
        <f t="shared" si="8"/>
        <v>146959</v>
      </c>
    </row>
    <row r="162" spans="2:13" x14ac:dyDescent="0.25">
      <c r="B162" s="19" t="s">
        <v>89</v>
      </c>
      <c r="C162" s="13" t="s">
        <v>13</v>
      </c>
      <c r="D162" s="13" t="s">
        <v>9</v>
      </c>
      <c r="E162" s="13" t="s">
        <v>4</v>
      </c>
      <c r="F162" s="13" t="s">
        <v>19</v>
      </c>
      <c r="G162" s="16">
        <v>494</v>
      </c>
      <c r="H162" s="14">
        <v>3</v>
      </c>
      <c r="I162" s="14">
        <v>300</v>
      </c>
      <c r="J162" s="14">
        <f t="shared" si="6"/>
        <v>148200</v>
      </c>
      <c r="K162" s="14">
        <v>1482</v>
      </c>
      <c r="L162" s="14">
        <f t="shared" si="7"/>
        <v>146718</v>
      </c>
      <c r="M162" s="20">
        <f t="shared" si="8"/>
        <v>145236</v>
      </c>
    </row>
    <row r="163" spans="2:13" x14ac:dyDescent="0.25">
      <c r="B163" s="19" t="s">
        <v>234</v>
      </c>
      <c r="C163" s="4" t="s">
        <v>2</v>
      </c>
      <c r="D163" s="4" t="s">
        <v>6</v>
      </c>
      <c r="E163" s="4" t="s">
        <v>18</v>
      </c>
      <c r="F163" s="4" t="s">
        <v>19</v>
      </c>
      <c r="G163" s="17">
        <v>1907</v>
      </c>
      <c r="H163" s="15">
        <v>260</v>
      </c>
      <c r="I163" s="15">
        <v>350</v>
      </c>
      <c r="J163" s="14">
        <f t="shared" si="6"/>
        <v>667450</v>
      </c>
      <c r="K163" s="15">
        <v>26698</v>
      </c>
      <c r="L163" s="14">
        <f t="shared" si="7"/>
        <v>640752</v>
      </c>
      <c r="M163" s="20">
        <f t="shared" si="8"/>
        <v>144932</v>
      </c>
    </row>
    <row r="164" spans="2:13" x14ac:dyDescent="0.25">
      <c r="B164" s="19" t="s">
        <v>400</v>
      </c>
      <c r="C164" s="13" t="s">
        <v>2</v>
      </c>
      <c r="D164" s="13" t="s">
        <v>6</v>
      </c>
      <c r="E164" s="13" t="s">
        <v>15</v>
      </c>
      <c r="F164" s="13" t="s">
        <v>20</v>
      </c>
      <c r="G164" s="16">
        <v>1598</v>
      </c>
      <c r="H164" s="14">
        <v>10</v>
      </c>
      <c r="I164" s="14">
        <v>7</v>
      </c>
      <c r="J164" s="14">
        <f t="shared" si="6"/>
        <v>11186</v>
      </c>
      <c r="K164" s="14">
        <v>894.88</v>
      </c>
      <c r="L164" s="14">
        <f t="shared" si="7"/>
        <v>10291.120000000001</v>
      </c>
      <c r="M164" s="20">
        <f t="shared" si="8"/>
        <v>-5688.8799999999992</v>
      </c>
    </row>
    <row r="165" spans="2:13" x14ac:dyDescent="0.25">
      <c r="B165" s="19" t="s">
        <v>145</v>
      </c>
      <c r="C165" s="4" t="s">
        <v>11</v>
      </c>
      <c r="D165" s="4" t="s">
        <v>8</v>
      </c>
      <c r="E165" s="4" t="s">
        <v>15</v>
      </c>
      <c r="F165" s="4" t="s">
        <v>19</v>
      </c>
      <c r="G165" s="17">
        <v>1055</v>
      </c>
      <c r="H165" s="15">
        <v>10</v>
      </c>
      <c r="I165" s="15">
        <v>12</v>
      </c>
      <c r="J165" s="14">
        <f t="shared" si="6"/>
        <v>12660</v>
      </c>
      <c r="K165" s="15">
        <v>253.2</v>
      </c>
      <c r="L165" s="14">
        <f t="shared" si="7"/>
        <v>12406.8</v>
      </c>
      <c r="M165" s="20">
        <f t="shared" si="8"/>
        <v>1856.7999999999993</v>
      </c>
    </row>
    <row r="166" spans="2:13" x14ac:dyDescent="0.25">
      <c r="B166" s="19" t="s">
        <v>232</v>
      </c>
      <c r="C166" s="4" t="s">
        <v>2</v>
      </c>
      <c r="D166" s="4" t="s">
        <v>9</v>
      </c>
      <c r="E166" s="4" t="s">
        <v>18</v>
      </c>
      <c r="F166" s="4" t="s">
        <v>19</v>
      </c>
      <c r="G166" s="17">
        <v>1865</v>
      </c>
      <c r="H166" s="15">
        <v>260</v>
      </c>
      <c r="I166" s="15">
        <v>350</v>
      </c>
      <c r="J166" s="14">
        <f t="shared" si="6"/>
        <v>652750</v>
      </c>
      <c r="K166" s="15">
        <v>26110</v>
      </c>
      <c r="L166" s="14">
        <f t="shared" si="7"/>
        <v>626640</v>
      </c>
      <c r="M166" s="20">
        <f t="shared" si="8"/>
        <v>141740</v>
      </c>
    </row>
    <row r="167" spans="2:13" x14ac:dyDescent="0.25">
      <c r="B167" s="19" t="s">
        <v>693</v>
      </c>
      <c r="C167" s="4" t="s">
        <v>13</v>
      </c>
      <c r="D167" s="4" t="s">
        <v>9</v>
      </c>
      <c r="E167" s="4" t="s">
        <v>10</v>
      </c>
      <c r="F167" s="4" t="s">
        <v>21</v>
      </c>
      <c r="G167" s="17">
        <v>546</v>
      </c>
      <c r="H167" s="15">
        <v>5</v>
      </c>
      <c r="I167" s="15">
        <v>300</v>
      </c>
      <c r="J167" s="14">
        <f t="shared" si="6"/>
        <v>163800</v>
      </c>
      <c r="K167" s="15">
        <v>24570</v>
      </c>
      <c r="L167" s="14">
        <f t="shared" si="7"/>
        <v>139230</v>
      </c>
      <c r="M167" s="20">
        <f t="shared" si="8"/>
        <v>136500</v>
      </c>
    </row>
    <row r="168" spans="2:13" x14ac:dyDescent="0.25">
      <c r="B168" s="19" t="s">
        <v>236</v>
      </c>
      <c r="C168" s="4" t="s">
        <v>2</v>
      </c>
      <c r="D168" s="4" t="s">
        <v>3</v>
      </c>
      <c r="E168" s="4" t="s">
        <v>18</v>
      </c>
      <c r="F168" s="4" t="s">
        <v>19</v>
      </c>
      <c r="G168" s="17">
        <v>1778</v>
      </c>
      <c r="H168" s="15">
        <v>260</v>
      </c>
      <c r="I168" s="15">
        <v>350</v>
      </c>
      <c r="J168" s="14">
        <f t="shared" si="6"/>
        <v>622300</v>
      </c>
      <c r="K168" s="15">
        <v>24892</v>
      </c>
      <c r="L168" s="14">
        <f t="shared" si="7"/>
        <v>597408</v>
      </c>
      <c r="M168" s="20">
        <f t="shared" si="8"/>
        <v>135128</v>
      </c>
    </row>
    <row r="169" spans="2:13" x14ac:dyDescent="0.25">
      <c r="B169" s="19" t="s">
        <v>118</v>
      </c>
      <c r="C169" s="4" t="s">
        <v>2</v>
      </c>
      <c r="D169" s="4" t="s">
        <v>9</v>
      </c>
      <c r="E169" s="4" t="s">
        <v>17</v>
      </c>
      <c r="F169" s="4" t="s">
        <v>19</v>
      </c>
      <c r="G169" s="17">
        <v>1397</v>
      </c>
      <c r="H169" s="15">
        <v>250</v>
      </c>
      <c r="I169" s="15">
        <v>350</v>
      </c>
      <c r="J169" s="14">
        <f t="shared" si="6"/>
        <v>488950</v>
      </c>
      <c r="K169" s="15">
        <v>4889.5</v>
      </c>
      <c r="L169" s="14">
        <f t="shared" si="7"/>
        <v>484060.5</v>
      </c>
      <c r="M169" s="20">
        <f t="shared" si="8"/>
        <v>134810.5</v>
      </c>
    </row>
    <row r="170" spans="2:13" x14ac:dyDescent="0.25">
      <c r="B170" s="19" t="s">
        <v>211</v>
      </c>
      <c r="C170" s="4" t="s">
        <v>12</v>
      </c>
      <c r="D170" s="4" t="s">
        <v>9</v>
      </c>
      <c r="E170" s="4" t="s">
        <v>10</v>
      </c>
      <c r="F170" s="4" t="s">
        <v>19</v>
      </c>
      <c r="G170" s="17">
        <v>1138</v>
      </c>
      <c r="H170" s="15">
        <v>5</v>
      </c>
      <c r="I170" s="15">
        <v>125</v>
      </c>
      <c r="J170" s="14">
        <f t="shared" si="6"/>
        <v>142250</v>
      </c>
      <c r="K170" s="15">
        <v>5690</v>
      </c>
      <c r="L170" s="14">
        <f t="shared" si="7"/>
        <v>136560</v>
      </c>
      <c r="M170" s="20">
        <f t="shared" si="8"/>
        <v>130870</v>
      </c>
    </row>
    <row r="171" spans="2:13" x14ac:dyDescent="0.25">
      <c r="B171" s="19" t="s">
        <v>500</v>
      </c>
      <c r="C171" s="4" t="s">
        <v>13</v>
      </c>
      <c r="D171" s="4" t="s">
        <v>8</v>
      </c>
      <c r="E171" s="4" t="s">
        <v>16</v>
      </c>
      <c r="F171" s="4" t="s">
        <v>21</v>
      </c>
      <c r="G171" s="17">
        <v>853</v>
      </c>
      <c r="H171" s="15">
        <v>120</v>
      </c>
      <c r="I171" s="15">
        <v>300</v>
      </c>
      <c r="J171" s="14">
        <f t="shared" si="6"/>
        <v>255900</v>
      </c>
      <c r="K171" s="15">
        <v>25590</v>
      </c>
      <c r="L171" s="14">
        <f t="shared" si="7"/>
        <v>230310</v>
      </c>
      <c r="M171" s="20">
        <f t="shared" si="8"/>
        <v>127950</v>
      </c>
    </row>
    <row r="172" spans="2:13" x14ac:dyDescent="0.25">
      <c r="B172" s="19" t="s">
        <v>240</v>
      </c>
      <c r="C172" s="4" t="s">
        <v>2</v>
      </c>
      <c r="D172" s="4" t="s">
        <v>9</v>
      </c>
      <c r="E172" s="4" t="s">
        <v>15</v>
      </c>
      <c r="F172" s="4" t="s">
        <v>20</v>
      </c>
      <c r="G172" s="17">
        <v>2689</v>
      </c>
      <c r="H172" s="15">
        <v>10</v>
      </c>
      <c r="I172" s="15">
        <v>7</v>
      </c>
      <c r="J172" s="14">
        <f t="shared" si="6"/>
        <v>18823</v>
      </c>
      <c r="K172" s="15">
        <v>941.15</v>
      </c>
      <c r="L172" s="14">
        <f t="shared" si="7"/>
        <v>17881.849999999999</v>
      </c>
      <c r="M172" s="20">
        <f t="shared" si="8"/>
        <v>-9008.1500000000015</v>
      </c>
    </row>
    <row r="173" spans="2:13" x14ac:dyDescent="0.25">
      <c r="B173" s="19" t="s">
        <v>224</v>
      </c>
      <c r="C173" s="4" t="s">
        <v>12</v>
      </c>
      <c r="D173" s="4" t="s">
        <v>9</v>
      </c>
      <c r="E173" s="4" t="s">
        <v>15</v>
      </c>
      <c r="F173" s="4" t="s">
        <v>19</v>
      </c>
      <c r="G173" s="17">
        <v>1138</v>
      </c>
      <c r="H173" s="15">
        <v>10</v>
      </c>
      <c r="I173" s="15">
        <v>125</v>
      </c>
      <c r="J173" s="14">
        <f t="shared" si="6"/>
        <v>142250</v>
      </c>
      <c r="K173" s="15">
        <v>5690</v>
      </c>
      <c r="L173" s="14">
        <f t="shared" si="7"/>
        <v>136560</v>
      </c>
      <c r="M173" s="20">
        <f t="shared" si="8"/>
        <v>125180</v>
      </c>
    </row>
    <row r="174" spans="2:13" x14ac:dyDescent="0.25">
      <c r="B174" s="19" t="s">
        <v>494</v>
      </c>
      <c r="C174" s="4" t="s">
        <v>2</v>
      </c>
      <c r="D174" s="4" t="s">
        <v>8</v>
      </c>
      <c r="E174" s="4" t="s">
        <v>16</v>
      </c>
      <c r="F174" s="4" t="s">
        <v>21</v>
      </c>
      <c r="G174" s="17">
        <v>639</v>
      </c>
      <c r="H174" s="15">
        <v>120</v>
      </c>
      <c r="I174" s="15">
        <v>350</v>
      </c>
      <c r="J174" s="14">
        <f t="shared" si="6"/>
        <v>223650</v>
      </c>
      <c r="K174" s="15">
        <v>22365</v>
      </c>
      <c r="L174" s="14">
        <f t="shared" si="7"/>
        <v>201285</v>
      </c>
      <c r="M174" s="20">
        <f t="shared" si="8"/>
        <v>124605</v>
      </c>
    </row>
    <row r="175" spans="2:13" x14ac:dyDescent="0.25">
      <c r="B175" s="19" t="s">
        <v>243</v>
      </c>
      <c r="C175" s="4" t="s">
        <v>2</v>
      </c>
      <c r="D175" s="4" t="s">
        <v>9</v>
      </c>
      <c r="E175" s="4" t="s">
        <v>17</v>
      </c>
      <c r="F175" s="4" t="s">
        <v>20</v>
      </c>
      <c r="G175" s="17">
        <v>2689</v>
      </c>
      <c r="H175" s="15">
        <v>250</v>
      </c>
      <c r="I175" s="15">
        <v>7</v>
      </c>
      <c r="J175" s="14">
        <f t="shared" si="6"/>
        <v>18823</v>
      </c>
      <c r="K175" s="15">
        <v>941.15</v>
      </c>
      <c r="L175" s="14">
        <f t="shared" si="7"/>
        <v>17881.849999999999</v>
      </c>
      <c r="M175" s="20">
        <f t="shared" si="8"/>
        <v>-654368.15</v>
      </c>
    </row>
    <row r="176" spans="2:13" x14ac:dyDescent="0.25">
      <c r="B176" s="19" t="s">
        <v>510</v>
      </c>
      <c r="C176" s="4" t="s">
        <v>2</v>
      </c>
      <c r="D176" s="4" t="s">
        <v>3</v>
      </c>
      <c r="E176" s="4" t="s">
        <v>18</v>
      </c>
      <c r="F176" s="4" t="s">
        <v>21</v>
      </c>
      <c r="G176" s="17">
        <v>2240</v>
      </c>
      <c r="H176" s="15">
        <v>260</v>
      </c>
      <c r="I176" s="15">
        <v>350</v>
      </c>
      <c r="J176" s="14">
        <f t="shared" si="6"/>
        <v>784000</v>
      </c>
      <c r="K176" s="15">
        <v>78400</v>
      </c>
      <c r="L176" s="14">
        <f t="shared" si="7"/>
        <v>705600</v>
      </c>
      <c r="M176" s="20">
        <f t="shared" si="8"/>
        <v>123200</v>
      </c>
    </row>
    <row r="177" spans="2:13" x14ac:dyDescent="0.25">
      <c r="B177" s="19" t="s">
        <v>508</v>
      </c>
      <c r="C177" s="4" t="s">
        <v>2</v>
      </c>
      <c r="D177" s="4" t="s">
        <v>6</v>
      </c>
      <c r="E177" s="4" t="s">
        <v>17</v>
      </c>
      <c r="F177" s="4" t="s">
        <v>21</v>
      </c>
      <c r="G177" s="17">
        <v>1870</v>
      </c>
      <c r="H177" s="15">
        <v>250</v>
      </c>
      <c r="I177" s="15">
        <v>350</v>
      </c>
      <c r="J177" s="14">
        <f t="shared" si="6"/>
        <v>654500</v>
      </c>
      <c r="K177" s="15">
        <v>65450</v>
      </c>
      <c r="L177" s="14">
        <f t="shared" si="7"/>
        <v>589050</v>
      </c>
      <c r="M177" s="20">
        <f t="shared" si="8"/>
        <v>121550</v>
      </c>
    </row>
    <row r="178" spans="2:13" x14ac:dyDescent="0.25">
      <c r="B178" s="19" t="s">
        <v>690</v>
      </c>
      <c r="C178" s="4" t="s">
        <v>12</v>
      </c>
      <c r="D178" s="4" t="s">
        <v>8</v>
      </c>
      <c r="E178" s="4" t="s">
        <v>4</v>
      </c>
      <c r="F178" s="4" t="s">
        <v>21</v>
      </c>
      <c r="G178" s="17">
        <v>1174</v>
      </c>
      <c r="H178" s="15">
        <v>3</v>
      </c>
      <c r="I178" s="15">
        <v>125</v>
      </c>
      <c r="J178" s="14">
        <f t="shared" si="6"/>
        <v>146750</v>
      </c>
      <c r="K178" s="15">
        <v>22012.5</v>
      </c>
      <c r="L178" s="14">
        <f t="shared" si="7"/>
        <v>124737.5</v>
      </c>
      <c r="M178" s="20">
        <f t="shared" si="8"/>
        <v>121215.5</v>
      </c>
    </row>
    <row r="179" spans="2:13" x14ac:dyDescent="0.25">
      <c r="B179" s="19" t="s">
        <v>455</v>
      </c>
      <c r="C179" s="4" t="s">
        <v>11</v>
      </c>
      <c r="D179" s="4" t="s">
        <v>6</v>
      </c>
      <c r="E179" s="4" t="s">
        <v>17</v>
      </c>
      <c r="F179" s="4" t="s">
        <v>20</v>
      </c>
      <c r="G179" s="17">
        <v>880</v>
      </c>
      <c r="H179" s="15">
        <v>250</v>
      </c>
      <c r="I179" s="15">
        <v>12</v>
      </c>
      <c r="J179" s="14">
        <f t="shared" si="6"/>
        <v>10560</v>
      </c>
      <c r="K179" s="15">
        <v>950.4</v>
      </c>
      <c r="L179" s="14">
        <f t="shared" si="7"/>
        <v>9609.6</v>
      </c>
      <c r="M179" s="20">
        <f t="shared" si="8"/>
        <v>-210390.39999999999</v>
      </c>
    </row>
    <row r="180" spans="2:13" x14ac:dyDescent="0.25">
      <c r="B180" s="19" t="s">
        <v>434</v>
      </c>
      <c r="C180" s="4" t="s">
        <v>2</v>
      </c>
      <c r="D180" s="4" t="s">
        <v>3</v>
      </c>
      <c r="E180" s="4" t="s">
        <v>10</v>
      </c>
      <c r="F180" s="4" t="s">
        <v>20</v>
      </c>
      <c r="G180" s="17">
        <v>1611</v>
      </c>
      <c r="H180" s="15">
        <v>5</v>
      </c>
      <c r="I180" s="15">
        <v>7</v>
      </c>
      <c r="J180" s="14">
        <f t="shared" si="6"/>
        <v>11277</v>
      </c>
      <c r="K180" s="15">
        <v>1014.93</v>
      </c>
      <c r="L180" s="14">
        <f t="shared" si="7"/>
        <v>10262.07</v>
      </c>
      <c r="M180" s="20">
        <f t="shared" si="8"/>
        <v>2207.0699999999997</v>
      </c>
    </row>
    <row r="181" spans="2:13" x14ac:dyDescent="0.25">
      <c r="B181" s="19" t="s">
        <v>390</v>
      </c>
      <c r="C181" s="4" t="s">
        <v>2</v>
      </c>
      <c r="D181" s="4" t="s">
        <v>6</v>
      </c>
      <c r="E181" s="4" t="s">
        <v>10</v>
      </c>
      <c r="F181" s="4" t="s">
        <v>20</v>
      </c>
      <c r="G181" s="17">
        <v>645</v>
      </c>
      <c r="H181" s="15">
        <v>5</v>
      </c>
      <c r="I181" s="15">
        <v>20</v>
      </c>
      <c r="J181" s="14">
        <f t="shared" si="6"/>
        <v>12900</v>
      </c>
      <c r="K181" s="15">
        <v>1032</v>
      </c>
      <c r="L181" s="14">
        <f t="shared" si="7"/>
        <v>11868</v>
      </c>
      <c r="M181" s="20">
        <f t="shared" si="8"/>
        <v>8643</v>
      </c>
    </row>
    <row r="182" spans="2:13" x14ac:dyDescent="0.25">
      <c r="B182" s="19" t="s">
        <v>190</v>
      </c>
      <c r="C182" s="4" t="s">
        <v>13</v>
      </c>
      <c r="D182" s="4" t="s">
        <v>14</v>
      </c>
      <c r="E182" s="4" t="s">
        <v>17</v>
      </c>
      <c r="F182" s="4" t="s">
        <v>19</v>
      </c>
      <c r="G182" s="17">
        <v>2844</v>
      </c>
      <c r="H182" s="15">
        <v>250</v>
      </c>
      <c r="I182" s="15">
        <v>300</v>
      </c>
      <c r="J182" s="14">
        <f t="shared" si="6"/>
        <v>853200</v>
      </c>
      <c r="K182" s="15">
        <v>25596</v>
      </c>
      <c r="L182" s="14">
        <f t="shared" si="7"/>
        <v>827604</v>
      </c>
      <c r="M182" s="20">
        <f t="shared" si="8"/>
        <v>116604</v>
      </c>
    </row>
    <row r="183" spans="2:13" x14ac:dyDescent="0.25">
      <c r="B183" s="19" t="s">
        <v>284</v>
      </c>
      <c r="C183" s="4" t="s">
        <v>2</v>
      </c>
      <c r="D183" s="4" t="s">
        <v>8</v>
      </c>
      <c r="E183" s="4" t="s">
        <v>16</v>
      </c>
      <c r="F183" s="4" t="s">
        <v>20</v>
      </c>
      <c r="G183" s="17">
        <v>1033</v>
      </c>
      <c r="H183" s="15">
        <v>120</v>
      </c>
      <c r="I183" s="15">
        <v>20</v>
      </c>
      <c r="J183" s="14">
        <f t="shared" si="6"/>
        <v>20660</v>
      </c>
      <c r="K183" s="15">
        <v>1033</v>
      </c>
      <c r="L183" s="14">
        <f t="shared" si="7"/>
        <v>19627</v>
      </c>
      <c r="M183" s="20">
        <f t="shared" si="8"/>
        <v>-104333</v>
      </c>
    </row>
    <row r="184" spans="2:13" x14ac:dyDescent="0.25">
      <c r="B184" s="19" t="s">
        <v>692</v>
      </c>
      <c r="C184" s="4" t="s">
        <v>12</v>
      </c>
      <c r="D184" s="4" t="s">
        <v>6</v>
      </c>
      <c r="E184" s="4" t="s">
        <v>4</v>
      </c>
      <c r="F184" s="4" t="s">
        <v>21</v>
      </c>
      <c r="G184" s="17">
        <v>1085</v>
      </c>
      <c r="H184" s="15">
        <v>3</v>
      </c>
      <c r="I184" s="15">
        <v>125</v>
      </c>
      <c r="J184" s="14">
        <f t="shared" si="6"/>
        <v>135625</v>
      </c>
      <c r="K184" s="15">
        <v>20343.75</v>
      </c>
      <c r="L184" s="14">
        <f t="shared" si="7"/>
        <v>115281.25</v>
      </c>
      <c r="M184" s="20">
        <f t="shared" si="8"/>
        <v>112026.25</v>
      </c>
    </row>
    <row r="185" spans="2:13" x14ac:dyDescent="0.25">
      <c r="B185" s="19" t="s">
        <v>67</v>
      </c>
      <c r="C185" s="13" t="s">
        <v>13</v>
      </c>
      <c r="D185" s="13" t="s">
        <v>8</v>
      </c>
      <c r="E185" s="13" t="s">
        <v>17</v>
      </c>
      <c r="F185" s="13" t="s">
        <v>5</v>
      </c>
      <c r="G185" s="16">
        <v>2151</v>
      </c>
      <c r="H185" s="14">
        <v>250</v>
      </c>
      <c r="I185" s="14">
        <v>300</v>
      </c>
      <c r="J185" s="14">
        <f t="shared" si="6"/>
        <v>645300</v>
      </c>
      <c r="K185" s="14">
        <v>0</v>
      </c>
      <c r="L185" s="14">
        <f t="shared" si="7"/>
        <v>645300</v>
      </c>
      <c r="M185" s="20">
        <f t="shared" si="8"/>
        <v>107550</v>
      </c>
    </row>
    <row r="186" spans="2:13" x14ac:dyDescent="0.25">
      <c r="B186" s="19" t="s">
        <v>650</v>
      </c>
      <c r="C186" s="4" t="s">
        <v>12</v>
      </c>
      <c r="D186" s="4" t="s">
        <v>8</v>
      </c>
      <c r="E186" s="4" t="s">
        <v>4</v>
      </c>
      <c r="F186" s="4" t="s">
        <v>21</v>
      </c>
      <c r="G186" s="17">
        <v>1023</v>
      </c>
      <c r="H186" s="15">
        <v>3</v>
      </c>
      <c r="I186" s="15">
        <v>125</v>
      </c>
      <c r="J186" s="14">
        <f t="shared" si="6"/>
        <v>127875</v>
      </c>
      <c r="K186" s="15">
        <v>17902.5</v>
      </c>
      <c r="L186" s="14">
        <f t="shared" si="7"/>
        <v>109972.5</v>
      </c>
      <c r="M186" s="20">
        <f t="shared" si="8"/>
        <v>106903.5</v>
      </c>
    </row>
    <row r="187" spans="2:13" x14ac:dyDescent="0.25">
      <c r="B187" s="19" t="s">
        <v>620</v>
      </c>
      <c r="C187" s="4" t="s">
        <v>2</v>
      </c>
      <c r="D187" s="4" t="s">
        <v>6</v>
      </c>
      <c r="E187" s="4" t="s">
        <v>15</v>
      </c>
      <c r="F187" s="4" t="s">
        <v>21</v>
      </c>
      <c r="G187" s="17">
        <v>357</v>
      </c>
      <c r="H187" s="15">
        <v>10</v>
      </c>
      <c r="I187" s="15">
        <v>350</v>
      </c>
      <c r="J187" s="14">
        <f t="shared" si="6"/>
        <v>124950</v>
      </c>
      <c r="K187" s="15">
        <v>16243.5</v>
      </c>
      <c r="L187" s="14">
        <f t="shared" si="7"/>
        <v>108706.5</v>
      </c>
      <c r="M187" s="20">
        <f t="shared" si="8"/>
        <v>105136.5</v>
      </c>
    </row>
    <row r="188" spans="2:13" x14ac:dyDescent="0.25">
      <c r="B188" s="19" t="s">
        <v>700</v>
      </c>
      <c r="C188" s="4" t="s">
        <v>12</v>
      </c>
      <c r="D188" s="4" t="s">
        <v>6</v>
      </c>
      <c r="E188" s="4" t="s">
        <v>15</v>
      </c>
      <c r="F188" s="4" t="s">
        <v>21</v>
      </c>
      <c r="G188" s="17">
        <v>1085</v>
      </c>
      <c r="H188" s="15">
        <v>10</v>
      </c>
      <c r="I188" s="15">
        <v>125</v>
      </c>
      <c r="J188" s="14">
        <f t="shared" si="6"/>
        <v>135625</v>
      </c>
      <c r="K188" s="15">
        <v>20343.75</v>
      </c>
      <c r="L188" s="14">
        <f t="shared" si="7"/>
        <v>115281.25</v>
      </c>
      <c r="M188" s="20">
        <f t="shared" si="8"/>
        <v>104431.25</v>
      </c>
    </row>
    <row r="189" spans="2:13" x14ac:dyDescent="0.25">
      <c r="B189" s="19" t="s">
        <v>331</v>
      </c>
      <c r="C189" s="4" t="s">
        <v>7</v>
      </c>
      <c r="D189" s="4" t="s">
        <v>14</v>
      </c>
      <c r="E189" s="4" t="s">
        <v>15</v>
      </c>
      <c r="F189" s="4" t="s">
        <v>20</v>
      </c>
      <c r="G189" s="17">
        <v>1153</v>
      </c>
      <c r="H189" s="15">
        <v>10</v>
      </c>
      <c r="I189" s="15">
        <v>15</v>
      </c>
      <c r="J189" s="14">
        <f t="shared" si="6"/>
        <v>17295</v>
      </c>
      <c r="K189" s="15">
        <v>1037.7</v>
      </c>
      <c r="L189" s="14">
        <f t="shared" si="7"/>
        <v>16257.3</v>
      </c>
      <c r="M189" s="20">
        <f t="shared" si="8"/>
        <v>4727.2999999999993</v>
      </c>
    </row>
    <row r="190" spans="2:13" x14ac:dyDescent="0.25">
      <c r="B190" s="19" t="s">
        <v>62</v>
      </c>
      <c r="C190" s="13" t="s">
        <v>13</v>
      </c>
      <c r="D190" s="13" t="s">
        <v>3</v>
      </c>
      <c r="E190" s="13" t="s">
        <v>17</v>
      </c>
      <c r="F190" s="13" t="s">
        <v>5</v>
      </c>
      <c r="G190" s="16">
        <v>2001</v>
      </c>
      <c r="H190" s="14">
        <v>250</v>
      </c>
      <c r="I190" s="14">
        <v>300</v>
      </c>
      <c r="J190" s="14">
        <f t="shared" si="6"/>
        <v>600300</v>
      </c>
      <c r="K190" s="14">
        <v>0</v>
      </c>
      <c r="L190" s="14">
        <f t="shared" si="7"/>
        <v>600300</v>
      </c>
      <c r="M190" s="20">
        <f t="shared" si="8"/>
        <v>100050</v>
      </c>
    </row>
    <row r="191" spans="2:13" x14ac:dyDescent="0.25">
      <c r="B191" s="19" t="s">
        <v>335</v>
      </c>
      <c r="C191" s="4" t="s">
        <v>7</v>
      </c>
      <c r="D191" s="4" t="s">
        <v>14</v>
      </c>
      <c r="E191" s="4" t="s">
        <v>17</v>
      </c>
      <c r="F191" s="4" t="s">
        <v>20</v>
      </c>
      <c r="G191" s="17">
        <v>1153</v>
      </c>
      <c r="H191" s="15">
        <v>250</v>
      </c>
      <c r="I191" s="15">
        <v>15</v>
      </c>
      <c r="J191" s="14">
        <f t="shared" si="6"/>
        <v>17295</v>
      </c>
      <c r="K191" s="15">
        <v>1037.7</v>
      </c>
      <c r="L191" s="14">
        <f t="shared" si="7"/>
        <v>16257.3</v>
      </c>
      <c r="M191" s="20">
        <f t="shared" si="8"/>
        <v>-271992.7</v>
      </c>
    </row>
    <row r="192" spans="2:13" x14ac:dyDescent="0.25">
      <c r="B192" s="19" t="s">
        <v>365</v>
      </c>
      <c r="C192" s="13" t="s">
        <v>2</v>
      </c>
      <c r="D192" s="13" t="s">
        <v>6</v>
      </c>
      <c r="E192" s="13" t="s">
        <v>15</v>
      </c>
      <c r="F192" s="13" t="s">
        <v>20</v>
      </c>
      <c r="G192" s="16">
        <v>2125</v>
      </c>
      <c r="H192" s="14">
        <v>10</v>
      </c>
      <c r="I192" s="14">
        <v>7</v>
      </c>
      <c r="J192" s="14">
        <f t="shared" si="6"/>
        <v>14875</v>
      </c>
      <c r="K192" s="14">
        <v>1041.25</v>
      </c>
      <c r="L192" s="14">
        <f t="shared" si="7"/>
        <v>13833.75</v>
      </c>
      <c r="M192" s="20">
        <f t="shared" si="8"/>
        <v>-7416.25</v>
      </c>
    </row>
    <row r="193" spans="2:13" x14ac:dyDescent="0.25">
      <c r="B193" s="19" t="s">
        <v>405</v>
      </c>
      <c r="C193" s="13" t="s">
        <v>2</v>
      </c>
      <c r="D193" s="13" t="s">
        <v>9</v>
      </c>
      <c r="E193" s="13" t="s">
        <v>15</v>
      </c>
      <c r="F193" s="13" t="s">
        <v>20</v>
      </c>
      <c r="G193" s="16">
        <v>1946</v>
      </c>
      <c r="H193" s="14">
        <v>10</v>
      </c>
      <c r="I193" s="14">
        <v>7</v>
      </c>
      <c r="J193" s="14">
        <f t="shared" si="6"/>
        <v>13622</v>
      </c>
      <c r="K193" s="14">
        <v>1089.76</v>
      </c>
      <c r="L193" s="14">
        <f t="shared" si="7"/>
        <v>12532.24</v>
      </c>
      <c r="M193" s="20">
        <f t="shared" si="8"/>
        <v>-6927.76</v>
      </c>
    </row>
    <row r="194" spans="2:13" x14ac:dyDescent="0.25">
      <c r="B194" s="19" t="s">
        <v>247</v>
      </c>
      <c r="C194" s="4" t="s">
        <v>11</v>
      </c>
      <c r="D194" s="4" t="s">
        <v>8</v>
      </c>
      <c r="E194" s="4" t="s">
        <v>4</v>
      </c>
      <c r="F194" s="4" t="s">
        <v>20</v>
      </c>
      <c r="G194" s="17">
        <v>1865</v>
      </c>
      <c r="H194" s="15">
        <v>3</v>
      </c>
      <c r="I194" s="15">
        <v>12</v>
      </c>
      <c r="J194" s="14">
        <f t="shared" si="6"/>
        <v>22380</v>
      </c>
      <c r="K194" s="15">
        <v>1119</v>
      </c>
      <c r="L194" s="14">
        <f t="shared" si="7"/>
        <v>21261</v>
      </c>
      <c r="M194" s="20">
        <f t="shared" si="8"/>
        <v>15666</v>
      </c>
    </row>
    <row r="195" spans="2:13" x14ac:dyDescent="0.25">
      <c r="B195" s="19" t="s">
        <v>206</v>
      </c>
      <c r="C195" s="4" t="s">
        <v>2</v>
      </c>
      <c r="D195" s="4" t="s">
        <v>14</v>
      </c>
      <c r="E195" s="4" t="s">
        <v>4</v>
      </c>
      <c r="F195" s="4" t="s">
        <v>19</v>
      </c>
      <c r="G195" s="17">
        <v>274</v>
      </c>
      <c r="H195" s="15">
        <v>3</v>
      </c>
      <c r="I195" s="15">
        <v>350</v>
      </c>
      <c r="J195" s="14">
        <f t="shared" si="6"/>
        <v>95900</v>
      </c>
      <c r="K195" s="15">
        <v>3836</v>
      </c>
      <c r="L195" s="14">
        <f t="shared" si="7"/>
        <v>92064</v>
      </c>
      <c r="M195" s="20">
        <f t="shared" si="8"/>
        <v>91242</v>
      </c>
    </row>
    <row r="196" spans="2:13" x14ac:dyDescent="0.25">
      <c r="B196" s="19" t="s">
        <v>113</v>
      </c>
      <c r="C196" s="4" t="s">
        <v>2</v>
      </c>
      <c r="D196" s="4" t="s">
        <v>3</v>
      </c>
      <c r="E196" s="4" t="s">
        <v>17</v>
      </c>
      <c r="F196" s="4" t="s">
        <v>19</v>
      </c>
      <c r="G196" s="17">
        <v>943.5</v>
      </c>
      <c r="H196" s="15">
        <v>250</v>
      </c>
      <c r="I196" s="15">
        <v>350</v>
      </c>
      <c r="J196" s="14">
        <f t="shared" si="6"/>
        <v>330225</v>
      </c>
      <c r="K196" s="15">
        <v>3302.25</v>
      </c>
      <c r="L196" s="14">
        <f t="shared" si="7"/>
        <v>326922.75</v>
      </c>
      <c r="M196" s="20">
        <f t="shared" si="8"/>
        <v>91047.75</v>
      </c>
    </row>
    <row r="197" spans="2:13" x14ac:dyDescent="0.25">
      <c r="B197" s="19" t="s">
        <v>137</v>
      </c>
      <c r="C197" s="4" t="s">
        <v>12</v>
      </c>
      <c r="D197" s="4" t="s">
        <v>6</v>
      </c>
      <c r="E197" s="4" t="s">
        <v>15</v>
      </c>
      <c r="F197" s="4" t="s">
        <v>19</v>
      </c>
      <c r="G197" s="17">
        <v>809</v>
      </c>
      <c r="H197" s="15">
        <v>10</v>
      </c>
      <c r="I197" s="15">
        <v>125</v>
      </c>
      <c r="J197" s="14">
        <f t="shared" si="6"/>
        <v>101125</v>
      </c>
      <c r="K197" s="15">
        <v>2022.5</v>
      </c>
      <c r="L197" s="14">
        <f t="shared" si="7"/>
        <v>99102.5</v>
      </c>
      <c r="M197" s="20">
        <f t="shared" si="8"/>
        <v>91012.5</v>
      </c>
    </row>
    <row r="198" spans="2:13" x14ac:dyDescent="0.25">
      <c r="B198" s="19" t="s">
        <v>152</v>
      </c>
      <c r="C198" s="4" t="s">
        <v>11</v>
      </c>
      <c r="D198" s="4" t="s">
        <v>8</v>
      </c>
      <c r="E198" s="4" t="s">
        <v>16</v>
      </c>
      <c r="F198" s="4" t="s">
        <v>19</v>
      </c>
      <c r="G198" s="17">
        <v>1055</v>
      </c>
      <c r="H198" s="15">
        <v>120</v>
      </c>
      <c r="I198" s="15">
        <v>12</v>
      </c>
      <c r="J198" s="14">
        <f t="shared" si="6"/>
        <v>12660</v>
      </c>
      <c r="K198" s="15">
        <v>253.2</v>
      </c>
      <c r="L198" s="14">
        <f t="shared" si="7"/>
        <v>12406.8</v>
      </c>
      <c r="M198" s="20">
        <f t="shared" si="8"/>
        <v>-114193.2</v>
      </c>
    </row>
    <row r="199" spans="2:13" x14ac:dyDescent="0.25">
      <c r="B199" s="19" t="s">
        <v>389</v>
      </c>
      <c r="C199" s="4" t="s">
        <v>2</v>
      </c>
      <c r="D199" s="4" t="s">
        <v>3</v>
      </c>
      <c r="E199" s="4" t="s">
        <v>10</v>
      </c>
      <c r="F199" s="4" t="s">
        <v>20</v>
      </c>
      <c r="G199" s="17">
        <v>708</v>
      </c>
      <c r="H199" s="15">
        <v>5</v>
      </c>
      <c r="I199" s="15">
        <v>20</v>
      </c>
      <c r="J199" s="14">
        <f t="shared" ref="J199:J262" si="9">G199*I199</f>
        <v>14160</v>
      </c>
      <c r="K199" s="15">
        <v>1132.8</v>
      </c>
      <c r="L199" s="14">
        <f t="shared" ref="L199:L262" si="10">J199-K199</f>
        <v>13027.2</v>
      </c>
      <c r="M199" s="20">
        <f t="shared" ref="M199:M262" si="11">L199-G199*H199</f>
        <v>9487.2000000000007</v>
      </c>
    </row>
    <row r="200" spans="2:13" x14ac:dyDescent="0.25">
      <c r="B200" s="19" t="s">
        <v>223</v>
      </c>
      <c r="C200" s="4" t="s">
        <v>2</v>
      </c>
      <c r="D200" s="4" t="s">
        <v>14</v>
      </c>
      <c r="E200" s="4" t="s">
        <v>15</v>
      </c>
      <c r="F200" s="4" t="s">
        <v>19</v>
      </c>
      <c r="G200" s="17">
        <v>274</v>
      </c>
      <c r="H200" s="15">
        <v>10</v>
      </c>
      <c r="I200" s="15">
        <v>350</v>
      </c>
      <c r="J200" s="14">
        <f t="shared" si="9"/>
        <v>95900</v>
      </c>
      <c r="K200" s="15">
        <v>3836</v>
      </c>
      <c r="L200" s="14">
        <f t="shared" si="10"/>
        <v>92064</v>
      </c>
      <c r="M200" s="20">
        <f t="shared" si="11"/>
        <v>89324</v>
      </c>
    </row>
    <row r="201" spans="2:13" x14ac:dyDescent="0.25">
      <c r="B201" s="19" t="s">
        <v>418</v>
      </c>
      <c r="C201" s="4" t="s">
        <v>2</v>
      </c>
      <c r="D201" s="4" t="s">
        <v>3</v>
      </c>
      <c r="E201" s="4" t="s">
        <v>18</v>
      </c>
      <c r="F201" s="4" t="s">
        <v>20</v>
      </c>
      <c r="G201" s="17">
        <v>708</v>
      </c>
      <c r="H201" s="15">
        <v>260</v>
      </c>
      <c r="I201" s="15">
        <v>20</v>
      </c>
      <c r="J201" s="14">
        <f t="shared" si="9"/>
        <v>14160</v>
      </c>
      <c r="K201" s="15">
        <v>1132.8</v>
      </c>
      <c r="L201" s="14">
        <f t="shared" si="10"/>
        <v>13027.2</v>
      </c>
      <c r="M201" s="20">
        <f t="shared" si="11"/>
        <v>-171052.79999999999</v>
      </c>
    </row>
    <row r="202" spans="2:13" x14ac:dyDescent="0.25">
      <c r="B202" s="19" t="s">
        <v>122</v>
      </c>
      <c r="C202" s="4" t="s">
        <v>12</v>
      </c>
      <c r="D202" s="4" t="s">
        <v>3</v>
      </c>
      <c r="E202" s="4" t="s">
        <v>4</v>
      </c>
      <c r="F202" s="4" t="s">
        <v>19</v>
      </c>
      <c r="G202" s="17">
        <v>742.5</v>
      </c>
      <c r="H202" s="15">
        <v>3</v>
      </c>
      <c r="I202" s="15">
        <v>125</v>
      </c>
      <c r="J202" s="14">
        <f t="shared" si="9"/>
        <v>92812.5</v>
      </c>
      <c r="K202" s="15">
        <v>1856.25</v>
      </c>
      <c r="L202" s="14">
        <f t="shared" si="10"/>
        <v>90956.25</v>
      </c>
      <c r="M202" s="20">
        <f t="shared" si="11"/>
        <v>88728.75</v>
      </c>
    </row>
    <row r="203" spans="2:13" x14ac:dyDescent="0.25">
      <c r="B203" s="19" t="s">
        <v>213</v>
      </c>
      <c r="C203" s="4" t="s">
        <v>12</v>
      </c>
      <c r="D203" s="4" t="s">
        <v>6</v>
      </c>
      <c r="E203" s="4" t="s">
        <v>15</v>
      </c>
      <c r="F203" s="4" t="s">
        <v>19</v>
      </c>
      <c r="G203" s="17">
        <v>795</v>
      </c>
      <c r="H203" s="15">
        <v>10</v>
      </c>
      <c r="I203" s="15">
        <v>125</v>
      </c>
      <c r="J203" s="14">
        <f t="shared" si="9"/>
        <v>99375</v>
      </c>
      <c r="K203" s="15">
        <v>3975</v>
      </c>
      <c r="L203" s="14">
        <f t="shared" si="10"/>
        <v>95400</v>
      </c>
      <c r="M203" s="20">
        <f t="shared" si="11"/>
        <v>87450</v>
      </c>
    </row>
    <row r="204" spans="2:13" x14ac:dyDescent="0.25">
      <c r="B204" s="19" t="s">
        <v>464</v>
      </c>
      <c r="C204" s="4" t="s">
        <v>2</v>
      </c>
      <c r="D204" s="4" t="s">
        <v>6</v>
      </c>
      <c r="E204" s="4" t="s">
        <v>4</v>
      </c>
      <c r="F204" s="4" t="s">
        <v>20</v>
      </c>
      <c r="G204" s="17">
        <v>663</v>
      </c>
      <c r="H204" s="15">
        <v>3</v>
      </c>
      <c r="I204" s="15">
        <v>20</v>
      </c>
      <c r="J204" s="14">
        <f t="shared" si="9"/>
        <v>13260</v>
      </c>
      <c r="K204" s="15">
        <v>1193.4000000000001</v>
      </c>
      <c r="L204" s="14">
        <f t="shared" si="10"/>
        <v>12066.6</v>
      </c>
      <c r="M204" s="20">
        <f t="shared" si="11"/>
        <v>10077.6</v>
      </c>
    </row>
    <row r="205" spans="2:13" x14ac:dyDescent="0.25">
      <c r="B205" s="19" t="s">
        <v>100</v>
      </c>
      <c r="C205" s="4" t="s">
        <v>12</v>
      </c>
      <c r="D205" s="4" t="s">
        <v>14</v>
      </c>
      <c r="E205" s="4" t="s">
        <v>15</v>
      </c>
      <c r="F205" s="4" t="s">
        <v>19</v>
      </c>
      <c r="G205" s="17">
        <v>727</v>
      </c>
      <c r="H205" s="15">
        <v>10</v>
      </c>
      <c r="I205" s="15">
        <v>125</v>
      </c>
      <c r="J205" s="14">
        <f t="shared" si="9"/>
        <v>90875</v>
      </c>
      <c r="K205" s="15">
        <v>908.75</v>
      </c>
      <c r="L205" s="14">
        <f t="shared" si="10"/>
        <v>89966.25</v>
      </c>
      <c r="M205" s="20">
        <f t="shared" si="11"/>
        <v>82696.25</v>
      </c>
    </row>
    <row r="206" spans="2:13" x14ac:dyDescent="0.25">
      <c r="B206" s="19" t="s">
        <v>251</v>
      </c>
      <c r="C206" s="4" t="s">
        <v>2</v>
      </c>
      <c r="D206" s="4" t="s">
        <v>6</v>
      </c>
      <c r="E206" s="4" t="s">
        <v>4</v>
      </c>
      <c r="F206" s="4" t="s">
        <v>20</v>
      </c>
      <c r="G206" s="17">
        <v>1016</v>
      </c>
      <c r="H206" s="15">
        <v>3</v>
      </c>
      <c r="I206" s="15">
        <v>7</v>
      </c>
      <c r="J206" s="14">
        <f t="shared" si="9"/>
        <v>7112</v>
      </c>
      <c r="K206" s="15">
        <v>355.6</v>
      </c>
      <c r="L206" s="14">
        <f t="shared" si="10"/>
        <v>6756.4</v>
      </c>
      <c r="M206" s="20">
        <f t="shared" si="11"/>
        <v>3708.3999999999996</v>
      </c>
    </row>
    <row r="207" spans="2:13" x14ac:dyDescent="0.25">
      <c r="B207" s="19" t="s">
        <v>97</v>
      </c>
      <c r="C207" s="4" t="s">
        <v>12</v>
      </c>
      <c r="D207" s="4" t="s">
        <v>14</v>
      </c>
      <c r="E207" s="4" t="s">
        <v>10</v>
      </c>
      <c r="F207" s="4" t="s">
        <v>19</v>
      </c>
      <c r="G207" s="17">
        <v>663</v>
      </c>
      <c r="H207" s="15">
        <v>5</v>
      </c>
      <c r="I207" s="15">
        <v>125</v>
      </c>
      <c r="J207" s="14">
        <f t="shared" si="9"/>
        <v>82875</v>
      </c>
      <c r="K207" s="15">
        <v>828.75</v>
      </c>
      <c r="L207" s="14">
        <f t="shared" si="10"/>
        <v>82046.25</v>
      </c>
      <c r="M207" s="20">
        <f t="shared" si="11"/>
        <v>78731.25</v>
      </c>
    </row>
    <row r="208" spans="2:13" x14ac:dyDescent="0.25">
      <c r="B208" s="19" t="s">
        <v>287</v>
      </c>
      <c r="C208" s="4" t="s">
        <v>2</v>
      </c>
      <c r="D208" s="4" t="s">
        <v>14</v>
      </c>
      <c r="E208" s="4" t="s">
        <v>17</v>
      </c>
      <c r="F208" s="4" t="s">
        <v>20</v>
      </c>
      <c r="G208" s="17">
        <v>1265</v>
      </c>
      <c r="H208" s="15">
        <v>250</v>
      </c>
      <c r="I208" s="15">
        <v>20</v>
      </c>
      <c r="J208" s="14">
        <f t="shared" si="9"/>
        <v>25300</v>
      </c>
      <c r="K208" s="15">
        <v>1265</v>
      </c>
      <c r="L208" s="14">
        <f t="shared" si="10"/>
        <v>24035</v>
      </c>
      <c r="M208" s="20">
        <f t="shared" si="11"/>
        <v>-292215</v>
      </c>
    </row>
    <row r="209" spans="2:13" x14ac:dyDescent="0.25">
      <c r="B209" s="19" t="s">
        <v>193</v>
      </c>
      <c r="C209" s="4" t="s">
        <v>13</v>
      </c>
      <c r="D209" s="4" t="s">
        <v>3</v>
      </c>
      <c r="E209" s="4" t="s">
        <v>17</v>
      </c>
      <c r="F209" s="4" t="s">
        <v>19</v>
      </c>
      <c r="G209" s="17">
        <v>1874</v>
      </c>
      <c r="H209" s="15">
        <v>250</v>
      </c>
      <c r="I209" s="15">
        <v>300</v>
      </c>
      <c r="J209" s="14">
        <f t="shared" si="9"/>
        <v>562200</v>
      </c>
      <c r="K209" s="15">
        <v>16866</v>
      </c>
      <c r="L209" s="14">
        <f t="shared" si="10"/>
        <v>545334</v>
      </c>
      <c r="M209" s="20">
        <f t="shared" si="11"/>
        <v>76834</v>
      </c>
    </row>
    <row r="210" spans="2:13" x14ac:dyDescent="0.25">
      <c r="B210" s="19" t="s">
        <v>260</v>
      </c>
      <c r="C210" s="13" t="s">
        <v>2</v>
      </c>
      <c r="D210" s="13" t="s">
        <v>8</v>
      </c>
      <c r="E210" s="13" t="s">
        <v>15</v>
      </c>
      <c r="F210" s="13" t="s">
        <v>20</v>
      </c>
      <c r="G210" s="16">
        <v>1303</v>
      </c>
      <c r="H210" s="14">
        <v>10</v>
      </c>
      <c r="I210" s="14">
        <v>20</v>
      </c>
      <c r="J210" s="14">
        <f t="shared" si="9"/>
        <v>26060</v>
      </c>
      <c r="K210" s="14">
        <v>1303</v>
      </c>
      <c r="L210" s="14">
        <f t="shared" si="10"/>
        <v>24757</v>
      </c>
      <c r="M210" s="20">
        <f t="shared" si="11"/>
        <v>11727</v>
      </c>
    </row>
    <row r="211" spans="2:13" x14ac:dyDescent="0.25">
      <c r="B211" s="19" t="s">
        <v>135</v>
      </c>
      <c r="C211" s="4" t="s">
        <v>12</v>
      </c>
      <c r="D211" s="4" t="s">
        <v>9</v>
      </c>
      <c r="E211" s="4" t="s">
        <v>15</v>
      </c>
      <c r="F211" s="4" t="s">
        <v>19</v>
      </c>
      <c r="G211" s="17">
        <v>662</v>
      </c>
      <c r="H211" s="15">
        <v>10</v>
      </c>
      <c r="I211" s="15">
        <v>125</v>
      </c>
      <c r="J211" s="14">
        <f t="shared" si="9"/>
        <v>82750</v>
      </c>
      <c r="K211" s="15">
        <v>1655</v>
      </c>
      <c r="L211" s="14">
        <f t="shared" si="10"/>
        <v>81095</v>
      </c>
      <c r="M211" s="20">
        <f t="shared" si="11"/>
        <v>74475</v>
      </c>
    </row>
    <row r="212" spans="2:13" x14ac:dyDescent="0.25">
      <c r="B212" s="19" t="s">
        <v>409</v>
      </c>
      <c r="C212" s="4" t="s">
        <v>2</v>
      </c>
      <c r="D212" s="4" t="s">
        <v>6</v>
      </c>
      <c r="E212" s="4" t="s">
        <v>16</v>
      </c>
      <c r="F212" s="4" t="s">
        <v>20</v>
      </c>
      <c r="G212" s="17">
        <v>2338</v>
      </c>
      <c r="H212" s="15">
        <v>120</v>
      </c>
      <c r="I212" s="15">
        <v>7</v>
      </c>
      <c r="J212" s="14">
        <f t="shared" si="9"/>
        <v>16366</v>
      </c>
      <c r="K212" s="15">
        <v>1309.28</v>
      </c>
      <c r="L212" s="14">
        <f t="shared" si="10"/>
        <v>15056.72</v>
      </c>
      <c r="M212" s="20">
        <f t="shared" si="11"/>
        <v>-265503.28000000003</v>
      </c>
    </row>
    <row r="213" spans="2:13" x14ac:dyDescent="0.25">
      <c r="B213" s="19" t="s">
        <v>548</v>
      </c>
      <c r="C213" s="4" t="s">
        <v>2</v>
      </c>
      <c r="D213" s="4" t="s">
        <v>9</v>
      </c>
      <c r="E213" s="4" t="s">
        <v>16</v>
      </c>
      <c r="F213" s="4" t="s">
        <v>21</v>
      </c>
      <c r="G213" s="17">
        <v>344</v>
      </c>
      <c r="H213" s="15">
        <v>120</v>
      </c>
      <c r="I213" s="15">
        <v>350</v>
      </c>
      <c r="J213" s="14">
        <f t="shared" si="9"/>
        <v>120400</v>
      </c>
      <c r="K213" s="15">
        <v>13244</v>
      </c>
      <c r="L213" s="14">
        <f t="shared" si="10"/>
        <v>107156</v>
      </c>
      <c r="M213" s="20">
        <f t="shared" si="11"/>
        <v>65876</v>
      </c>
    </row>
    <row r="214" spans="2:13" x14ac:dyDescent="0.25">
      <c r="B214" s="19" t="s">
        <v>681</v>
      </c>
      <c r="C214" s="4" t="s">
        <v>2</v>
      </c>
      <c r="D214" s="4" t="s">
        <v>8</v>
      </c>
      <c r="E214" s="4" t="s">
        <v>17</v>
      </c>
      <c r="F214" s="4" t="s">
        <v>21</v>
      </c>
      <c r="G214" s="17">
        <v>1281</v>
      </c>
      <c r="H214" s="15">
        <v>250</v>
      </c>
      <c r="I214" s="15">
        <v>350</v>
      </c>
      <c r="J214" s="14">
        <f t="shared" si="9"/>
        <v>448350</v>
      </c>
      <c r="K214" s="15">
        <v>62769</v>
      </c>
      <c r="L214" s="14">
        <f t="shared" si="10"/>
        <v>385581</v>
      </c>
      <c r="M214" s="20">
        <f t="shared" si="11"/>
        <v>65331</v>
      </c>
    </row>
    <row r="215" spans="2:13" x14ac:dyDescent="0.25">
      <c r="B215" s="19" t="s">
        <v>167</v>
      </c>
      <c r="C215" s="4" t="s">
        <v>13</v>
      </c>
      <c r="D215" s="4" t="s">
        <v>3</v>
      </c>
      <c r="E215" s="4" t="s">
        <v>18</v>
      </c>
      <c r="F215" s="4" t="s">
        <v>19</v>
      </c>
      <c r="G215" s="17">
        <v>1916</v>
      </c>
      <c r="H215" s="15">
        <v>260</v>
      </c>
      <c r="I215" s="15">
        <v>300</v>
      </c>
      <c r="J215" s="14">
        <f t="shared" si="9"/>
        <v>574800</v>
      </c>
      <c r="K215" s="15">
        <v>11496</v>
      </c>
      <c r="L215" s="14">
        <f t="shared" si="10"/>
        <v>563304</v>
      </c>
      <c r="M215" s="20">
        <f t="shared" si="11"/>
        <v>65144</v>
      </c>
    </row>
    <row r="216" spans="2:13" x14ac:dyDescent="0.25">
      <c r="B216" s="19" t="s">
        <v>124</v>
      </c>
      <c r="C216" s="4" t="s">
        <v>13</v>
      </c>
      <c r="D216" s="4" t="s">
        <v>6</v>
      </c>
      <c r="E216" s="4" t="s">
        <v>4</v>
      </c>
      <c r="F216" s="4" t="s">
        <v>19</v>
      </c>
      <c r="G216" s="17">
        <v>214</v>
      </c>
      <c r="H216" s="15">
        <v>3</v>
      </c>
      <c r="I216" s="15">
        <v>300</v>
      </c>
      <c r="J216" s="14">
        <f t="shared" si="9"/>
        <v>64200</v>
      </c>
      <c r="K216" s="15">
        <v>1284</v>
      </c>
      <c r="L216" s="14">
        <f t="shared" si="10"/>
        <v>62916</v>
      </c>
      <c r="M216" s="20">
        <f t="shared" si="11"/>
        <v>62274</v>
      </c>
    </row>
    <row r="217" spans="2:13" x14ac:dyDescent="0.25">
      <c r="B217" s="19" t="s">
        <v>413</v>
      </c>
      <c r="C217" s="4" t="s">
        <v>2</v>
      </c>
      <c r="D217" s="4" t="s">
        <v>6</v>
      </c>
      <c r="E217" s="4" t="s">
        <v>17</v>
      </c>
      <c r="F217" s="4" t="s">
        <v>20</v>
      </c>
      <c r="G217" s="17">
        <v>2338</v>
      </c>
      <c r="H217" s="15">
        <v>250</v>
      </c>
      <c r="I217" s="15">
        <v>7</v>
      </c>
      <c r="J217" s="14">
        <f t="shared" si="9"/>
        <v>16366</v>
      </c>
      <c r="K217" s="15">
        <v>1309.28</v>
      </c>
      <c r="L217" s="14">
        <f t="shared" si="10"/>
        <v>15056.72</v>
      </c>
      <c r="M217" s="20">
        <f t="shared" si="11"/>
        <v>-569443.28</v>
      </c>
    </row>
    <row r="218" spans="2:13" x14ac:dyDescent="0.25">
      <c r="B218" s="19" t="s">
        <v>462</v>
      </c>
      <c r="C218" s="4" t="s">
        <v>7</v>
      </c>
      <c r="D218" s="4" t="s">
        <v>6</v>
      </c>
      <c r="E218" s="4" t="s">
        <v>18</v>
      </c>
      <c r="F218" s="4" t="s">
        <v>20</v>
      </c>
      <c r="G218" s="17">
        <v>970</v>
      </c>
      <c r="H218" s="15">
        <v>260</v>
      </c>
      <c r="I218" s="15">
        <v>15</v>
      </c>
      <c r="J218" s="14">
        <f t="shared" si="9"/>
        <v>14550</v>
      </c>
      <c r="K218" s="15">
        <v>1309.5</v>
      </c>
      <c r="L218" s="14">
        <f t="shared" si="10"/>
        <v>13240.5</v>
      </c>
      <c r="M218" s="20">
        <f t="shared" si="11"/>
        <v>-238959.5</v>
      </c>
    </row>
    <row r="219" spans="2:13" x14ac:dyDescent="0.25">
      <c r="B219" s="19" t="s">
        <v>658</v>
      </c>
      <c r="C219" s="4" t="s">
        <v>2</v>
      </c>
      <c r="D219" s="4" t="s">
        <v>3</v>
      </c>
      <c r="E219" s="4" t="s">
        <v>10</v>
      </c>
      <c r="F219" s="4" t="s">
        <v>21</v>
      </c>
      <c r="G219" s="17">
        <v>200</v>
      </c>
      <c r="H219" s="15">
        <v>5</v>
      </c>
      <c r="I219" s="15">
        <v>350</v>
      </c>
      <c r="J219" s="14">
        <f t="shared" si="9"/>
        <v>70000</v>
      </c>
      <c r="K219" s="15">
        <v>9800</v>
      </c>
      <c r="L219" s="14">
        <f t="shared" si="10"/>
        <v>60200</v>
      </c>
      <c r="M219" s="20">
        <f t="shared" si="11"/>
        <v>59200</v>
      </c>
    </row>
    <row r="220" spans="2:13" x14ac:dyDescent="0.25">
      <c r="B220" s="19" t="s">
        <v>587</v>
      </c>
      <c r="C220" s="4" t="s">
        <v>2</v>
      </c>
      <c r="D220" s="4" t="s">
        <v>14</v>
      </c>
      <c r="E220" s="4" t="s">
        <v>17</v>
      </c>
      <c r="F220" s="4" t="s">
        <v>21</v>
      </c>
      <c r="G220" s="17">
        <v>986</v>
      </c>
      <c r="H220" s="15">
        <v>250</v>
      </c>
      <c r="I220" s="15">
        <v>350</v>
      </c>
      <c r="J220" s="14">
        <f t="shared" si="9"/>
        <v>345100</v>
      </c>
      <c r="K220" s="15">
        <v>41412</v>
      </c>
      <c r="L220" s="14">
        <f t="shared" si="10"/>
        <v>303688</v>
      </c>
      <c r="M220" s="20">
        <f t="shared" si="11"/>
        <v>57188</v>
      </c>
    </row>
    <row r="221" spans="2:13" x14ac:dyDescent="0.25">
      <c r="B221" s="19" t="s">
        <v>424</v>
      </c>
      <c r="C221" s="4" t="s">
        <v>11</v>
      </c>
      <c r="D221" s="4" t="s">
        <v>9</v>
      </c>
      <c r="E221" s="4" t="s">
        <v>18</v>
      </c>
      <c r="F221" s="4" t="s">
        <v>20</v>
      </c>
      <c r="G221" s="17">
        <v>1375</v>
      </c>
      <c r="H221" s="15">
        <v>260</v>
      </c>
      <c r="I221" s="15">
        <v>12</v>
      </c>
      <c r="J221" s="14">
        <f t="shared" si="9"/>
        <v>16500</v>
      </c>
      <c r="K221" s="15">
        <v>1320</v>
      </c>
      <c r="L221" s="14">
        <f t="shared" si="10"/>
        <v>15180</v>
      </c>
      <c r="M221" s="20">
        <f t="shared" si="11"/>
        <v>-342320</v>
      </c>
    </row>
    <row r="222" spans="2:13" x14ac:dyDescent="0.25">
      <c r="B222" s="19" t="s">
        <v>342</v>
      </c>
      <c r="C222" s="4" t="s">
        <v>7</v>
      </c>
      <c r="D222" s="4" t="s">
        <v>3</v>
      </c>
      <c r="E222" s="4" t="s">
        <v>16</v>
      </c>
      <c r="F222" s="4" t="s">
        <v>20</v>
      </c>
      <c r="G222" s="17">
        <v>1262</v>
      </c>
      <c r="H222" s="15">
        <v>120</v>
      </c>
      <c r="I222" s="15">
        <v>15</v>
      </c>
      <c r="J222" s="14">
        <f t="shared" si="9"/>
        <v>18930</v>
      </c>
      <c r="K222" s="15">
        <v>1325.1</v>
      </c>
      <c r="L222" s="14">
        <f t="shared" si="10"/>
        <v>17604.900000000001</v>
      </c>
      <c r="M222" s="20">
        <f t="shared" si="11"/>
        <v>-133835.1</v>
      </c>
    </row>
    <row r="223" spans="2:13" x14ac:dyDescent="0.25">
      <c r="B223" s="19" t="s">
        <v>116</v>
      </c>
      <c r="C223" s="4" t="s">
        <v>13</v>
      </c>
      <c r="D223" s="4" t="s">
        <v>6</v>
      </c>
      <c r="E223" s="4" t="s">
        <v>17</v>
      </c>
      <c r="F223" s="4" t="s">
        <v>19</v>
      </c>
      <c r="G223" s="17">
        <v>986</v>
      </c>
      <c r="H223" s="15">
        <v>250</v>
      </c>
      <c r="I223" s="15">
        <v>300</v>
      </c>
      <c r="J223" s="14">
        <f t="shared" si="9"/>
        <v>295800</v>
      </c>
      <c r="K223" s="15">
        <v>2958</v>
      </c>
      <c r="L223" s="14">
        <f t="shared" si="10"/>
        <v>292842</v>
      </c>
      <c r="M223" s="20">
        <f t="shared" si="11"/>
        <v>46342</v>
      </c>
    </row>
    <row r="224" spans="2:13" x14ac:dyDescent="0.25">
      <c r="B224" s="19" t="s">
        <v>505</v>
      </c>
      <c r="C224" s="4" t="s">
        <v>13</v>
      </c>
      <c r="D224" s="4" t="s">
        <v>14</v>
      </c>
      <c r="E224" s="4" t="s">
        <v>17</v>
      </c>
      <c r="F224" s="4" t="s">
        <v>21</v>
      </c>
      <c r="G224" s="17">
        <v>2294</v>
      </c>
      <c r="H224" s="15">
        <v>250</v>
      </c>
      <c r="I224" s="15">
        <v>300</v>
      </c>
      <c r="J224" s="14">
        <f t="shared" si="9"/>
        <v>688200</v>
      </c>
      <c r="K224" s="15">
        <v>68820</v>
      </c>
      <c r="L224" s="14">
        <f t="shared" si="10"/>
        <v>619380</v>
      </c>
      <c r="M224" s="20">
        <f t="shared" si="11"/>
        <v>45880</v>
      </c>
    </row>
    <row r="225" spans="2:13" x14ac:dyDescent="0.25">
      <c r="B225" s="19" t="s">
        <v>297</v>
      </c>
      <c r="C225" s="4" t="s">
        <v>2</v>
      </c>
      <c r="D225" s="4" t="s">
        <v>14</v>
      </c>
      <c r="E225" s="4" t="s">
        <v>4</v>
      </c>
      <c r="F225" s="4" t="s">
        <v>20</v>
      </c>
      <c r="G225" s="17">
        <v>1117.5</v>
      </c>
      <c r="H225" s="15">
        <v>3</v>
      </c>
      <c r="I225" s="15">
        <v>20</v>
      </c>
      <c r="J225" s="14">
        <f t="shared" si="9"/>
        <v>22350</v>
      </c>
      <c r="K225" s="15">
        <v>1341</v>
      </c>
      <c r="L225" s="14">
        <f t="shared" si="10"/>
        <v>21009</v>
      </c>
      <c r="M225" s="20">
        <f t="shared" si="11"/>
        <v>17656.5</v>
      </c>
    </row>
    <row r="226" spans="2:13" x14ac:dyDescent="0.25">
      <c r="B226" s="19" t="s">
        <v>169</v>
      </c>
      <c r="C226" s="4" t="s">
        <v>2</v>
      </c>
      <c r="D226" s="4" t="s">
        <v>6</v>
      </c>
      <c r="E226" s="4" t="s">
        <v>4</v>
      </c>
      <c r="F226" s="4" t="s">
        <v>19</v>
      </c>
      <c r="G226" s="17">
        <v>2580</v>
      </c>
      <c r="H226" s="15">
        <v>3</v>
      </c>
      <c r="I226" s="15">
        <v>20</v>
      </c>
      <c r="J226" s="14">
        <f t="shared" si="9"/>
        <v>51600</v>
      </c>
      <c r="K226" s="15">
        <v>1548</v>
      </c>
      <c r="L226" s="14">
        <f t="shared" si="10"/>
        <v>50052</v>
      </c>
      <c r="M226" s="20">
        <f t="shared" si="11"/>
        <v>42312</v>
      </c>
    </row>
    <row r="227" spans="2:13" x14ac:dyDescent="0.25">
      <c r="B227" s="19" t="s">
        <v>38</v>
      </c>
      <c r="C227" s="13" t="s">
        <v>12</v>
      </c>
      <c r="D227" s="13" t="s">
        <v>3</v>
      </c>
      <c r="E227" s="13" t="s">
        <v>10</v>
      </c>
      <c r="F227" s="13" t="s">
        <v>5</v>
      </c>
      <c r="G227" s="16">
        <v>345</v>
      </c>
      <c r="H227" s="14">
        <v>5</v>
      </c>
      <c r="I227" s="14">
        <v>125</v>
      </c>
      <c r="J227" s="14">
        <f t="shared" si="9"/>
        <v>43125</v>
      </c>
      <c r="K227" s="14">
        <v>0</v>
      </c>
      <c r="L227" s="14">
        <f t="shared" si="10"/>
        <v>43125</v>
      </c>
      <c r="M227" s="20">
        <f t="shared" si="11"/>
        <v>41400</v>
      </c>
    </row>
    <row r="228" spans="2:13" x14ac:dyDescent="0.25">
      <c r="B228" s="19" t="s">
        <v>321</v>
      </c>
      <c r="C228" s="4" t="s">
        <v>2</v>
      </c>
      <c r="D228" s="4" t="s">
        <v>9</v>
      </c>
      <c r="E228" s="4" t="s">
        <v>17</v>
      </c>
      <c r="F228" s="4" t="s">
        <v>20</v>
      </c>
      <c r="G228" s="17">
        <v>1123</v>
      </c>
      <c r="H228" s="15">
        <v>250</v>
      </c>
      <c r="I228" s="15">
        <v>20</v>
      </c>
      <c r="J228" s="14">
        <f t="shared" si="9"/>
        <v>22460</v>
      </c>
      <c r="K228" s="15">
        <v>1347.6</v>
      </c>
      <c r="L228" s="14">
        <f t="shared" si="10"/>
        <v>21112.400000000001</v>
      </c>
      <c r="M228" s="20">
        <f t="shared" si="11"/>
        <v>-259637.6</v>
      </c>
    </row>
    <row r="229" spans="2:13" x14ac:dyDescent="0.25">
      <c r="B229" s="19" t="s">
        <v>401</v>
      </c>
      <c r="C229" s="13" t="s">
        <v>2</v>
      </c>
      <c r="D229" s="13" t="s">
        <v>6</v>
      </c>
      <c r="E229" s="13" t="s">
        <v>15</v>
      </c>
      <c r="F229" s="13" t="s">
        <v>20</v>
      </c>
      <c r="G229" s="16">
        <v>2409</v>
      </c>
      <c r="H229" s="14">
        <v>10</v>
      </c>
      <c r="I229" s="14">
        <v>7</v>
      </c>
      <c r="J229" s="14">
        <f t="shared" si="9"/>
        <v>16863</v>
      </c>
      <c r="K229" s="14">
        <v>1349.04</v>
      </c>
      <c r="L229" s="14">
        <f t="shared" si="10"/>
        <v>15513.96</v>
      </c>
      <c r="M229" s="20">
        <f t="shared" si="11"/>
        <v>-8576.0400000000009</v>
      </c>
    </row>
    <row r="230" spans="2:13" x14ac:dyDescent="0.25">
      <c r="B230" s="19" t="s">
        <v>86</v>
      </c>
      <c r="C230" s="13" t="s">
        <v>12</v>
      </c>
      <c r="D230" s="13" t="s">
        <v>14</v>
      </c>
      <c r="E230" s="13" t="s">
        <v>4</v>
      </c>
      <c r="F230" s="13" t="s">
        <v>19</v>
      </c>
      <c r="G230" s="16">
        <v>330</v>
      </c>
      <c r="H230" s="14">
        <v>3</v>
      </c>
      <c r="I230" s="14">
        <v>125</v>
      </c>
      <c r="J230" s="14">
        <f t="shared" si="9"/>
        <v>41250</v>
      </c>
      <c r="K230" s="14">
        <v>412.5</v>
      </c>
      <c r="L230" s="14">
        <f t="shared" si="10"/>
        <v>40837.5</v>
      </c>
      <c r="M230" s="20">
        <f t="shared" si="11"/>
        <v>39847.5</v>
      </c>
    </row>
    <row r="231" spans="2:13" x14ac:dyDescent="0.25">
      <c r="B231" s="19" t="s">
        <v>313</v>
      </c>
      <c r="C231" s="4" t="s">
        <v>7</v>
      </c>
      <c r="D231" s="4" t="s">
        <v>6</v>
      </c>
      <c r="E231" s="4" t="s">
        <v>16</v>
      </c>
      <c r="F231" s="4" t="s">
        <v>20</v>
      </c>
      <c r="G231" s="17">
        <v>1530</v>
      </c>
      <c r="H231" s="15">
        <v>120</v>
      </c>
      <c r="I231" s="15">
        <v>15</v>
      </c>
      <c r="J231" s="14">
        <f t="shared" si="9"/>
        <v>22950</v>
      </c>
      <c r="K231" s="15">
        <v>1377</v>
      </c>
      <c r="L231" s="14">
        <f t="shared" si="10"/>
        <v>21573</v>
      </c>
      <c r="M231" s="20">
        <f t="shared" si="11"/>
        <v>-162027</v>
      </c>
    </row>
    <row r="232" spans="2:13" x14ac:dyDescent="0.25">
      <c r="B232" s="19" t="s">
        <v>269</v>
      </c>
      <c r="C232" s="4" t="s">
        <v>2</v>
      </c>
      <c r="D232" s="4" t="s">
        <v>3</v>
      </c>
      <c r="E232" s="4" t="s">
        <v>15</v>
      </c>
      <c r="F232" s="4" t="s">
        <v>20</v>
      </c>
      <c r="G232" s="17">
        <v>1389</v>
      </c>
      <c r="H232" s="15">
        <v>10</v>
      </c>
      <c r="I232" s="15">
        <v>20</v>
      </c>
      <c r="J232" s="14">
        <f t="shared" si="9"/>
        <v>27780</v>
      </c>
      <c r="K232" s="15">
        <v>1389</v>
      </c>
      <c r="L232" s="14">
        <f t="shared" si="10"/>
        <v>26391</v>
      </c>
      <c r="M232" s="20">
        <f t="shared" si="11"/>
        <v>12501</v>
      </c>
    </row>
    <row r="233" spans="2:13" x14ac:dyDescent="0.25">
      <c r="B233" s="19" t="s">
        <v>515</v>
      </c>
      <c r="C233" s="4" t="s">
        <v>2</v>
      </c>
      <c r="D233" s="4" t="s">
        <v>3</v>
      </c>
      <c r="E233" s="4" t="s">
        <v>18</v>
      </c>
      <c r="F233" s="4" t="s">
        <v>21</v>
      </c>
      <c r="G233" s="17">
        <v>707</v>
      </c>
      <c r="H233" s="15">
        <v>260</v>
      </c>
      <c r="I233" s="15">
        <v>350</v>
      </c>
      <c r="J233" s="14">
        <f t="shared" si="9"/>
        <v>247450</v>
      </c>
      <c r="K233" s="15">
        <v>24745</v>
      </c>
      <c r="L233" s="14">
        <f t="shared" si="10"/>
        <v>222705</v>
      </c>
      <c r="M233" s="20">
        <f t="shared" si="11"/>
        <v>38885</v>
      </c>
    </row>
    <row r="234" spans="2:13" x14ac:dyDescent="0.25">
      <c r="B234" s="19" t="s">
        <v>534</v>
      </c>
      <c r="C234" s="4" t="s">
        <v>2</v>
      </c>
      <c r="D234" s="4" t="s">
        <v>6</v>
      </c>
      <c r="E234" s="4" t="s">
        <v>10</v>
      </c>
      <c r="F234" s="4" t="s">
        <v>21</v>
      </c>
      <c r="G234" s="17">
        <v>2992</v>
      </c>
      <c r="H234" s="15">
        <v>5</v>
      </c>
      <c r="I234" s="15">
        <v>20</v>
      </c>
      <c r="J234" s="14">
        <f t="shared" si="9"/>
        <v>59840</v>
      </c>
      <c r="K234" s="15">
        <v>6582.4</v>
      </c>
      <c r="L234" s="14">
        <f t="shared" si="10"/>
        <v>53257.599999999999</v>
      </c>
      <c r="M234" s="20">
        <f t="shared" si="11"/>
        <v>38297.599999999999</v>
      </c>
    </row>
    <row r="235" spans="2:13" x14ac:dyDescent="0.25">
      <c r="B235" s="19" t="s">
        <v>162</v>
      </c>
      <c r="C235" s="4" t="s">
        <v>13</v>
      </c>
      <c r="D235" s="4" t="s">
        <v>9</v>
      </c>
      <c r="E235" s="4" t="s">
        <v>18</v>
      </c>
      <c r="F235" s="4" t="s">
        <v>19</v>
      </c>
      <c r="G235" s="17">
        <v>1101</v>
      </c>
      <c r="H235" s="15">
        <v>260</v>
      </c>
      <c r="I235" s="15">
        <v>300</v>
      </c>
      <c r="J235" s="14">
        <f t="shared" si="9"/>
        <v>330300</v>
      </c>
      <c r="K235" s="15">
        <v>6606</v>
      </c>
      <c r="L235" s="14">
        <f t="shared" si="10"/>
        <v>323694</v>
      </c>
      <c r="M235" s="20">
        <f t="shared" si="11"/>
        <v>37434</v>
      </c>
    </row>
    <row r="236" spans="2:13" x14ac:dyDescent="0.25">
      <c r="B236" s="19" t="s">
        <v>674</v>
      </c>
      <c r="C236" s="4" t="s">
        <v>13</v>
      </c>
      <c r="D236" s="4" t="s">
        <v>3</v>
      </c>
      <c r="E236" s="4" t="s">
        <v>16</v>
      </c>
      <c r="F236" s="4" t="s">
        <v>21</v>
      </c>
      <c r="G236" s="17">
        <v>269</v>
      </c>
      <c r="H236" s="15">
        <v>120</v>
      </c>
      <c r="I236" s="15">
        <v>300</v>
      </c>
      <c r="J236" s="14">
        <f t="shared" si="9"/>
        <v>80700</v>
      </c>
      <c r="K236" s="15">
        <v>11298</v>
      </c>
      <c r="L236" s="14">
        <f t="shared" si="10"/>
        <v>69402</v>
      </c>
      <c r="M236" s="20">
        <f t="shared" si="11"/>
        <v>37122</v>
      </c>
    </row>
    <row r="237" spans="2:13" x14ac:dyDescent="0.25">
      <c r="B237" s="19" t="s">
        <v>594</v>
      </c>
      <c r="C237" s="4" t="s">
        <v>2</v>
      </c>
      <c r="D237" s="4" t="s">
        <v>8</v>
      </c>
      <c r="E237" s="4" t="s">
        <v>4</v>
      </c>
      <c r="F237" s="4" t="s">
        <v>21</v>
      </c>
      <c r="G237" s="17">
        <v>2521.5</v>
      </c>
      <c r="H237" s="15">
        <v>3</v>
      </c>
      <c r="I237" s="15">
        <v>20</v>
      </c>
      <c r="J237" s="14">
        <f t="shared" si="9"/>
        <v>50430</v>
      </c>
      <c r="K237" s="15">
        <v>6051.6</v>
      </c>
      <c r="L237" s="14">
        <f t="shared" si="10"/>
        <v>44378.400000000001</v>
      </c>
      <c r="M237" s="20">
        <f t="shared" si="11"/>
        <v>36813.9</v>
      </c>
    </row>
    <row r="238" spans="2:13" x14ac:dyDescent="0.25">
      <c r="B238" s="19" t="s">
        <v>636</v>
      </c>
      <c r="C238" s="4" t="s">
        <v>2</v>
      </c>
      <c r="D238" s="4" t="s">
        <v>9</v>
      </c>
      <c r="E238" s="4" t="s">
        <v>4</v>
      </c>
      <c r="F238" s="4" t="s">
        <v>21</v>
      </c>
      <c r="G238" s="17">
        <v>2579</v>
      </c>
      <c r="H238" s="15">
        <v>3</v>
      </c>
      <c r="I238" s="15">
        <v>20</v>
      </c>
      <c r="J238" s="14">
        <f t="shared" si="9"/>
        <v>51580</v>
      </c>
      <c r="K238" s="15">
        <v>7221.2</v>
      </c>
      <c r="L238" s="14">
        <f t="shared" si="10"/>
        <v>44358.8</v>
      </c>
      <c r="M238" s="20">
        <f t="shared" si="11"/>
        <v>36621.800000000003</v>
      </c>
    </row>
    <row r="239" spans="2:13" x14ac:dyDescent="0.25">
      <c r="B239" s="19" t="s">
        <v>586</v>
      </c>
      <c r="C239" s="4" t="s">
        <v>2</v>
      </c>
      <c r="D239" s="4" t="s">
        <v>3</v>
      </c>
      <c r="E239" s="4" t="s">
        <v>17</v>
      </c>
      <c r="F239" s="4" t="s">
        <v>21</v>
      </c>
      <c r="G239" s="17">
        <v>623</v>
      </c>
      <c r="H239" s="15">
        <v>250</v>
      </c>
      <c r="I239" s="15">
        <v>350</v>
      </c>
      <c r="J239" s="14">
        <f t="shared" si="9"/>
        <v>218050</v>
      </c>
      <c r="K239" s="15">
        <v>26166</v>
      </c>
      <c r="L239" s="14">
        <f t="shared" si="10"/>
        <v>191884</v>
      </c>
      <c r="M239" s="20">
        <f t="shared" si="11"/>
        <v>36134</v>
      </c>
    </row>
    <row r="240" spans="2:13" x14ac:dyDescent="0.25">
      <c r="B240" s="19" t="s">
        <v>286</v>
      </c>
      <c r="C240" s="4" t="s">
        <v>2</v>
      </c>
      <c r="D240" s="4" t="s">
        <v>3</v>
      </c>
      <c r="E240" s="4" t="s">
        <v>17</v>
      </c>
      <c r="F240" s="4" t="s">
        <v>20</v>
      </c>
      <c r="G240" s="17">
        <v>1389</v>
      </c>
      <c r="H240" s="15">
        <v>250</v>
      </c>
      <c r="I240" s="15">
        <v>20</v>
      </c>
      <c r="J240" s="14">
        <f t="shared" si="9"/>
        <v>27780</v>
      </c>
      <c r="K240" s="15">
        <v>1389</v>
      </c>
      <c r="L240" s="14">
        <f t="shared" si="10"/>
        <v>26391</v>
      </c>
      <c r="M240" s="20">
        <f t="shared" si="11"/>
        <v>-320859</v>
      </c>
    </row>
    <row r="241" spans="2:13" x14ac:dyDescent="0.25">
      <c r="B241" s="19" t="s">
        <v>258</v>
      </c>
      <c r="C241" s="4" t="s">
        <v>11</v>
      </c>
      <c r="D241" s="4" t="s">
        <v>6</v>
      </c>
      <c r="E241" s="4" t="s">
        <v>10</v>
      </c>
      <c r="F241" s="4" t="s">
        <v>20</v>
      </c>
      <c r="G241" s="17">
        <v>2342</v>
      </c>
      <c r="H241" s="15">
        <v>5</v>
      </c>
      <c r="I241" s="15">
        <v>12</v>
      </c>
      <c r="J241" s="14">
        <f t="shared" si="9"/>
        <v>28104</v>
      </c>
      <c r="K241" s="15">
        <v>1405.2</v>
      </c>
      <c r="L241" s="14">
        <f t="shared" si="10"/>
        <v>26698.799999999999</v>
      </c>
      <c r="M241" s="20">
        <f t="shared" si="11"/>
        <v>14988.8</v>
      </c>
    </row>
    <row r="242" spans="2:13" x14ac:dyDescent="0.25">
      <c r="B242" s="19" t="s">
        <v>241</v>
      </c>
      <c r="C242" s="4" t="s">
        <v>11</v>
      </c>
      <c r="D242" s="4" t="s">
        <v>3</v>
      </c>
      <c r="E242" s="4" t="s">
        <v>15</v>
      </c>
      <c r="F242" s="4" t="s">
        <v>20</v>
      </c>
      <c r="G242" s="17">
        <v>2431</v>
      </c>
      <c r="H242" s="15">
        <v>10</v>
      </c>
      <c r="I242" s="15">
        <v>12</v>
      </c>
      <c r="J242" s="14">
        <f t="shared" si="9"/>
        <v>29172</v>
      </c>
      <c r="K242" s="15">
        <v>1458.6</v>
      </c>
      <c r="L242" s="14">
        <f t="shared" si="10"/>
        <v>27713.4</v>
      </c>
      <c r="M242" s="20">
        <f t="shared" si="11"/>
        <v>3403.4000000000015</v>
      </c>
    </row>
    <row r="243" spans="2:13" s="10" customFormat="1" x14ac:dyDescent="0.25">
      <c r="B243" s="19" t="s">
        <v>242</v>
      </c>
      <c r="C243" s="4" t="s">
        <v>11</v>
      </c>
      <c r="D243" s="4" t="s">
        <v>3</v>
      </c>
      <c r="E243" s="4" t="s">
        <v>16</v>
      </c>
      <c r="F243" s="4" t="s">
        <v>20</v>
      </c>
      <c r="G243" s="17">
        <v>2431</v>
      </c>
      <c r="H243" s="15">
        <v>120</v>
      </c>
      <c r="I243" s="15">
        <v>12</v>
      </c>
      <c r="J243" s="14">
        <f t="shared" si="9"/>
        <v>29172</v>
      </c>
      <c r="K243" s="15">
        <v>1458.6</v>
      </c>
      <c r="L243" s="14">
        <f t="shared" si="10"/>
        <v>27713.4</v>
      </c>
      <c r="M243" s="20">
        <f t="shared" si="11"/>
        <v>-264006.59999999998</v>
      </c>
    </row>
    <row r="244" spans="2:13" x14ac:dyDescent="0.25">
      <c r="B244" s="19" t="s">
        <v>229</v>
      </c>
      <c r="C244" s="4" t="s">
        <v>2</v>
      </c>
      <c r="D244" s="4" t="s">
        <v>14</v>
      </c>
      <c r="E244" s="4" t="s">
        <v>17</v>
      </c>
      <c r="F244" s="4" t="s">
        <v>19</v>
      </c>
      <c r="G244" s="17">
        <v>349</v>
      </c>
      <c r="H244" s="15">
        <v>250</v>
      </c>
      <c r="I244" s="15">
        <v>350</v>
      </c>
      <c r="J244" s="14">
        <f t="shared" si="9"/>
        <v>122150</v>
      </c>
      <c r="K244" s="15">
        <v>4886</v>
      </c>
      <c r="L244" s="14">
        <f t="shared" si="10"/>
        <v>117264</v>
      </c>
      <c r="M244" s="20">
        <f t="shared" si="11"/>
        <v>30014</v>
      </c>
    </row>
    <row r="245" spans="2:13" x14ac:dyDescent="0.25">
      <c r="B245" s="19" t="s">
        <v>511</v>
      </c>
      <c r="C245" s="4" t="s">
        <v>13</v>
      </c>
      <c r="D245" s="4" t="s">
        <v>14</v>
      </c>
      <c r="E245" s="4" t="s">
        <v>18</v>
      </c>
      <c r="F245" s="4" t="s">
        <v>21</v>
      </c>
      <c r="G245" s="17">
        <v>2993</v>
      </c>
      <c r="H245" s="15">
        <v>260</v>
      </c>
      <c r="I245" s="15">
        <v>300</v>
      </c>
      <c r="J245" s="14">
        <f t="shared" si="9"/>
        <v>897900</v>
      </c>
      <c r="K245" s="15">
        <v>89790</v>
      </c>
      <c r="L245" s="14">
        <f t="shared" si="10"/>
        <v>808110</v>
      </c>
      <c r="M245" s="20">
        <f t="shared" si="11"/>
        <v>29930</v>
      </c>
    </row>
    <row r="246" spans="2:13" x14ac:dyDescent="0.25">
      <c r="B246" s="19" t="s">
        <v>28</v>
      </c>
      <c r="C246" s="13" t="s">
        <v>7</v>
      </c>
      <c r="D246" s="13" t="s">
        <v>9</v>
      </c>
      <c r="E246" s="13" t="s">
        <v>4</v>
      </c>
      <c r="F246" s="13" t="s">
        <v>5</v>
      </c>
      <c r="G246" s="16">
        <v>2470</v>
      </c>
      <c r="H246" s="14">
        <v>3</v>
      </c>
      <c r="I246" s="14">
        <v>15</v>
      </c>
      <c r="J246" s="14">
        <f t="shared" si="9"/>
        <v>37050</v>
      </c>
      <c r="K246" s="14">
        <v>0</v>
      </c>
      <c r="L246" s="14">
        <f t="shared" si="10"/>
        <v>37050</v>
      </c>
      <c r="M246" s="20">
        <f t="shared" si="11"/>
        <v>29640</v>
      </c>
    </row>
    <row r="247" spans="2:13" x14ac:dyDescent="0.25">
      <c r="B247" s="19" t="s">
        <v>346</v>
      </c>
      <c r="C247" s="4" t="s">
        <v>11</v>
      </c>
      <c r="D247" s="4" t="s">
        <v>8</v>
      </c>
      <c r="E247" s="4" t="s">
        <v>17</v>
      </c>
      <c r="F247" s="4" t="s">
        <v>20</v>
      </c>
      <c r="G247" s="17">
        <v>1738.5</v>
      </c>
      <c r="H247" s="15">
        <v>250</v>
      </c>
      <c r="I247" s="15">
        <v>12</v>
      </c>
      <c r="J247" s="14">
        <f t="shared" si="9"/>
        <v>20862</v>
      </c>
      <c r="K247" s="15">
        <v>1460.34</v>
      </c>
      <c r="L247" s="14">
        <f t="shared" si="10"/>
        <v>19401.66</v>
      </c>
      <c r="M247" s="20">
        <f t="shared" si="11"/>
        <v>-415223.34</v>
      </c>
    </row>
    <row r="248" spans="2:13" x14ac:dyDescent="0.25">
      <c r="B248" s="19" t="s">
        <v>32</v>
      </c>
      <c r="C248" s="13" t="s">
        <v>2</v>
      </c>
      <c r="D248" s="13" t="s">
        <v>8</v>
      </c>
      <c r="E248" s="13" t="s">
        <v>10</v>
      </c>
      <c r="F248" s="13" t="s">
        <v>5</v>
      </c>
      <c r="G248" s="16">
        <v>1899</v>
      </c>
      <c r="H248" s="14">
        <v>5</v>
      </c>
      <c r="I248" s="14">
        <v>20</v>
      </c>
      <c r="J248" s="14">
        <f t="shared" si="9"/>
        <v>37980</v>
      </c>
      <c r="K248" s="14">
        <v>0</v>
      </c>
      <c r="L248" s="14">
        <f t="shared" si="10"/>
        <v>37980</v>
      </c>
      <c r="M248" s="20">
        <f t="shared" si="11"/>
        <v>28485</v>
      </c>
    </row>
    <row r="249" spans="2:13" x14ac:dyDescent="0.25">
      <c r="B249" s="19" t="s">
        <v>608</v>
      </c>
      <c r="C249" s="4" t="s">
        <v>2</v>
      </c>
      <c r="D249" s="4" t="s">
        <v>9</v>
      </c>
      <c r="E249" s="4" t="s">
        <v>10</v>
      </c>
      <c r="F249" s="4" t="s">
        <v>21</v>
      </c>
      <c r="G249" s="17">
        <v>2255</v>
      </c>
      <c r="H249" s="15">
        <v>5</v>
      </c>
      <c r="I249" s="15">
        <v>20</v>
      </c>
      <c r="J249" s="14">
        <f t="shared" si="9"/>
        <v>45100</v>
      </c>
      <c r="K249" s="15">
        <v>5863</v>
      </c>
      <c r="L249" s="14">
        <f t="shared" si="10"/>
        <v>39237</v>
      </c>
      <c r="M249" s="20">
        <f t="shared" si="11"/>
        <v>27962</v>
      </c>
    </row>
    <row r="250" spans="2:13" x14ac:dyDescent="0.25">
      <c r="B250" s="19" t="s">
        <v>249</v>
      </c>
      <c r="C250" s="4" t="s">
        <v>2</v>
      </c>
      <c r="D250" s="4" t="s">
        <v>8</v>
      </c>
      <c r="E250" s="4" t="s">
        <v>4</v>
      </c>
      <c r="F250" s="4" t="s">
        <v>20</v>
      </c>
      <c r="G250" s="17">
        <v>1563</v>
      </c>
      <c r="H250" s="15">
        <v>3</v>
      </c>
      <c r="I250" s="15">
        <v>20</v>
      </c>
      <c r="J250" s="14">
        <f t="shared" si="9"/>
        <v>31260</v>
      </c>
      <c r="K250" s="15">
        <v>1563</v>
      </c>
      <c r="L250" s="14">
        <f t="shared" si="10"/>
        <v>29697</v>
      </c>
      <c r="M250" s="20">
        <f t="shared" si="11"/>
        <v>25008</v>
      </c>
    </row>
    <row r="251" spans="2:13" x14ac:dyDescent="0.25">
      <c r="B251" s="19" t="s">
        <v>24</v>
      </c>
      <c r="C251" s="13" t="s">
        <v>2</v>
      </c>
      <c r="D251" s="13" t="s">
        <v>3</v>
      </c>
      <c r="E251" s="13" t="s">
        <v>4</v>
      </c>
      <c r="F251" s="13" t="s">
        <v>5</v>
      </c>
      <c r="G251" s="16">
        <v>1618.5</v>
      </c>
      <c r="H251" s="14">
        <v>3</v>
      </c>
      <c r="I251" s="14">
        <v>20</v>
      </c>
      <c r="J251" s="14">
        <f t="shared" si="9"/>
        <v>32370</v>
      </c>
      <c r="K251" s="14">
        <v>0</v>
      </c>
      <c r="L251" s="14">
        <f t="shared" si="10"/>
        <v>32370</v>
      </c>
      <c r="M251" s="20">
        <f t="shared" si="11"/>
        <v>27514.5</v>
      </c>
    </row>
    <row r="252" spans="2:13" x14ac:dyDescent="0.25">
      <c r="B252" s="19" t="s">
        <v>379</v>
      </c>
      <c r="C252" s="4" t="s">
        <v>2</v>
      </c>
      <c r="D252" s="4" t="s">
        <v>3</v>
      </c>
      <c r="E252" s="4" t="s">
        <v>18</v>
      </c>
      <c r="F252" s="4" t="s">
        <v>20</v>
      </c>
      <c r="G252" s="17">
        <v>1118</v>
      </c>
      <c r="H252" s="15">
        <v>260</v>
      </c>
      <c r="I252" s="15">
        <v>20</v>
      </c>
      <c r="J252" s="14">
        <f t="shared" si="9"/>
        <v>22360</v>
      </c>
      <c r="K252" s="15">
        <v>1565.2</v>
      </c>
      <c r="L252" s="14">
        <f t="shared" si="10"/>
        <v>20794.8</v>
      </c>
      <c r="M252" s="20">
        <f t="shared" si="11"/>
        <v>-269885.2</v>
      </c>
    </row>
    <row r="253" spans="2:13" x14ac:dyDescent="0.25">
      <c r="B253" s="19" t="s">
        <v>563</v>
      </c>
      <c r="C253" s="4" t="s">
        <v>7</v>
      </c>
      <c r="D253" s="4" t="s">
        <v>3</v>
      </c>
      <c r="E253" s="4" t="s">
        <v>4</v>
      </c>
      <c r="F253" s="4" t="s">
        <v>21</v>
      </c>
      <c r="G253" s="17">
        <v>2689</v>
      </c>
      <c r="H253" s="15">
        <v>3</v>
      </c>
      <c r="I253" s="15">
        <v>15</v>
      </c>
      <c r="J253" s="14">
        <f t="shared" si="9"/>
        <v>40335</v>
      </c>
      <c r="K253" s="15">
        <v>4840.2</v>
      </c>
      <c r="L253" s="14">
        <f t="shared" si="10"/>
        <v>35494.800000000003</v>
      </c>
      <c r="M253" s="20">
        <f t="shared" si="11"/>
        <v>27427.800000000003</v>
      </c>
    </row>
    <row r="254" spans="2:13" x14ac:dyDescent="0.25">
      <c r="B254" s="19" t="s">
        <v>330</v>
      </c>
      <c r="C254" s="4" t="s">
        <v>7</v>
      </c>
      <c r="D254" s="4" t="s">
        <v>6</v>
      </c>
      <c r="E254" s="4" t="s">
        <v>15</v>
      </c>
      <c r="F254" s="4" t="s">
        <v>20</v>
      </c>
      <c r="G254" s="17">
        <v>1743</v>
      </c>
      <c r="H254" s="15">
        <v>10</v>
      </c>
      <c r="I254" s="15">
        <v>15</v>
      </c>
      <c r="J254" s="14">
        <f t="shared" si="9"/>
        <v>26145</v>
      </c>
      <c r="K254" s="15">
        <v>1568.7</v>
      </c>
      <c r="L254" s="14">
        <f t="shared" si="10"/>
        <v>24576.3</v>
      </c>
      <c r="M254" s="20">
        <f t="shared" si="11"/>
        <v>7146.2999999999993</v>
      </c>
    </row>
    <row r="255" spans="2:13" x14ac:dyDescent="0.25">
      <c r="B255" s="19" t="s">
        <v>26</v>
      </c>
      <c r="C255" s="13" t="s">
        <v>7</v>
      </c>
      <c r="D255" s="13" t="s">
        <v>8</v>
      </c>
      <c r="E255" s="13" t="s">
        <v>4</v>
      </c>
      <c r="F255" s="13" t="s">
        <v>5</v>
      </c>
      <c r="G255" s="16">
        <v>2178</v>
      </c>
      <c r="H255" s="14">
        <v>3</v>
      </c>
      <c r="I255" s="14">
        <v>15</v>
      </c>
      <c r="J255" s="14">
        <f t="shared" si="9"/>
        <v>32670</v>
      </c>
      <c r="K255" s="14">
        <v>0</v>
      </c>
      <c r="L255" s="14">
        <f t="shared" si="10"/>
        <v>32670</v>
      </c>
      <c r="M255" s="20">
        <f t="shared" si="11"/>
        <v>26136</v>
      </c>
    </row>
    <row r="256" spans="2:13" x14ac:dyDescent="0.25">
      <c r="B256" s="19" t="s">
        <v>281</v>
      </c>
      <c r="C256" s="4" t="s">
        <v>2</v>
      </c>
      <c r="D256" s="4" t="s">
        <v>8</v>
      </c>
      <c r="E256" s="4" t="s">
        <v>16</v>
      </c>
      <c r="F256" s="4" t="s">
        <v>20</v>
      </c>
      <c r="G256" s="17">
        <v>1579</v>
      </c>
      <c r="H256" s="15">
        <v>120</v>
      </c>
      <c r="I256" s="15">
        <v>20</v>
      </c>
      <c r="J256" s="14">
        <f t="shared" si="9"/>
        <v>31580</v>
      </c>
      <c r="K256" s="15">
        <v>1579</v>
      </c>
      <c r="L256" s="14">
        <f t="shared" si="10"/>
        <v>30001</v>
      </c>
      <c r="M256" s="20">
        <f t="shared" si="11"/>
        <v>-159479</v>
      </c>
    </row>
    <row r="257" spans="2:13" x14ac:dyDescent="0.25">
      <c r="B257" s="19" t="s">
        <v>600</v>
      </c>
      <c r="C257" s="4" t="s">
        <v>7</v>
      </c>
      <c r="D257" s="4" t="s">
        <v>14</v>
      </c>
      <c r="E257" s="4" t="s">
        <v>4</v>
      </c>
      <c r="F257" s="4" t="s">
        <v>21</v>
      </c>
      <c r="G257" s="17">
        <v>2567</v>
      </c>
      <c r="H257" s="15">
        <v>3</v>
      </c>
      <c r="I257" s="15">
        <v>15</v>
      </c>
      <c r="J257" s="14">
        <f t="shared" si="9"/>
        <v>38505</v>
      </c>
      <c r="K257" s="15">
        <v>5005.6499999999996</v>
      </c>
      <c r="L257" s="14">
        <f t="shared" si="10"/>
        <v>33499.35</v>
      </c>
      <c r="M257" s="20">
        <f t="shared" si="11"/>
        <v>25798.35</v>
      </c>
    </row>
    <row r="258" spans="2:13" x14ac:dyDescent="0.25">
      <c r="B258" s="19" t="s">
        <v>337</v>
      </c>
      <c r="C258" s="4" t="s">
        <v>11</v>
      </c>
      <c r="D258" s="4" t="s">
        <v>3</v>
      </c>
      <c r="E258" s="4" t="s">
        <v>4</v>
      </c>
      <c r="F258" s="4" t="s">
        <v>20</v>
      </c>
      <c r="G258" s="17">
        <v>1884</v>
      </c>
      <c r="H258" s="15">
        <v>3</v>
      </c>
      <c r="I258" s="15">
        <v>12</v>
      </c>
      <c r="J258" s="14">
        <f t="shared" si="9"/>
        <v>22608</v>
      </c>
      <c r="K258" s="15">
        <v>1582.56</v>
      </c>
      <c r="L258" s="14">
        <f t="shared" si="10"/>
        <v>21025.439999999999</v>
      </c>
      <c r="M258" s="20">
        <f t="shared" si="11"/>
        <v>15373.439999999999</v>
      </c>
    </row>
    <row r="259" spans="2:13" x14ac:dyDescent="0.25">
      <c r="B259" s="19" t="s">
        <v>275</v>
      </c>
      <c r="C259" s="4" t="s">
        <v>7</v>
      </c>
      <c r="D259" s="4" t="s">
        <v>6</v>
      </c>
      <c r="E259" s="4" t="s">
        <v>15</v>
      </c>
      <c r="F259" s="4" t="s">
        <v>20</v>
      </c>
      <c r="G259" s="17">
        <v>2116</v>
      </c>
      <c r="H259" s="15">
        <v>10</v>
      </c>
      <c r="I259" s="15">
        <v>15</v>
      </c>
      <c r="J259" s="14">
        <f t="shared" si="9"/>
        <v>31740</v>
      </c>
      <c r="K259" s="15">
        <v>1587</v>
      </c>
      <c r="L259" s="14">
        <f t="shared" si="10"/>
        <v>30153</v>
      </c>
      <c r="M259" s="20">
        <f t="shared" si="11"/>
        <v>8993</v>
      </c>
    </row>
    <row r="260" spans="2:13" x14ac:dyDescent="0.25">
      <c r="B260" s="19" t="s">
        <v>637</v>
      </c>
      <c r="C260" s="4" t="s">
        <v>2</v>
      </c>
      <c r="D260" s="4" t="s">
        <v>14</v>
      </c>
      <c r="E260" s="4" t="s">
        <v>4</v>
      </c>
      <c r="F260" s="4" t="s">
        <v>21</v>
      </c>
      <c r="G260" s="17">
        <v>1743</v>
      </c>
      <c r="H260" s="15">
        <v>3</v>
      </c>
      <c r="I260" s="15">
        <v>20</v>
      </c>
      <c r="J260" s="14">
        <f t="shared" si="9"/>
        <v>34860</v>
      </c>
      <c r="K260" s="15">
        <v>4880.3999999999996</v>
      </c>
      <c r="L260" s="14">
        <f t="shared" si="10"/>
        <v>29979.599999999999</v>
      </c>
      <c r="M260" s="20">
        <f t="shared" si="11"/>
        <v>24750.6</v>
      </c>
    </row>
    <row r="261" spans="2:13" x14ac:dyDescent="0.25">
      <c r="B261" s="19" t="s">
        <v>159</v>
      </c>
      <c r="C261" s="4" t="s">
        <v>2</v>
      </c>
      <c r="D261" s="4" t="s">
        <v>14</v>
      </c>
      <c r="E261" s="4" t="s">
        <v>17</v>
      </c>
      <c r="F261" s="4" t="s">
        <v>19</v>
      </c>
      <c r="G261" s="17">
        <v>266</v>
      </c>
      <c r="H261" s="15">
        <v>250</v>
      </c>
      <c r="I261" s="15">
        <v>350</v>
      </c>
      <c r="J261" s="14">
        <f t="shared" si="9"/>
        <v>93100</v>
      </c>
      <c r="K261" s="15">
        <v>1862</v>
      </c>
      <c r="L261" s="14">
        <f t="shared" si="10"/>
        <v>91238</v>
      </c>
      <c r="M261" s="20">
        <f t="shared" si="11"/>
        <v>24738</v>
      </c>
    </row>
    <row r="262" spans="2:13" x14ac:dyDescent="0.25">
      <c r="B262" s="19" t="s">
        <v>34</v>
      </c>
      <c r="C262" s="13" t="s">
        <v>7</v>
      </c>
      <c r="D262" s="13" t="s">
        <v>9</v>
      </c>
      <c r="E262" s="13" t="s">
        <v>10</v>
      </c>
      <c r="F262" s="13" t="s">
        <v>5</v>
      </c>
      <c r="G262" s="16">
        <v>2470</v>
      </c>
      <c r="H262" s="14">
        <v>5</v>
      </c>
      <c r="I262" s="14">
        <v>15</v>
      </c>
      <c r="J262" s="14">
        <f t="shared" si="9"/>
        <v>37050</v>
      </c>
      <c r="K262" s="14">
        <v>0</v>
      </c>
      <c r="L262" s="14">
        <f t="shared" si="10"/>
        <v>37050</v>
      </c>
      <c r="M262" s="20">
        <f t="shared" si="11"/>
        <v>24700</v>
      </c>
    </row>
    <row r="263" spans="2:13" x14ac:dyDescent="0.25">
      <c r="B263" s="19" t="s">
        <v>408</v>
      </c>
      <c r="C263" s="4" t="s">
        <v>2</v>
      </c>
      <c r="D263" s="4" t="s">
        <v>14</v>
      </c>
      <c r="E263" s="4" t="s">
        <v>16</v>
      </c>
      <c r="F263" s="4" t="s">
        <v>20</v>
      </c>
      <c r="G263" s="17">
        <v>2907</v>
      </c>
      <c r="H263" s="15">
        <v>120</v>
      </c>
      <c r="I263" s="15">
        <v>7</v>
      </c>
      <c r="J263" s="14">
        <f t="shared" ref="J263:J326" si="12">G263*I263</f>
        <v>20349</v>
      </c>
      <c r="K263" s="15">
        <v>1627.92</v>
      </c>
      <c r="L263" s="14">
        <f t="shared" ref="L263:L326" si="13">J263-K263</f>
        <v>18721.080000000002</v>
      </c>
      <c r="M263" s="20">
        <f t="shared" ref="M263:M326" si="14">L263-G263*H263</f>
        <v>-330118.92</v>
      </c>
    </row>
    <row r="264" spans="2:13" x14ac:dyDescent="0.25">
      <c r="B264" s="19" t="s">
        <v>419</v>
      </c>
      <c r="C264" s="4" t="s">
        <v>2</v>
      </c>
      <c r="D264" s="4" t="s">
        <v>14</v>
      </c>
      <c r="E264" s="4" t="s">
        <v>18</v>
      </c>
      <c r="F264" s="4" t="s">
        <v>20</v>
      </c>
      <c r="G264" s="17">
        <v>2907</v>
      </c>
      <c r="H264" s="15">
        <v>260</v>
      </c>
      <c r="I264" s="15">
        <v>7</v>
      </c>
      <c r="J264" s="14">
        <f t="shared" si="12"/>
        <v>20349</v>
      </c>
      <c r="K264" s="15">
        <v>1627.92</v>
      </c>
      <c r="L264" s="14">
        <f t="shared" si="13"/>
        <v>18721.080000000002</v>
      </c>
      <c r="M264" s="20">
        <f t="shared" si="14"/>
        <v>-737098.92</v>
      </c>
    </row>
    <row r="265" spans="2:13" x14ac:dyDescent="0.25">
      <c r="B265" s="19" t="s">
        <v>177</v>
      </c>
      <c r="C265" s="4" t="s">
        <v>12</v>
      </c>
      <c r="D265" s="4" t="s">
        <v>8</v>
      </c>
      <c r="E265" s="4" t="s">
        <v>10</v>
      </c>
      <c r="F265" s="4" t="s">
        <v>19</v>
      </c>
      <c r="G265" s="17">
        <v>1287</v>
      </c>
      <c r="H265" s="15">
        <v>5</v>
      </c>
      <c r="I265" s="15">
        <v>125</v>
      </c>
      <c r="J265" s="14">
        <f t="shared" si="12"/>
        <v>160875</v>
      </c>
      <c r="K265" s="15">
        <v>4826.25</v>
      </c>
      <c r="L265" s="14">
        <f t="shared" si="13"/>
        <v>156048.75</v>
      </c>
      <c r="M265" s="20">
        <f t="shared" si="14"/>
        <v>149613.75</v>
      </c>
    </row>
    <row r="266" spans="2:13" x14ac:dyDescent="0.25">
      <c r="B266" s="19" t="s">
        <v>544</v>
      </c>
      <c r="C266" s="4" t="s">
        <v>2</v>
      </c>
      <c r="D266" s="4" t="s">
        <v>6</v>
      </c>
      <c r="E266" s="4" t="s">
        <v>15</v>
      </c>
      <c r="F266" s="4" t="s">
        <v>21</v>
      </c>
      <c r="G266" s="17">
        <v>2992</v>
      </c>
      <c r="H266" s="15">
        <v>10</v>
      </c>
      <c r="I266" s="15">
        <v>20</v>
      </c>
      <c r="J266" s="14">
        <f t="shared" si="12"/>
        <v>59840</v>
      </c>
      <c r="K266" s="15">
        <v>6582.4</v>
      </c>
      <c r="L266" s="14">
        <f t="shared" si="13"/>
        <v>53257.599999999999</v>
      </c>
      <c r="M266" s="20">
        <f t="shared" si="14"/>
        <v>23337.599999999999</v>
      </c>
    </row>
    <row r="267" spans="2:13" x14ac:dyDescent="0.25">
      <c r="B267" s="19" t="s">
        <v>117</v>
      </c>
      <c r="C267" s="4" t="s">
        <v>13</v>
      </c>
      <c r="D267" s="4" t="s">
        <v>9</v>
      </c>
      <c r="E267" s="4" t="s">
        <v>17</v>
      </c>
      <c r="F267" s="4" t="s">
        <v>19</v>
      </c>
      <c r="G267" s="17">
        <v>494</v>
      </c>
      <c r="H267" s="15">
        <v>250</v>
      </c>
      <c r="I267" s="15">
        <v>300</v>
      </c>
      <c r="J267" s="14">
        <f t="shared" si="12"/>
        <v>148200</v>
      </c>
      <c r="K267" s="15">
        <v>1482</v>
      </c>
      <c r="L267" s="14">
        <f t="shared" si="13"/>
        <v>146718</v>
      </c>
      <c r="M267" s="20">
        <f t="shared" si="14"/>
        <v>23218</v>
      </c>
    </row>
    <row r="268" spans="2:13" x14ac:dyDescent="0.25">
      <c r="B268" s="19" t="s">
        <v>128</v>
      </c>
      <c r="C268" s="4" t="s">
        <v>2</v>
      </c>
      <c r="D268" s="4" t="s">
        <v>14</v>
      </c>
      <c r="E268" s="4" t="s">
        <v>10</v>
      </c>
      <c r="F268" s="4" t="s">
        <v>19</v>
      </c>
      <c r="G268" s="17">
        <v>1566</v>
      </c>
      <c r="H268" s="15">
        <v>5</v>
      </c>
      <c r="I268" s="15">
        <v>20</v>
      </c>
      <c r="J268" s="14">
        <f t="shared" si="12"/>
        <v>31320</v>
      </c>
      <c r="K268" s="15">
        <v>626.4</v>
      </c>
      <c r="L268" s="14">
        <f t="shared" si="13"/>
        <v>30693.599999999999</v>
      </c>
      <c r="M268" s="20">
        <f t="shared" si="14"/>
        <v>22863.599999999999</v>
      </c>
    </row>
    <row r="269" spans="2:13" x14ac:dyDescent="0.25">
      <c r="B269" s="19" t="s">
        <v>654</v>
      </c>
      <c r="C269" s="4" t="s">
        <v>7</v>
      </c>
      <c r="D269" s="4" t="s">
        <v>3</v>
      </c>
      <c r="E269" s="4" t="s">
        <v>4</v>
      </c>
      <c r="F269" s="4" t="s">
        <v>21</v>
      </c>
      <c r="G269" s="17">
        <v>2300</v>
      </c>
      <c r="H269" s="15">
        <v>3</v>
      </c>
      <c r="I269" s="15">
        <v>15</v>
      </c>
      <c r="J269" s="14">
        <f t="shared" si="12"/>
        <v>34500</v>
      </c>
      <c r="K269" s="15">
        <v>4830</v>
      </c>
      <c r="L269" s="14">
        <f t="shared" si="13"/>
        <v>29670</v>
      </c>
      <c r="M269" s="20">
        <f t="shared" si="14"/>
        <v>22770</v>
      </c>
    </row>
    <row r="270" spans="2:13" x14ac:dyDescent="0.25">
      <c r="B270" s="19" t="s">
        <v>300</v>
      </c>
      <c r="C270" s="4" t="s">
        <v>11</v>
      </c>
      <c r="D270" s="4" t="s">
        <v>3</v>
      </c>
      <c r="E270" s="4" t="s">
        <v>4</v>
      </c>
      <c r="F270" s="4" t="s">
        <v>20</v>
      </c>
      <c r="G270" s="17">
        <v>2299</v>
      </c>
      <c r="H270" s="15">
        <v>3</v>
      </c>
      <c r="I270" s="15">
        <v>12</v>
      </c>
      <c r="J270" s="14">
        <f t="shared" si="12"/>
        <v>27588</v>
      </c>
      <c r="K270" s="15">
        <v>1655.28</v>
      </c>
      <c r="L270" s="14">
        <f t="shared" si="13"/>
        <v>25932.720000000001</v>
      </c>
      <c r="M270" s="20">
        <f t="shared" si="14"/>
        <v>19035.72</v>
      </c>
    </row>
    <row r="271" spans="2:13" x14ac:dyDescent="0.25">
      <c r="B271" s="19" t="s">
        <v>237</v>
      </c>
      <c r="C271" s="4" t="s">
        <v>2</v>
      </c>
      <c r="D271" s="4" t="s">
        <v>6</v>
      </c>
      <c r="E271" s="4" t="s">
        <v>10</v>
      </c>
      <c r="F271" s="4" t="s">
        <v>20</v>
      </c>
      <c r="G271" s="17">
        <v>1159</v>
      </c>
      <c r="H271" s="15">
        <v>5</v>
      </c>
      <c r="I271" s="15">
        <v>7</v>
      </c>
      <c r="J271" s="14">
        <f t="shared" si="12"/>
        <v>8113</v>
      </c>
      <c r="K271" s="15">
        <v>405.65</v>
      </c>
      <c r="L271" s="14">
        <f t="shared" si="13"/>
        <v>7707.35</v>
      </c>
      <c r="M271" s="20">
        <f t="shared" si="14"/>
        <v>1912.3500000000004</v>
      </c>
    </row>
    <row r="272" spans="2:13" x14ac:dyDescent="0.25">
      <c r="B272" s="19" t="s">
        <v>309</v>
      </c>
      <c r="C272" s="4" t="s">
        <v>11</v>
      </c>
      <c r="D272" s="4" t="s">
        <v>3</v>
      </c>
      <c r="E272" s="4" t="s">
        <v>15</v>
      </c>
      <c r="F272" s="4" t="s">
        <v>20</v>
      </c>
      <c r="G272" s="17">
        <v>2299</v>
      </c>
      <c r="H272" s="15">
        <v>10</v>
      </c>
      <c r="I272" s="15">
        <v>12</v>
      </c>
      <c r="J272" s="14">
        <f t="shared" si="12"/>
        <v>27588</v>
      </c>
      <c r="K272" s="15">
        <v>1655.28</v>
      </c>
      <c r="L272" s="14">
        <f t="shared" si="13"/>
        <v>25932.720000000001</v>
      </c>
      <c r="M272" s="20">
        <f t="shared" si="14"/>
        <v>2942.7200000000012</v>
      </c>
    </row>
    <row r="273" spans="2:13" x14ac:dyDescent="0.25">
      <c r="B273" s="19" t="s">
        <v>92</v>
      </c>
      <c r="C273" s="13" t="s">
        <v>7</v>
      </c>
      <c r="D273" s="13" t="s">
        <v>9</v>
      </c>
      <c r="E273" s="13" t="s">
        <v>10</v>
      </c>
      <c r="F273" s="13" t="s">
        <v>19</v>
      </c>
      <c r="G273" s="16">
        <v>2214</v>
      </c>
      <c r="H273" s="14">
        <v>5</v>
      </c>
      <c r="I273" s="14">
        <v>15</v>
      </c>
      <c r="J273" s="14">
        <f t="shared" si="12"/>
        <v>33210</v>
      </c>
      <c r="K273" s="14">
        <v>332.1</v>
      </c>
      <c r="L273" s="14">
        <f t="shared" si="13"/>
        <v>32877.9</v>
      </c>
      <c r="M273" s="20">
        <f t="shared" si="14"/>
        <v>21807.9</v>
      </c>
    </row>
    <row r="274" spans="2:13" x14ac:dyDescent="0.25">
      <c r="B274" s="19" t="s">
        <v>568</v>
      </c>
      <c r="C274" s="4" t="s">
        <v>2</v>
      </c>
      <c r="D274" s="4" t="s">
        <v>9</v>
      </c>
      <c r="E274" s="4" t="s">
        <v>10</v>
      </c>
      <c r="F274" s="4" t="s">
        <v>21</v>
      </c>
      <c r="G274" s="17">
        <v>1715</v>
      </c>
      <c r="H274" s="15">
        <v>5</v>
      </c>
      <c r="I274" s="15">
        <v>20</v>
      </c>
      <c r="J274" s="14">
        <f t="shared" si="12"/>
        <v>34300</v>
      </c>
      <c r="K274" s="15">
        <v>4116</v>
      </c>
      <c r="L274" s="14">
        <f t="shared" si="13"/>
        <v>30184</v>
      </c>
      <c r="M274" s="20">
        <f t="shared" si="14"/>
        <v>21609</v>
      </c>
    </row>
    <row r="275" spans="2:13" x14ac:dyDescent="0.25">
      <c r="B275" s="19" t="s">
        <v>441</v>
      </c>
      <c r="C275" s="4" t="s">
        <v>7</v>
      </c>
      <c r="D275" s="4" t="s">
        <v>8</v>
      </c>
      <c r="E275" s="4" t="s">
        <v>15</v>
      </c>
      <c r="F275" s="4" t="s">
        <v>20</v>
      </c>
      <c r="G275" s="17">
        <v>1227</v>
      </c>
      <c r="H275" s="15">
        <v>10</v>
      </c>
      <c r="I275" s="15">
        <v>15</v>
      </c>
      <c r="J275" s="14">
        <f t="shared" si="12"/>
        <v>18405</v>
      </c>
      <c r="K275" s="15">
        <v>1656.45</v>
      </c>
      <c r="L275" s="14">
        <f t="shared" si="13"/>
        <v>16748.55</v>
      </c>
      <c r="M275" s="20">
        <f t="shared" si="14"/>
        <v>4478.5499999999993</v>
      </c>
    </row>
    <row r="276" spans="2:13" x14ac:dyDescent="0.25">
      <c r="B276" s="19" t="s">
        <v>187</v>
      </c>
      <c r="C276" s="4" t="s">
        <v>12</v>
      </c>
      <c r="D276" s="4" t="s">
        <v>8</v>
      </c>
      <c r="E276" s="4" t="s">
        <v>15</v>
      </c>
      <c r="F276" s="4" t="s">
        <v>19</v>
      </c>
      <c r="G276" s="17">
        <v>1287</v>
      </c>
      <c r="H276" s="15">
        <v>10</v>
      </c>
      <c r="I276" s="15">
        <v>125</v>
      </c>
      <c r="J276" s="14">
        <f t="shared" si="12"/>
        <v>160875</v>
      </c>
      <c r="K276" s="15">
        <v>4826.25</v>
      </c>
      <c r="L276" s="14">
        <f t="shared" si="13"/>
        <v>156048.75</v>
      </c>
      <c r="M276" s="20">
        <f t="shared" si="14"/>
        <v>143178.75</v>
      </c>
    </row>
    <row r="277" spans="2:13" x14ac:dyDescent="0.25">
      <c r="B277" s="19" t="s">
        <v>677</v>
      </c>
      <c r="C277" s="4" t="s">
        <v>13</v>
      </c>
      <c r="D277" s="4" t="s">
        <v>14</v>
      </c>
      <c r="E277" s="4" t="s">
        <v>17</v>
      </c>
      <c r="F277" s="4" t="s">
        <v>21</v>
      </c>
      <c r="G277" s="17">
        <v>2541</v>
      </c>
      <c r="H277" s="15">
        <v>250</v>
      </c>
      <c r="I277" s="15">
        <v>300</v>
      </c>
      <c r="J277" s="14">
        <f t="shared" si="12"/>
        <v>762300</v>
      </c>
      <c r="K277" s="15">
        <v>106722</v>
      </c>
      <c r="L277" s="14">
        <f t="shared" si="13"/>
        <v>655578</v>
      </c>
      <c r="M277" s="20">
        <f t="shared" si="14"/>
        <v>20328</v>
      </c>
    </row>
    <row r="278" spans="2:13" x14ac:dyDescent="0.25">
      <c r="B278" s="19" t="s">
        <v>613</v>
      </c>
      <c r="C278" s="4" t="s">
        <v>2</v>
      </c>
      <c r="D278" s="4" t="s">
        <v>6</v>
      </c>
      <c r="E278" s="4" t="s">
        <v>15</v>
      </c>
      <c r="F278" s="4" t="s">
        <v>21</v>
      </c>
      <c r="G278" s="17">
        <v>2708</v>
      </c>
      <c r="H278" s="15">
        <v>10</v>
      </c>
      <c r="I278" s="15">
        <v>20</v>
      </c>
      <c r="J278" s="14">
        <f t="shared" si="12"/>
        <v>54160</v>
      </c>
      <c r="K278" s="15">
        <v>7040.8</v>
      </c>
      <c r="L278" s="14">
        <f t="shared" si="13"/>
        <v>47119.199999999997</v>
      </c>
      <c r="M278" s="20">
        <f t="shared" si="14"/>
        <v>20039.199999999997</v>
      </c>
    </row>
    <row r="279" spans="2:13" x14ac:dyDescent="0.25">
      <c r="B279" s="19" t="s">
        <v>612</v>
      </c>
      <c r="C279" s="4" t="s">
        <v>2</v>
      </c>
      <c r="D279" s="4" t="s">
        <v>14</v>
      </c>
      <c r="E279" s="4" t="s">
        <v>15</v>
      </c>
      <c r="F279" s="4" t="s">
        <v>21</v>
      </c>
      <c r="G279" s="17">
        <v>2641</v>
      </c>
      <c r="H279" s="15">
        <v>10</v>
      </c>
      <c r="I279" s="15">
        <v>20</v>
      </c>
      <c r="J279" s="14">
        <f t="shared" si="12"/>
        <v>52820</v>
      </c>
      <c r="K279" s="15">
        <v>6866.6</v>
      </c>
      <c r="L279" s="14">
        <f t="shared" si="13"/>
        <v>45953.4</v>
      </c>
      <c r="M279" s="20">
        <f t="shared" si="14"/>
        <v>19543.400000000001</v>
      </c>
    </row>
    <row r="280" spans="2:13" x14ac:dyDescent="0.25">
      <c r="B280" s="19" t="s">
        <v>200</v>
      </c>
      <c r="C280" s="4" t="s">
        <v>7</v>
      </c>
      <c r="D280" s="4" t="s">
        <v>9</v>
      </c>
      <c r="E280" s="4" t="s">
        <v>10</v>
      </c>
      <c r="F280" s="4" t="s">
        <v>19</v>
      </c>
      <c r="G280" s="17">
        <v>2031</v>
      </c>
      <c r="H280" s="15">
        <v>5</v>
      </c>
      <c r="I280" s="15">
        <v>15</v>
      </c>
      <c r="J280" s="14">
        <f t="shared" si="12"/>
        <v>30465</v>
      </c>
      <c r="K280" s="15">
        <v>1218.5999999999999</v>
      </c>
      <c r="L280" s="14">
        <f t="shared" si="13"/>
        <v>29246.400000000001</v>
      </c>
      <c r="M280" s="20">
        <f t="shared" si="14"/>
        <v>19091.400000000001</v>
      </c>
    </row>
    <row r="281" spans="2:13" x14ac:dyDescent="0.25">
      <c r="B281" s="19" t="s">
        <v>219</v>
      </c>
      <c r="C281" s="4" t="s">
        <v>2</v>
      </c>
      <c r="D281" s="4" t="s">
        <v>3</v>
      </c>
      <c r="E281" s="4" t="s">
        <v>15</v>
      </c>
      <c r="F281" s="4" t="s">
        <v>19</v>
      </c>
      <c r="G281" s="17">
        <v>2074</v>
      </c>
      <c r="H281" s="15">
        <v>10</v>
      </c>
      <c r="I281" s="15">
        <v>20</v>
      </c>
      <c r="J281" s="14">
        <f t="shared" si="12"/>
        <v>41480</v>
      </c>
      <c r="K281" s="15">
        <v>1659.2</v>
      </c>
      <c r="L281" s="14">
        <f t="shared" si="13"/>
        <v>39820.800000000003</v>
      </c>
      <c r="M281" s="20">
        <f t="shared" si="14"/>
        <v>19080.800000000003</v>
      </c>
    </row>
    <row r="282" spans="2:13" x14ac:dyDescent="0.25">
      <c r="B282" s="19" t="s">
        <v>458</v>
      </c>
      <c r="C282" s="4" t="s">
        <v>7</v>
      </c>
      <c r="D282" s="4" t="s">
        <v>8</v>
      </c>
      <c r="E282" s="4" t="s">
        <v>17</v>
      </c>
      <c r="F282" s="4" t="s">
        <v>20</v>
      </c>
      <c r="G282" s="17">
        <v>1227</v>
      </c>
      <c r="H282" s="15">
        <v>250</v>
      </c>
      <c r="I282" s="15">
        <v>15</v>
      </c>
      <c r="J282" s="14">
        <f t="shared" si="12"/>
        <v>18405</v>
      </c>
      <c r="K282" s="15">
        <v>1656.45</v>
      </c>
      <c r="L282" s="14">
        <f t="shared" si="13"/>
        <v>16748.55</v>
      </c>
      <c r="M282" s="20">
        <f t="shared" si="14"/>
        <v>-290001.45</v>
      </c>
    </row>
    <row r="283" spans="2:13" x14ac:dyDescent="0.25">
      <c r="B283" s="19" t="s">
        <v>541</v>
      </c>
      <c r="C283" s="4" t="s">
        <v>2</v>
      </c>
      <c r="D283" s="4" t="s">
        <v>3</v>
      </c>
      <c r="E283" s="4" t="s">
        <v>15</v>
      </c>
      <c r="F283" s="4" t="s">
        <v>21</v>
      </c>
      <c r="G283" s="17">
        <v>2394</v>
      </c>
      <c r="H283" s="15">
        <v>10</v>
      </c>
      <c r="I283" s="15">
        <v>20</v>
      </c>
      <c r="J283" s="14">
        <f t="shared" si="12"/>
        <v>47880</v>
      </c>
      <c r="K283" s="15">
        <v>5266.8</v>
      </c>
      <c r="L283" s="14">
        <f t="shared" si="13"/>
        <v>42613.2</v>
      </c>
      <c r="M283" s="20">
        <f t="shared" si="14"/>
        <v>18673.199999999997</v>
      </c>
    </row>
    <row r="284" spans="2:13" x14ac:dyDescent="0.25">
      <c r="B284" s="19" t="s">
        <v>207</v>
      </c>
      <c r="C284" s="4" t="s">
        <v>7</v>
      </c>
      <c r="D284" s="4" t="s">
        <v>3</v>
      </c>
      <c r="E284" s="4" t="s">
        <v>10</v>
      </c>
      <c r="F284" s="4" t="s">
        <v>19</v>
      </c>
      <c r="G284" s="17">
        <v>1967</v>
      </c>
      <c r="H284" s="15">
        <v>5</v>
      </c>
      <c r="I284" s="15">
        <v>15</v>
      </c>
      <c r="J284" s="14">
        <f t="shared" si="12"/>
        <v>29505</v>
      </c>
      <c r="K284" s="15">
        <v>1180.2</v>
      </c>
      <c r="L284" s="14">
        <f t="shared" si="13"/>
        <v>28324.799999999999</v>
      </c>
      <c r="M284" s="20">
        <f t="shared" si="14"/>
        <v>18489.8</v>
      </c>
    </row>
    <row r="285" spans="2:13" x14ac:dyDescent="0.25">
      <c r="B285" s="19" t="s">
        <v>53</v>
      </c>
      <c r="C285" s="13" t="s">
        <v>2</v>
      </c>
      <c r="D285" s="13" t="s">
        <v>3</v>
      </c>
      <c r="E285" s="13" t="s">
        <v>15</v>
      </c>
      <c r="F285" s="13" t="s">
        <v>5</v>
      </c>
      <c r="G285" s="16">
        <v>1817</v>
      </c>
      <c r="H285" s="14">
        <v>10</v>
      </c>
      <c r="I285" s="14">
        <v>20</v>
      </c>
      <c r="J285" s="14">
        <f t="shared" si="12"/>
        <v>36340</v>
      </c>
      <c r="K285" s="14">
        <v>0</v>
      </c>
      <c r="L285" s="14">
        <f t="shared" si="13"/>
        <v>36340</v>
      </c>
      <c r="M285" s="20">
        <f t="shared" si="14"/>
        <v>18170</v>
      </c>
    </row>
    <row r="286" spans="2:13" x14ac:dyDescent="0.25">
      <c r="B286" s="19" t="s">
        <v>661</v>
      </c>
      <c r="C286" s="4" t="s">
        <v>7</v>
      </c>
      <c r="D286" s="4" t="s">
        <v>3</v>
      </c>
      <c r="E286" s="4" t="s">
        <v>10</v>
      </c>
      <c r="F286" s="4" t="s">
        <v>21</v>
      </c>
      <c r="G286" s="17">
        <v>2300</v>
      </c>
      <c r="H286" s="15">
        <v>5</v>
      </c>
      <c r="I286" s="15">
        <v>15</v>
      </c>
      <c r="J286" s="14">
        <f t="shared" si="12"/>
        <v>34500</v>
      </c>
      <c r="K286" s="15">
        <v>4830</v>
      </c>
      <c r="L286" s="14">
        <f t="shared" si="13"/>
        <v>29670</v>
      </c>
      <c r="M286" s="20">
        <f t="shared" si="14"/>
        <v>18170</v>
      </c>
    </row>
    <row r="287" spans="2:13" x14ac:dyDescent="0.25">
      <c r="B287" s="19" t="s">
        <v>535</v>
      </c>
      <c r="C287" s="4" t="s">
        <v>7</v>
      </c>
      <c r="D287" s="4" t="s">
        <v>9</v>
      </c>
      <c r="E287" s="4" t="s">
        <v>10</v>
      </c>
      <c r="F287" s="4" t="s">
        <v>21</v>
      </c>
      <c r="G287" s="17">
        <v>2157</v>
      </c>
      <c r="H287" s="15">
        <v>5</v>
      </c>
      <c r="I287" s="15">
        <v>15</v>
      </c>
      <c r="J287" s="14">
        <f t="shared" si="12"/>
        <v>32355</v>
      </c>
      <c r="K287" s="15">
        <v>3559.05</v>
      </c>
      <c r="L287" s="14">
        <f t="shared" si="13"/>
        <v>28795.95</v>
      </c>
      <c r="M287" s="20">
        <f t="shared" si="14"/>
        <v>18010.95</v>
      </c>
    </row>
    <row r="288" spans="2:13" x14ac:dyDescent="0.25">
      <c r="B288" s="19" t="s">
        <v>557</v>
      </c>
      <c r="C288" s="4" t="s">
        <v>2</v>
      </c>
      <c r="D288" s="4" t="s">
        <v>9</v>
      </c>
      <c r="E288" s="4" t="s">
        <v>18</v>
      </c>
      <c r="F288" s="4" t="s">
        <v>21</v>
      </c>
      <c r="G288" s="17">
        <v>344</v>
      </c>
      <c r="H288" s="15">
        <v>260</v>
      </c>
      <c r="I288" s="15">
        <v>350</v>
      </c>
      <c r="J288" s="14">
        <f t="shared" si="12"/>
        <v>120400</v>
      </c>
      <c r="K288" s="15">
        <v>13244</v>
      </c>
      <c r="L288" s="14">
        <f t="shared" si="13"/>
        <v>107156</v>
      </c>
      <c r="M288" s="20">
        <f t="shared" si="14"/>
        <v>17716</v>
      </c>
    </row>
    <row r="289" spans="2:13" x14ac:dyDescent="0.25">
      <c r="B289" s="19" t="s">
        <v>466</v>
      </c>
      <c r="C289" s="4" t="s">
        <v>11</v>
      </c>
      <c r="D289" s="4" t="s">
        <v>6</v>
      </c>
      <c r="E289" s="4" t="s">
        <v>4</v>
      </c>
      <c r="F289" s="4" t="s">
        <v>20</v>
      </c>
      <c r="G289" s="17">
        <v>1580</v>
      </c>
      <c r="H289" s="15">
        <v>3</v>
      </c>
      <c r="I289" s="15">
        <v>12</v>
      </c>
      <c r="J289" s="14">
        <f t="shared" si="12"/>
        <v>18960</v>
      </c>
      <c r="K289" s="15">
        <v>1706.4</v>
      </c>
      <c r="L289" s="14">
        <f t="shared" si="13"/>
        <v>17253.599999999999</v>
      </c>
      <c r="M289" s="20">
        <f t="shared" si="14"/>
        <v>12513.599999999999</v>
      </c>
    </row>
    <row r="290" spans="2:13" x14ac:dyDescent="0.25">
      <c r="B290" s="19" t="s">
        <v>31</v>
      </c>
      <c r="C290" s="13" t="s">
        <v>11</v>
      </c>
      <c r="D290" s="13" t="s">
        <v>3</v>
      </c>
      <c r="E290" s="13" t="s">
        <v>10</v>
      </c>
      <c r="F290" s="13" t="s">
        <v>5</v>
      </c>
      <c r="G290" s="16">
        <v>2518</v>
      </c>
      <c r="H290" s="14">
        <v>5</v>
      </c>
      <c r="I290" s="14">
        <v>12</v>
      </c>
      <c r="J290" s="14">
        <f t="shared" si="12"/>
        <v>30216</v>
      </c>
      <c r="K290" s="14">
        <v>0</v>
      </c>
      <c r="L290" s="14">
        <f t="shared" si="13"/>
        <v>30216</v>
      </c>
      <c r="M290" s="20">
        <f t="shared" si="14"/>
        <v>17626</v>
      </c>
    </row>
    <row r="291" spans="2:13" x14ac:dyDescent="0.25">
      <c r="B291" s="19" t="s">
        <v>486</v>
      </c>
      <c r="C291" s="4" t="s">
        <v>7</v>
      </c>
      <c r="D291" s="4" t="s">
        <v>8</v>
      </c>
      <c r="E291" s="4" t="s">
        <v>10</v>
      </c>
      <c r="F291" s="4" t="s">
        <v>21</v>
      </c>
      <c r="G291" s="17">
        <v>2072</v>
      </c>
      <c r="H291" s="15">
        <v>5</v>
      </c>
      <c r="I291" s="15">
        <v>15</v>
      </c>
      <c r="J291" s="14">
        <f t="shared" si="12"/>
        <v>31080</v>
      </c>
      <c r="K291" s="15">
        <v>3108</v>
      </c>
      <c r="L291" s="14">
        <f t="shared" si="13"/>
        <v>27972</v>
      </c>
      <c r="M291" s="20">
        <f t="shared" si="14"/>
        <v>17612</v>
      </c>
    </row>
    <row r="292" spans="2:13" x14ac:dyDescent="0.25">
      <c r="B292" s="19" t="s">
        <v>643</v>
      </c>
      <c r="C292" s="4" t="s">
        <v>2</v>
      </c>
      <c r="D292" s="4" t="s">
        <v>3</v>
      </c>
      <c r="E292" s="4" t="s">
        <v>15</v>
      </c>
      <c r="F292" s="4" t="s">
        <v>21</v>
      </c>
      <c r="G292" s="17">
        <v>2428</v>
      </c>
      <c r="H292" s="15">
        <v>10</v>
      </c>
      <c r="I292" s="15">
        <v>20</v>
      </c>
      <c r="J292" s="14">
        <f t="shared" si="12"/>
        <v>48560</v>
      </c>
      <c r="K292" s="15">
        <v>6798.4</v>
      </c>
      <c r="L292" s="14">
        <f t="shared" si="13"/>
        <v>41761.599999999999</v>
      </c>
      <c r="M292" s="20">
        <f t="shared" si="14"/>
        <v>17481.599999999999</v>
      </c>
    </row>
    <row r="293" spans="2:13" s="10" customFormat="1" x14ac:dyDescent="0.25">
      <c r="B293" s="19" t="s">
        <v>468</v>
      </c>
      <c r="C293" s="4" t="s">
        <v>2</v>
      </c>
      <c r="D293" s="4" t="s">
        <v>14</v>
      </c>
      <c r="E293" s="4" t="s">
        <v>15</v>
      </c>
      <c r="F293" s="4" t="s">
        <v>20</v>
      </c>
      <c r="G293" s="17">
        <v>973</v>
      </c>
      <c r="H293" s="15">
        <v>10</v>
      </c>
      <c r="I293" s="15">
        <v>20</v>
      </c>
      <c r="J293" s="14">
        <f t="shared" si="12"/>
        <v>19460</v>
      </c>
      <c r="K293" s="15">
        <v>1751.4</v>
      </c>
      <c r="L293" s="14">
        <f t="shared" si="13"/>
        <v>17708.599999999999</v>
      </c>
      <c r="M293" s="20">
        <f t="shared" si="14"/>
        <v>7978.5999999999985</v>
      </c>
    </row>
    <row r="294" spans="2:13" x14ac:dyDescent="0.25">
      <c r="B294" s="19" t="s">
        <v>272</v>
      </c>
      <c r="C294" s="4" t="s">
        <v>2</v>
      </c>
      <c r="D294" s="4" t="s">
        <v>3</v>
      </c>
      <c r="E294" s="4" t="s">
        <v>15</v>
      </c>
      <c r="F294" s="4" t="s">
        <v>20</v>
      </c>
      <c r="G294" s="17">
        <v>1802</v>
      </c>
      <c r="H294" s="15">
        <v>10</v>
      </c>
      <c r="I294" s="15">
        <v>20</v>
      </c>
      <c r="J294" s="14">
        <f t="shared" si="12"/>
        <v>36040</v>
      </c>
      <c r="K294" s="15">
        <v>1802</v>
      </c>
      <c r="L294" s="14">
        <f t="shared" si="13"/>
        <v>34238</v>
      </c>
      <c r="M294" s="20">
        <f t="shared" si="14"/>
        <v>16218</v>
      </c>
    </row>
    <row r="295" spans="2:13" x14ac:dyDescent="0.25">
      <c r="B295" s="19" t="s">
        <v>171</v>
      </c>
      <c r="C295" s="4" t="s">
        <v>11</v>
      </c>
      <c r="D295" s="4" t="s">
        <v>14</v>
      </c>
      <c r="E295" s="4" t="s">
        <v>4</v>
      </c>
      <c r="F295" s="4" t="s">
        <v>19</v>
      </c>
      <c r="G295" s="17">
        <v>1947</v>
      </c>
      <c r="H295" s="15">
        <v>3</v>
      </c>
      <c r="I295" s="15">
        <v>12</v>
      </c>
      <c r="J295" s="14">
        <f t="shared" si="12"/>
        <v>23364</v>
      </c>
      <c r="K295" s="15">
        <v>700.92</v>
      </c>
      <c r="L295" s="14">
        <f t="shared" si="13"/>
        <v>22663.08</v>
      </c>
      <c r="M295" s="20">
        <f t="shared" si="14"/>
        <v>16822.080000000002</v>
      </c>
    </row>
    <row r="296" spans="2:13" x14ac:dyDescent="0.25">
      <c r="B296" s="19" t="s">
        <v>82</v>
      </c>
      <c r="C296" s="13" t="s">
        <v>11</v>
      </c>
      <c r="D296" s="13" t="s">
        <v>14</v>
      </c>
      <c r="E296" s="13" t="s">
        <v>4</v>
      </c>
      <c r="F296" s="13" t="s">
        <v>19</v>
      </c>
      <c r="G296" s="16">
        <v>1858</v>
      </c>
      <c r="H296" s="14">
        <v>3</v>
      </c>
      <c r="I296" s="14">
        <v>12</v>
      </c>
      <c r="J296" s="14">
        <f t="shared" si="12"/>
        <v>22296</v>
      </c>
      <c r="K296" s="14">
        <v>222.96</v>
      </c>
      <c r="L296" s="14">
        <f t="shared" si="13"/>
        <v>22073.040000000001</v>
      </c>
      <c r="M296" s="20">
        <f t="shared" si="14"/>
        <v>16499.04</v>
      </c>
    </row>
    <row r="297" spans="2:13" x14ac:dyDescent="0.25">
      <c r="B297" s="19" t="s">
        <v>301</v>
      </c>
      <c r="C297" s="4" t="s">
        <v>7</v>
      </c>
      <c r="D297" s="4" t="s">
        <v>14</v>
      </c>
      <c r="E297" s="4" t="s">
        <v>4</v>
      </c>
      <c r="F297" s="4" t="s">
        <v>20</v>
      </c>
      <c r="G297" s="17">
        <v>2030</v>
      </c>
      <c r="H297" s="15">
        <v>3</v>
      </c>
      <c r="I297" s="15">
        <v>15</v>
      </c>
      <c r="J297" s="14">
        <f t="shared" si="12"/>
        <v>30450</v>
      </c>
      <c r="K297" s="15">
        <v>1827</v>
      </c>
      <c r="L297" s="14">
        <f t="shared" si="13"/>
        <v>28623</v>
      </c>
      <c r="M297" s="20">
        <f t="shared" si="14"/>
        <v>22533</v>
      </c>
    </row>
    <row r="298" spans="2:13" x14ac:dyDescent="0.25">
      <c r="B298" s="19" t="s">
        <v>347</v>
      </c>
      <c r="C298" s="4" t="s">
        <v>11</v>
      </c>
      <c r="D298" s="4" t="s">
        <v>6</v>
      </c>
      <c r="E298" s="4" t="s">
        <v>17</v>
      </c>
      <c r="F298" s="4" t="s">
        <v>20</v>
      </c>
      <c r="G298" s="17">
        <v>2215</v>
      </c>
      <c r="H298" s="15">
        <v>250</v>
      </c>
      <c r="I298" s="15">
        <v>12</v>
      </c>
      <c r="J298" s="14">
        <f t="shared" si="12"/>
        <v>26580</v>
      </c>
      <c r="K298" s="15">
        <v>1860.6</v>
      </c>
      <c r="L298" s="14">
        <f t="shared" si="13"/>
        <v>24719.4</v>
      </c>
      <c r="M298" s="20">
        <f t="shared" si="14"/>
        <v>-529030.6</v>
      </c>
    </row>
    <row r="299" spans="2:13" x14ac:dyDescent="0.25">
      <c r="B299" s="19" t="s">
        <v>531</v>
      </c>
      <c r="C299" s="4" t="s">
        <v>7</v>
      </c>
      <c r="D299" s="4" t="s">
        <v>3</v>
      </c>
      <c r="E299" s="4" t="s">
        <v>4</v>
      </c>
      <c r="F299" s="4" t="s">
        <v>21</v>
      </c>
      <c r="G299" s="17">
        <v>1560</v>
      </c>
      <c r="H299" s="15">
        <v>3</v>
      </c>
      <c r="I299" s="15">
        <v>15</v>
      </c>
      <c r="J299" s="14">
        <f t="shared" si="12"/>
        <v>23400</v>
      </c>
      <c r="K299" s="15">
        <v>2574</v>
      </c>
      <c r="L299" s="14">
        <f t="shared" si="13"/>
        <v>20826</v>
      </c>
      <c r="M299" s="20">
        <f t="shared" si="14"/>
        <v>16146</v>
      </c>
    </row>
    <row r="300" spans="2:13" x14ac:dyDescent="0.25">
      <c r="B300" s="19" t="s">
        <v>469</v>
      </c>
      <c r="C300" s="4" t="s">
        <v>2</v>
      </c>
      <c r="D300" s="4" t="s">
        <v>9</v>
      </c>
      <c r="E300" s="4" t="s">
        <v>15</v>
      </c>
      <c r="F300" s="4" t="s">
        <v>20</v>
      </c>
      <c r="G300" s="17">
        <v>1038</v>
      </c>
      <c r="H300" s="15">
        <v>10</v>
      </c>
      <c r="I300" s="15">
        <v>20</v>
      </c>
      <c r="J300" s="14">
        <f t="shared" si="12"/>
        <v>20760</v>
      </c>
      <c r="K300" s="15">
        <v>1868.4</v>
      </c>
      <c r="L300" s="14">
        <f t="shared" si="13"/>
        <v>18891.599999999999</v>
      </c>
      <c r="M300" s="20">
        <f t="shared" si="14"/>
        <v>8511.5999999999985</v>
      </c>
    </row>
    <row r="301" spans="2:13" x14ac:dyDescent="0.25">
      <c r="B301" s="19" t="s">
        <v>487</v>
      </c>
      <c r="C301" s="4" t="s">
        <v>2</v>
      </c>
      <c r="D301" s="4" t="s">
        <v>8</v>
      </c>
      <c r="E301" s="4" t="s">
        <v>15</v>
      </c>
      <c r="F301" s="4" t="s">
        <v>21</v>
      </c>
      <c r="G301" s="17">
        <v>1954</v>
      </c>
      <c r="H301" s="15">
        <v>10</v>
      </c>
      <c r="I301" s="15">
        <v>20</v>
      </c>
      <c r="J301" s="14">
        <f t="shared" si="12"/>
        <v>39080</v>
      </c>
      <c r="K301" s="15">
        <v>3908</v>
      </c>
      <c r="L301" s="14">
        <f t="shared" si="13"/>
        <v>35172</v>
      </c>
      <c r="M301" s="20">
        <f t="shared" si="14"/>
        <v>15632</v>
      </c>
    </row>
    <row r="302" spans="2:13" x14ac:dyDescent="0.25">
      <c r="B302" s="19" t="s">
        <v>476</v>
      </c>
      <c r="C302" s="4" t="s">
        <v>2</v>
      </c>
      <c r="D302" s="4" t="s">
        <v>9</v>
      </c>
      <c r="E302" s="4" t="s">
        <v>18</v>
      </c>
      <c r="F302" s="4" t="s">
        <v>20</v>
      </c>
      <c r="G302" s="17">
        <v>1038</v>
      </c>
      <c r="H302" s="15">
        <v>260</v>
      </c>
      <c r="I302" s="15">
        <v>20</v>
      </c>
      <c r="J302" s="14">
        <f t="shared" si="12"/>
        <v>20760</v>
      </c>
      <c r="K302" s="15">
        <v>1868.4</v>
      </c>
      <c r="L302" s="14">
        <f t="shared" si="13"/>
        <v>18891.599999999999</v>
      </c>
      <c r="M302" s="20">
        <f t="shared" si="14"/>
        <v>-250988.4</v>
      </c>
    </row>
    <row r="303" spans="2:13" x14ac:dyDescent="0.25">
      <c r="B303" s="19" t="s">
        <v>609</v>
      </c>
      <c r="C303" s="4" t="s">
        <v>2</v>
      </c>
      <c r="D303" s="4" t="s">
        <v>3</v>
      </c>
      <c r="E303" s="4" t="s">
        <v>10</v>
      </c>
      <c r="F303" s="4" t="s">
        <v>21</v>
      </c>
      <c r="G303" s="17">
        <v>1249</v>
      </c>
      <c r="H303" s="15">
        <v>5</v>
      </c>
      <c r="I303" s="15">
        <v>20</v>
      </c>
      <c r="J303" s="14">
        <f t="shared" si="12"/>
        <v>24980</v>
      </c>
      <c r="K303" s="15">
        <v>3247.4</v>
      </c>
      <c r="L303" s="14">
        <f t="shared" si="13"/>
        <v>21732.6</v>
      </c>
      <c r="M303" s="20">
        <f t="shared" si="14"/>
        <v>15487.599999999999</v>
      </c>
    </row>
    <row r="304" spans="2:13" x14ac:dyDescent="0.25">
      <c r="B304" s="19" t="s">
        <v>444</v>
      </c>
      <c r="C304" s="4" t="s">
        <v>11</v>
      </c>
      <c r="D304" s="4" t="s">
        <v>6</v>
      </c>
      <c r="E304" s="4" t="s">
        <v>15</v>
      </c>
      <c r="F304" s="4" t="s">
        <v>20</v>
      </c>
      <c r="G304" s="17">
        <v>1775</v>
      </c>
      <c r="H304" s="15">
        <v>10</v>
      </c>
      <c r="I304" s="15">
        <v>12</v>
      </c>
      <c r="J304" s="14">
        <f t="shared" si="12"/>
        <v>21300</v>
      </c>
      <c r="K304" s="15">
        <v>1917</v>
      </c>
      <c r="L304" s="14">
        <f t="shared" si="13"/>
        <v>19383</v>
      </c>
      <c r="M304" s="20">
        <f t="shared" si="14"/>
        <v>1633</v>
      </c>
    </row>
    <row r="305" spans="2:13" x14ac:dyDescent="0.25">
      <c r="B305" s="19" t="s">
        <v>307</v>
      </c>
      <c r="C305" s="4" t="s">
        <v>11</v>
      </c>
      <c r="D305" s="4" t="s">
        <v>14</v>
      </c>
      <c r="E305" s="4" t="s">
        <v>10</v>
      </c>
      <c r="F305" s="4" t="s">
        <v>20</v>
      </c>
      <c r="G305" s="17">
        <v>2723</v>
      </c>
      <c r="H305" s="15">
        <v>5</v>
      </c>
      <c r="I305" s="15">
        <v>12</v>
      </c>
      <c r="J305" s="14">
        <f t="shared" si="12"/>
        <v>32676</v>
      </c>
      <c r="K305" s="15">
        <v>1960.56</v>
      </c>
      <c r="L305" s="14">
        <f t="shared" si="13"/>
        <v>30715.439999999999</v>
      </c>
      <c r="M305" s="20">
        <f t="shared" si="14"/>
        <v>17100.439999999999</v>
      </c>
    </row>
    <row r="306" spans="2:13" x14ac:dyDescent="0.25">
      <c r="B306" s="19" t="s">
        <v>267</v>
      </c>
      <c r="C306" s="4" t="s">
        <v>7</v>
      </c>
      <c r="D306" s="4" t="s">
        <v>8</v>
      </c>
      <c r="E306" s="4" t="s">
        <v>15</v>
      </c>
      <c r="F306" s="4" t="s">
        <v>20</v>
      </c>
      <c r="G306" s="17">
        <v>2620</v>
      </c>
      <c r="H306" s="15">
        <v>10</v>
      </c>
      <c r="I306" s="15">
        <v>15</v>
      </c>
      <c r="J306" s="14">
        <f t="shared" si="12"/>
        <v>39300</v>
      </c>
      <c r="K306" s="15">
        <v>1965</v>
      </c>
      <c r="L306" s="14">
        <f t="shared" si="13"/>
        <v>37335</v>
      </c>
      <c r="M306" s="20">
        <f t="shared" si="14"/>
        <v>11135</v>
      </c>
    </row>
    <row r="307" spans="2:13" x14ac:dyDescent="0.25">
      <c r="B307" s="19" t="s">
        <v>653</v>
      </c>
      <c r="C307" s="4" t="s">
        <v>7</v>
      </c>
      <c r="D307" s="4" t="s">
        <v>6</v>
      </c>
      <c r="E307" s="4" t="s">
        <v>4</v>
      </c>
      <c r="F307" s="4" t="s">
        <v>21</v>
      </c>
      <c r="G307" s="17">
        <v>1513</v>
      </c>
      <c r="H307" s="15">
        <v>3</v>
      </c>
      <c r="I307" s="15">
        <v>15</v>
      </c>
      <c r="J307" s="14">
        <f t="shared" si="12"/>
        <v>22695</v>
      </c>
      <c r="K307" s="15">
        <v>3177.3</v>
      </c>
      <c r="L307" s="14">
        <f t="shared" si="13"/>
        <v>19517.7</v>
      </c>
      <c r="M307" s="20">
        <f t="shared" si="14"/>
        <v>14978.7</v>
      </c>
    </row>
    <row r="308" spans="2:13" x14ac:dyDescent="0.25">
      <c r="B308" s="19" t="s">
        <v>527</v>
      </c>
      <c r="C308" s="4" t="s">
        <v>11</v>
      </c>
      <c r="D308" s="4" t="s">
        <v>3</v>
      </c>
      <c r="E308" s="4" t="s">
        <v>4</v>
      </c>
      <c r="F308" s="4" t="s">
        <v>21</v>
      </c>
      <c r="G308" s="17">
        <v>1937</v>
      </c>
      <c r="H308" s="15">
        <v>3</v>
      </c>
      <c r="I308" s="15">
        <v>12</v>
      </c>
      <c r="J308" s="14">
        <f t="shared" si="12"/>
        <v>23244</v>
      </c>
      <c r="K308" s="15">
        <v>2556.84</v>
      </c>
      <c r="L308" s="14">
        <f t="shared" si="13"/>
        <v>20687.16</v>
      </c>
      <c r="M308" s="20">
        <f t="shared" si="14"/>
        <v>14876.16</v>
      </c>
    </row>
    <row r="309" spans="2:13" x14ac:dyDescent="0.25">
      <c r="B309" s="19" t="s">
        <v>595</v>
      </c>
      <c r="C309" s="4" t="s">
        <v>11</v>
      </c>
      <c r="D309" s="4" t="s">
        <v>9</v>
      </c>
      <c r="E309" s="4" t="s">
        <v>10</v>
      </c>
      <c r="F309" s="4" t="s">
        <v>21</v>
      </c>
      <c r="G309" s="17">
        <v>2661</v>
      </c>
      <c r="H309" s="15">
        <v>5</v>
      </c>
      <c r="I309" s="15">
        <v>12</v>
      </c>
      <c r="J309" s="14">
        <f t="shared" si="12"/>
        <v>31932</v>
      </c>
      <c r="K309" s="15">
        <v>3831.84</v>
      </c>
      <c r="L309" s="14">
        <f t="shared" si="13"/>
        <v>28100.16</v>
      </c>
      <c r="M309" s="20">
        <f t="shared" si="14"/>
        <v>14795.16</v>
      </c>
    </row>
    <row r="310" spans="2:13" x14ac:dyDescent="0.25">
      <c r="B310" s="19" t="s">
        <v>339</v>
      </c>
      <c r="C310" s="4" t="s">
        <v>11</v>
      </c>
      <c r="D310" s="4" t="s">
        <v>9</v>
      </c>
      <c r="E310" s="4" t="s">
        <v>10</v>
      </c>
      <c r="F310" s="4" t="s">
        <v>20</v>
      </c>
      <c r="G310" s="17">
        <v>2340</v>
      </c>
      <c r="H310" s="15">
        <v>5</v>
      </c>
      <c r="I310" s="15">
        <v>12</v>
      </c>
      <c r="J310" s="14">
        <f t="shared" si="12"/>
        <v>28080</v>
      </c>
      <c r="K310" s="15">
        <v>1965.6</v>
      </c>
      <c r="L310" s="14">
        <f t="shared" si="13"/>
        <v>26114.400000000001</v>
      </c>
      <c r="M310" s="20">
        <f t="shared" si="14"/>
        <v>14414.400000000001</v>
      </c>
    </row>
    <row r="311" spans="2:13" x14ac:dyDescent="0.25">
      <c r="B311" s="19" t="s">
        <v>340</v>
      </c>
      <c r="C311" s="4" t="s">
        <v>11</v>
      </c>
      <c r="D311" s="4" t="s">
        <v>8</v>
      </c>
      <c r="E311" s="4" t="s">
        <v>10</v>
      </c>
      <c r="F311" s="4" t="s">
        <v>20</v>
      </c>
      <c r="G311" s="17">
        <v>2342</v>
      </c>
      <c r="H311" s="15">
        <v>5</v>
      </c>
      <c r="I311" s="15">
        <v>12</v>
      </c>
      <c r="J311" s="14">
        <f t="shared" si="12"/>
        <v>28104</v>
      </c>
      <c r="K311" s="15">
        <v>1967.28</v>
      </c>
      <c r="L311" s="14">
        <f t="shared" si="13"/>
        <v>26136.720000000001</v>
      </c>
      <c r="M311" s="20">
        <f t="shared" si="14"/>
        <v>14426.720000000001</v>
      </c>
    </row>
    <row r="312" spans="2:13" x14ac:dyDescent="0.25">
      <c r="B312" s="19" t="s">
        <v>60</v>
      </c>
      <c r="C312" s="13" t="s">
        <v>12</v>
      </c>
      <c r="D312" s="13" t="s">
        <v>14</v>
      </c>
      <c r="E312" s="13" t="s">
        <v>16</v>
      </c>
      <c r="F312" s="13" t="s">
        <v>5</v>
      </c>
      <c r="G312" s="16">
        <v>2821</v>
      </c>
      <c r="H312" s="14">
        <v>120</v>
      </c>
      <c r="I312" s="14">
        <v>125</v>
      </c>
      <c r="J312" s="14">
        <f t="shared" si="12"/>
        <v>352625</v>
      </c>
      <c r="K312" s="14">
        <v>0</v>
      </c>
      <c r="L312" s="14">
        <f t="shared" si="13"/>
        <v>352625</v>
      </c>
      <c r="M312" s="20">
        <f t="shared" si="14"/>
        <v>14105</v>
      </c>
    </row>
    <row r="313" spans="2:13" x14ac:dyDescent="0.25">
      <c r="B313" s="19" t="s">
        <v>329</v>
      </c>
      <c r="C313" s="4" t="s">
        <v>7</v>
      </c>
      <c r="D313" s="4" t="s">
        <v>14</v>
      </c>
      <c r="E313" s="4" t="s">
        <v>15</v>
      </c>
      <c r="F313" s="4" t="s">
        <v>20</v>
      </c>
      <c r="G313" s="17">
        <v>2198</v>
      </c>
      <c r="H313" s="15">
        <v>10</v>
      </c>
      <c r="I313" s="15">
        <v>15</v>
      </c>
      <c r="J313" s="14">
        <f t="shared" si="12"/>
        <v>32970</v>
      </c>
      <c r="K313" s="15">
        <v>1978.2</v>
      </c>
      <c r="L313" s="14">
        <f t="shared" si="13"/>
        <v>30991.8</v>
      </c>
      <c r="M313" s="20">
        <f t="shared" si="14"/>
        <v>9011.7999999999993</v>
      </c>
    </row>
    <row r="314" spans="2:13" x14ac:dyDescent="0.25">
      <c r="B314" s="19" t="s">
        <v>196</v>
      </c>
      <c r="C314" s="4" t="s">
        <v>2</v>
      </c>
      <c r="D314" s="4" t="s">
        <v>3</v>
      </c>
      <c r="E314" s="4" t="s">
        <v>4</v>
      </c>
      <c r="F314" s="4" t="s">
        <v>19</v>
      </c>
      <c r="G314" s="17">
        <v>831</v>
      </c>
      <c r="H314" s="15">
        <v>3</v>
      </c>
      <c r="I314" s="15">
        <v>20</v>
      </c>
      <c r="J314" s="14">
        <f t="shared" si="12"/>
        <v>16620</v>
      </c>
      <c r="K314" s="15">
        <v>498.6</v>
      </c>
      <c r="L314" s="14">
        <f t="shared" si="13"/>
        <v>16121.4</v>
      </c>
      <c r="M314" s="20">
        <f t="shared" si="14"/>
        <v>13628.4</v>
      </c>
    </row>
    <row r="315" spans="2:13" x14ac:dyDescent="0.25">
      <c r="B315" s="19" t="s">
        <v>370</v>
      </c>
      <c r="C315" s="4" t="s">
        <v>2</v>
      </c>
      <c r="D315" s="4" t="s">
        <v>14</v>
      </c>
      <c r="E315" s="4" t="s">
        <v>16</v>
      </c>
      <c r="F315" s="4" t="s">
        <v>20</v>
      </c>
      <c r="G315" s="17">
        <v>1421</v>
      </c>
      <c r="H315" s="15">
        <v>120</v>
      </c>
      <c r="I315" s="15">
        <v>20</v>
      </c>
      <c r="J315" s="14">
        <f t="shared" si="12"/>
        <v>28420</v>
      </c>
      <c r="K315" s="15">
        <v>1989.4</v>
      </c>
      <c r="L315" s="14">
        <f t="shared" si="13"/>
        <v>26430.6</v>
      </c>
      <c r="M315" s="20">
        <f t="shared" si="14"/>
        <v>-144089.4</v>
      </c>
    </row>
    <row r="316" spans="2:13" x14ac:dyDescent="0.25">
      <c r="B316" s="19" t="s">
        <v>382</v>
      </c>
      <c r="C316" s="4" t="s">
        <v>2</v>
      </c>
      <c r="D316" s="4" t="s">
        <v>14</v>
      </c>
      <c r="E316" s="4" t="s">
        <v>10</v>
      </c>
      <c r="F316" s="4" t="s">
        <v>20</v>
      </c>
      <c r="G316" s="17">
        <v>1282</v>
      </c>
      <c r="H316" s="15">
        <v>5</v>
      </c>
      <c r="I316" s="15">
        <v>20</v>
      </c>
      <c r="J316" s="14">
        <f t="shared" si="12"/>
        <v>25640</v>
      </c>
      <c r="K316" s="15">
        <v>2051.1999999999998</v>
      </c>
      <c r="L316" s="14">
        <f t="shared" si="13"/>
        <v>23588.799999999999</v>
      </c>
      <c r="M316" s="20">
        <f t="shared" si="14"/>
        <v>17178.8</v>
      </c>
    </row>
    <row r="317" spans="2:13" x14ac:dyDescent="0.25">
      <c r="B317" s="19" t="s">
        <v>574</v>
      </c>
      <c r="C317" s="4" t="s">
        <v>2</v>
      </c>
      <c r="D317" s="4" t="s">
        <v>9</v>
      </c>
      <c r="E317" s="4" t="s">
        <v>15</v>
      </c>
      <c r="F317" s="4" t="s">
        <v>21</v>
      </c>
      <c r="G317" s="17">
        <v>1715</v>
      </c>
      <c r="H317" s="15">
        <v>10</v>
      </c>
      <c r="I317" s="15">
        <v>20</v>
      </c>
      <c r="J317" s="14">
        <f t="shared" si="12"/>
        <v>34300</v>
      </c>
      <c r="K317" s="15">
        <v>4116</v>
      </c>
      <c r="L317" s="14">
        <f t="shared" si="13"/>
        <v>30184</v>
      </c>
      <c r="M317" s="20">
        <f t="shared" si="14"/>
        <v>13034</v>
      </c>
    </row>
    <row r="318" spans="2:13" x14ac:dyDescent="0.25">
      <c r="B318" s="19" t="s">
        <v>590</v>
      </c>
      <c r="C318" s="4" t="s">
        <v>2</v>
      </c>
      <c r="D318" s="4" t="s">
        <v>14</v>
      </c>
      <c r="E318" s="4" t="s">
        <v>18</v>
      </c>
      <c r="F318" s="4" t="s">
        <v>21</v>
      </c>
      <c r="G318" s="17">
        <v>270</v>
      </c>
      <c r="H318" s="15">
        <v>260</v>
      </c>
      <c r="I318" s="15">
        <v>350</v>
      </c>
      <c r="J318" s="14">
        <f t="shared" si="12"/>
        <v>94500</v>
      </c>
      <c r="K318" s="15">
        <v>11340</v>
      </c>
      <c r="L318" s="14">
        <f t="shared" si="13"/>
        <v>83160</v>
      </c>
      <c r="M318" s="20">
        <f t="shared" si="14"/>
        <v>12960</v>
      </c>
    </row>
    <row r="319" spans="2:13" x14ac:dyDescent="0.25">
      <c r="B319" s="19" t="s">
        <v>85</v>
      </c>
      <c r="C319" s="13" t="s">
        <v>11</v>
      </c>
      <c r="D319" s="13" t="s">
        <v>3</v>
      </c>
      <c r="E319" s="13" t="s">
        <v>4</v>
      </c>
      <c r="F319" s="13" t="s">
        <v>19</v>
      </c>
      <c r="G319" s="16">
        <v>1445</v>
      </c>
      <c r="H319" s="14">
        <v>3</v>
      </c>
      <c r="I319" s="14">
        <v>12</v>
      </c>
      <c r="J319" s="14">
        <f t="shared" si="12"/>
        <v>17340</v>
      </c>
      <c r="K319" s="14">
        <v>173.4</v>
      </c>
      <c r="L319" s="14">
        <f t="shared" si="13"/>
        <v>17166.599999999999</v>
      </c>
      <c r="M319" s="20">
        <f t="shared" si="14"/>
        <v>12831.599999999999</v>
      </c>
    </row>
    <row r="320" spans="2:13" x14ac:dyDescent="0.25">
      <c r="B320" s="19" t="s">
        <v>94</v>
      </c>
      <c r="C320" s="4" t="s">
        <v>2</v>
      </c>
      <c r="D320" s="4" t="s">
        <v>8</v>
      </c>
      <c r="E320" s="4" t="s">
        <v>10</v>
      </c>
      <c r="F320" s="4" t="s">
        <v>19</v>
      </c>
      <c r="G320" s="17">
        <v>1375.5</v>
      </c>
      <c r="H320" s="15">
        <v>5</v>
      </c>
      <c r="I320" s="15">
        <v>20</v>
      </c>
      <c r="J320" s="14">
        <f t="shared" si="12"/>
        <v>27510</v>
      </c>
      <c r="K320" s="15">
        <v>275.10000000000002</v>
      </c>
      <c r="L320" s="14">
        <f t="shared" si="13"/>
        <v>27234.9</v>
      </c>
      <c r="M320" s="20">
        <f t="shared" si="14"/>
        <v>20357.400000000001</v>
      </c>
    </row>
    <row r="321" spans="2:13" x14ac:dyDescent="0.25">
      <c r="B321" s="19" t="s">
        <v>384</v>
      </c>
      <c r="C321" s="4" t="s">
        <v>2</v>
      </c>
      <c r="D321" s="4" t="s">
        <v>14</v>
      </c>
      <c r="E321" s="4" t="s">
        <v>18</v>
      </c>
      <c r="F321" s="4" t="s">
        <v>20</v>
      </c>
      <c r="G321" s="17">
        <v>1282</v>
      </c>
      <c r="H321" s="15">
        <v>260</v>
      </c>
      <c r="I321" s="15">
        <v>20</v>
      </c>
      <c r="J321" s="14">
        <f t="shared" si="12"/>
        <v>25640</v>
      </c>
      <c r="K321" s="15">
        <v>2051.1999999999998</v>
      </c>
      <c r="L321" s="14">
        <f t="shared" si="13"/>
        <v>23588.799999999999</v>
      </c>
      <c r="M321" s="20">
        <f t="shared" si="14"/>
        <v>-309731.20000000001</v>
      </c>
    </row>
    <row r="322" spans="2:13" x14ac:dyDescent="0.25">
      <c r="B322" s="19" t="s">
        <v>252</v>
      </c>
      <c r="C322" s="4" t="s">
        <v>7</v>
      </c>
      <c r="D322" s="4" t="s">
        <v>9</v>
      </c>
      <c r="E322" s="4" t="s">
        <v>4</v>
      </c>
      <c r="F322" s="4" t="s">
        <v>20</v>
      </c>
      <c r="G322" s="17">
        <v>2791</v>
      </c>
      <c r="H322" s="15">
        <v>3</v>
      </c>
      <c r="I322" s="15">
        <v>15</v>
      </c>
      <c r="J322" s="14">
        <f t="shared" si="12"/>
        <v>41865</v>
      </c>
      <c r="K322" s="15">
        <v>2093.25</v>
      </c>
      <c r="L322" s="14">
        <f t="shared" si="13"/>
        <v>39771.75</v>
      </c>
      <c r="M322" s="20">
        <f t="shared" si="14"/>
        <v>31398.75</v>
      </c>
    </row>
    <row r="323" spans="2:13" x14ac:dyDescent="0.25">
      <c r="B323" s="19" t="s">
        <v>48</v>
      </c>
      <c r="C323" s="13" t="s">
        <v>7</v>
      </c>
      <c r="D323" s="13" t="s">
        <v>9</v>
      </c>
      <c r="E323" s="13" t="s">
        <v>15</v>
      </c>
      <c r="F323" s="13" t="s">
        <v>5</v>
      </c>
      <c r="G323" s="16">
        <v>2472</v>
      </c>
      <c r="H323" s="14">
        <v>10</v>
      </c>
      <c r="I323" s="14">
        <v>15</v>
      </c>
      <c r="J323" s="14">
        <f t="shared" si="12"/>
        <v>37080</v>
      </c>
      <c r="K323" s="14">
        <v>0</v>
      </c>
      <c r="L323" s="14">
        <f t="shared" si="13"/>
        <v>37080</v>
      </c>
      <c r="M323" s="20">
        <f t="shared" si="14"/>
        <v>12360</v>
      </c>
    </row>
    <row r="324" spans="2:13" x14ac:dyDescent="0.25">
      <c r="B324" s="19" t="s">
        <v>679</v>
      </c>
      <c r="C324" s="4" t="s">
        <v>13</v>
      </c>
      <c r="D324" s="4" t="s">
        <v>3</v>
      </c>
      <c r="E324" s="4" t="s">
        <v>17</v>
      </c>
      <c r="F324" s="4" t="s">
        <v>21</v>
      </c>
      <c r="G324" s="17">
        <v>1496</v>
      </c>
      <c r="H324" s="15">
        <v>250</v>
      </c>
      <c r="I324" s="15">
        <v>300</v>
      </c>
      <c r="J324" s="14">
        <f t="shared" si="12"/>
        <v>448800</v>
      </c>
      <c r="K324" s="15">
        <v>62832</v>
      </c>
      <c r="L324" s="14">
        <f t="shared" si="13"/>
        <v>385968</v>
      </c>
      <c r="M324" s="20">
        <f t="shared" si="14"/>
        <v>11968</v>
      </c>
    </row>
    <row r="325" spans="2:13" x14ac:dyDescent="0.25">
      <c r="B325" s="19" t="s">
        <v>328</v>
      </c>
      <c r="C325" s="4" t="s">
        <v>2</v>
      </c>
      <c r="D325" s="4" t="s">
        <v>8</v>
      </c>
      <c r="E325" s="4" t="s">
        <v>10</v>
      </c>
      <c r="F325" s="4" t="s">
        <v>20</v>
      </c>
      <c r="G325" s="17">
        <v>1757</v>
      </c>
      <c r="H325" s="15">
        <v>5</v>
      </c>
      <c r="I325" s="15">
        <v>20</v>
      </c>
      <c r="J325" s="14">
        <f t="shared" si="12"/>
        <v>35140</v>
      </c>
      <c r="K325" s="15">
        <v>2108.4</v>
      </c>
      <c r="L325" s="14">
        <f t="shared" si="13"/>
        <v>33031.599999999999</v>
      </c>
      <c r="M325" s="20">
        <f t="shared" si="14"/>
        <v>24246.6</v>
      </c>
    </row>
    <row r="326" spans="2:13" x14ac:dyDescent="0.25">
      <c r="B326" s="19" t="s">
        <v>596</v>
      </c>
      <c r="C326" s="4" t="s">
        <v>2</v>
      </c>
      <c r="D326" s="4" t="s">
        <v>6</v>
      </c>
      <c r="E326" s="4" t="s">
        <v>15</v>
      </c>
      <c r="F326" s="4" t="s">
        <v>21</v>
      </c>
      <c r="G326" s="17">
        <v>1531</v>
      </c>
      <c r="H326" s="15">
        <v>10</v>
      </c>
      <c r="I326" s="15">
        <v>20</v>
      </c>
      <c r="J326" s="14">
        <f t="shared" si="12"/>
        <v>30620</v>
      </c>
      <c r="K326" s="15">
        <v>3674.4</v>
      </c>
      <c r="L326" s="14">
        <f t="shared" si="13"/>
        <v>26945.599999999999</v>
      </c>
      <c r="M326" s="20">
        <f t="shared" si="14"/>
        <v>11635.599999999999</v>
      </c>
    </row>
    <row r="327" spans="2:13" x14ac:dyDescent="0.25">
      <c r="B327" s="19" t="s">
        <v>332</v>
      </c>
      <c r="C327" s="4" t="s">
        <v>2</v>
      </c>
      <c r="D327" s="4" t="s">
        <v>8</v>
      </c>
      <c r="E327" s="4" t="s">
        <v>15</v>
      </c>
      <c r="F327" s="4" t="s">
        <v>20</v>
      </c>
      <c r="G327" s="17">
        <v>1757</v>
      </c>
      <c r="H327" s="15">
        <v>10</v>
      </c>
      <c r="I327" s="15">
        <v>20</v>
      </c>
      <c r="J327" s="14">
        <f t="shared" ref="J327:J390" si="15">G327*I327</f>
        <v>35140</v>
      </c>
      <c r="K327" s="15">
        <v>2108.4</v>
      </c>
      <c r="L327" s="14">
        <f t="shared" ref="L327:L390" si="16">J327-K327</f>
        <v>33031.599999999999</v>
      </c>
      <c r="M327" s="20">
        <f t="shared" ref="M327:M390" si="17">L327-G327*H327</f>
        <v>15461.599999999999</v>
      </c>
    </row>
    <row r="328" spans="2:13" x14ac:dyDescent="0.25">
      <c r="B328" s="19" t="s">
        <v>452</v>
      </c>
      <c r="C328" s="4" t="s">
        <v>11</v>
      </c>
      <c r="D328" s="4" t="s">
        <v>14</v>
      </c>
      <c r="E328" s="4" t="s">
        <v>17</v>
      </c>
      <c r="F328" s="4" t="s">
        <v>20</v>
      </c>
      <c r="G328" s="17">
        <v>1956</v>
      </c>
      <c r="H328" s="15">
        <v>250</v>
      </c>
      <c r="I328" s="15">
        <v>12</v>
      </c>
      <c r="J328" s="14">
        <f t="shared" si="15"/>
        <v>23472</v>
      </c>
      <c r="K328" s="15">
        <v>2112.48</v>
      </c>
      <c r="L328" s="14">
        <f t="shared" si="16"/>
        <v>21359.52</v>
      </c>
      <c r="M328" s="20">
        <f t="shared" si="17"/>
        <v>-467640.48</v>
      </c>
    </row>
    <row r="329" spans="2:13" x14ac:dyDescent="0.25">
      <c r="B329" s="19" t="s">
        <v>123</v>
      </c>
      <c r="C329" s="4" t="s">
        <v>11</v>
      </c>
      <c r="D329" s="4" t="s">
        <v>3</v>
      </c>
      <c r="E329" s="4" t="s">
        <v>4</v>
      </c>
      <c r="F329" s="4" t="s">
        <v>19</v>
      </c>
      <c r="G329" s="17">
        <v>1295</v>
      </c>
      <c r="H329" s="15">
        <v>3</v>
      </c>
      <c r="I329" s="15">
        <v>12</v>
      </c>
      <c r="J329" s="14">
        <f t="shared" si="15"/>
        <v>15540</v>
      </c>
      <c r="K329" s="15">
        <v>310.8</v>
      </c>
      <c r="L329" s="14">
        <f t="shared" si="16"/>
        <v>15229.2</v>
      </c>
      <c r="M329" s="20">
        <f t="shared" si="17"/>
        <v>11344.2</v>
      </c>
    </row>
    <row r="330" spans="2:13" x14ac:dyDescent="0.25">
      <c r="B330" s="19" t="s">
        <v>119</v>
      </c>
      <c r="C330" s="4" t="s">
        <v>12</v>
      </c>
      <c r="D330" s="4" t="s">
        <v>8</v>
      </c>
      <c r="E330" s="4" t="s">
        <v>17</v>
      </c>
      <c r="F330" s="4" t="s">
        <v>19</v>
      </c>
      <c r="G330" s="17">
        <v>1744</v>
      </c>
      <c r="H330" s="15">
        <v>250</v>
      </c>
      <c r="I330" s="15">
        <v>125</v>
      </c>
      <c r="J330" s="14">
        <f t="shared" si="15"/>
        <v>218000</v>
      </c>
      <c r="K330" s="15">
        <v>2180</v>
      </c>
      <c r="L330" s="14">
        <f t="shared" si="16"/>
        <v>215820</v>
      </c>
      <c r="M330" s="20">
        <f t="shared" si="17"/>
        <v>-220180</v>
      </c>
    </row>
    <row r="331" spans="2:13" x14ac:dyDescent="0.25">
      <c r="B331" s="19" t="s">
        <v>471</v>
      </c>
      <c r="C331" s="4" t="s">
        <v>11</v>
      </c>
      <c r="D331" s="4" t="s">
        <v>8</v>
      </c>
      <c r="E331" s="4" t="s">
        <v>16</v>
      </c>
      <c r="F331" s="4" t="s">
        <v>20</v>
      </c>
      <c r="G331" s="17">
        <v>1967</v>
      </c>
      <c r="H331" s="15">
        <v>120</v>
      </c>
      <c r="I331" s="15">
        <v>12</v>
      </c>
      <c r="J331" s="14">
        <f t="shared" si="15"/>
        <v>23604</v>
      </c>
      <c r="K331" s="15">
        <v>2124.36</v>
      </c>
      <c r="L331" s="14">
        <f t="shared" si="16"/>
        <v>21479.64</v>
      </c>
      <c r="M331" s="20">
        <f t="shared" si="17"/>
        <v>-214560.36</v>
      </c>
    </row>
    <row r="332" spans="2:13" x14ac:dyDescent="0.25">
      <c r="B332" s="19" t="s">
        <v>131</v>
      </c>
      <c r="C332" s="4" t="s">
        <v>7</v>
      </c>
      <c r="D332" s="4" t="s">
        <v>3</v>
      </c>
      <c r="E332" s="4" t="s">
        <v>15</v>
      </c>
      <c r="F332" s="4" t="s">
        <v>19</v>
      </c>
      <c r="G332" s="17">
        <v>2363</v>
      </c>
      <c r="H332" s="15">
        <v>10</v>
      </c>
      <c r="I332" s="15">
        <v>15</v>
      </c>
      <c r="J332" s="14">
        <f t="shared" si="15"/>
        <v>35445</v>
      </c>
      <c r="K332" s="15">
        <v>708.9</v>
      </c>
      <c r="L332" s="14">
        <f t="shared" si="16"/>
        <v>34736.1</v>
      </c>
      <c r="M332" s="20">
        <f t="shared" si="17"/>
        <v>11106.099999999999</v>
      </c>
    </row>
    <row r="333" spans="2:13" x14ac:dyDescent="0.25">
      <c r="B333" s="19" t="s">
        <v>33</v>
      </c>
      <c r="C333" s="13" t="s">
        <v>11</v>
      </c>
      <c r="D333" s="13" t="s">
        <v>6</v>
      </c>
      <c r="E333" s="13" t="s">
        <v>10</v>
      </c>
      <c r="F333" s="13" t="s">
        <v>5</v>
      </c>
      <c r="G333" s="16">
        <v>1545</v>
      </c>
      <c r="H333" s="14">
        <v>5</v>
      </c>
      <c r="I333" s="14">
        <v>12</v>
      </c>
      <c r="J333" s="14">
        <f t="shared" si="15"/>
        <v>18540</v>
      </c>
      <c r="K333" s="14">
        <v>0</v>
      </c>
      <c r="L333" s="14">
        <f t="shared" si="16"/>
        <v>18540</v>
      </c>
      <c r="M333" s="20">
        <f t="shared" si="17"/>
        <v>10815</v>
      </c>
    </row>
    <row r="334" spans="2:13" x14ac:dyDescent="0.25">
      <c r="B334" s="19" t="s">
        <v>52</v>
      </c>
      <c r="C334" s="13" t="s">
        <v>7</v>
      </c>
      <c r="D334" s="13" t="s">
        <v>3</v>
      </c>
      <c r="E334" s="13" t="s">
        <v>15</v>
      </c>
      <c r="F334" s="13" t="s">
        <v>5</v>
      </c>
      <c r="G334" s="16">
        <v>2152</v>
      </c>
      <c r="H334" s="14">
        <v>10</v>
      </c>
      <c r="I334" s="14">
        <v>15</v>
      </c>
      <c r="J334" s="14">
        <f t="shared" si="15"/>
        <v>32280</v>
      </c>
      <c r="K334" s="14">
        <v>0</v>
      </c>
      <c r="L334" s="14">
        <f t="shared" si="16"/>
        <v>32280</v>
      </c>
      <c r="M334" s="20">
        <f t="shared" si="17"/>
        <v>10760</v>
      </c>
    </row>
    <row r="335" spans="2:13" x14ac:dyDescent="0.25">
      <c r="B335" s="19" t="s">
        <v>27</v>
      </c>
      <c r="C335" s="13" t="s">
        <v>7</v>
      </c>
      <c r="D335" s="13" t="s">
        <v>6</v>
      </c>
      <c r="E335" s="13" t="s">
        <v>4</v>
      </c>
      <c r="F335" s="13" t="s">
        <v>5</v>
      </c>
      <c r="G335" s="16">
        <v>888</v>
      </c>
      <c r="H335" s="14">
        <v>3</v>
      </c>
      <c r="I335" s="14">
        <v>15</v>
      </c>
      <c r="J335" s="14">
        <f t="shared" si="15"/>
        <v>13320</v>
      </c>
      <c r="K335" s="14">
        <v>0</v>
      </c>
      <c r="L335" s="14">
        <f t="shared" si="16"/>
        <v>13320</v>
      </c>
      <c r="M335" s="20">
        <f t="shared" si="17"/>
        <v>10656</v>
      </c>
    </row>
    <row r="336" spans="2:13" x14ac:dyDescent="0.25">
      <c r="B336" s="19" t="s">
        <v>204</v>
      </c>
      <c r="C336" s="4" t="s">
        <v>2</v>
      </c>
      <c r="D336" s="4" t="s">
        <v>3</v>
      </c>
      <c r="E336" s="4" t="s">
        <v>4</v>
      </c>
      <c r="F336" s="4" t="s">
        <v>19</v>
      </c>
      <c r="G336" s="17">
        <v>2851</v>
      </c>
      <c r="H336" s="15">
        <v>3</v>
      </c>
      <c r="I336" s="15">
        <v>7</v>
      </c>
      <c r="J336" s="14">
        <f t="shared" si="15"/>
        <v>19957</v>
      </c>
      <c r="K336" s="15">
        <v>798.28</v>
      </c>
      <c r="L336" s="14">
        <f t="shared" si="16"/>
        <v>19158.72</v>
      </c>
      <c r="M336" s="20">
        <f t="shared" si="17"/>
        <v>10605.720000000001</v>
      </c>
    </row>
    <row r="337" spans="2:13" x14ac:dyDescent="0.25">
      <c r="B337" s="19" t="s">
        <v>277</v>
      </c>
      <c r="C337" s="4" t="s">
        <v>7</v>
      </c>
      <c r="D337" s="4" t="s">
        <v>9</v>
      </c>
      <c r="E337" s="4" t="s">
        <v>16</v>
      </c>
      <c r="F337" s="4" t="s">
        <v>20</v>
      </c>
      <c r="G337" s="17">
        <v>2861</v>
      </c>
      <c r="H337" s="15">
        <v>120</v>
      </c>
      <c r="I337" s="15">
        <v>15</v>
      </c>
      <c r="J337" s="14">
        <f t="shared" si="15"/>
        <v>42915</v>
      </c>
      <c r="K337" s="15">
        <v>2145.75</v>
      </c>
      <c r="L337" s="14">
        <f t="shared" si="16"/>
        <v>40769.25</v>
      </c>
      <c r="M337" s="20">
        <f t="shared" si="17"/>
        <v>-302550.75</v>
      </c>
    </row>
    <row r="338" spans="2:13" x14ac:dyDescent="0.25">
      <c r="B338" s="19" t="s">
        <v>361</v>
      </c>
      <c r="C338" s="13" t="s">
        <v>2</v>
      </c>
      <c r="D338" s="13" t="s">
        <v>8</v>
      </c>
      <c r="E338" s="13" t="s">
        <v>15</v>
      </c>
      <c r="F338" s="13" t="s">
        <v>20</v>
      </c>
      <c r="G338" s="16">
        <v>1535</v>
      </c>
      <c r="H338" s="14">
        <v>10</v>
      </c>
      <c r="I338" s="14">
        <v>20</v>
      </c>
      <c r="J338" s="14">
        <f t="shared" si="15"/>
        <v>30700</v>
      </c>
      <c r="K338" s="14">
        <v>2149</v>
      </c>
      <c r="L338" s="14">
        <f t="shared" si="16"/>
        <v>28551</v>
      </c>
      <c r="M338" s="20">
        <f t="shared" si="17"/>
        <v>13201</v>
      </c>
    </row>
    <row r="339" spans="2:13" x14ac:dyDescent="0.25">
      <c r="B339" s="19" t="s">
        <v>139</v>
      </c>
      <c r="C339" s="4" t="s">
        <v>11</v>
      </c>
      <c r="D339" s="4" t="s">
        <v>8</v>
      </c>
      <c r="E339" s="4" t="s">
        <v>15</v>
      </c>
      <c r="F339" s="4" t="s">
        <v>19</v>
      </c>
      <c r="G339" s="17">
        <v>1785</v>
      </c>
      <c r="H339" s="15">
        <v>10</v>
      </c>
      <c r="I339" s="15">
        <v>12</v>
      </c>
      <c r="J339" s="14">
        <f t="shared" si="15"/>
        <v>21420</v>
      </c>
      <c r="K339" s="15">
        <v>428.4</v>
      </c>
      <c r="L339" s="14">
        <f t="shared" si="16"/>
        <v>20991.599999999999</v>
      </c>
      <c r="M339" s="20">
        <f t="shared" si="17"/>
        <v>3141.5999999999985</v>
      </c>
    </row>
    <row r="340" spans="2:13" x14ac:dyDescent="0.25">
      <c r="B340" s="19" t="s">
        <v>84</v>
      </c>
      <c r="C340" s="13" t="s">
        <v>2</v>
      </c>
      <c r="D340" s="13" t="s">
        <v>14</v>
      </c>
      <c r="E340" s="13" t="s">
        <v>4</v>
      </c>
      <c r="F340" s="13" t="s">
        <v>19</v>
      </c>
      <c r="G340" s="16">
        <v>2529</v>
      </c>
      <c r="H340" s="14">
        <v>3</v>
      </c>
      <c r="I340" s="14">
        <v>7</v>
      </c>
      <c r="J340" s="14">
        <f t="shared" si="15"/>
        <v>17703</v>
      </c>
      <c r="K340" s="14">
        <v>177.03</v>
      </c>
      <c r="L340" s="14">
        <f t="shared" si="16"/>
        <v>17525.97</v>
      </c>
      <c r="M340" s="20">
        <f t="shared" si="17"/>
        <v>9938.9700000000012</v>
      </c>
    </row>
    <row r="341" spans="2:13" x14ac:dyDescent="0.25">
      <c r="B341" s="19" t="s">
        <v>220</v>
      </c>
      <c r="C341" s="4" t="s">
        <v>2</v>
      </c>
      <c r="D341" s="4" t="s">
        <v>14</v>
      </c>
      <c r="E341" s="4" t="s">
        <v>15</v>
      </c>
      <c r="F341" s="4" t="s">
        <v>19</v>
      </c>
      <c r="G341" s="17">
        <v>1056</v>
      </c>
      <c r="H341" s="15">
        <v>10</v>
      </c>
      <c r="I341" s="15">
        <v>20</v>
      </c>
      <c r="J341" s="14">
        <f t="shared" si="15"/>
        <v>21120</v>
      </c>
      <c r="K341" s="15">
        <v>844.8</v>
      </c>
      <c r="L341" s="14">
        <f t="shared" si="16"/>
        <v>20275.2</v>
      </c>
      <c r="M341" s="20">
        <f t="shared" si="17"/>
        <v>9715.2000000000007</v>
      </c>
    </row>
    <row r="342" spans="2:13" x14ac:dyDescent="0.25">
      <c r="B342" s="19" t="s">
        <v>396</v>
      </c>
      <c r="C342" s="4" t="s">
        <v>2</v>
      </c>
      <c r="D342" s="4" t="s">
        <v>6</v>
      </c>
      <c r="E342" s="4" t="s">
        <v>15</v>
      </c>
      <c r="F342" s="4" t="s">
        <v>20</v>
      </c>
      <c r="G342" s="17">
        <v>1095</v>
      </c>
      <c r="H342" s="15">
        <v>10</v>
      </c>
      <c r="I342" s="15">
        <v>7</v>
      </c>
      <c r="J342" s="14">
        <f t="shared" si="15"/>
        <v>7665</v>
      </c>
      <c r="K342" s="15">
        <v>613.20000000000005</v>
      </c>
      <c r="L342" s="14">
        <f t="shared" si="16"/>
        <v>7051.8</v>
      </c>
      <c r="M342" s="20">
        <f t="shared" si="17"/>
        <v>-3898.2</v>
      </c>
    </row>
    <row r="343" spans="2:13" x14ac:dyDescent="0.25">
      <c r="B343" s="19" t="s">
        <v>156</v>
      </c>
      <c r="C343" s="4" t="s">
        <v>13</v>
      </c>
      <c r="D343" s="4" t="s">
        <v>6</v>
      </c>
      <c r="E343" s="4" t="s">
        <v>17</v>
      </c>
      <c r="F343" s="4" t="s">
        <v>19</v>
      </c>
      <c r="G343" s="17">
        <v>214</v>
      </c>
      <c r="H343" s="15">
        <v>250</v>
      </c>
      <c r="I343" s="15">
        <v>300</v>
      </c>
      <c r="J343" s="14">
        <f t="shared" si="15"/>
        <v>64200</v>
      </c>
      <c r="K343" s="15">
        <v>1284</v>
      </c>
      <c r="L343" s="14">
        <f t="shared" si="16"/>
        <v>62916</v>
      </c>
      <c r="M343" s="20">
        <f t="shared" si="17"/>
        <v>9416</v>
      </c>
    </row>
    <row r="344" spans="2:13" s="10" customFormat="1" x14ac:dyDescent="0.25">
      <c r="B344" s="19" t="s">
        <v>395</v>
      </c>
      <c r="C344" s="4" t="s">
        <v>2</v>
      </c>
      <c r="D344" s="4" t="s">
        <v>6</v>
      </c>
      <c r="E344" s="4" t="s">
        <v>15</v>
      </c>
      <c r="F344" s="4" t="s">
        <v>20</v>
      </c>
      <c r="G344" s="17">
        <v>1259</v>
      </c>
      <c r="H344" s="15">
        <v>10</v>
      </c>
      <c r="I344" s="15">
        <v>7</v>
      </c>
      <c r="J344" s="14">
        <f t="shared" si="15"/>
        <v>8813</v>
      </c>
      <c r="K344" s="15">
        <v>705.04</v>
      </c>
      <c r="L344" s="14">
        <f t="shared" si="16"/>
        <v>8107.96</v>
      </c>
      <c r="M344" s="20">
        <f t="shared" si="17"/>
        <v>-4482.04</v>
      </c>
    </row>
    <row r="345" spans="2:13" s="10" customFormat="1" x14ac:dyDescent="0.25">
      <c r="B345" s="19" t="s">
        <v>580</v>
      </c>
      <c r="C345" s="4" t="s">
        <v>2</v>
      </c>
      <c r="D345" s="4" t="s">
        <v>9</v>
      </c>
      <c r="E345" s="4" t="s">
        <v>15</v>
      </c>
      <c r="F345" s="4" t="s">
        <v>21</v>
      </c>
      <c r="G345" s="17">
        <v>1233</v>
      </c>
      <c r="H345" s="15">
        <v>10</v>
      </c>
      <c r="I345" s="15">
        <v>20</v>
      </c>
      <c r="J345" s="14">
        <f t="shared" si="15"/>
        <v>24660</v>
      </c>
      <c r="K345" s="15">
        <v>2959.2</v>
      </c>
      <c r="L345" s="14">
        <f t="shared" si="16"/>
        <v>21700.799999999999</v>
      </c>
      <c r="M345" s="20">
        <f t="shared" si="17"/>
        <v>9370.7999999999993</v>
      </c>
    </row>
    <row r="346" spans="2:13" s="10" customFormat="1" x14ac:dyDescent="0.25">
      <c r="B346" s="19" t="s">
        <v>619</v>
      </c>
      <c r="C346" s="4" t="s">
        <v>2</v>
      </c>
      <c r="D346" s="4" t="s">
        <v>3</v>
      </c>
      <c r="E346" s="4" t="s">
        <v>15</v>
      </c>
      <c r="F346" s="4" t="s">
        <v>21</v>
      </c>
      <c r="G346" s="17">
        <v>1249</v>
      </c>
      <c r="H346" s="15">
        <v>10</v>
      </c>
      <c r="I346" s="15">
        <v>20</v>
      </c>
      <c r="J346" s="14">
        <f t="shared" si="15"/>
        <v>24980</v>
      </c>
      <c r="K346" s="15">
        <v>3247.4</v>
      </c>
      <c r="L346" s="14">
        <f t="shared" si="16"/>
        <v>21732.6</v>
      </c>
      <c r="M346" s="20">
        <f t="shared" si="17"/>
        <v>9242.5999999999985</v>
      </c>
    </row>
    <row r="347" spans="2:13" s="10" customFormat="1" x14ac:dyDescent="0.25">
      <c r="B347" s="19" t="s">
        <v>30</v>
      </c>
      <c r="C347" s="13" t="s">
        <v>7</v>
      </c>
      <c r="D347" s="13" t="s">
        <v>6</v>
      </c>
      <c r="E347" s="13" t="s">
        <v>10</v>
      </c>
      <c r="F347" s="13" t="s">
        <v>5</v>
      </c>
      <c r="G347" s="16">
        <v>921</v>
      </c>
      <c r="H347" s="14">
        <v>5</v>
      </c>
      <c r="I347" s="14">
        <v>15</v>
      </c>
      <c r="J347" s="14">
        <f t="shared" si="15"/>
        <v>13815</v>
      </c>
      <c r="K347" s="14">
        <v>0</v>
      </c>
      <c r="L347" s="14">
        <f t="shared" si="16"/>
        <v>13815</v>
      </c>
      <c r="M347" s="20">
        <f t="shared" si="17"/>
        <v>9210</v>
      </c>
    </row>
    <row r="348" spans="2:13" s="10" customFormat="1" x14ac:dyDescent="0.25">
      <c r="B348" s="19" t="s">
        <v>518</v>
      </c>
      <c r="C348" s="4" t="s">
        <v>11</v>
      </c>
      <c r="D348" s="4" t="s">
        <v>8</v>
      </c>
      <c r="E348" s="4" t="s">
        <v>4</v>
      </c>
      <c r="F348" s="4" t="s">
        <v>21</v>
      </c>
      <c r="G348" s="17">
        <v>1198</v>
      </c>
      <c r="H348" s="15">
        <v>3</v>
      </c>
      <c r="I348" s="15">
        <v>12</v>
      </c>
      <c r="J348" s="14">
        <f t="shared" si="15"/>
        <v>14376</v>
      </c>
      <c r="K348" s="15">
        <v>1581.36</v>
      </c>
      <c r="L348" s="14">
        <f t="shared" si="16"/>
        <v>12794.64</v>
      </c>
      <c r="M348" s="20">
        <f t="shared" si="17"/>
        <v>9200.64</v>
      </c>
    </row>
    <row r="349" spans="2:13" s="10" customFormat="1" x14ac:dyDescent="0.25">
      <c r="B349" s="19" t="s">
        <v>477</v>
      </c>
      <c r="C349" s="4" t="s">
        <v>7</v>
      </c>
      <c r="D349" s="4" t="s">
        <v>3</v>
      </c>
      <c r="E349" s="4" t="s">
        <v>18</v>
      </c>
      <c r="F349" s="4" t="s">
        <v>20</v>
      </c>
      <c r="G349" s="17">
        <v>1630.5</v>
      </c>
      <c r="H349" s="15">
        <v>260</v>
      </c>
      <c r="I349" s="15">
        <v>15</v>
      </c>
      <c r="J349" s="14">
        <f t="shared" si="15"/>
        <v>24457.5</v>
      </c>
      <c r="K349" s="15">
        <v>2201.1750000000002</v>
      </c>
      <c r="L349" s="14">
        <f t="shared" si="16"/>
        <v>22256.325000000001</v>
      </c>
      <c r="M349" s="20">
        <f t="shared" si="17"/>
        <v>-401673.67499999999</v>
      </c>
    </row>
    <row r="350" spans="2:13" s="10" customFormat="1" x14ac:dyDescent="0.25">
      <c r="B350" s="19" t="s">
        <v>638</v>
      </c>
      <c r="C350" s="4" t="s">
        <v>2</v>
      </c>
      <c r="D350" s="4" t="s">
        <v>14</v>
      </c>
      <c r="E350" s="4" t="s">
        <v>4</v>
      </c>
      <c r="F350" s="4" t="s">
        <v>21</v>
      </c>
      <c r="G350" s="17">
        <v>2996</v>
      </c>
      <c r="H350" s="15">
        <v>3</v>
      </c>
      <c r="I350" s="15">
        <v>7</v>
      </c>
      <c r="J350" s="14">
        <f t="shared" si="15"/>
        <v>20972</v>
      </c>
      <c r="K350" s="15">
        <v>2936.08</v>
      </c>
      <c r="L350" s="14">
        <f t="shared" si="16"/>
        <v>18035.919999999998</v>
      </c>
      <c r="M350" s="20">
        <f t="shared" si="17"/>
        <v>9047.9199999999983</v>
      </c>
    </row>
    <row r="351" spans="2:13" s="10" customFormat="1" x14ac:dyDescent="0.25">
      <c r="B351" s="19" t="s">
        <v>143</v>
      </c>
      <c r="C351" s="4" t="s">
        <v>7</v>
      </c>
      <c r="D351" s="4" t="s">
        <v>14</v>
      </c>
      <c r="E351" s="4" t="s">
        <v>15</v>
      </c>
      <c r="F351" s="4" t="s">
        <v>19</v>
      </c>
      <c r="G351" s="17">
        <v>1925</v>
      </c>
      <c r="H351" s="15">
        <v>10</v>
      </c>
      <c r="I351" s="15">
        <v>15</v>
      </c>
      <c r="J351" s="14">
        <f t="shared" si="15"/>
        <v>28875</v>
      </c>
      <c r="K351" s="15">
        <v>577.5</v>
      </c>
      <c r="L351" s="14">
        <f t="shared" si="16"/>
        <v>28297.5</v>
      </c>
      <c r="M351" s="20">
        <f t="shared" si="17"/>
        <v>9047.5</v>
      </c>
    </row>
    <row r="352" spans="2:13" x14ac:dyDescent="0.25">
      <c r="B352" s="19" t="s">
        <v>56</v>
      </c>
      <c r="C352" s="13" t="s">
        <v>12</v>
      </c>
      <c r="D352" s="13" t="s">
        <v>8</v>
      </c>
      <c r="E352" s="13" t="s">
        <v>16</v>
      </c>
      <c r="F352" s="13" t="s">
        <v>5</v>
      </c>
      <c r="G352" s="16">
        <v>1804</v>
      </c>
      <c r="H352" s="14">
        <v>120</v>
      </c>
      <c r="I352" s="14">
        <v>125</v>
      </c>
      <c r="J352" s="14">
        <f t="shared" si="15"/>
        <v>225500</v>
      </c>
      <c r="K352" s="14">
        <v>0</v>
      </c>
      <c r="L352" s="14">
        <f t="shared" si="16"/>
        <v>225500</v>
      </c>
      <c r="M352" s="20">
        <f t="shared" si="17"/>
        <v>9020</v>
      </c>
    </row>
    <row r="353" spans="2:13" x14ac:dyDescent="0.25">
      <c r="B353" s="19" t="s">
        <v>359</v>
      </c>
      <c r="C353" s="4" t="s">
        <v>7</v>
      </c>
      <c r="D353" s="4" t="s">
        <v>8</v>
      </c>
      <c r="E353" s="4" t="s">
        <v>15</v>
      </c>
      <c r="F353" s="4" t="s">
        <v>20</v>
      </c>
      <c r="G353" s="17">
        <v>2101</v>
      </c>
      <c r="H353" s="15">
        <v>10</v>
      </c>
      <c r="I353" s="15">
        <v>15</v>
      </c>
      <c r="J353" s="14">
        <f t="shared" si="15"/>
        <v>31515</v>
      </c>
      <c r="K353" s="15">
        <v>2206.0500000000002</v>
      </c>
      <c r="L353" s="14">
        <f t="shared" si="16"/>
        <v>29308.95</v>
      </c>
      <c r="M353" s="20">
        <f t="shared" si="17"/>
        <v>8298.9500000000007</v>
      </c>
    </row>
    <row r="354" spans="2:13" x14ac:dyDescent="0.25">
      <c r="B354" s="19" t="s">
        <v>288</v>
      </c>
      <c r="C354" s="4" t="s">
        <v>2</v>
      </c>
      <c r="D354" s="4" t="s">
        <v>6</v>
      </c>
      <c r="E354" s="4" t="s">
        <v>17</v>
      </c>
      <c r="F354" s="4" t="s">
        <v>20</v>
      </c>
      <c r="G354" s="17">
        <v>2297</v>
      </c>
      <c r="H354" s="15">
        <v>250</v>
      </c>
      <c r="I354" s="15">
        <v>20</v>
      </c>
      <c r="J354" s="14">
        <f t="shared" si="15"/>
        <v>45940</v>
      </c>
      <c r="K354" s="15">
        <v>2297</v>
      </c>
      <c r="L354" s="14">
        <f t="shared" si="16"/>
        <v>43643</v>
      </c>
      <c r="M354" s="20">
        <f t="shared" si="17"/>
        <v>-530607</v>
      </c>
    </row>
    <row r="355" spans="2:13" x14ac:dyDescent="0.25">
      <c r="B355" s="19" t="s">
        <v>201</v>
      </c>
      <c r="C355" s="4" t="s">
        <v>7</v>
      </c>
      <c r="D355" s="4" t="s">
        <v>9</v>
      </c>
      <c r="E355" s="4" t="s">
        <v>15</v>
      </c>
      <c r="F355" s="4" t="s">
        <v>19</v>
      </c>
      <c r="G355" s="17">
        <v>2031</v>
      </c>
      <c r="H355" s="15">
        <v>10</v>
      </c>
      <c r="I355" s="15">
        <v>15</v>
      </c>
      <c r="J355" s="14">
        <f t="shared" si="15"/>
        <v>30465</v>
      </c>
      <c r="K355" s="15">
        <v>1218.5999999999999</v>
      </c>
      <c r="L355" s="14">
        <f t="shared" si="16"/>
        <v>29246.400000000001</v>
      </c>
      <c r="M355" s="20">
        <f t="shared" si="17"/>
        <v>8936.4000000000015</v>
      </c>
    </row>
    <row r="356" spans="2:13" x14ac:dyDescent="0.25">
      <c r="B356" s="19" t="s">
        <v>186</v>
      </c>
      <c r="C356" s="4" t="s">
        <v>7</v>
      </c>
      <c r="D356" s="4" t="s">
        <v>6</v>
      </c>
      <c r="E356" s="4" t="s">
        <v>15</v>
      </c>
      <c r="F356" s="4" t="s">
        <v>19</v>
      </c>
      <c r="G356" s="17">
        <v>1945</v>
      </c>
      <c r="H356" s="15">
        <v>10</v>
      </c>
      <c r="I356" s="15">
        <v>15</v>
      </c>
      <c r="J356" s="14">
        <f t="shared" si="15"/>
        <v>29175</v>
      </c>
      <c r="K356" s="15">
        <v>875.25</v>
      </c>
      <c r="L356" s="14">
        <f t="shared" si="16"/>
        <v>28299.75</v>
      </c>
      <c r="M356" s="20">
        <f t="shared" si="17"/>
        <v>8849.75</v>
      </c>
    </row>
    <row r="357" spans="2:13" x14ac:dyDescent="0.25">
      <c r="B357" s="19" t="s">
        <v>161</v>
      </c>
      <c r="C357" s="4" t="s">
        <v>13</v>
      </c>
      <c r="D357" s="4" t="s">
        <v>6</v>
      </c>
      <c r="E357" s="4" t="s">
        <v>18</v>
      </c>
      <c r="F357" s="4" t="s">
        <v>19</v>
      </c>
      <c r="G357" s="17">
        <v>259</v>
      </c>
      <c r="H357" s="15">
        <v>260</v>
      </c>
      <c r="I357" s="15">
        <v>300</v>
      </c>
      <c r="J357" s="14">
        <f t="shared" si="15"/>
        <v>77700</v>
      </c>
      <c r="K357" s="15">
        <v>1554</v>
      </c>
      <c r="L357" s="14">
        <f t="shared" si="16"/>
        <v>76146</v>
      </c>
      <c r="M357" s="20">
        <f t="shared" si="17"/>
        <v>8806</v>
      </c>
    </row>
    <row r="358" spans="2:13" x14ac:dyDescent="0.25">
      <c r="B358" s="19" t="s">
        <v>537</v>
      </c>
      <c r="C358" s="4" t="s">
        <v>2</v>
      </c>
      <c r="D358" s="4" t="s">
        <v>9</v>
      </c>
      <c r="E358" s="4" t="s">
        <v>15</v>
      </c>
      <c r="F358" s="4" t="s">
        <v>21</v>
      </c>
      <c r="G358" s="17">
        <v>1122</v>
      </c>
      <c r="H358" s="15">
        <v>10</v>
      </c>
      <c r="I358" s="15">
        <v>20</v>
      </c>
      <c r="J358" s="14">
        <f t="shared" si="15"/>
        <v>22440</v>
      </c>
      <c r="K358" s="15">
        <v>2468.4</v>
      </c>
      <c r="L358" s="14">
        <f t="shared" si="16"/>
        <v>19971.599999999999</v>
      </c>
      <c r="M358" s="20">
        <f t="shared" si="17"/>
        <v>8751.5999999999985</v>
      </c>
    </row>
    <row r="359" spans="2:13" x14ac:dyDescent="0.25">
      <c r="B359" s="19" t="s">
        <v>532</v>
      </c>
      <c r="C359" s="4" t="s">
        <v>2</v>
      </c>
      <c r="D359" s="4" t="s">
        <v>9</v>
      </c>
      <c r="E359" s="4" t="s">
        <v>4</v>
      </c>
      <c r="F359" s="4" t="s">
        <v>21</v>
      </c>
      <c r="G359" s="17">
        <v>2706</v>
      </c>
      <c r="H359" s="15">
        <v>3</v>
      </c>
      <c r="I359" s="15">
        <v>7</v>
      </c>
      <c r="J359" s="14">
        <f t="shared" si="15"/>
        <v>18942</v>
      </c>
      <c r="K359" s="15">
        <v>2083.62</v>
      </c>
      <c r="L359" s="14">
        <f t="shared" si="16"/>
        <v>16858.38</v>
      </c>
      <c r="M359" s="20">
        <f t="shared" si="17"/>
        <v>8740.380000000001</v>
      </c>
    </row>
    <row r="360" spans="2:13" x14ac:dyDescent="0.25">
      <c r="B360" s="19" t="s">
        <v>364</v>
      </c>
      <c r="C360" s="13" t="s">
        <v>11</v>
      </c>
      <c r="D360" s="13" t="s">
        <v>9</v>
      </c>
      <c r="E360" s="13" t="s">
        <v>15</v>
      </c>
      <c r="F360" s="13" t="s">
        <v>20</v>
      </c>
      <c r="G360" s="16">
        <v>2763</v>
      </c>
      <c r="H360" s="14">
        <v>10</v>
      </c>
      <c r="I360" s="14">
        <v>12</v>
      </c>
      <c r="J360" s="14">
        <f t="shared" si="15"/>
        <v>33156</v>
      </c>
      <c r="K360" s="14">
        <v>2320.92</v>
      </c>
      <c r="L360" s="14">
        <f t="shared" si="16"/>
        <v>30835.08</v>
      </c>
      <c r="M360" s="20">
        <f t="shared" si="17"/>
        <v>3205.0800000000017</v>
      </c>
    </row>
    <row r="361" spans="2:13" x14ac:dyDescent="0.25">
      <c r="B361" s="19" t="s">
        <v>504</v>
      </c>
      <c r="C361" s="4" t="s">
        <v>13</v>
      </c>
      <c r="D361" s="4" t="s">
        <v>9</v>
      </c>
      <c r="E361" s="4" t="s">
        <v>17</v>
      </c>
      <c r="F361" s="4" t="s">
        <v>21</v>
      </c>
      <c r="G361" s="17">
        <v>432</v>
      </c>
      <c r="H361" s="15">
        <v>250</v>
      </c>
      <c r="I361" s="15">
        <v>300</v>
      </c>
      <c r="J361" s="14">
        <f t="shared" si="15"/>
        <v>129600</v>
      </c>
      <c r="K361" s="15">
        <v>12960</v>
      </c>
      <c r="L361" s="14">
        <f t="shared" si="16"/>
        <v>116640</v>
      </c>
      <c r="M361" s="20">
        <f t="shared" si="17"/>
        <v>8640</v>
      </c>
    </row>
    <row r="362" spans="2:13" x14ac:dyDescent="0.25">
      <c r="B362" s="19" t="s">
        <v>517</v>
      </c>
      <c r="C362" s="4" t="s">
        <v>13</v>
      </c>
      <c r="D362" s="4" t="s">
        <v>8</v>
      </c>
      <c r="E362" s="4" t="s">
        <v>18</v>
      </c>
      <c r="F362" s="4" t="s">
        <v>21</v>
      </c>
      <c r="G362" s="17">
        <v>853</v>
      </c>
      <c r="H362" s="15">
        <v>260</v>
      </c>
      <c r="I362" s="15">
        <v>300</v>
      </c>
      <c r="J362" s="14">
        <f t="shared" si="15"/>
        <v>255900</v>
      </c>
      <c r="K362" s="15">
        <v>25590</v>
      </c>
      <c r="L362" s="14">
        <f t="shared" si="16"/>
        <v>230310</v>
      </c>
      <c r="M362" s="20">
        <f t="shared" si="17"/>
        <v>8530</v>
      </c>
    </row>
    <row r="363" spans="2:13" x14ac:dyDescent="0.25">
      <c r="B363" s="19" t="s">
        <v>457</v>
      </c>
      <c r="C363" s="4" t="s">
        <v>11</v>
      </c>
      <c r="D363" s="4" t="s">
        <v>8</v>
      </c>
      <c r="E363" s="4" t="s">
        <v>17</v>
      </c>
      <c r="F363" s="4" t="s">
        <v>20</v>
      </c>
      <c r="G363" s="17">
        <v>2234</v>
      </c>
      <c r="H363" s="15">
        <v>250</v>
      </c>
      <c r="I363" s="15">
        <v>12</v>
      </c>
      <c r="J363" s="14">
        <f t="shared" si="15"/>
        <v>26808</v>
      </c>
      <c r="K363" s="15">
        <v>2412.7199999999998</v>
      </c>
      <c r="L363" s="14">
        <f t="shared" si="16"/>
        <v>24395.279999999999</v>
      </c>
      <c r="M363" s="20">
        <f t="shared" si="17"/>
        <v>-534104.72</v>
      </c>
    </row>
    <row r="364" spans="2:13" x14ac:dyDescent="0.25">
      <c r="B364" s="19" t="s">
        <v>422</v>
      </c>
      <c r="C364" s="4" t="s">
        <v>2</v>
      </c>
      <c r="D364" s="4" t="s">
        <v>6</v>
      </c>
      <c r="E364" s="4" t="s">
        <v>18</v>
      </c>
      <c r="F364" s="4" t="s">
        <v>20</v>
      </c>
      <c r="G364" s="17">
        <v>1520</v>
      </c>
      <c r="H364" s="15">
        <v>260</v>
      </c>
      <c r="I364" s="15">
        <v>20</v>
      </c>
      <c r="J364" s="14">
        <f t="shared" si="15"/>
        <v>30400</v>
      </c>
      <c r="K364" s="15">
        <v>2432</v>
      </c>
      <c r="L364" s="14">
        <f t="shared" si="16"/>
        <v>27968</v>
      </c>
      <c r="M364" s="20">
        <f t="shared" si="17"/>
        <v>-367232</v>
      </c>
    </row>
    <row r="365" spans="2:13" x14ac:dyDescent="0.25">
      <c r="B365" s="19" t="s">
        <v>174</v>
      </c>
      <c r="C365" s="4" t="s">
        <v>11</v>
      </c>
      <c r="D365" s="4" t="s">
        <v>8</v>
      </c>
      <c r="E365" s="4" t="s">
        <v>10</v>
      </c>
      <c r="F365" s="4" t="s">
        <v>19</v>
      </c>
      <c r="G365" s="17">
        <v>1901</v>
      </c>
      <c r="H365" s="15">
        <v>5</v>
      </c>
      <c r="I365" s="15">
        <v>12</v>
      </c>
      <c r="J365" s="14">
        <f t="shared" si="15"/>
        <v>22812</v>
      </c>
      <c r="K365" s="15">
        <v>684.36</v>
      </c>
      <c r="L365" s="14">
        <f t="shared" si="16"/>
        <v>22127.64</v>
      </c>
      <c r="M365" s="20">
        <f t="shared" si="17"/>
        <v>12622.64</v>
      </c>
    </row>
    <row r="366" spans="2:13" x14ac:dyDescent="0.25">
      <c r="B366" s="19" t="s">
        <v>238</v>
      </c>
      <c r="C366" s="4" t="s">
        <v>2</v>
      </c>
      <c r="D366" s="4" t="s">
        <v>6</v>
      </c>
      <c r="E366" s="4" t="s">
        <v>15</v>
      </c>
      <c r="F366" s="4" t="s">
        <v>20</v>
      </c>
      <c r="G366" s="17">
        <v>1372</v>
      </c>
      <c r="H366" s="15">
        <v>10</v>
      </c>
      <c r="I366" s="15">
        <v>7</v>
      </c>
      <c r="J366" s="14">
        <f t="shared" si="15"/>
        <v>9604</v>
      </c>
      <c r="K366" s="15">
        <v>480.2</v>
      </c>
      <c r="L366" s="14">
        <f t="shared" si="16"/>
        <v>9123.7999999999993</v>
      </c>
      <c r="M366" s="20">
        <f t="shared" si="17"/>
        <v>-4596.2000000000007</v>
      </c>
    </row>
    <row r="367" spans="2:13" x14ac:dyDescent="0.25">
      <c r="B367" s="19" t="s">
        <v>680</v>
      </c>
      <c r="C367" s="4" t="s">
        <v>13</v>
      </c>
      <c r="D367" s="4" t="s">
        <v>14</v>
      </c>
      <c r="E367" s="4" t="s">
        <v>17</v>
      </c>
      <c r="F367" s="4" t="s">
        <v>21</v>
      </c>
      <c r="G367" s="17">
        <v>1010</v>
      </c>
      <c r="H367" s="15">
        <v>250</v>
      </c>
      <c r="I367" s="15">
        <v>300</v>
      </c>
      <c r="J367" s="14">
        <f t="shared" si="15"/>
        <v>303000</v>
      </c>
      <c r="K367" s="15">
        <v>42420</v>
      </c>
      <c r="L367" s="14">
        <f t="shared" si="16"/>
        <v>260580</v>
      </c>
      <c r="M367" s="20">
        <f t="shared" si="17"/>
        <v>8080</v>
      </c>
    </row>
    <row r="368" spans="2:13" x14ac:dyDescent="0.25">
      <c r="B368" s="19" t="s">
        <v>432</v>
      </c>
      <c r="C368" s="4" t="s">
        <v>11</v>
      </c>
      <c r="D368" s="4" t="s">
        <v>3</v>
      </c>
      <c r="E368" s="4" t="s">
        <v>10</v>
      </c>
      <c r="F368" s="4" t="s">
        <v>20</v>
      </c>
      <c r="G368" s="17">
        <v>2321</v>
      </c>
      <c r="H368" s="15">
        <v>5</v>
      </c>
      <c r="I368" s="15">
        <v>12</v>
      </c>
      <c r="J368" s="14">
        <f t="shared" si="15"/>
        <v>27852</v>
      </c>
      <c r="K368" s="15">
        <v>2506.6799999999998</v>
      </c>
      <c r="L368" s="14">
        <f t="shared" si="16"/>
        <v>25345.32</v>
      </c>
      <c r="M368" s="20">
        <f t="shared" si="17"/>
        <v>13740.32</v>
      </c>
    </row>
    <row r="369" spans="2:13" x14ac:dyDescent="0.25">
      <c r="B369" s="19" t="s">
        <v>172</v>
      </c>
      <c r="C369" s="4" t="s">
        <v>11</v>
      </c>
      <c r="D369" s="4" t="s">
        <v>3</v>
      </c>
      <c r="E369" s="4" t="s">
        <v>4</v>
      </c>
      <c r="F369" s="4" t="s">
        <v>19</v>
      </c>
      <c r="G369" s="17">
        <v>908</v>
      </c>
      <c r="H369" s="15">
        <v>3</v>
      </c>
      <c r="I369" s="15">
        <v>12</v>
      </c>
      <c r="J369" s="14">
        <f t="shared" si="15"/>
        <v>10896</v>
      </c>
      <c r="K369" s="15">
        <v>326.88</v>
      </c>
      <c r="L369" s="14">
        <f t="shared" si="16"/>
        <v>10569.12</v>
      </c>
      <c r="M369" s="20">
        <f t="shared" si="17"/>
        <v>7845.1200000000008</v>
      </c>
    </row>
    <row r="370" spans="2:13" x14ac:dyDescent="0.25">
      <c r="B370" s="19" t="s">
        <v>127</v>
      </c>
      <c r="C370" s="4" t="s">
        <v>11</v>
      </c>
      <c r="D370" s="4" t="s">
        <v>14</v>
      </c>
      <c r="E370" s="4" t="s">
        <v>10</v>
      </c>
      <c r="F370" s="4" t="s">
        <v>19</v>
      </c>
      <c r="G370" s="17">
        <v>1142</v>
      </c>
      <c r="H370" s="15">
        <v>5</v>
      </c>
      <c r="I370" s="15">
        <v>12</v>
      </c>
      <c r="J370" s="14">
        <f t="shared" si="15"/>
        <v>13704</v>
      </c>
      <c r="K370" s="15">
        <v>274.08</v>
      </c>
      <c r="L370" s="14">
        <f t="shared" si="16"/>
        <v>13429.92</v>
      </c>
      <c r="M370" s="20">
        <f t="shared" si="17"/>
        <v>7719.92</v>
      </c>
    </row>
    <row r="371" spans="2:13" x14ac:dyDescent="0.25">
      <c r="B371" s="19" t="s">
        <v>489</v>
      </c>
      <c r="C371" s="4" t="s">
        <v>7</v>
      </c>
      <c r="D371" s="4" t="s">
        <v>8</v>
      </c>
      <c r="E371" s="4" t="s">
        <v>15</v>
      </c>
      <c r="F371" s="4" t="s">
        <v>21</v>
      </c>
      <c r="G371" s="17">
        <v>2167</v>
      </c>
      <c r="H371" s="15">
        <v>10</v>
      </c>
      <c r="I371" s="15">
        <v>15</v>
      </c>
      <c r="J371" s="14">
        <f t="shared" si="15"/>
        <v>32505</v>
      </c>
      <c r="K371" s="15">
        <v>3250.5</v>
      </c>
      <c r="L371" s="14">
        <f t="shared" si="16"/>
        <v>29254.5</v>
      </c>
      <c r="M371" s="20">
        <f t="shared" si="17"/>
        <v>7584.5</v>
      </c>
    </row>
    <row r="372" spans="2:13" x14ac:dyDescent="0.25">
      <c r="B372" s="19" t="s">
        <v>98</v>
      </c>
      <c r="C372" s="4" t="s">
        <v>7</v>
      </c>
      <c r="D372" s="4" t="s">
        <v>14</v>
      </c>
      <c r="E372" s="4" t="s">
        <v>15</v>
      </c>
      <c r="F372" s="4" t="s">
        <v>19</v>
      </c>
      <c r="G372" s="17">
        <v>1514</v>
      </c>
      <c r="H372" s="15">
        <v>10</v>
      </c>
      <c r="I372" s="15">
        <v>15</v>
      </c>
      <c r="J372" s="14">
        <f t="shared" si="15"/>
        <v>22710</v>
      </c>
      <c r="K372" s="15">
        <v>227.1</v>
      </c>
      <c r="L372" s="14">
        <f t="shared" si="16"/>
        <v>22482.9</v>
      </c>
      <c r="M372" s="20">
        <f t="shared" si="17"/>
        <v>7342.9000000000015</v>
      </c>
    </row>
    <row r="373" spans="2:13" x14ac:dyDescent="0.25">
      <c r="B373" s="19" t="s">
        <v>663</v>
      </c>
      <c r="C373" s="4" t="s">
        <v>7</v>
      </c>
      <c r="D373" s="4" t="s">
        <v>3</v>
      </c>
      <c r="E373" s="4" t="s">
        <v>15</v>
      </c>
      <c r="F373" s="4" t="s">
        <v>21</v>
      </c>
      <c r="G373" s="17">
        <v>2470</v>
      </c>
      <c r="H373" s="15">
        <v>10</v>
      </c>
      <c r="I373" s="15">
        <v>15</v>
      </c>
      <c r="J373" s="14">
        <f t="shared" si="15"/>
        <v>37050</v>
      </c>
      <c r="K373" s="15">
        <v>5187</v>
      </c>
      <c r="L373" s="14">
        <f t="shared" si="16"/>
        <v>31863</v>
      </c>
      <c r="M373" s="20">
        <f t="shared" si="17"/>
        <v>7163</v>
      </c>
    </row>
    <row r="374" spans="2:13" x14ac:dyDescent="0.25">
      <c r="B374" s="19" t="s">
        <v>298</v>
      </c>
      <c r="C374" s="4" t="s">
        <v>7</v>
      </c>
      <c r="D374" s="4" t="s">
        <v>3</v>
      </c>
      <c r="E374" s="4" t="s">
        <v>4</v>
      </c>
      <c r="F374" s="4" t="s">
        <v>20</v>
      </c>
      <c r="G374" s="17">
        <v>2844</v>
      </c>
      <c r="H374" s="15">
        <v>3</v>
      </c>
      <c r="I374" s="15">
        <v>15</v>
      </c>
      <c r="J374" s="14">
        <f t="shared" si="15"/>
        <v>42660</v>
      </c>
      <c r="K374" s="15">
        <v>2559.6</v>
      </c>
      <c r="L374" s="14">
        <f t="shared" si="16"/>
        <v>40100.400000000001</v>
      </c>
      <c r="M374" s="20">
        <f t="shared" si="17"/>
        <v>31568.400000000001</v>
      </c>
    </row>
    <row r="375" spans="2:13" x14ac:dyDescent="0.25">
      <c r="B375" s="19" t="s">
        <v>698</v>
      </c>
      <c r="C375" s="4" t="s">
        <v>7</v>
      </c>
      <c r="D375" s="4" t="s">
        <v>3</v>
      </c>
      <c r="E375" s="4" t="s">
        <v>15</v>
      </c>
      <c r="F375" s="4" t="s">
        <v>21</v>
      </c>
      <c r="G375" s="17">
        <v>2559</v>
      </c>
      <c r="H375" s="15">
        <v>10</v>
      </c>
      <c r="I375" s="15">
        <v>15</v>
      </c>
      <c r="J375" s="14">
        <f t="shared" si="15"/>
        <v>38385</v>
      </c>
      <c r="K375" s="15">
        <v>5757.75</v>
      </c>
      <c r="L375" s="14">
        <f t="shared" si="16"/>
        <v>32627.25</v>
      </c>
      <c r="M375" s="20">
        <f t="shared" si="17"/>
        <v>7037.25</v>
      </c>
    </row>
    <row r="376" spans="2:13" x14ac:dyDescent="0.25">
      <c r="B376" s="19" t="s">
        <v>573</v>
      </c>
      <c r="C376" s="4" t="s">
        <v>2</v>
      </c>
      <c r="D376" s="4" t="s">
        <v>9</v>
      </c>
      <c r="E376" s="4" t="s">
        <v>15</v>
      </c>
      <c r="F376" s="4" t="s">
        <v>21</v>
      </c>
      <c r="G376" s="17">
        <v>905</v>
      </c>
      <c r="H376" s="15">
        <v>10</v>
      </c>
      <c r="I376" s="15">
        <v>20</v>
      </c>
      <c r="J376" s="14">
        <f t="shared" si="15"/>
        <v>18100</v>
      </c>
      <c r="K376" s="15">
        <v>2172</v>
      </c>
      <c r="L376" s="14">
        <f t="shared" si="16"/>
        <v>15928</v>
      </c>
      <c r="M376" s="20">
        <f t="shared" si="17"/>
        <v>6878</v>
      </c>
    </row>
    <row r="377" spans="2:13" x14ac:dyDescent="0.25">
      <c r="B377" s="19" t="s">
        <v>88</v>
      </c>
      <c r="C377" s="13" t="s">
        <v>11</v>
      </c>
      <c r="D377" s="13" t="s">
        <v>6</v>
      </c>
      <c r="E377" s="13" t="s">
        <v>4</v>
      </c>
      <c r="F377" s="13" t="s">
        <v>19</v>
      </c>
      <c r="G377" s="16">
        <v>766</v>
      </c>
      <c r="H377" s="14">
        <v>3</v>
      </c>
      <c r="I377" s="14">
        <v>12</v>
      </c>
      <c r="J377" s="14">
        <f t="shared" si="15"/>
        <v>9192</v>
      </c>
      <c r="K377" s="14">
        <v>91.92</v>
      </c>
      <c r="L377" s="14">
        <f t="shared" si="16"/>
        <v>9100.08</v>
      </c>
      <c r="M377" s="20">
        <f t="shared" si="17"/>
        <v>6802.08</v>
      </c>
    </row>
    <row r="378" spans="2:13" x14ac:dyDescent="0.25">
      <c r="B378" s="19" t="s">
        <v>222</v>
      </c>
      <c r="C378" s="4" t="s">
        <v>7</v>
      </c>
      <c r="D378" s="4" t="s">
        <v>9</v>
      </c>
      <c r="E378" s="4" t="s">
        <v>15</v>
      </c>
      <c r="F378" s="4" t="s">
        <v>19</v>
      </c>
      <c r="G378" s="17">
        <v>1514</v>
      </c>
      <c r="H378" s="15">
        <v>10</v>
      </c>
      <c r="I378" s="15">
        <v>15</v>
      </c>
      <c r="J378" s="14">
        <f t="shared" si="15"/>
        <v>22710</v>
      </c>
      <c r="K378" s="15">
        <v>908.4</v>
      </c>
      <c r="L378" s="14">
        <f t="shared" si="16"/>
        <v>21801.599999999999</v>
      </c>
      <c r="M378" s="20">
        <f t="shared" si="17"/>
        <v>6661.5999999999985</v>
      </c>
    </row>
    <row r="379" spans="2:13" x14ac:dyDescent="0.25">
      <c r="B379" s="19" t="s">
        <v>542</v>
      </c>
      <c r="C379" s="4" t="s">
        <v>7</v>
      </c>
      <c r="D379" s="4" t="s">
        <v>9</v>
      </c>
      <c r="E379" s="4" t="s">
        <v>15</v>
      </c>
      <c r="F379" s="4" t="s">
        <v>21</v>
      </c>
      <c r="G379" s="17">
        <v>1984</v>
      </c>
      <c r="H379" s="15">
        <v>10</v>
      </c>
      <c r="I379" s="15">
        <v>15</v>
      </c>
      <c r="J379" s="14">
        <f t="shared" si="15"/>
        <v>29760</v>
      </c>
      <c r="K379" s="15">
        <v>3273.6</v>
      </c>
      <c r="L379" s="14">
        <f t="shared" si="16"/>
        <v>26486.400000000001</v>
      </c>
      <c r="M379" s="20">
        <f t="shared" si="17"/>
        <v>6646.4000000000015</v>
      </c>
    </row>
    <row r="380" spans="2:13" x14ac:dyDescent="0.25">
      <c r="B380" s="19" t="s">
        <v>604</v>
      </c>
      <c r="C380" s="4" t="s">
        <v>2</v>
      </c>
      <c r="D380" s="4" t="s">
        <v>6</v>
      </c>
      <c r="E380" s="4" t="s">
        <v>4</v>
      </c>
      <c r="F380" s="4" t="s">
        <v>21</v>
      </c>
      <c r="G380" s="17">
        <v>442</v>
      </c>
      <c r="H380" s="15">
        <v>3</v>
      </c>
      <c r="I380" s="15">
        <v>20</v>
      </c>
      <c r="J380" s="14">
        <f t="shared" si="15"/>
        <v>8840</v>
      </c>
      <c r="K380" s="15">
        <v>1149.2</v>
      </c>
      <c r="L380" s="14">
        <f t="shared" si="16"/>
        <v>7690.8</v>
      </c>
      <c r="M380" s="20">
        <f t="shared" si="17"/>
        <v>6364.8</v>
      </c>
    </row>
    <row r="381" spans="2:13" s="10" customFormat="1" x14ac:dyDescent="0.25">
      <c r="B381" s="19" t="s">
        <v>318</v>
      </c>
      <c r="C381" s="4" t="s">
        <v>7</v>
      </c>
      <c r="D381" s="4" t="s">
        <v>3</v>
      </c>
      <c r="E381" s="4" t="s">
        <v>17</v>
      </c>
      <c r="F381" s="4" t="s">
        <v>20</v>
      </c>
      <c r="G381" s="17">
        <v>2844</v>
      </c>
      <c r="H381" s="15">
        <v>250</v>
      </c>
      <c r="I381" s="15">
        <v>15</v>
      </c>
      <c r="J381" s="14">
        <f t="shared" si="15"/>
        <v>42660</v>
      </c>
      <c r="K381" s="15">
        <v>2559.6</v>
      </c>
      <c r="L381" s="14">
        <f t="shared" si="16"/>
        <v>40100.400000000001</v>
      </c>
      <c r="M381" s="20">
        <f t="shared" si="17"/>
        <v>-670899.6</v>
      </c>
    </row>
    <row r="382" spans="2:13" s="10" customFormat="1" x14ac:dyDescent="0.25">
      <c r="B382" s="19" t="s">
        <v>39</v>
      </c>
      <c r="C382" s="13" t="s">
        <v>7</v>
      </c>
      <c r="D382" s="13" t="s">
        <v>14</v>
      </c>
      <c r="E382" s="13" t="s">
        <v>10</v>
      </c>
      <c r="F382" s="13" t="s">
        <v>5</v>
      </c>
      <c r="G382" s="16">
        <v>615</v>
      </c>
      <c r="H382" s="14">
        <v>5</v>
      </c>
      <c r="I382" s="14">
        <v>15</v>
      </c>
      <c r="J382" s="14">
        <f t="shared" si="15"/>
        <v>9225</v>
      </c>
      <c r="K382" s="14">
        <v>0</v>
      </c>
      <c r="L382" s="14">
        <f t="shared" si="16"/>
        <v>9225</v>
      </c>
      <c r="M382" s="20">
        <f t="shared" si="17"/>
        <v>6150</v>
      </c>
    </row>
    <row r="383" spans="2:13" s="10" customFormat="1" x14ac:dyDescent="0.25">
      <c r="B383" s="19" t="s">
        <v>338</v>
      </c>
      <c r="C383" s="4" t="s">
        <v>2</v>
      </c>
      <c r="D383" s="4" t="s">
        <v>9</v>
      </c>
      <c r="E383" s="4" t="s">
        <v>4</v>
      </c>
      <c r="F383" s="4" t="s">
        <v>20</v>
      </c>
      <c r="G383" s="17">
        <v>1834</v>
      </c>
      <c r="H383" s="15">
        <v>3</v>
      </c>
      <c r="I383" s="15">
        <v>20</v>
      </c>
      <c r="J383" s="14">
        <f t="shared" si="15"/>
        <v>36680</v>
      </c>
      <c r="K383" s="15">
        <v>2567.6</v>
      </c>
      <c r="L383" s="14">
        <f t="shared" si="16"/>
        <v>34112.400000000001</v>
      </c>
      <c r="M383" s="20">
        <f t="shared" si="17"/>
        <v>28610.400000000001</v>
      </c>
    </row>
    <row r="384" spans="2:13" s="10" customFormat="1" x14ac:dyDescent="0.25">
      <c r="B384" s="19" t="s">
        <v>564</v>
      </c>
      <c r="C384" s="4" t="s">
        <v>7</v>
      </c>
      <c r="D384" s="4" t="s">
        <v>14</v>
      </c>
      <c r="E384" s="4" t="s">
        <v>10</v>
      </c>
      <c r="F384" s="4" t="s">
        <v>21</v>
      </c>
      <c r="G384" s="17">
        <v>677</v>
      </c>
      <c r="H384" s="15">
        <v>5</v>
      </c>
      <c r="I384" s="15">
        <v>15</v>
      </c>
      <c r="J384" s="14">
        <f t="shared" si="15"/>
        <v>10155</v>
      </c>
      <c r="K384" s="15">
        <v>1218.5999999999999</v>
      </c>
      <c r="L384" s="14">
        <f t="shared" si="16"/>
        <v>8936.4</v>
      </c>
      <c r="M384" s="20">
        <f t="shared" si="17"/>
        <v>5551.4</v>
      </c>
    </row>
    <row r="385" spans="2:13" s="10" customFormat="1" x14ac:dyDescent="0.25">
      <c r="B385" s="19" t="s">
        <v>151</v>
      </c>
      <c r="C385" s="4" t="s">
        <v>12</v>
      </c>
      <c r="D385" s="4" t="s">
        <v>9</v>
      </c>
      <c r="E385" s="4" t="s">
        <v>16</v>
      </c>
      <c r="F385" s="4" t="s">
        <v>19</v>
      </c>
      <c r="G385" s="17">
        <v>2145</v>
      </c>
      <c r="H385" s="15">
        <v>120</v>
      </c>
      <c r="I385" s="15">
        <v>125</v>
      </c>
      <c r="J385" s="14">
        <f t="shared" si="15"/>
        <v>268125</v>
      </c>
      <c r="K385" s="15">
        <v>5362.5</v>
      </c>
      <c r="L385" s="14">
        <f t="shared" si="16"/>
        <v>262762.5</v>
      </c>
      <c r="M385" s="20">
        <f t="shared" si="17"/>
        <v>5362.5</v>
      </c>
    </row>
    <row r="386" spans="2:13" s="10" customFormat="1" x14ac:dyDescent="0.25">
      <c r="B386" s="19" t="s">
        <v>273</v>
      </c>
      <c r="C386" s="4" t="s">
        <v>2</v>
      </c>
      <c r="D386" s="4" t="s">
        <v>14</v>
      </c>
      <c r="E386" s="4" t="s">
        <v>15</v>
      </c>
      <c r="F386" s="4" t="s">
        <v>20</v>
      </c>
      <c r="G386" s="17">
        <v>2663</v>
      </c>
      <c r="H386" s="15">
        <v>10</v>
      </c>
      <c r="I386" s="15">
        <v>20</v>
      </c>
      <c r="J386" s="14">
        <f t="shared" si="15"/>
        <v>53260</v>
      </c>
      <c r="K386" s="15">
        <v>2663</v>
      </c>
      <c r="L386" s="14">
        <f t="shared" si="16"/>
        <v>50597</v>
      </c>
      <c r="M386" s="20">
        <f t="shared" si="17"/>
        <v>23967</v>
      </c>
    </row>
    <row r="387" spans="2:13" s="10" customFormat="1" x14ac:dyDescent="0.25">
      <c r="B387" s="19" t="s">
        <v>644</v>
      </c>
      <c r="C387" s="4" t="s">
        <v>7</v>
      </c>
      <c r="D387" s="4" t="s">
        <v>14</v>
      </c>
      <c r="E387" s="4" t="s">
        <v>15</v>
      </c>
      <c r="F387" s="4" t="s">
        <v>21</v>
      </c>
      <c r="G387" s="17">
        <v>1767</v>
      </c>
      <c r="H387" s="15">
        <v>10</v>
      </c>
      <c r="I387" s="15">
        <v>15</v>
      </c>
      <c r="J387" s="14">
        <f t="shared" si="15"/>
        <v>26505</v>
      </c>
      <c r="K387" s="15">
        <v>3710.7</v>
      </c>
      <c r="L387" s="14">
        <f t="shared" si="16"/>
        <v>22794.3</v>
      </c>
      <c r="M387" s="20">
        <f t="shared" si="17"/>
        <v>5124.2999999999993</v>
      </c>
    </row>
    <row r="388" spans="2:13" s="10" customFormat="1" x14ac:dyDescent="0.25">
      <c r="B388" s="19" t="s">
        <v>664</v>
      </c>
      <c r="C388" s="4" t="s">
        <v>7</v>
      </c>
      <c r="D388" s="4" t="s">
        <v>3</v>
      </c>
      <c r="E388" s="4" t="s">
        <v>15</v>
      </c>
      <c r="F388" s="4" t="s">
        <v>21</v>
      </c>
      <c r="G388" s="17">
        <v>1743</v>
      </c>
      <c r="H388" s="15">
        <v>10</v>
      </c>
      <c r="I388" s="15">
        <v>15</v>
      </c>
      <c r="J388" s="14">
        <f t="shared" si="15"/>
        <v>26145</v>
      </c>
      <c r="K388" s="15">
        <v>3660.3</v>
      </c>
      <c r="L388" s="14">
        <f t="shared" si="16"/>
        <v>22484.7</v>
      </c>
      <c r="M388" s="20">
        <f t="shared" si="17"/>
        <v>5054.7000000000007</v>
      </c>
    </row>
    <row r="389" spans="2:13" s="10" customFormat="1" x14ac:dyDescent="0.25">
      <c r="B389" s="19" t="s">
        <v>42</v>
      </c>
      <c r="C389" s="13" t="s">
        <v>11</v>
      </c>
      <c r="D389" s="13" t="s">
        <v>3</v>
      </c>
      <c r="E389" s="13" t="s">
        <v>15</v>
      </c>
      <c r="F389" s="13" t="s">
        <v>5</v>
      </c>
      <c r="G389" s="16">
        <v>2518</v>
      </c>
      <c r="H389" s="14">
        <v>10</v>
      </c>
      <c r="I389" s="14">
        <v>12</v>
      </c>
      <c r="J389" s="14">
        <f t="shared" si="15"/>
        <v>30216</v>
      </c>
      <c r="K389" s="14">
        <v>0</v>
      </c>
      <c r="L389" s="14">
        <f t="shared" si="16"/>
        <v>30216</v>
      </c>
      <c r="M389" s="20">
        <f t="shared" si="17"/>
        <v>5036</v>
      </c>
    </row>
    <row r="390" spans="2:13" x14ac:dyDescent="0.25">
      <c r="B390" s="19" t="s">
        <v>209</v>
      </c>
      <c r="C390" s="4" t="s">
        <v>2</v>
      </c>
      <c r="D390" s="4" t="s">
        <v>3</v>
      </c>
      <c r="E390" s="4" t="s">
        <v>10</v>
      </c>
      <c r="F390" s="4" t="s">
        <v>19</v>
      </c>
      <c r="G390" s="17">
        <v>2851</v>
      </c>
      <c r="H390" s="15">
        <v>5</v>
      </c>
      <c r="I390" s="15">
        <v>7</v>
      </c>
      <c r="J390" s="14">
        <f t="shared" si="15"/>
        <v>19957</v>
      </c>
      <c r="K390" s="15">
        <v>798.28</v>
      </c>
      <c r="L390" s="14">
        <f t="shared" si="16"/>
        <v>19158.72</v>
      </c>
      <c r="M390" s="20">
        <f t="shared" si="17"/>
        <v>4903.7200000000012</v>
      </c>
    </row>
    <row r="391" spans="2:13" x14ac:dyDescent="0.25">
      <c r="B391" s="19" t="s">
        <v>41</v>
      </c>
      <c r="C391" s="13" t="s">
        <v>7</v>
      </c>
      <c r="D391" s="13" t="s">
        <v>9</v>
      </c>
      <c r="E391" s="13" t="s">
        <v>15</v>
      </c>
      <c r="F391" s="13" t="s">
        <v>5</v>
      </c>
      <c r="G391" s="16">
        <v>974</v>
      </c>
      <c r="H391" s="14">
        <v>10</v>
      </c>
      <c r="I391" s="14">
        <v>15</v>
      </c>
      <c r="J391" s="14">
        <f t="shared" ref="J391:J454" si="18">G391*I391</f>
        <v>14610</v>
      </c>
      <c r="K391" s="14">
        <v>0</v>
      </c>
      <c r="L391" s="14">
        <f t="shared" ref="L391:L454" si="19">J391-K391</f>
        <v>14610</v>
      </c>
      <c r="M391" s="20">
        <f t="shared" ref="M391:M454" si="20">L391-G391*H391</f>
        <v>4870</v>
      </c>
    </row>
    <row r="392" spans="2:13" x14ac:dyDescent="0.25">
      <c r="B392" s="19" t="s">
        <v>618</v>
      </c>
      <c r="C392" s="4" t="s">
        <v>7</v>
      </c>
      <c r="D392" s="4" t="s">
        <v>3</v>
      </c>
      <c r="E392" s="4" t="s">
        <v>15</v>
      </c>
      <c r="F392" s="4" t="s">
        <v>21</v>
      </c>
      <c r="G392" s="17">
        <v>1565</v>
      </c>
      <c r="H392" s="15">
        <v>10</v>
      </c>
      <c r="I392" s="15">
        <v>15</v>
      </c>
      <c r="J392" s="14">
        <f t="shared" si="18"/>
        <v>23475</v>
      </c>
      <c r="K392" s="15">
        <v>3051.75</v>
      </c>
      <c r="L392" s="14">
        <f t="shared" si="19"/>
        <v>20423.25</v>
      </c>
      <c r="M392" s="20">
        <f t="shared" si="20"/>
        <v>4773.25</v>
      </c>
    </row>
    <row r="393" spans="2:13" x14ac:dyDescent="0.25">
      <c r="B393" s="19" t="s">
        <v>289</v>
      </c>
      <c r="C393" s="4" t="s">
        <v>2</v>
      </c>
      <c r="D393" s="4" t="s">
        <v>14</v>
      </c>
      <c r="E393" s="4" t="s">
        <v>17</v>
      </c>
      <c r="F393" s="4" t="s">
        <v>20</v>
      </c>
      <c r="G393" s="17">
        <v>2663</v>
      </c>
      <c r="H393" s="15">
        <v>250</v>
      </c>
      <c r="I393" s="15">
        <v>20</v>
      </c>
      <c r="J393" s="14">
        <f t="shared" si="18"/>
        <v>53260</v>
      </c>
      <c r="K393" s="15">
        <v>2663</v>
      </c>
      <c r="L393" s="14">
        <f t="shared" si="19"/>
        <v>50597</v>
      </c>
      <c r="M393" s="20">
        <f t="shared" si="20"/>
        <v>-615153</v>
      </c>
    </row>
    <row r="394" spans="2:13" x14ac:dyDescent="0.25">
      <c r="B394" s="19" t="s">
        <v>129</v>
      </c>
      <c r="C394" s="4" t="s">
        <v>11</v>
      </c>
      <c r="D394" s="4" t="s">
        <v>9</v>
      </c>
      <c r="E394" s="4" t="s">
        <v>10</v>
      </c>
      <c r="F394" s="4" t="s">
        <v>19</v>
      </c>
      <c r="G394" s="17">
        <v>690</v>
      </c>
      <c r="H394" s="15">
        <v>5</v>
      </c>
      <c r="I394" s="15">
        <v>12</v>
      </c>
      <c r="J394" s="14">
        <f t="shared" si="18"/>
        <v>8280</v>
      </c>
      <c r="K394" s="15">
        <v>165.6</v>
      </c>
      <c r="L394" s="14">
        <f t="shared" si="19"/>
        <v>8114.4</v>
      </c>
      <c r="M394" s="20">
        <f t="shared" si="20"/>
        <v>4664.3999999999996</v>
      </c>
    </row>
    <row r="395" spans="2:13" x14ac:dyDescent="0.25">
      <c r="B395" s="19" t="s">
        <v>373</v>
      </c>
      <c r="C395" s="4" t="s">
        <v>11</v>
      </c>
      <c r="D395" s="4" t="s">
        <v>3</v>
      </c>
      <c r="E395" s="4" t="s">
        <v>17</v>
      </c>
      <c r="F395" s="4" t="s">
        <v>20</v>
      </c>
      <c r="G395" s="17">
        <v>3244.5</v>
      </c>
      <c r="H395" s="15">
        <v>250</v>
      </c>
      <c r="I395" s="15">
        <v>12</v>
      </c>
      <c r="J395" s="14">
        <f t="shared" si="18"/>
        <v>38934</v>
      </c>
      <c r="K395" s="15">
        <v>2725.38</v>
      </c>
      <c r="L395" s="14">
        <f t="shared" si="19"/>
        <v>36208.620000000003</v>
      </c>
      <c r="M395" s="20">
        <f t="shared" si="20"/>
        <v>-774916.38</v>
      </c>
    </row>
    <row r="396" spans="2:13" x14ac:dyDescent="0.25">
      <c r="B396" s="19" t="s">
        <v>353</v>
      </c>
      <c r="C396" s="4" t="s">
        <v>2</v>
      </c>
      <c r="D396" s="4" t="s">
        <v>8</v>
      </c>
      <c r="E396" s="4" t="s">
        <v>10</v>
      </c>
      <c r="F396" s="4" t="s">
        <v>20</v>
      </c>
      <c r="G396" s="17">
        <v>1976</v>
      </c>
      <c r="H396" s="15">
        <v>5</v>
      </c>
      <c r="I396" s="15">
        <v>20</v>
      </c>
      <c r="J396" s="14">
        <f t="shared" si="18"/>
        <v>39520</v>
      </c>
      <c r="K396" s="15">
        <v>2766.4</v>
      </c>
      <c r="L396" s="14">
        <f t="shared" si="19"/>
        <v>36753.599999999999</v>
      </c>
      <c r="M396" s="20">
        <f t="shared" si="20"/>
        <v>26873.599999999999</v>
      </c>
    </row>
    <row r="397" spans="2:13" x14ac:dyDescent="0.25">
      <c r="B397" s="19" t="s">
        <v>695</v>
      </c>
      <c r="C397" s="4" t="s">
        <v>7</v>
      </c>
      <c r="D397" s="4" t="s">
        <v>3</v>
      </c>
      <c r="E397" s="4" t="s">
        <v>15</v>
      </c>
      <c r="F397" s="4" t="s">
        <v>21</v>
      </c>
      <c r="G397" s="17">
        <v>1614</v>
      </c>
      <c r="H397" s="15">
        <v>10</v>
      </c>
      <c r="I397" s="15">
        <v>15</v>
      </c>
      <c r="J397" s="14">
        <f t="shared" si="18"/>
        <v>24210</v>
      </c>
      <c r="K397" s="15">
        <v>3631.5</v>
      </c>
      <c r="L397" s="14">
        <f t="shared" si="19"/>
        <v>20578.5</v>
      </c>
      <c r="M397" s="20">
        <f t="shared" si="20"/>
        <v>4438.5</v>
      </c>
    </row>
    <row r="398" spans="2:13" x14ac:dyDescent="0.25">
      <c r="B398" s="19" t="s">
        <v>37</v>
      </c>
      <c r="C398" s="13" t="s">
        <v>2</v>
      </c>
      <c r="D398" s="13" t="s">
        <v>6</v>
      </c>
      <c r="E398" s="13" t="s">
        <v>10</v>
      </c>
      <c r="F398" s="13" t="s">
        <v>5</v>
      </c>
      <c r="G398" s="16">
        <v>2146</v>
      </c>
      <c r="H398" s="14">
        <v>5</v>
      </c>
      <c r="I398" s="14">
        <v>7</v>
      </c>
      <c r="J398" s="14">
        <f t="shared" si="18"/>
        <v>15022</v>
      </c>
      <c r="K398" s="14">
        <v>0</v>
      </c>
      <c r="L398" s="14">
        <f t="shared" si="19"/>
        <v>15022</v>
      </c>
      <c r="M398" s="20">
        <f t="shared" si="20"/>
        <v>4292</v>
      </c>
    </row>
    <row r="399" spans="2:13" x14ac:dyDescent="0.25">
      <c r="B399" s="19" t="s">
        <v>369</v>
      </c>
      <c r="C399" s="4" t="s">
        <v>2</v>
      </c>
      <c r="D399" s="4" t="s">
        <v>8</v>
      </c>
      <c r="E399" s="4" t="s">
        <v>16</v>
      </c>
      <c r="F399" s="4" t="s">
        <v>20</v>
      </c>
      <c r="G399" s="17">
        <v>1976</v>
      </c>
      <c r="H399" s="15">
        <v>120</v>
      </c>
      <c r="I399" s="15">
        <v>20</v>
      </c>
      <c r="J399" s="14">
        <f t="shared" si="18"/>
        <v>39520</v>
      </c>
      <c r="K399" s="15">
        <v>2766.4</v>
      </c>
      <c r="L399" s="14">
        <f t="shared" si="19"/>
        <v>36753.599999999999</v>
      </c>
      <c r="M399" s="20">
        <f t="shared" si="20"/>
        <v>-200366.4</v>
      </c>
    </row>
    <row r="400" spans="2:13" x14ac:dyDescent="0.25">
      <c r="B400" s="19" t="s">
        <v>103</v>
      </c>
      <c r="C400" s="4" t="s">
        <v>7</v>
      </c>
      <c r="D400" s="4" t="s">
        <v>6</v>
      </c>
      <c r="E400" s="4" t="s">
        <v>15</v>
      </c>
      <c r="F400" s="4" t="s">
        <v>19</v>
      </c>
      <c r="G400" s="17">
        <v>747</v>
      </c>
      <c r="H400" s="15">
        <v>10</v>
      </c>
      <c r="I400" s="15">
        <v>15</v>
      </c>
      <c r="J400" s="14">
        <f t="shared" si="18"/>
        <v>11205</v>
      </c>
      <c r="K400" s="15">
        <v>112.05</v>
      </c>
      <c r="L400" s="14">
        <f t="shared" si="19"/>
        <v>11092.95</v>
      </c>
      <c r="M400" s="20">
        <f t="shared" si="20"/>
        <v>3622.9500000000007</v>
      </c>
    </row>
    <row r="401" spans="2:13" x14ac:dyDescent="0.25">
      <c r="B401" s="19" t="s">
        <v>95</v>
      </c>
      <c r="C401" s="4" t="s">
        <v>2</v>
      </c>
      <c r="D401" s="4" t="s">
        <v>3</v>
      </c>
      <c r="E401" s="4" t="s">
        <v>10</v>
      </c>
      <c r="F401" s="4" t="s">
        <v>19</v>
      </c>
      <c r="G401" s="17">
        <v>1830</v>
      </c>
      <c r="H401" s="15">
        <v>5</v>
      </c>
      <c r="I401" s="15">
        <v>7</v>
      </c>
      <c r="J401" s="14">
        <f t="shared" si="18"/>
        <v>12810</v>
      </c>
      <c r="K401" s="15">
        <v>128.1</v>
      </c>
      <c r="L401" s="14">
        <f t="shared" si="19"/>
        <v>12681.9</v>
      </c>
      <c r="M401" s="20">
        <f t="shared" si="20"/>
        <v>3531.8999999999996</v>
      </c>
    </row>
    <row r="402" spans="2:13" x14ac:dyDescent="0.25">
      <c r="B402" s="19" t="s">
        <v>173</v>
      </c>
      <c r="C402" s="4" t="s">
        <v>2</v>
      </c>
      <c r="D402" s="4" t="s">
        <v>6</v>
      </c>
      <c r="E402" s="4" t="s">
        <v>10</v>
      </c>
      <c r="F402" s="4" t="s">
        <v>19</v>
      </c>
      <c r="G402" s="17">
        <v>1958</v>
      </c>
      <c r="H402" s="15">
        <v>5</v>
      </c>
      <c r="I402" s="15">
        <v>7</v>
      </c>
      <c r="J402" s="14">
        <f t="shared" si="18"/>
        <v>13706</v>
      </c>
      <c r="K402" s="15">
        <v>411.18</v>
      </c>
      <c r="L402" s="14">
        <f t="shared" si="19"/>
        <v>13294.82</v>
      </c>
      <c r="M402" s="20">
        <f t="shared" si="20"/>
        <v>3504.8199999999997</v>
      </c>
    </row>
    <row r="403" spans="2:13" x14ac:dyDescent="0.25">
      <c r="B403" s="19" t="s">
        <v>109</v>
      </c>
      <c r="C403" s="4" t="s">
        <v>12</v>
      </c>
      <c r="D403" s="4" t="s">
        <v>3</v>
      </c>
      <c r="E403" s="4" t="s">
        <v>16</v>
      </c>
      <c r="F403" s="4" t="s">
        <v>19</v>
      </c>
      <c r="G403" s="17">
        <v>923</v>
      </c>
      <c r="H403" s="15">
        <v>120</v>
      </c>
      <c r="I403" s="15">
        <v>125</v>
      </c>
      <c r="J403" s="14">
        <f t="shared" si="18"/>
        <v>115375</v>
      </c>
      <c r="K403" s="15">
        <v>1153.75</v>
      </c>
      <c r="L403" s="14">
        <f t="shared" si="19"/>
        <v>114221.25</v>
      </c>
      <c r="M403" s="20">
        <f t="shared" si="20"/>
        <v>3461.25</v>
      </c>
    </row>
    <row r="404" spans="2:13" x14ac:dyDescent="0.25">
      <c r="B404" s="19" t="s">
        <v>280</v>
      </c>
      <c r="C404" s="4" t="s">
        <v>2</v>
      </c>
      <c r="D404" s="4" t="s">
        <v>14</v>
      </c>
      <c r="E404" s="4" t="s">
        <v>16</v>
      </c>
      <c r="F404" s="4" t="s">
        <v>20</v>
      </c>
      <c r="G404" s="17">
        <v>2832</v>
      </c>
      <c r="H404" s="15">
        <v>120</v>
      </c>
      <c r="I404" s="15">
        <v>20</v>
      </c>
      <c r="J404" s="14">
        <f t="shared" si="18"/>
        <v>56640</v>
      </c>
      <c r="K404" s="15">
        <v>2832</v>
      </c>
      <c r="L404" s="14">
        <f t="shared" si="19"/>
        <v>53808</v>
      </c>
      <c r="M404" s="20">
        <f t="shared" si="20"/>
        <v>-286032</v>
      </c>
    </row>
    <row r="405" spans="2:13" x14ac:dyDescent="0.25">
      <c r="B405" s="19" t="s">
        <v>607</v>
      </c>
      <c r="C405" s="4" t="s">
        <v>11</v>
      </c>
      <c r="D405" s="4" t="s">
        <v>9</v>
      </c>
      <c r="E405" s="4" t="s">
        <v>10</v>
      </c>
      <c r="F405" s="4" t="s">
        <v>21</v>
      </c>
      <c r="G405" s="17">
        <v>604</v>
      </c>
      <c r="H405" s="15">
        <v>5</v>
      </c>
      <c r="I405" s="15">
        <v>12</v>
      </c>
      <c r="J405" s="14">
        <f t="shared" si="18"/>
        <v>7248</v>
      </c>
      <c r="K405" s="15">
        <v>942.24</v>
      </c>
      <c r="L405" s="14">
        <f t="shared" si="19"/>
        <v>6305.76</v>
      </c>
      <c r="M405" s="20">
        <f t="shared" si="20"/>
        <v>3285.76</v>
      </c>
    </row>
    <row r="406" spans="2:13" x14ac:dyDescent="0.25">
      <c r="B406" s="19" t="s">
        <v>701</v>
      </c>
      <c r="C406" s="4" t="s">
        <v>7</v>
      </c>
      <c r="D406" s="4" t="s">
        <v>6</v>
      </c>
      <c r="E406" s="4" t="s">
        <v>15</v>
      </c>
      <c r="F406" s="4" t="s">
        <v>21</v>
      </c>
      <c r="G406" s="17">
        <v>1175</v>
      </c>
      <c r="H406" s="15">
        <v>10</v>
      </c>
      <c r="I406" s="15">
        <v>15</v>
      </c>
      <c r="J406" s="14">
        <f t="shared" si="18"/>
        <v>17625</v>
      </c>
      <c r="K406" s="15">
        <v>2643.75</v>
      </c>
      <c r="L406" s="14">
        <f t="shared" si="19"/>
        <v>14981.25</v>
      </c>
      <c r="M406" s="20">
        <f t="shared" si="20"/>
        <v>3231.25</v>
      </c>
    </row>
    <row r="407" spans="2:13" x14ac:dyDescent="0.25">
      <c r="B407" s="19" t="s">
        <v>388</v>
      </c>
      <c r="C407" s="4" t="s">
        <v>7</v>
      </c>
      <c r="D407" s="4" t="s">
        <v>8</v>
      </c>
      <c r="E407" s="4" t="s">
        <v>10</v>
      </c>
      <c r="F407" s="4" t="s">
        <v>20</v>
      </c>
      <c r="G407" s="17">
        <v>2501</v>
      </c>
      <c r="H407" s="15">
        <v>5</v>
      </c>
      <c r="I407" s="15">
        <v>15</v>
      </c>
      <c r="J407" s="14">
        <f t="shared" si="18"/>
        <v>37515</v>
      </c>
      <c r="K407" s="15">
        <v>3001.2</v>
      </c>
      <c r="L407" s="14">
        <f t="shared" si="19"/>
        <v>34513.800000000003</v>
      </c>
      <c r="M407" s="20">
        <f t="shared" si="20"/>
        <v>22008.800000000003</v>
      </c>
    </row>
    <row r="408" spans="2:13" x14ac:dyDescent="0.25">
      <c r="B408" s="19" t="s">
        <v>567</v>
      </c>
      <c r="C408" s="4" t="s">
        <v>2</v>
      </c>
      <c r="D408" s="4" t="s">
        <v>3</v>
      </c>
      <c r="E408" s="4" t="s">
        <v>10</v>
      </c>
      <c r="F408" s="4" t="s">
        <v>21</v>
      </c>
      <c r="G408" s="17">
        <v>2734</v>
      </c>
      <c r="H408" s="15">
        <v>5</v>
      </c>
      <c r="I408" s="15">
        <v>7</v>
      </c>
      <c r="J408" s="14">
        <f t="shared" si="18"/>
        <v>19138</v>
      </c>
      <c r="K408" s="15">
        <v>2296.56</v>
      </c>
      <c r="L408" s="14">
        <f t="shared" si="19"/>
        <v>16841.439999999999</v>
      </c>
      <c r="M408" s="20">
        <f t="shared" si="20"/>
        <v>3171.4399999999987</v>
      </c>
    </row>
    <row r="409" spans="2:13" x14ac:dyDescent="0.25">
      <c r="B409" s="19" t="s">
        <v>181</v>
      </c>
      <c r="C409" s="4" t="s">
        <v>11</v>
      </c>
      <c r="D409" s="4" t="s">
        <v>8</v>
      </c>
      <c r="E409" s="4" t="s">
        <v>15</v>
      </c>
      <c r="F409" s="4" t="s">
        <v>19</v>
      </c>
      <c r="G409" s="17">
        <v>1901</v>
      </c>
      <c r="H409" s="15">
        <v>10</v>
      </c>
      <c r="I409" s="15">
        <v>12</v>
      </c>
      <c r="J409" s="14">
        <f t="shared" si="18"/>
        <v>22812</v>
      </c>
      <c r="K409" s="15">
        <v>684.36</v>
      </c>
      <c r="L409" s="14">
        <f t="shared" si="19"/>
        <v>22127.64</v>
      </c>
      <c r="M409" s="20">
        <f t="shared" si="20"/>
        <v>3117.6399999999994</v>
      </c>
    </row>
    <row r="410" spans="2:13" x14ac:dyDescent="0.25">
      <c r="B410" s="19" t="s">
        <v>125</v>
      </c>
      <c r="C410" s="4" t="s">
        <v>2</v>
      </c>
      <c r="D410" s="4" t="s">
        <v>8</v>
      </c>
      <c r="E410" s="4" t="s">
        <v>4</v>
      </c>
      <c r="F410" s="4" t="s">
        <v>19</v>
      </c>
      <c r="G410" s="17">
        <v>2145</v>
      </c>
      <c r="H410" s="15">
        <v>3</v>
      </c>
      <c r="I410" s="15">
        <v>7</v>
      </c>
      <c r="J410" s="14">
        <f t="shared" si="18"/>
        <v>15015</v>
      </c>
      <c r="K410" s="15">
        <v>300.3</v>
      </c>
      <c r="L410" s="14">
        <f t="shared" si="19"/>
        <v>14714.7</v>
      </c>
      <c r="M410" s="20">
        <f t="shared" si="20"/>
        <v>8279.7000000000007</v>
      </c>
    </row>
    <row r="411" spans="2:13" x14ac:dyDescent="0.25">
      <c r="B411" s="19" t="s">
        <v>641</v>
      </c>
      <c r="C411" s="4" t="s">
        <v>2</v>
      </c>
      <c r="D411" s="4" t="s">
        <v>14</v>
      </c>
      <c r="E411" s="4" t="s">
        <v>10</v>
      </c>
      <c r="F411" s="4" t="s">
        <v>21</v>
      </c>
      <c r="G411" s="17">
        <v>2996</v>
      </c>
      <c r="H411" s="15">
        <v>5</v>
      </c>
      <c r="I411" s="15">
        <v>7</v>
      </c>
      <c r="J411" s="14">
        <f t="shared" si="18"/>
        <v>20972</v>
      </c>
      <c r="K411" s="15">
        <v>2936.08</v>
      </c>
      <c r="L411" s="14">
        <f t="shared" si="19"/>
        <v>18035.919999999998</v>
      </c>
      <c r="M411" s="20">
        <f t="shared" si="20"/>
        <v>3055.9199999999983</v>
      </c>
    </row>
    <row r="412" spans="2:13" x14ac:dyDescent="0.25">
      <c r="B412" s="19" t="s">
        <v>480</v>
      </c>
      <c r="C412" s="4" t="s">
        <v>2</v>
      </c>
      <c r="D412" s="4" t="s">
        <v>14</v>
      </c>
      <c r="E412" s="4" t="s">
        <v>10</v>
      </c>
      <c r="F412" s="4" t="s">
        <v>21</v>
      </c>
      <c r="G412" s="17">
        <v>2328</v>
      </c>
      <c r="H412" s="15">
        <v>5</v>
      </c>
      <c r="I412" s="15">
        <v>7</v>
      </c>
      <c r="J412" s="14">
        <f t="shared" si="18"/>
        <v>16296</v>
      </c>
      <c r="K412" s="15">
        <v>1629.6</v>
      </c>
      <c r="L412" s="14">
        <f t="shared" si="19"/>
        <v>14666.4</v>
      </c>
      <c r="M412" s="20">
        <f t="shared" si="20"/>
        <v>3026.3999999999996</v>
      </c>
    </row>
    <row r="413" spans="2:13" x14ac:dyDescent="0.25">
      <c r="B413" s="19" t="s">
        <v>479</v>
      </c>
      <c r="C413" s="4" t="s">
        <v>11</v>
      </c>
      <c r="D413" s="4" t="s">
        <v>14</v>
      </c>
      <c r="E413" s="4" t="s">
        <v>4</v>
      </c>
      <c r="F413" s="4" t="s">
        <v>21</v>
      </c>
      <c r="G413" s="17">
        <v>386</v>
      </c>
      <c r="H413" s="15">
        <v>3</v>
      </c>
      <c r="I413" s="15">
        <v>12</v>
      </c>
      <c r="J413" s="14">
        <f t="shared" si="18"/>
        <v>4632</v>
      </c>
      <c r="K413" s="15">
        <v>463.2</v>
      </c>
      <c r="L413" s="14">
        <f t="shared" si="19"/>
        <v>4168.8</v>
      </c>
      <c r="M413" s="20">
        <f t="shared" si="20"/>
        <v>3010.8</v>
      </c>
    </row>
    <row r="414" spans="2:13" x14ac:dyDescent="0.25">
      <c r="B414" s="19" t="s">
        <v>221</v>
      </c>
      <c r="C414" s="4" t="s">
        <v>7</v>
      </c>
      <c r="D414" s="4" t="s">
        <v>14</v>
      </c>
      <c r="E414" s="4" t="s">
        <v>15</v>
      </c>
      <c r="F414" s="4" t="s">
        <v>19</v>
      </c>
      <c r="G414" s="17">
        <v>671</v>
      </c>
      <c r="H414" s="15">
        <v>10</v>
      </c>
      <c r="I414" s="15">
        <v>15</v>
      </c>
      <c r="J414" s="14">
        <f t="shared" si="18"/>
        <v>10065</v>
      </c>
      <c r="K414" s="15">
        <v>402.6</v>
      </c>
      <c r="L414" s="14">
        <f t="shared" si="19"/>
        <v>9662.4</v>
      </c>
      <c r="M414" s="20">
        <f t="shared" si="20"/>
        <v>2952.3999999999996</v>
      </c>
    </row>
    <row r="415" spans="2:13" x14ac:dyDescent="0.25">
      <c r="B415" s="19" t="s">
        <v>463</v>
      </c>
      <c r="C415" s="4" t="s">
        <v>2</v>
      </c>
      <c r="D415" s="4" t="s">
        <v>9</v>
      </c>
      <c r="E415" s="4" t="s">
        <v>18</v>
      </c>
      <c r="F415" s="4" t="s">
        <v>20</v>
      </c>
      <c r="G415" s="17">
        <v>1694</v>
      </c>
      <c r="H415" s="15">
        <v>260</v>
      </c>
      <c r="I415" s="15">
        <v>20</v>
      </c>
      <c r="J415" s="14">
        <f t="shared" si="18"/>
        <v>33880</v>
      </c>
      <c r="K415" s="15">
        <v>3049.2</v>
      </c>
      <c r="L415" s="14">
        <f t="shared" si="19"/>
        <v>30830.799999999999</v>
      </c>
      <c r="M415" s="20">
        <f t="shared" si="20"/>
        <v>-409609.2</v>
      </c>
    </row>
    <row r="416" spans="2:13" x14ac:dyDescent="0.25">
      <c r="B416" s="19" t="s">
        <v>40</v>
      </c>
      <c r="C416" s="13" t="s">
        <v>2</v>
      </c>
      <c r="D416" s="13" t="s">
        <v>3</v>
      </c>
      <c r="E416" s="13" t="s">
        <v>15</v>
      </c>
      <c r="F416" s="13" t="s">
        <v>5</v>
      </c>
      <c r="G416" s="16">
        <v>292</v>
      </c>
      <c r="H416" s="14">
        <v>10</v>
      </c>
      <c r="I416" s="14">
        <v>20</v>
      </c>
      <c r="J416" s="14">
        <f t="shared" si="18"/>
        <v>5840</v>
      </c>
      <c r="K416" s="14">
        <v>0</v>
      </c>
      <c r="L416" s="14">
        <f t="shared" si="19"/>
        <v>5840</v>
      </c>
      <c r="M416" s="20">
        <f t="shared" si="20"/>
        <v>2920</v>
      </c>
    </row>
    <row r="417" spans="2:13" x14ac:dyDescent="0.25">
      <c r="B417" s="19" t="s">
        <v>360</v>
      </c>
      <c r="C417" s="4" t="s">
        <v>7</v>
      </c>
      <c r="D417" s="4" t="s">
        <v>14</v>
      </c>
      <c r="E417" s="4" t="s">
        <v>15</v>
      </c>
      <c r="F417" s="4" t="s">
        <v>20</v>
      </c>
      <c r="G417" s="17">
        <v>2931</v>
      </c>
      <c r="H417" s="15">
        <v>10</v>
      </c>
      <c r="I417" s="15">
        <v>15</v>
      </c>
      <c r="J417" s="14">
        <f t="shared" si="18"/>
        <v>43965</v>
      </c>
      <c r="K417" s="15">
        <v>3077.55</v>
      </c>
      <c r="L417" s="14">
        <f t="shared" si="19"/>
        <v>40887.449999999997</v>
      </c>
      <c r="M417" s="20">
        <f t="shared" si="20"/>
        <v>11577.449999999997</v>
      </c>
    </row>
    <row r="418" spans="2:13" x14ac:dyDescent="0.25">
      <c r="B418" s="19" t="s">
        <v>566</v>
      </c>
      <c r="C418" s="4" t="s">
        <v>2</v>
      </c>
      <c r="D418" s="4" t="s">
        <v>9</v>
      </c>
      <c r="E418" s="4" t="s">
        <v>10</v>
      </c>
      <c r="F418" s="4" t="s">
        <v>21</v>
      </c>
      <c r="G418" s="17">
        <v>2420</v>
      </c>
      <c r="H418" s="15">
        <v>5</v>
      </c>
      <c r="I418" s="15">
        <v>7</v>
      </c>
      <c r="J418" s="14">
        <f t="shared" si="18"/>
        <v>16940</v>
      </c>
      <c r="K418" s="15">
        <v>2032.8</v>
      </c>
      <c r="L418" s="14">
        <f t="shared" si="19"/>
        <v>14907.2</v>
      </c>
      <c r="M418" s="20">
        <f t="shared" si="20"/>
        <v>2807.2000000000007</v>
      </c>
    </row>
    <row r="419" spans="2:13" x14ac:dyDescent="0.25">
      <c r="B419" s="19" t="s">
        <v>402</v>
      </c>
      <c r="C419" s="13" t="s">
        <v>2</v>
      </c>
      <c r="D419" s="13" t="s">
        <v>6</v>
      </c>
      <c r="E419" s="13" t="s">
        <v>15</v>
      </c>
      <c r="F419" s="13" t="s">
        <v>20</v>
      </c>
      <c r="G419" s="16">
        <v>1934</v>
      </c>
      <c r="H419" s="14">
        <v>10</v>
      </c>
      <c r="I419" s="14">
        <v>20</v>
      </c>
      <c r="J419" s="14">
        <f t="shared" si="18"/>
        <v>38680</v>
      </c>
      <c r="K419" s="14">
        <v>3094.4</v>
      </c>
      <c r="L419" s="14">
        <f t="shared" si="19"/>
        <v>35585.599999999999</v>
      </c>
      <c r="M419" s="20">
        <f t="shared" si="20"/>
        <v>16245.599999999999</v>
      </c>
    </row>
    <row r="420" spans="2:13" x14ac:dyDescent="0.25">
      <c r="B420" s="19" t="s">
        <v>46</v>
      </c>
      <c r="C420" s="13" t="s">
        <v>7</v>
      </c>
      <c r="D420" s="13" t="s">
        <v>8</v>
      </c>
      <c r="E420" s="13" t="s">
        <v>15</v>
      </c>
      <c r="F420" s="13" t="s">
        <v>5</v>
      </c>
      <c r="G420" s="16">
        <v>549</v>
      </c>
      <c r="H420" s="14">
        <v>10</v>
      </c>
      <c r="I420" s="14">
        <v>15</v>
      </c>
      <c r="J420" s="14">
        <f t="shared" si="18"/>
        <v>8235</v>
      </c>
      <c r="K420" s="14">
        <v>0</v>
      </c>
      <c r="L420" s="14">
        <f t="shared" si="19"/>
        <v>8235</v>
      </c>
      <c r="M420" s="20">
        <f t="shared" si="20"/>
        <v>2745</v>
      </c>
    </row>
    <row r="421" spans="2:13" x14ac:dyDescent="0.25">
      <c r="B421" s="19" t="s">
        <v>539</v>
      </c>
      <c r="C421" s="4" t="s">
        <v>11</v>
      </c>
      <c r="D421" s="4" t="s">
        <v>3</v>
      </c>
      <c r="E421" s="4" t="s">
        <v>15</v>
      </c>
      <c r="F421" s="4" t="s">
        <v>21</v>
      </c>
      <c r="G421" s="17">
        <v>4026</v>
      </c>
      <c r="H421" s="15">
        <v>10</v>
      </c>
      <c r="I421" s="15">
        <v>12</v>
      </c>
      <c r="J421" s="14">
        <f t="shared" si="18"/>
        <v>48312</v>
      </c>
      <c r="K421" s="15">
        <v>5314.32</v>
      </c>
      <c r="L421" s="14">
        <f t="shared" si="19"/>
        <v>42997.68</v>
      </c>
      <c r="M421" s="20">
        <f t="shared" si="20"/>
        <v>2737.6800000000003</v>
      </c>
    </row>
    <row r="422" spans="2:13" x14ac:dyDescent="0.25">
      <c r="B422" s="19" t="s">
        <v>189</v>
      </c>
      <c r="C422" s="4" t="s">
        <v>12</v>
      </c>
      <c r="D422" s="4" t="s">
        <v>3</v>
      </c>
      <c r="E422" s="4" t="s">
        <v>16</v>
      </c>
      <c r="F422" s="4" t="s">
        <v>19</v>
      </c>
      <c r="G422" s="17">
        <v>2009</v>
      </c>
      <c r="H422" s="15">
        <v>120</v>
      </c>
      <c r="I422" s="15">
        <v>125</v>
      </c>
      <c r="J422" s="14">
        <f t="shared" si="18"/>
        <v>251125</v>
      </c>
      <c r="K422" s="15">
        <v>7533.75</v>
      </c>
      <c r="L422" s="14">
        <f t="shared" si="19"/>
        <v>243591.25</v>
      </c>
      <c r="M422" s="20">
        <f t="shared" si="20"/>
        <v>2511.25</v>
      </c>
    </row>
    <row r="423" spans="2:13" x14ac:dyDescent="0.25">
      <c r="B423" s="19" t="s">
        <v>110</v>
      </c>
      <c r="C423" s="4" t="s">
        <v>12</v>
      </c>
      <c r="D423" s="4" t="s">
        <v>14</v>
      </c>
      <c r="E423" s="4" t="s">
        <v>16</v>
      </c>
      <c r="F423" s="4" t="s">
        <v>19</v>
      </c>
      <c r="G423" s="17">
        <v>663</v>
      </c>
      <c r="H423" s="15">
        <v>120</v>
      </c>
      <c r="I423" s="15">
        <v>125</v>
      </c>
      <c r="J423" s="14">
        <f t="shared" si="18"/>
        <v>82875</v>
      </c>
      <c r="K423" s="15">
        <v>828.75</v>
      </c>
      <c r="L423" s="14">
        <f t="shared" si="19"/>
        <v>82046.25</v>
      </c>
      <c r="M423" s="20">
        <f t="shared" si="20"/>
        <v>2486.25</v>
      </c>
    </row>
    <row r="424" spans="2:13" x14ac:dyDescent="0.25">
      <c r="B424" s="19" t="s">
        <v>136</v>
      </c>
      <c r="C424" s="4" t="s">
        <v>11</v>
      </c>
      <c r="D424" s="4" t="s">
        <v>3</v>
      </c>
      <c r="E424" s="4" t="s">
        <v>15</v>
      </c>
      <c r="F424" s="4" t="s">
        <v>19</v>
      </c>
      <c r="G424" s="17">
        <v>1295</v>
      </c>
      <c r="H424" s="15">
        <v>10</v>
      </c>
      <c r="I424" s="15">
        <v>12</v>
      </c>
      <c r="J424" s="14">
        <f t="shared" si="18"/>
        <v>15540</v>
      </c>
      <c r="K424" s="15">
        <v>310.8</v>
      </c>
      <c r="L424" s="14">
        <f t="shared" si="19"/>
        <v>15229.2</v>
      </c>
      <c r="M424" s="20">
        <f t="shared" si="20"/>
        <v>2279.2000000000007</v>
      </c>
    </row>
    <row r="425" spans="2:13" x14ac:dyDescent="0.25">
      <c r="B425" s="19" t="s">
        <v>184</v>
      </c>
      <c r="C425" s="4" t="s">
        <v>11</v>
      </c>
      <c r="D425" s="4" t="s">
        <v>14</v>
      </c>
      <c r="E425" s="4" t="s">
        <v>15</v>
      </c>
      <c r="F425" s="4" t="s">
        <v>19</v>
      </c>
      <c r="G425" s="17">
        <v>1369.5</v>
      </c>
      <c r="H425" s="15">
        <v>10</v>
      </c>
      <c r="I425" s="15">
        <v>12</v>
      </c>
      <c r="J425" s="14">
        <f t="shared" si="18"/>
        <v>16434</v>
      </c>
      <c r="K425" s="15">
        <v>493.02</v>
      </c>
      <c r="L425" s="14">
        <f t="shared" si="19"/>
        <v>15940.98</v>
      </c>
      <c r="M425" s="20">
        <f t="shared" si="20"/>
        <v>2245.9799999999996</v>
      </c>
    </row>
    <row r="426" spans="2:13" x14ac:dyDescent="0.25">
      <c r="B426" s="19" t="s">
        <v>296</v>
      </c>
      <c r="C426" s="4" t="s">
        <v>7</v>
      </c>
      <c r="D426" s="4" t="s">
        <v>8</v>
      </c>
      <c r="E426" s="4" t="s">
        <v>15</v>
      </c>
      <c r="F426" s="4" t="s">
        <v>20</v>
      </c>
      <c r="G426" s="17">
        <v>3801</v>
      </c>
      <c r="H426" s="15">
        <v>10</v>
      </c>
      <c r="I426" s="15">
        <v>15</v>
      </c>
      <c r="J426" s="14">
        <f t="shared" si="18"/>
        <v>57015</v>
      </c>
      <c r="K426" s="15">
        <v>3420.8999999999996</v>
      </c>
      <c r="L426" s="14">
        <f t="shared" si="19"/>
        <v>53594.1</v>
      </c>
      <c r="M426" s="20">
        <f t="shared" si="20"/>
        <v>15584.099999999999</v>
      </c>
    </row>
    <row r="427" spans="2:13" x14ac:dyDescent="0.25">
      <c r="B427" s="19" t="s">
        <v>472</v>
      </c>
      <c r="C427" s="4" t="s">
        <v>7</v>
      </c>
      <c r="D427" s="4" t="s">
        <v>9</v>
      </c>
      <c r="E427" s="4" t="s">
        <v>16</v>
      </c>
      <c r="F427" s="4" t="s">
        <v>20</v>
      </c>
      <c r="G427" s="17">
        <v>2628</v>
      </c>
      <c r="H427" s="15">
        <v>120</v>
      </c>
      <c r="I427" s="15">
        <v>15</v>
      </c>
      <c r="J427" s="14">
        <f t="shared" si="18"/>
        <v>39420</v>
      </c>
      <c r="K427" s="15">
        <v>3547.8</v>
      </c>
      <c r="L427" s="14">
        <f t="shared" si="19"/>
        <v>35872.199999999997</v>
      </c>
      <c r="M427" s="20">
        <f t="shared" si="20"/>
        <v>-279487.8</v>
      </c>
    </row>
    <row r="428" spans="2:13" s="10" customFormat="1" x14ac:dyDescent="0.25">
      <c r="B428" s="19" t="s">
        <v>678</v>
      </c>
      <c r="C428" s="4" t="s">
        <v>13</v>
      </c>
      <c r="D428" s="4" t="s">
        <v>3</v>
      </c>
      <c r="E428" s="4" t="s">
        <v>17</v>
      </c>
      <c r="F428" s="4" t="s">
        <v>21</v>
      </c>
      <c r="G428" s="17">
        <v>269</v>
      </c>
      <c r="H428" s="15">
        <v>250</v>
      </c>
      <c r="I428" s="15">
        <v>300</v>
      </c>
      <c r="J428" s="14">
        <f t="shared" si="18"/>
        <v>80700</v>
      </c>
      <c r="K428" s="15">
        <v>11298</v>
      </c>
      <c r="L428" s="14">
        <f t="shared" si="19"/>
        <v>69402</v>
      </c>
      <c r="M428" s="20">
        <f t="shared" si="20"/>
        <v>2152</v>
      </c>
    </row>
    <row r="429" spans="2:13" x14ac:dyDescent="0.25">
      <c r="B429" s="19" t="s">
        <v>271</v>
      </c>
      <c r="C429" s="4" t="s">
        <v>12</v>
      </c>
      <c r="D429" s="4" t="s">
        <v>8</v>
      </c>
      <c r="E429" s="4" t="s">
        <v>15</v>
      </c>
      <c r="F429" s="4" t="s">
        <v>20</v>
      </c>
      <c r="G429" s="17">
        <v>704</v>
      </c>
      <c r="H429" s="15">
        <v>10</v>
      </c>
      <c r="I429" s="15">
        <v>125</v>
      </c>
      <c r="J429" s="14">
        <f t="shared" si="18"/>
        <v>88000</v>
      </c>
      <c r="K429" s="15">
        <v>4400</v>
      </c>
      <c r="L429" s="14">
        <f t="shared" si="19"/>
        <v>83600</v>
      </c>
      <c r="M429" s="20">
        <f t="shared" si="20"/>
        <v>76560</v>
      </c>
    </row>
    <row r="430" spans="2:13" x14ac:dyDescent="0.25">
      <c r="B430" s="19" t="s">
        <v>705</v>
      </c>
      <c r="C430" s="4" t="s">
        <v>2</v>
      </c>
      <c r="D430" s="4" t="s">
        <v>8</v>
      </c>
      <c r="E430" s="4" t="s">
        <v>15</v>
      </c>
      <c r="F430" s="4" t="s">
        <v>21</v>
      </c>
      <c r="G430" s="17">
        <v>293</v>
      </c>
      <c r="H430" s="15">
        <v>10</v>
      </c>
      <c r="I430" s="15">
        <v>20</v>
      </c>
      <c r="J430" s="14">
        <f t="shared" si="18"/>
        <v>5860</v>
      </c>
      <c r="K430" s="15">
        <v>879</v>
      </c>
      <c r="L430" s="14">
        <f t="shared" si="19"/>
        <v>4981</v>
      </c>
      <c r="M430" s="20">
        <f t="shared" si="20"/>
        <v>2051</v>
      </c>
    </row>
    <row r="431" spans="2:13" x14ac:dyDescent="0.25">
      <c r="B431" s="19" t="s">
        <v>150</v>
      </c>
      <c r="C431" s="4" t="s">
        <v>12</v>
      </c>
      <c r="D431" s="4" t="s">
        <v>6</v>
      </c>
      <c r="E431" s="4" t="s">
        <v>16</v>
      </c>
      <c r="F431" s="4" t="s">
        <v>19</v>
      </c>
      <c r="G431" s="17">
        <v>809</v>
      </c>
      <c r="H431" s="15">
        <v>120</v>
      </c>
      <c r="I431" s="15">
        <v>125</v>
      </c>
      <c r="J431" s="14">
        <f t="shared" si="18"/>
        <v>101125</v>
      </c>
      <c r="K431" s="15">
        <v>2022.5</v>
      </c>
      <c r="L431" s="14">
        <f t="shared" si="19"/>
        <v>99102.5</v>
      </c>
      <c r="M431" s="20">
        <f t="shared" si="20"/>
        <v>2022.5</v>
      </c>
    </row>
    <row r="432" spans="2:13" x14ac:dyDescent="0.25">
      <c r="B432" s="19" t="s">
        <v>134</v>
      </c>
      <c r="C432" s="4" t="s">
        <v>11</v>
      </c>
      <c r="D432" s="4" t="s">
        <v>14</v>
      </c>
      <c r="E432" s="4" t="s">
        <v>15</v>
      </c>
      <c r="F432" s="4" t="s">
        <v>19</v>
      </c>
      <c r="G432" s="17">
        <v>1142</v>
      </c>
      <c r="H432" s="15">
        <v>10</v>
      </c>
      <c r="I432" s="15">
        <v>12</v>
      </c>
      <c r="J432" s="14">
        <f t="shared" si="18"/>
        <v>13704</v>
      </c>
      <c r="K432" s="15">
        <v>274.08</v>
      </c>
      <c r="L432" s="14">
        <f t="shared" si="19"/>
        <v>13429.92</v>
      </c>
      <c r="M432" s="20">
        <f t="shared" si="20"/>
        <v>2009.92</v>
      </c>
    </row>
    <row r="433" spans="2:13" x14ac:dyDescent="0.25">
      <c r="B433" s="19" t="s">
        <v>490</v>
      </c>
      <c r="C433" s="4" t="s">
        <v>2</v>
      </c>
      <c r="D433" s="4" t="s">
        <v>6</v>
      </c>
      <c r="E433" s="4" t="s">
        <v>15</v>
      </c>
      <c r="F433" s="4" t="s">
        <v>21</v>
      </c>
      <c r="G433" s="17">
        <v>241</v>
      </c>
      <c r="H433" s="15">
        <v>10</v>
      </c>
      <c r="I433" s="15">
        <v>20</v>
      </c>
      <c r="J433" s="14">
        <f t="shared" si="18"/>
        <v>4820</v>
      </c>
      <c r="K433" s="15">
        <v>482</v>
      </c>
      <c r="L433" s="14">
        <f t="shared" si="19"/>
        <v>4338</v>
      </c>
      <c r="M433" s="20">
        <f t="shared" si="20"/>
        <v>1928</v>
      </c>
    </row>
    <row r="434" spans="2:13" x14ac:dyDescent="0.25">
      <c r="B434" s="19" t="s">
        <v>283</v>
      </c>
      <c r="C434" s="4" t="s">
        <v>12</v>
      </c>
      <c r="D434" s="4" t="s">
        <v>8</v>
      </c>
      <c r="E434" s="4" t="s">
        <v>16</v>
      </c>
      <c r="F434" s="4" t="s">
        <v>20</v>
      </c>
      <c r="G434" s="17">
        <v>704</v>
      </c>
      <c r="H434" s="15">
        <v>120</v>
      </c>
      <c r="I434" s="15">
        <v>125</v>
      </c>
      <c r="J434" s="14">
        <f t="shared" si="18"/>
        <v>88000</v>
      </c>
      <c r="K434" s="15">
        <v>4400</v>
      </c>
      <c r="L434" s="14">
        <f t="shared" si="19"/>
        <v>83600</v>
      </c>
      <c r="M434" s="20">
        <f t="shared" si="20"/>
        <v>-880</v>
      </c>
    </row>
    <row r="435" spans="2:13" x14ac:dyDescent="0.25">
      <c r="B435" s="19" t="s">
        <v>146</v>
      </c>
      <c r="C435" s="4" t="s">
        <v>11</v>
      </c>
      <c r="D435" s="4" t="s">
        <v>9</v>
      </c>
      <c r="E435" s="4" t="s">
        <v>15</v>
      </c>
      <c r="F435" s="4" t="s">
        <v>19</v>
      </c>
      <c r="G435" s="17">
        <v>1084</v>
      </c>
      <c r="H435" s="15">
        <v>10</v>
      </c>
      <c r="I435" s="15">
        <v>12</v>
      </c>
      <c r="J435" s="14">
        <f t="shared" si="18"/>
        <v>13008</v>
      </c>
      <c r="K435" s="15">
        <v>260.16000000000003</v>
      </c>
      <c r="L435" s="14">
        <f t="shared" si="19"/>
        <v>12747.84</v>
      </c>
      <c r="M435" s="20">
        <f t="shared" si="20"/>
        <v>1907.8400000000001</v>
      </c>
    </row>
    <row r="436" spans="2:13" x14ac:dyDescent="0.25">
      <c r="B436" s="19" t="s">
        <v>662</v>
      </c>
      <c r="C436" s="4" t="s">
        <v>2</v>
      </c>
      <c r="D436" s="4" t="s">
        <v>9</v>
      </c>
      <c r="E436" s="4" t="s">
        <v>15</v>
      </c>
      <c r="F436" s="4" t="s">
        <v>21</v>
      </c>
      <c r="G436" s="17">
        <v>260</v>
      </c>
      <c r="H436" s="15">
        <v>10</v>
      </c>
      <c r="I436" s="15">
        <v>20</v>
      </c>
      <c r="J436" s="14">
        <f t="shared" si="18"/>
        <v>5200</v>
      </c>
      <c r="K436" s="15">
        <v>728</v>
      </c>
      <c r="L436" s="14">
        <f t="shared" si="19"/>
        <v>4472</v>
      </c>
      <c r="M436" s="20">
        <f t="shared" si="20"/>
        <v>1872</v>
      </c>
    </row>
    <row r="437" spans="2:13" x14ac:dyDescent="0.25">
      <c r="B437" s="19" t="s">
        <v>699</v>
      </c>
      <c r="C437" s="4" t="s">
        <v>2</v>
      </c>
      <c r="D437" s="4" t="s">
        <v>14</v>
      </c>
      <c r="E437" s="4" t="s">
        <v>15</v>
      </c>
      <c r="F437" s="4" t="s">
        <v>21</v>
      </c>
      <c r="G437" s="17">
        <v>267</v>
      </c>
      <c r="H437" s="15">
        <v>10</v>
      </c>
      <c r="I437" s="15">
        <v>20</v>
      </c>
      <c r="J437" s="14">
        <f t="shared" si="18"/>
        <v>5340</v>
      </c>
      <c r="K437" s="15">
        <v>801</v>
      </c>
      <c r="L437" s="14">
        <f t="shared" si="19"/>
        <v>4539</v>
      </c>
      <c r="M437" s="20">
        <f t="shared" si="20"/>
        <v>1869</v>
      </c>
    </row>
    <row r="438" spans="2:13" x14ac:dyDescent="0.25">
      <c r="B438" s="19" t="s">
        <v>91</v>
      </c>
      <c r="C438" s="13" t="s">
        <v>2</v>
      </c>
      <c r="D438" s="13" t="s">
        <v>8</v>
      </c>
      <c r="E438" s="13" t="s">
        <v>4</v>
      </c>
      <c r="F438" s="13" t="s">
        <v>19</v>
      </c>
      <c r="G438" s="16">
        <v>2155</v>
      </c>
      <c r="H438" s="14">
        <v>3</v>
      </c>
      <c r="I438" s="14">
        <v>350</v>
      </c>
      <c r="J438" s="14">
        <f t="shared" si="18"/>
        <v>754250</v>
      </c>
      <c r="K438" s="14">
        <v>7542.5</v>
      </c>
      <c r="L438" s="14">
        <f t="shared" si="19"/>
        <v>746707.5</v>
      </c>
      <c r="M438" s="20">
        <f t="shared" si="20"/>
        <v>740242.5</v>
      </c>
    </row>
    <row r="439" spans="2:13" x14ac:dyDescent="0.25">
      <c r="B439" s="19" t="s">
        <v>51</v>
      </c>
      <c r="C439" s="13" t="s">
        <v>11</v>
      </c>
      <c r="D439" s="13" t="s">
        <v>14</v>
      </c>
      <c r="E439" s="13" t="s">
        <v>15</v>
      </c>
      <c r="F439" s="13" t="s">
        <v>5</v>
      </c>
      <c r="G439" s="16">
        <v>912</v>
      </c>
      <c r="H439" s="14">
        <v>10</v>
      </c>
      <c r="I439" s="14">
        <v>12</v>
      </c>
      <c r="J439" s="14">
        <f t="shared" si="18"/>
        <v>10944</v>
      </c>
      <c r="K439" s="14">
        <v>0</v>
      </c>
      <c r="L439" s="14">
        <f t="shared" si="19"/>
        <v>10944</v>
      </c>
      <c r="M439" s="20">
        <f t="shared" si="20"/>
        <v>1824</v>
      </c>
    </row>
    <row r="440" spans="2:13" x14ac:dyDescent="0.25">
      <c r="B440" s="19" t="s">
        <v>660</v>
      </c>
      <c r="C440" s="4" t="s">
        <v>2</v>
      </c>
      <c r="D440" s="4" t="s">
        <v>9</v>
      </c>
      <c r="E440" s="4" t="s">
        <v>10</v>
      </c>
      <c r="F440" s="4" t="s">
        <v>21</v>
      </c>
      <c r="G440" s="17">
        <v>1727</v>
      </c>
      <c r="H440" s="15">
        <v>5</v>
      </c>
      <c r="I440" s="15">
        <v>7</v>
      </c>
      <c r="J440" s="14">
        <f t="shared" si="18"/>
        <v>12089</v>
      </c>
      <c r="K440" s="15">
        <v>1692.46</v>
      </c>
      <c r="L440" s="14">
        <f t="shared" si="19"/>
        <v>10396.540000000001</v>
      </c>
      <c r="M440" s="20">
        <f t="shared" si="20"/>
        <v>1761.5400000000009</v>
      </c>
    </row>
    <row r="441" spans="2:13" x14ac:dyDescent="0.25">
      <c r="B441" s="19" t="s">
        <v>403</v>
      </c>
      <c r="C441" s="13" t="s">
        <v>2</v>
      </c>
      <c r="D441" s="13" t="s">
        <v>9</v>
      </c>
      <c r="E441" s="13" t="s">
        <v>15</v>
      </c>
      <c r="F441" s="13" t="s">
        <v>20</v>
      </c>
      <c r="G441" s="16">
        <v>2993</v>
      </c>
      <c r="H441" s="14">
        <v>10</v>
      </c>
      <c r="I441" s="14">
        <v>20</v>
      </c>
      <c r="J441" s="14">
        <f t="shared" si="18"/>
        <v>59860</v>
      </c>
      <c r="K441" s="14">
        <v>4788.8</v>
      </c>
      <c r="L441" s="14">
        <f t="shared" si="19"/>
        <v>55071.199999999997</v>
      </c>
      <c r="M441" s="20">
        <f t="shared" si="20"/>
        <v>25141.199999999997</v>
      </c>
    </row>
    <row r="442" spans="2:13" x14ac:dyDescent="0.25">
      <c r="B442" s="19" t="s">
        <v>61</v>
      </c>
      <c r="C442" s="13" t="s">
        <v>12</v>
      </c>
      <c r="D442" s="13" t="s">
        <v>3</v>
      </c>
      <c r="E442" s="13" t="s">
        <v>16</v>
      </c>
      <c r="F442" s="13" t="s">
        <v>5</v>
      </c>
      <c r="G442" s="16">
        <v>345</v>
      </c>
      <c r="H442" s="14">
        <v>120</v>
      </c>
      <c r="I442" s="14">
        <v>125</v>
      </c>
      <c r="J442" s="14">
        <f t="shared" si="18"/>
        <v>43125</v>
      </c>
      <c r="K442" s="14">
        <v>0</v>
      </c>
      <c r="L442" s="14">
        <f t="shared" si="19"/>
        <v>43125</v>
      </c>
      <c r="M442" s="20">
        <f t="shared" si="20"/>
        <v>1725</v>
      </c>
    </row>
    <row r="443" spans="2:13" x14ac:dyDescent="0.25">
      <c r="B443" s="19" t="s">
        <v>540</v>
      </c>
      <c r="C443" s="4" t="s">
        <v>11</v>
      </c>
      <c r="D443" s="4" t="s">
        <v>8</v>
      </c>
      <c r="E443" s="4" t="s">
        <v>15</v>
      </c>
      <c r="F443" s="4" t="s">
        <v>21</v>
      </c>
      <c r="G443" s="17">
        <v>2425.5</v>
      </c>
      <c r="H443" s="15">
        <v>10</v>
      </c>
      <c r="I443" s="15">
        <v>12</v>
      </c>
      <c r="J443" s="14">
        <f t="shared" si="18"/>
        <v>29106</v>
      </c>
      <c r="K443" s="15">
        <v>3201.66</v>
      </c>
      <c r="L443" s="14">
        <f t="shared" si="19"/>
        <v>25904.34</v>
      </c>
      <c r="M443" s="20">
        <f t="shared" si="20"/>
        <v>1649.3400000000001</v>
      </c>
    </row>
    <row r="444" spans="2:13" x14ac:dyDescent="0.25">
      <c r="B444" s="19" t="s">
        <v>474</v>
      </c>
      <c r="C444" s="4" t="s">
        <v>2</v>
      </c>
      <c r="D444" s="4" t="s">
        <v>8</v>
      </c>
      <c r="E444" s="4" t="s">
        <v>17</v>
      </c>
      <c r="F444" s="4" t="s">
        <v>20</v>
      </c>
      <c r="G444" s="17">
        <v>2682</v>
      </c>
      <c r="H444" s="15">
        <v>250</v>
      </c>
      <c r="I444" s="15">
        <v>20</v>
      </c>
      <c r="J444" s="14">
        <f t="shared" si="18"/>
        <v>53640</v>
      </c>
      <c r="K444" s="15">
        <v>4827.6000000000004</v>
      </c>
      <c r="L444" s="14">
        <f t="shared" si="19"/>
        <v>48812.4</v>
      </c>
      <c r="M444" s="20">
        <f t="shared" si="20"/>
        <v>-621687.6</v>
      </c>
    </row>
    <row r="445" spans="2:13" x14ac:dyDescent="0.25">
      <c r="B445" s="19" t="s">
        <v>104</v>
      </c>
      <c r="C445" s="4" t="s">
        <v>11</v>
      </c>
      <c r="D445" s="4" t="s">
        <v>6</v>
      </c>
      <c r="E445" s="4" t="s">
        <v>15</v>
      </c>
      <c r="F445" s="4" t="s">
        <v>19</v>
      </c>
      <c r="G445" s="17">
        <v>766</v>
      </c>
      <c r="H445" s="15">
        <v>10</v>
      </c>
      <c r="I445" s="15">
        <v>12</v>
      </c>
      <c r="J445" s="14">
        <f t="shared" si="18"/>
        <v>9192</v>
      </c>
      <c r="K445" s="15">
        <v>91.92</v>
      </c>
      <c r="L445" s="14">
        <f t="shared" si="19"/>
        <v>9100.08</v>
      </c>
      <c r="M445" s="20">
        <f t="shared" si="20"/>
        <v>1440.08</v>
      </c>
    </row>
    <row r="446" spans="2:13" x14ac:dyDescent="0.25">
      <c r="B446" s="19" t="s">
        <v>606</v>
      </c>
      <c r="C446" s="4" t="s">
        <v>2</v>
      </c>
      <c r="D446" s="4" t="s">
        <v>14</v>
      </c>
      <c r="E446" s="4" t="s">
        <v>10</v>
      </c>
      <c r="F446" s="4" t="s">
        <v>21</v>
      </c>
      <c r="G446" s="17">
        <v>1298</v>
      </c>
      <c r="H446" s="15">
        <v>5</v>
      </c>
      <c r="I446" s="15">
        <v>7</v>
      </c>
      <c r="J446" s="14">
        <f t="shared" si="18"/>
        <v>9086</v>
      </c>
      <c r="K446" s="15">
        <v>1181.18</v>
      </c>
      <c r="L446" s="14">
        <f t="shared" si="19"/>
        <v>7904.82</v>
      </c>
      <c r="M446" s="20">
        <f t="shared" si="20"/>
        <v>1414.8199999999997</v>
      </c>
    </row>
    <row r="447" spans="2:13" x14ac:dyDescent="0.25">
      <c r="B447" s="19" t="s">
        <v>721</v>
      </c>
      <c r="C447" s="4" t="s">
        <v>2</v>
      </c>
      <c r="D447" s="4" t="s">
        <v>9</v>
      </c>
      <c r="E447" s="4" t="s">
        <v>10</v>
      </c>
      <c r="F447" s="4" t="s">
        <v>21</v>
      </c>
      <c r="G447" s="17">
        <v>1368</v>
      </c>
      <c r="H447" s="15">
        <v>5</v>
      </c>
      <c r="I447" s="15">
        <v>7</v>
      </c>
      <c r="J447" s="14">
        <f t="shared" si="18"/>
        <v>9576</v>
      </c>
      <c r="K447" s="15">
        <v>1436.4</v>
      </c>
      <c r="L447" s="14">
        <f t="shared" si="19"/>
        <v>8139.6</v>
      </c>
      <c r="M447" s="20">
        <f t="shared" si="20"/>
        <v>1299.6000000000004</v>
      </c>
    </row>
    <row r="448" spans="2:13" x14ac:dyDescent="0.25">
      <c r="B448" s="19" t="s">
        <v>579</v>
      </c>
      <c r="C448" s="4" t="s">
        <v>7</v>
      </c>
      <c r="D448" s="4" t="s">
        <v>9</v>
      </c>
      <c r="E448" s="4" t="s">
        <v>15</v>
      </c>
      <c r="F448" s="4" t="s">
        <v>21</v>
      </c>
      <c r="G448" s="17">
        <v>380</v>
      </c>
      <c r="H448" s="15">
        <v>10</v>
      </c>
      <c r="I448" s="15">
        <v>15</v>
      </c>
      <c r="J448" s="14">
        <f t="shared" si="18"/>
        <v>5700</v>
      </c>
      <c r="K448" s="15">
        <v>684</v>
      </c>
      <c r="L448" s="14">
        <f t="shared" si="19"/>
        <v>5016</v>
      </c>
      <c r="M448" s="20">
        <f t="shared" si="20"/>
        <v>1216</v>
      </c>
    </row>
    <row r="449" spans="2:13" x14ac:dyDescent="0.25">
      <c r="B449" s="19" t="s">
        <v>106</v>
      </c>
      <c r="C449" s="4" t="s">
        <v>2</v>
      </c>
      <c r="D449" s="4" t="s">
        <v>8</v>
      </c>
      <c r="E449" s="4" t="s">
        <v>15</v>
      </c>
      <c r="F449" s="4" t="s">
        <v>19</v>
      </c>
      <c r="G449" s="17">
        <v>2155</v>
      </c>
      <c r="H449" s="15">
        <v>10</v>
      </c>
      <c r="I449" s="15">
        <v>350</v>
      </c>
      <c r="J449" s="14">
        <f t="shared" si="18"/>
        <v>754250</v>
      </c>
      <c r="K449" s="15">
        <v>7542.5</v>
      </c>
      <c r="L449" s="14">
        <f t="shared" si="19"/>
        <v>746707.5</v>
      </c>
      <c r="M449" s="20">
        <f t="shared" si="20"/>
        <v>725157.5</v>
      </c>
    </row>
    <row r="450" spans="2:13" x14ac:dyDescent="0.25">
      <c r="B450" s="19" t="s">
        <v>218</v>
      </c>
      <c r="C450" s="4" t="s">
        <v>7</v>
      </c>
      <c r="D450" s="4" t="s">
        <v>3</v>
      </c>
      <c r="E450" s="4" t="s">
        <v>15</v>
      </c>
      <c r="F450" s="4" t="s">
        <v>19</v>
      </c>
      <c r="G450" s="17">
        <v>218</v>
      </c>
      <c r="H450" s="15">
        <v>10</v>
      </c>
      <c r="I450" s="15">
        <v>15</v>
      </c>
      <c r="J450" s="14">
        <f t="shared" si="18"/>
        <v>3270</v>
      </c>
      <c r="K450" s="15">
        <v>130.80000000000001</v>
      </c>
      <c r="L450" s="14">
        <f t="shared" si="19"/>
        <v>3139.2</v>
      </c>
      <c r="M450" s="20">
        <f t="shared" si="20"/>
        <v>959.19999999999982</v>
      </c>
    </row>
    <row r="451" spans="2:13" x14ac:dyDescent="0.25">
      <c r="B451" s="19" t="s">
        <v>439</v>
      </c>
      <c r="C451" s="4" t="s">
        <v>7</v>
      </c>
      <c r="D451" s="4" t="s">
        <v>14</v>
      </c>
      <c r="E451" s="4" t="s">
        <v>15</v>
      </c>
      <c r="F451" s="4" t="s">
        <v>20</v>
      </c>
      <c r="G451" s="17">
        <v>3675</v>
      </c>
      <c r="H451" s="15">
        <v>10</v>
      </c>
      <c r="I451" s="15">
        <v>15</v>
      </c>
      <c r="J451" s="14">
        <f t="shared" si="18"/>
        <v>55125</v>
      </c>
      <c r="K451" s="15">
        <v>4961.25</v>
      </c>
      <c r="L451" s="14">
        <f t="shared" si="19"/>
        <v>50163.75</v>
      </c>
      <c r="M451" s="20">
        <f t="shared" si="20"/>
        <v>13413.75</v>
      </c>
    </row>
    <row r="452" spans="2:13" x14ac:dyDescent="0.25">
      <c r="B452" s="19" t="s">
        <v>665</v>
      </c>
      <c r="C452" s="4" t="s">
        <v>11</v>
      </c>
      <c r="D452" s="4" t="s">
        <v>14</v>
      </c>
      <c r="E452" s="4" t="s">
        <v>15</v>
      </c>
      <c r="F452" s="4" t="s">
        <v>21</v>
      </c>
      <c r="G452" s="17">
        <v>2914</v>
      </c>
      <c r="H452" s="15">
        <v>10</v>
      </c>
      <c r="I452" s="15">
        <v>12</v>
      </c>
      <c r="J452" s="14">
        <f t="shared" si="18"/>
        <v>34968</v>
      </c>
      <c r="K452" s="15">
        <v>4895.5200000000004</v>
      </c>
      <c r="L452" s="14">
        <f t="shared" si="19"/>
        <v>30072.48</v>
      </c>
      <c r="M452" s="20">
        <f t="shared" si="20"/>
        <v>932.47999999999956</v>
      </c>
    </row>
    <row r="453" spans="2:13" x14ac:dyDescent="0.25">
      <c r="B453" s="19" t="s">
        <v>639</v>
      </c>
      <c r="C453" s="4" t="s">
        <v>2</v>
      </c>
      <c r="D453" s="4" t="s">
        <v>6</v>
      </c>
      <c r="E453" s="4" t="s">
        <v>4</v>
      </c>
      <c r="F453" s="4" t="s">
        <v>21</v>
      </c>
      <c r="G453" s="17">
        <v>280</v>
      </c>
      <c r="H453" s="15">
        <v>3</v>
      </c>
      <c r="I453" s="15">
        <v>7</v>
      </c>
      <c r="J453" s="14">
        <f t="shared" si="18"/>
        <v>1960</v>
      </c>
      <c r="K453" s="15">
        <v>274.39999999999998</v>
      </c>
      <c r="L453" s="14">
        <f t="shared" si="19"/>
        <v>1685.6</v>
      </c>
      <c r="M453" s="20">
        <f t="shared" si="20"/>
        <v>845.59999999999991</v>
      </c>
    </row>
    <row r="454" spans="2:13" x14ac:dyDescent="0.25">
      <c r="B454" s="19" t="s">
        <v>520</v>
      </c>
      <c r="C454" s="4" t="s">
        <v>11</v>
      </c>
      <c r="D454" s="4" t="s">
        <v>8</v>
      </c>
      <c r="E454" s="4" t="s">
        <v>15</v>
      </c>
      <c r="F454" s="4" t="s">
        <v>21</v>
      </c>
      <c r="G454" s="17">
        <v>1198</v>
      </c>
      <c r="H454" s="15">
        <v>10</v>
      </c>
      <c r="I454" s="15">
        <v>12</v>
      </c>
      <c r="J454" s="14">
        <f t="shared" si="18"/>
        <v>14376</v>
      </c>
      <c r="K454" s="15">
        <v>1581.36</v>
      </c>
      <c r="L454" s="14">
        <f t="shared" si="19"/>
        <v>12794.64</v>
      </c>
      <c r="M454" s="20">
        <f t="shared" si="20"/>
        <v>814.63999999999942</v>
      </c>
    </row>
    <row r="455" spans="2:13" x14ac:dyDescent="0.25">
      <c r="B455" s="19" t="s">
        <v>642</v>
      </c>
      <c r="C455" s="4" t="s">
        <v>7</v>
      </c>
      <c r="D455" s="4" t="s">
        <v>6</v>
      </c>
      <c r="E455" s="4" t="s">
        <v>15</v>
      </c>
      <c r="F455" s="4" t="s">
        <v>21</v>
      </c>
      <c r="G455" s="17">
        <v>278</v>
      </c>
      <c r="H455" s="15">
        <v>10</v>
      </c>
      <c r="I455" s="15">
        <v>15</v>
      </c>
      <c r="J455" s="14">
        <f t="shared" ref="J455:J518" si="21">G455*I455</f>
        <v>4170</v>
      </c>
      <c r="K455" s="15">
        <v>583.79999999999995</v>
      </c>
      <c r="L455" s="14">
        <f t="shared" ref="L455:L518" si="22">J455-K455</f>
        <v>3586.2</v>
      </c>
      <c r="M455" s="20">
        <f t="shared" ref="M455:M518" si="23">L455-G455*H455</f>
        <v>806.19999999999982</v>
      </c>
    </row>
    <row r="456" spans="2:13" x14ac:dyDescent="0.25">
      <c r="B456" s="19" t="s">
        <v>44</v>
      </c>
      <c r="C456" s="13" t="s">
        <v>11</v>
      </c>
      <c r="D456" s="13" t="s">
        <v>6</v>
      </c>
      <c r="E456" s="13" t="s">
        <v>15</v>
      </c>
      <c r="F456" s="13" t="s">
        <v>5</v>
      </c>
      <c r="G456" s="16">
        <v>367</v>
      </c>
      <c r="H456" s="14">
        <v>10</v>
      </c>
      <c r="I456" s="14">
        <v>12</v>
      </c>
      <c r="J456" s="14">
        <f t="shared" si="21"/>
        <v>4404</v>
      </c>
      <c r="K456" s="14">
        <v>0</v>
      </c>
      <c r="L456" s="14">
        <f t="shared" si="22"/>
        <v>4404</v>
      </c>
      <c r="M456" s="20">
        <f t="shared" si="23"/>
        <v>734</v>
      </c>
    </row>
    <row r="457" spans="2:13" x14ac:dyDescent="0.25">
      <c r="B457" s="19" t="s">
        <v>668</v>
      </c>
      <c r="C457" s="4" t="s">
        <v>11</v>
      </c>
      <c r="D457" s="4" t="s">
        <v>3</v>
      </c>
      <c r="E457" s="4" t="s">
        <v>15</v>
      </c>
      <c r="F457" s="4" t="s">
        <v>21</v>
      </c>
      <c r="G457" s="17">
        <v>2222</v>
      </c>
      <c r="H457" s="15">
        <v>10</v>
      </c>
      <c r="I457" s="15">
        <v>12</v>
      </c>
      <c r="J457" s="14">
        <f t="shared" si="21"/>
        <v>26664</v>
      </c>
      <c r="K457" s="15">
        <v>3732.96</v>
      </c>
      <c r="L457" s="14">
        <f t="shared" si="22"/>
        <v>22931.040000000001</v>
      </c>
      <c r="M457" s="20">
        <f t="shared" si="23"/>
        <v>711.04000000000087</v>
      </c>
    </row>
    <row r="458" spans="2:13" x14ac:dyDescent="0.25">
      <c r="B458" s="19" t="s">
        <v>278</v>
      </c>
      <c r="C458" s="4" t="s">
        <v>12</v>
      </c>
      <c r="D458" s="4" t="s">
        <v>6</v>
      </c>
      <c r="E458" s="4" t="s">
        <v>16</v>
      </c>
      <c r="F458" s="4" t="s">
        <v>20</v>
      </c>
      <c r="G458" s="17">
        <v>807</v>
      </c>
      <c r="H458" s="15">
        <v>120</v>
      </c>
      <c r="I458" s="15">
        <v>125</v>
      </c>
      <c r="J458" s="14">
        <f t="shared" si="21"/>
        <v>100875</v>
      </c>
      <c r="K458" s="15">
        <v>5043.75</v>
      </c>
      <c r="L458" s="14">
        <f t="shared" si="22"/>
        <v>95831.25</v>
      </c>
      <c r="M458" s="20">
        <f t="shared" si="23"/>
        <v>-1008.75</v>
      </c>
    </row>
    <row r="459" spans="2:13" x14ac:dyDescent="0.25">
      <c r="B459" s="19" t="s">
        <v>645</v>
      </c>
      <c r="C459" s="4" t="s">
        <v>11</v>
      </c>
      <c r="D459" s="4" t="s">
        <v>8</v>
      </c>
      <c r="E459" s="4" t="s">
        <v>15</v>
      </c>
      <c r="F459" s="4" t="s">
        <v>21</v>
      </c>
      <c r="G459" s="17">
        <v>1393</v>
      </c>
      <c r="H459" s="15">
        <v>10</v>
      </c>
      <c r="I459" s="15">
        <v>12</v>
      </c>
      <c r="J459" s="14">
        <f t="shared" si="21"/>
        <v>16716</v>
      </c>
      <c r="K459" s="15">
        <v>2340.2399999999998</v>
      </c>
      <c r="L459" s="14">
        <f t="shared" si="22"/>
        <v>14375.76</v>
      </c>
      <c r="M459" s="20">
        <f t="shared" si="23"/>
        <v>445.76000000000022</v>
      </c>
    </row>
    <row r="460" spans="2:13" x14ac:dyDescent="0.25">
      <c r="B460" s="19" t="s">
        <v>621</v>
      </c>
      <c r="C460" s="4" t="s">
        <v>11</v>
      </c>
      <c r="D460" s="4" t="s">
        <v>6</v>
      </c>
      <c r="E460" s="4" t="s">
        <v>15</v>
      </c>
      <c r="F460" s="4" t="s">
        <v>21</v>
      </c>
      <c r="G460" s="17">
        <v>1013</v>
      </c>
      <c r="H460" s="15">
        <v>10</v>
      </c>
      <c r="I460" s="15">
        <v>12</v>
      </c>
      <c r="J460" s="14">
        <f t="shared" si="21"/>
        <v>12156</v>
      </c>
      <c r="K460" s="15">
        <v>1580.28</v>
      </c>
      <c r="L460" s="14">
        <f t="shared" si="22"/>
        <v>10575.72</v>
      </c>
      <c r="M460" s="20">
        <f t="shared" si="23"/>
        <v>445.71999999999935</v>
      </c>
    </row>
    <row r="461" spans="2:13" x14ac:dyDescent="0.25">
      <c r="B461" s="19" t="s">
        <v>659</v>
      </c>
      <c r="C461" s="4" t="s">
        <v>2</v>
      </c>
      <c r="D461" s="4" t="s">
        <v>3</v>
      </c>
      <c r="E461" s="4" t="s">
        <v>10</v>
      </c>
      <c r="F461" s="4" t="s">
        <v>21</v>
      </c>
      <c r="G461" s="17">
        <v>388</v>
      </c>
      <c r="H461" s="15">
        <v>5</v>
      </c>
      <c r="I461" s="15">
        <v>7</v>
      </c>
      <c r="J461" s="14">
        <f t="shared" si="21"/>
        <v>2716</v>
      </c>
      <c r="K461" s="15">
        <v>380.24</v>
      </c>
      <c r="L461" s="14">
        <f t="shared" si="22"/>
        <v>2335.7600000000002</v>
      </c>
      <c r="M461" s="20">
        <f t="shared" si="23"/>
        <v>395.76000000000022</v>
      </c>
    </row>
    <row r="462" spans="2:13" x14ac:dyDescent="0.25">
      <c r="B462" s="19" t="s">
        <v>270</v>
      </c>
      <c r="C462" s="4" t="s">
        <v>12</v>
      </c>
      <c r="D462" s="4" t="s">
        <v>14</v>
      </c>
      <c r="E462" s="4" t="s">
        <v>15</v>
      </c>
      <c r="F462" s="4" t="s">
        <v>20</v>
      </c>
      <c r="G462" s="17">
        <v>861</v>
      </c>
      <c r="H462" s="15">
        <v>10</v>
      </c>
      <c r="I462" s="15">
        <v>125</v>
      </c>
      <c r="J462" s="14">
        <f t="shared" si="21"/>
        <v>107625</v>
      </c>
      <c r="K462" s="15">
        <v>5381.25</v>
      </c>
      <c r="L462" s="14">
        <f t="shared" si="22"/>
        <v>102243.75</v>
      </c>
      <c r="M462" s="20">
        <f t="shared" si="23"/>
        <v>93633.75</v>
      </c>
    </row>
    <row r="463" spans="2:13" x14ac:dyDescent="0.25">
      <c r="B463" s="19" t="s">
        <v>481</v>
      </c>
      <c r="C463" s="4" t="s">
        <v>11</v>
      </c>
      <c r="D463" s="4" t="s">
        <v>14</v>
      </c>
      <c r="E463" s="4" t="s">
        <v>15</v>
      </c>
      <c r="F463" s="4" t="s">
        <v>21</v>
      </c>
      <c r="G463" s="17">
        <v>386</v>
      </c>
      <c r="H463" s="15">
        <v>10</v>
      </c>
      <c r="I463" s="15">
        <v>12</v>
      </c>
      <c r="J463" s="14">
        <f t="shared" si="21"/>
        <v>4632</v>
      </c>
      <c r="K463" s="15">
        <v>463.2</v>
      </c>
      <c r="L463" s="14">
        <f t="shared" si="22"/>
        <v>4168.8</v>
      </c>
      <c r="M463" s="20">
        <f t="shared" si="23"/>
        <v>308.80000000000018</v>
      </c>
    </row>
    <row r="464" spans="2:13" x14ac:dyDescent="0.25">
      <c r="B464" s="19" t="s">
        <v>640</v>
      </c>
      <c r="C464" s="4" t="s">
        <v>2</v>
      </c>
      <c r="D464" s="4" t="s">
        <v>8</v>
      </c>
      <c r="E464" s="4" t="s">
        <v>10</v>
      </c>
      <c r="F464" s="4" t="s">
        <v>21</v>
      </c>
      <c r="G464" s="17">
        <v>293</v>
      </c>
      <c r="H464" s="15">
        <v>5</v>
      </c>
      <c r="I464" s="15">
        <v>7</v>
      </c>
      <c r="J464" s="14">
        <f t="shared" si="21"/>
        <v>2051</v>
      </c>
      <c r="K464" s="15">
        <v>287.14</v>
      </c>
      <c r="L464" s="14">
        <f t="shared" si="22"/>
        <v>1763.8600000000001</v>
      </c>
      <c r="M464" s="20">
        <f t="shared" si="23"/>
        <v>298.86000000000013</v>
      </c>
    </row>
    <row r="465" spans="2:13" x14ac:dyDescent="0.25">
      <c r="B465" s="19" t="s">
        <v>616</v>
      </c>
      <c r="C465" s="4" t="s">
        <v>11</v>
      </c>
      <c r="D465" s="4" t="s">
        <v>9</v>
      </c>
      <c r="E465" s="4" t="s">
        <v>15</v>
      </c>
      <c r="F465" s="4" t="s">
        <v>21</v>
      </c>
      <c r="G465" s="17">
        <v>571</v>
      </c>
      <c r="H465" s="15">
        <v>10</v>
      </c>
      <c r="I465" s="15">
        <v>12</v>
      </c>
      <c r="J465" s="14">
        <f t="shared" si="21"/>
        <v>6852</v>
      </c>
      <c r="K465" s="15">
        <v>890.76</v>
      </c>
      <c r="L465" s="14">
        <f t="shared" si="22"/>
        <v>5961.24</v>
      </c>
      <c r="M465" s="20">
        <f t="shared" si="23"/>
        <v>251.23999999999978</v>
      </c>
    </row>
    <row r="466" spans="2:13" x14ac:dyDescent="0.25">
      <c r="B466" s="19" t="s">
        <v>704</v>
      </c>
      <c r="C466" s="4" t="s">
        <v>11</v>
      </c>
      <c r="D466" s="4" t="s">
        <v>14</v>
      </c>
      <c r="E466" s="4" t="s">
        <v>15</v>
      </c>
      <c r="F466" s="4" t="s">
        <v>21</v>
      </c>
      <c r="G466" s="17">
        <v>914</v>
      </c>
      <c r="H466" s="15">
        <v>10</v>
      </c>
      <c r="I466" s="15">
        <v>12</v>
      </c>
      <c r="J466" s="14">
        <f t="shared" si="21"/>
        <v>10968</v>
      </c>
      <c r="K466" s="15">
        <v>1645.2</v>
      </c>
      <c r="L466" s="14">
        <f t="shared" si="22"/>
        <v>9322.7999999999993</v>
      </c>
      <c r="M466" s="20">
        <f t="shared" si="23"/>
        <v>182.79999999999927</v>
      </c>
    </row>
    <row r="467" spans="2:13" x14ac:dyDescent="0.25">
      <c r="B467" s="19" t="s">
        <v>282</v>
      </c>
      <c r="C467" s="4" t="s">
        <v>12</v>
      </c>
      <c r="D467" s="4" t="s">
        <v>14</v>
      </c>
      <c r="E467" s="4" t="s">
        <v>16</v>
      </c>
      <c r="F467" s="4" t="s">
        <v>20</v>
      </c>
      <c r="G467" s="17">
        <v>861</v>
      </c>
      <c r="H467" s="15">
        <v>120</v>
      </c>
      <c r="I467" s="15">
        <v>125</v>
      </c>
      <c r="J467" s="14">
        <f t="shared" si="21"/>
        <v>107625</v>
      </c>
      <c r="K467" s="15">
        <v>5381.25</v>
      </c>
      <c r="L467" s="14">
        <f t="shared" si="22"/>
        <v>102243.75</v>
      </c>
      <c r="M467" s="20">
        <f t="shared" si="23"/>
        <v>-1076.25</v>
      </c>
    </row>
    <row r="468" spans="2:13" x14ac:dyDescent="0.25">
      <c r="B468" s="19" t="s">
        <v>449</v>
      </c>
      <c r="C468" s="4" t="s">
        <v>12</v>
      </c>
      <c r="D468" s="4" t="s">
        <v>3</v>
      </c>
      <c r="E468" s="4" t="s">
        <v>16</v>
      </c>
      <c r="F468" s="4" t="s">
        <v>20</v>
      </c>
      <c r="G468" s="17">
        <v>567</v>
      </c>
      <c r="H468" s="15">
        <v>120</v>
      </c>
      <c r="I468" s="15">
        <v>125</v>
      </c>
      <c r="J468" s="14">
        <f t="shared" si="21"/>
        <v>70875</v>
      </c>
      <c r="K468" s="15">
        <v>6378.75</v>
      </c>
      <c r="L468" s="14">
        <f t="shared" si="22"/>
        <v>64496.25</v>
      </c>
      <c r="M468" s="20">
        <f t="shared" si="23"/>
        <v>-3543.75</v>
      </c>
    </row>
    <row r="469" spans="2:13" x14ac:dyDescent="0.25">
      <c r="B469" s="19" t="s">
        <v>303</v>
      </c>
      <c r="C469" s="4" t="s">
        <v>12</v>
      </c>
      <c r="D469" s="4" t="s">
        <v>6</v>
      </c>
      <c r="E469" s="4" t="s">
        <v>4</v>
      </c>
      <c r="F469" s="4" t="s">
        <v>20</v>
      </c>
      <c r="G469" s="17">
        <v>887</v>
      </c>
      <c r="H469" s="15">
        <v>3</v>
      </c>
      <c r="I469" s="15">
        <v>125</v>
      </c>
      <c r="J469" s="14">
        <f t="shared" si="21"/>
        <v>110875</v>
      </c>
      <c r="K469" s="15">
        <v>6652.5</v>
      </c>
      <c r="L469" s="14">
        <f t="shared" si="22"/>
        <v>104222.5</v>
      </c>
      <c r="M469" s="20">
        <f t="shared" si="23"/>
        <v>101561.5</v>
      </c>
    </row>
    <row r="470" spans="2:13" x14ac:dyDescent="0.25">
      <c r="B470" s="19" t="s">
        <v>311</v>
      </c>
      <c r="C470" s="4" t="s">
        <v>12</v>
      </c>
      <c r="D470" s="4" t="s">
        <v>3</v>
      </c>
      <c r="E470" s="4" t="s">
        <v>16</v>
      </c>
      <c r="F470" s="4" t="s">
        <v>20</v>
      </c>
      <c r="G470" s="17">
        <v>952</v>
      </c>
      <c r="H470" s="15">
        <v>120</v>
      </c>
      <c r="I470" s="15">
        <v>125</v>
      </c>
      <c r="J470" s="14">
        <f t="shared" si="21"/>
        <v>119000</v>
      </c>
      <c r="K470" s="15">
        <v>7140</v>
      </c>
      <c r="L470" s="14">
        <f t="shared" si="22"/>
        <v>111860</v>
      </c>
      <c r="M470" s="20">
        <f t="shared" si="23"/>
        <v>-2380</v>
      </c>
    </row>
    <row r="471" spans="2:13" x14ac:dyDescent="0.25">
      <c r="B471" s="19" t="s">
        <v>431</v>
      </c>
      <c r="C471" s="4" t="s">
        <v>13</v>
      </c>
      <c r="D471" s="4" t="s">
        <v>8</v>
      </c>
      <c r="E471" s="4" t="s">
        <v>10</v>
      </c>
      <c r="F471" s="4" t="s">
        <v>20</v>
      </c>
      <c r="G471" s="17">
        <v>322</v>
      </c>
      <c r="H471" s="15">
        <v>5</v>
      </c>
      <c r="I471" s="15">
        <v>300</v>
      </c>
      <c r="J471" s="14">
        <f t="shared" si="21"/>
        <v>96600</v>
      </c>
      <c r="K471" s="15">
        <v>8694</v>
      </c>
      <c r="L471" s="14">
        <f t="shared" si="22"/>
        <v>87906</v>
      </c>
      <c r="M471" s="20">
        <f t="shared" si="23"/>
        <v>86296</v>
      </c>
    </row>
    <row r="472" spans="2:13" x14ac:dyDescent="0.25">
      <c r="B472" s="19" t="s">
        <v>559</v>
      </c>
      <c r="C472" s="4" t="s">
        <v>2</v>
      </c>
      <c r="D472" s="4" t="s">
        <v>14</v>
      </c>
      <c r="E472" s="4" t="s">
        <v>15</v>
      </c>
      <c r="F472" s="4" t="s">
        <v>21</v>
      </c>
      <c r="G472" s="17">
        <v>380</v>
      </c>
      <c r="H472" s="15">
        <v>10</v>
      </c>
      <c r="I472" s="15">
        <v>7</v>
      </c>
      <c r="J472" s="14">
        <f t="shared" si="21"/>
        <v>2660</v>
      </c>
      <c r="K472" s="15">
        <v>292.60000000000002</v>
      </c>
      <c r="L472" s="14">
        <f t="shared" si="22"/>
        <v>2367.4</v>
      </c>
      <c r="M472" s="20">
        <f t="shared" si="23"/>
        <v>-1432.6</v>
      </c>
    </row>
    <row r="473" spans="2:13" x14ac:dyDescent="0.25">
      <c r="B473" s="19" t="s">
        <v>682</v>
      </c>
      <c r="C473" s="4" t="s">
        <v>13</v>
      </c>
      <c r="D473" s="4" t="s">
        <v>3</v>
      </c>
      <c r="E473" s="4" t="s">
        <v>18</v>
      </c>
      <c r="F473" s="4" t="s">
        <v>21</v>
      </c>
      <c r="G473" s="17">
        <v>888</v>
      </c>
      <c r="H473" s="15">
        <v>260</v>
      </c>
      <c r="I473" s="15">
        <v>300</v>
      </c>
      <c r="J473" s="14">
        <f t="shared" si="21"/>
        <v>266400</v>
      </c>
      <c r="K473" s="15">
        <v>37296</v>
      </c>
      <c r="L473" s="14">
        <f t="shared" si="22"/>
        <v>229104</v>
      </c>
      <c r="M473" s="20">
        <f t="shared" si="23"/>
        <v>-1776</v>
      </c>
    </row>
    <row r="474" spans="2:13" x14ac:dyDescent="0.25">
      <c r="B474" s="19" t="s">
        <v>378</v>
      </c>
      <c r="C474" s="4" t="s">
        <v>12</v>
      </c>
      <c r="D474" s="4" t="s">
        <v>6</v>
      </c>
      <c r="E474" s="4" t="s">
        <v>18</v>
      </c>
      <c r="F474" s="4" t="s">
        <v>20</v>
      </c>
      <c r="G474" s="17">
        <v>994</v>
      </c>
      <c r="H474" s="15">
        <v>260</v>
      </c>
      <c r="I474" s="15">
        <v>125</v>
      </c>
      <c r="J474" s="14">
        <f t="shared" si="21"/>
        <v>124250</v>
      </c>
      <c r="K474" s="15">
        <v>8697.5</v>
      </c>
      <c r="L474" s="14">
        <f t="shared" si="22"/>
        <v>115552.5</v>
      </c>
      <c r="M474" s="20">
        <f t="shared" si="23"/>
        <v>-142887.5</v>
      </c>
    </row>
    <row r="475" spans="2:13" x14ac:dyDescent="0.25">
      <c r="B475" s="19" t="s">
        <v>436</v>
      </c>
      <c r="C475" s="4" t="s">
        <v>13</v>
      </c>
      <c r="D475" s="4" t="s">
        <v>6</v>
      </c>
      <c r="E475" s="4" t="s">
        <v>10</v>
      </c>
      <c r="F475" s="4" t="s">
        <v>20</v>
      </c>
      <c r="G475" s="17">
        <v>334</v>
      </c>
      <c r="H475" s="15">
        <v>5</v>
      </c>
      <c r="I475" s="15">
        <v>300</v>
      </c>
      <c r="J475" s="14">
        <f t="shared" si="21"/>
        <v>100200</v>
      </c>
      <c r="K475" s="15">
        <v>9018</v>
      </c>
      <c r="L475" s="14">
        <f t="shared" si="22"/>
        <v>91182</v>
      </c>
      <c r="M475" s="20">
        <f t="shared" si="23"/>
        <v>89512</v>
      </c>
    </row>
    <row r="476" spans="2:13" x14ac:dyDescent="0.25">
      <c r="B476" s="19" t="s">
        <v>45</v>
      </c>
      <c r="C476" s="13" t="s">
        <v>2</v>
      </c>
      <c r="D476" s="13" t="s">
        <v>9</v>
      </c>
      <c r="E476" s="13" t="s">
        <v>15</v>
      </c>
      <c r="F476" s="13" t="s">
        <v>5</v>
      </c>
      <c r="G476" s="16">
        <v>883</v>
      </c>
      <c r="H476" s="14">
        <v>10</v>
      </c>
      <c r="I476" s="14">
        <v>7</v>
      </c>
      <c r="J476" s="14">
        <f t="shared" si="21"/>
        <v>6181</v>
      </c>
      <c r="K476" s="14">
        <v>0</v>
      </c>
      <c r="L476" s="14">
        <f t="shared" si="22"/>
        <v>6181</v>
      </c>
      <c r="M476" s="20">
        <f t="shared" si="23"/>
        <v>-2649</v>
      </c>
    </row>
    <row r="477" spans="2:13" x14ac:dyDescent="0.25">
      <c r="B477" s="19" t="s">
        <v>720</v>
      </c>
      <c r="C477" s="4" t="s">
        <v>13</v>
      </c>
      <c r="D477" s="4" t="s">
        <v>9</v>
      </c>
      <c r="E477" s="4" t="s">
        <v>18</v>
      </c>
      <c r="F477" s="4" t="s">
        <v>21</v>
      </c>
      <c r="G477" s="17">
        <v>546</v>
      </c>
      <c r="H477" s="15">
        <v>260</v>
      </c>
      <c r="I477" s="15">
        <v>300</v>
      </c>
      <c r="J477" s="14">
        <f t="shared" si="21"/>
        <v>163800</v>
      </c>
      <c r="K477" s="15">
        <v>24570</v>
      </c>
      <c r="L477" s="14">
        <f t="shared" si="22"/>
        <v>139230</v>
      </c>
      <c r="M477" s="20">
        <f t="shared" si="23"/>
        <v>-2730</v>
      </c>
    </row>
    <row r="478" spans="2:13" x14ac:dyDescent="0.25">
      <c r="B478" s="19" t="s">
        <v>722</v>
      </c>
      <c r="C478" s="4" t="s">
        <v>2</v>
      </c>
      <c r="D478" s="4" t="s">
        <v>3</v>
      </c>
      <c r="E478" s="4" t="s">
        <v>15</v>
      </c>
      <c r="F478" s="4" t="s">
        <v>21</v>
      </c>
      <c r="G478" s="17">
        <v>723</v>
      </c>
      <c r="H478" s="15">
        <v>10</v>
      </c>
      <c r="I478" s="15">
        <v>7</v>
      </c>
      <c r="J478" s="14">
        <f t="shared" si="21"/>
        <v>5061</v>
      </c>
      <c r="K478" s="15">
        <v>759.15000000000009</v>
      </c>
      <c r="L478" s="14">
        <f t="shared" si="22"/>
        <v>4301.8500000000004</v>
      </c>
      <c r="M478" s="20">
        <f t="shared" si="23"/>
        <v>-2928.1499999999996</v>
      </c>
    </row>
    <row r="479" spans="2:13" x14ac:dyDescent="0.25">
      <c r="B479" s="19" t="s">
        <v>227</v>
      </c>
      <c r="C479" s="4" t="s">
        <v>2</v>
      </c>
      <c r="D479" s="4" t="s">
        <v>8</v>
      </c>
      <c r="E479" s="4" t="s">
        <v>16</v>
      </c>
      <c r="F479" s="4" t="s">
        <v>19</v>
      </c>
      <c r="G479" s="17">
        <v>2177</v>
      </c>
      <c r="H479" s="15">
        <v>120</v>
      </c>
      <c r="I479" s="15">
        <v>350</v>
      </c>
      <c r="J479" s="14">
        <f t="shared" si="21"/>
        <v>761950</v>
      </c>
      <c r="K479" s="15">
        <v>30478</v>
      </c>
      <c r="L479" s="14">
        <f t="shared" si="22"/>
        <v>731472</v>
      </c>
      <c r="M479" s="20">
        <f t="shared" si="23"/>
        <v>470232</v>
      </c>
    </row>
    <row r="480" spans="2:13" x14ac:dyDescent="0.25">
      <c r="B480" s="19" t="s">
        <v>49</v>
      </c>
      <c r="C480" s="13" t="s">
        <v>2</v>
      </c>
      <c r="D480" s="13" t="s">
        <v>14</v>
      </c>
      <c r="E480" s="13" t="s">
        <v>15</v>
      </c>
      <c r="F480" s="13" t="s">
        <v>5</v>
      </c>
      <c r="G480" s="16">
        <v>1143</v>
      </c>
      <c r="H480" s="14">
        <v>10</v>
      </c>
      <c r="I480" s="14">
        <v>7</v>
      </c>
      <c r="J480" s="14">
        <f t="shared" si="21"/>
        <v>8001</v>
      </c>
      <c r="K480" s="14">
        <v>0</v>
      </c>
      <c r="L480" s="14">
        <f t="shared" si="22"/>
        <v>8001</v>
      </c>
      <c r="M480" s="20">
        <f t="shared" si="23"/>
        <v>-3429</v>
      </c>
    </row>
    <row r="481" spans="2:13" x14ac:dyDescent="0.25">
      <c r="B481" s="19" t="s">
        <v>410</v>
      </c>
      <c r="C481" s="4" t="s">
        <v>13</v>
      </c>
      <c r="D481" s="4" t="s">
        <v>8</v>
      </c>
      <c r="E481" s="4" t="s">
        <v>16</v>
      </c>
      <c r="F481" s="4" t="s">
        <v>20</v>
      </c>
      <c r="G481" s="17">
        <v>386</v>
      </c>
      <c r="H481" s="15">
        <v>120</v>
      </c>
      <c r="I481" s="15">
        <v>300</v>
      </c>
      <c r="J481" s="14">
        <f t="shared" si="21"/>
        <v>115800</v>
      </c>
      <c r="K481" s="15">
        <v>9264</v>
      </c>
      <c r="L481" s="14">
        <f t="shared" si="22"/>
        <v>106536</v>
      </c>
      <c r="M481" s="20">
        <f t="shared" si="23"/>
        <v>60216</v>
      </c>
    </row>
    <row r="482" spans="2:13" x14ac:dyDescent="0.25">
      <c r="B482" s="19" t="s">
        <v>351</v>
      </c>
      <c r="C482" s="4" t="s">
        <v>13</v>
      </c>
      <c r="D482" s="4" t="s">
        <v>8</v>
      </c>
      <c r="E482" s="4" t="s">
        <v>4</v>
      </c>
      <c r="F482" s="4" t="s">
        <v>20</v>
      </c>
      <c r="G482" s="17">
        <v>448</v>
      </c>
      <c r="H482" s="15">
        <v>3</v>
      </c>
      <c r="I482" s="15">
        <v>300</v>
      </c>
      <c r="J482" s="14">
        <f t="shared" si="21"/>
        <v>134400</v>
      </c>
      <c r="K482" s="15">
        <v>9408</v>
      </c>
      <c r="L482" s="14">
        <f t="shared" si="22"/>
        <v>124992</v>
      </c>
      <c r="M482" s="20">
        <f t="shared" si="23"/>
        <v>123648</v>
      </c>
    </row>
    <row r="483" spans="2:13" x14ac:dyDescent="0.25">
      <c r="B483" s="19" t="s">
        <v>357</v>
      </c>
      <c r="C483" s="4" t="s">
        <v>13</v>
      </c>
      <c r="D483" s="4" t="s">
        <v>8</v>
      </c>
      <c r="E483" s="4" t="s">
        <v>15</v>
      </c>
      <c r="F483" s="4" t="s">
        <v>20</v>
      </c>
      <c r="G483" s="17">
        <v>448</v>
      </c>
      <c r="H483" s="15">
        <v>10</v>
      </c>
      <c r="I483" s="15">
        <v>300</v>
      </c>
      <c r="J483" s="14">
        <f t="shared" si="21"/>
        <v>134400</v>
      </c>
      <c r="K483" s="15">
        <v>9408</v>
      </c>
      <c r="L483" s="14">
        <f t="shared" si="22"/>
        <v>124992</v>
      </c>
      <c r="M483" s="20">
        <f t="shared" si="23"/>
        <v>120512</v>
      </c>
    </row>
    <row r="484" spans="2:13" x14ac:dyDescent="0.25">
      <c r="B484" s="19" t="s">
        <v>293</v>
      </c>
      <c r="C484" s="4" t="s">
        <v>2</v>
      </c>
      <c r="D484" s="4" t="s">
        <v>3</v>
      </c>
      <c r="E484" s="4" t="s">
        <v>18</v>
      </c>
      <c r="F484" s="4" t="s">
        <v>20</v>
      </c>
      <c r="G484" s="17">
        <v>552</v>
      </c>
      <c r="H484" s="15">
        <v>260</v>
      </c>
      <c r="I484" s="15">
        <v>350</v>
      </c>
      <c r="J484" s="14">
        <f t="shared" si="21"/>
        <v>193200</v>
      </c>
      <c r="K484" s="15">
        <v>9660</v>
      </c>
      <c r="L484" s="14">
        <f t="shared" si="22"/>
        <v>183540</v>
      </c>
      <c r="M484" s="20">
        <f t="shared" si="23"/>
        <v>40020</v>
      </c>
    </row>
    <row r="485" spans="2:13" x14ac:dyDescent="0.25">
      <c r="B485" s="19" t="s">
        <v>459</v>
      </c>
      <c r="C485" s="4" t="s">
        <v>12</v>
      </c>
      <c r="D485" s="4" t="s">
        <v>9</v>
      </c>
      <c r="E485" s="4" t="s">
        <v>17</v>
      </c>
      <c r="F485" s="4" t="s">
        <v>20</v>
      </c>
      <c r="G485" s="17">
        <v>877</v>
      </c>
      <c r="H485" s="15">
        <v>250</v>
      </c>
      <c r="I485" s="15">
        <v>125</v>
      </c>
      <c r="J485" s="14">
        <f t="shared" si="21"/>
        <v>109625</v>
      </c>
      <c r="K485" s="15">
        <v>9866.25</v>
      </c>
      <c r="L485" s="14">
        <f t="shared" si="22"/>
        <v>99758.75</v>
      </c>
      <c r="M485" s="20">
        <f t="shared" si="23"/>
        <v>-119491.25</v>
      </c>
    </row>
    <row r="486" spans="2:13" x14ac:dyDescent="0.25">
      <c r="B486" s="19" t="s">
        <v>610</v>
      </c>
      <c r="C486" s="4" t="s">
        <v>2</v>
      </c>
      <c r="D486" s="4" t="s">
        <v>14</v>
      </c>
      <c r="E486" s="4" t="s">
        <v>15</v>
      </c>
      <c r="F486" s="4" t="s">
        <v>21</v>
      </c>
      <c r="G486" s="17">
        <v>1438.5</v>
      </c>
      <c r="H486" s="15">
        <v>10</v>
      </c>
      <c r="I486" s="15">
        <v>7</v>
      </c>
      <c r="J486" s="14">
        <f t="shared" si="21"/>
        <v>10069.5</v>
      </c>
      <c r="K486" s="15">
        <v>1309.0350000000001</v>
      </c>
      <c r="L486" s="14">
        <f t="shared" si="22"/>
        <v>8760.4650000000001</v>
      </c>
      <c r="M486" s="20">
        <f t="shared" si="23"/>
        <v>-5624.5349999999999</v>
      </c>
    </row>
    <row r="487" spans="2:13" x14ac:dyDescent="0.25">
      <c r="B487" s="19" t="s">
        <v>197</v>
      </c>
      <c r="C487" s="4" t="s">
        <v>2</v>
      </c>
      <c r="D487" s="4" t="s">
        <v>9</v>
      </c>
      <c r="E487" s="4" t="s">
        <v>15</v>
      </c>
      <c r="F487" s="4" t="s">
        <v>19</v>
      </c>
      <c r="G487" s="17">
        <v>1760</v>
      </c>
      <c r="H487" s="15">
        <v>10</v>
      </c>
      <c r="I487" s="15">
        <v>7</v>
      </c>
      <c r="J487" s="14">
        <f t="shared" si="21"/>
        <v>12320</v>
      </c>
      <c r="K487" s="15">
        <v>369.6</v>
      </c>
      <c r="L487" s="14">
        <f t="shared" si="22"/>
        <v>11950.4</v>
      </c>
      <c r="M487" s="20">
        <f t="shared" si="23"/>
        <v>-5649.6</v>
      </c>
    </row>
    <row r="488" spans="2:13" x14ac:dyDescent="0.25">
      <c r="B488" s="19" t="s">
        <v>266</v>
      </c>
      <c r="C488" s="4" t="s">
        <v>2</v>
      </c>
      <c r="D488" s="4" t="s">
        <v>14</v>
      </c>
      <c r="E488" s="4" t="s">
        <v>15</v>
      </c>
      <c r="F488" s="4" t="s">
        <v>20</v>
      </c>
      <c r="G488" s="17">
        <v>602</v>
      </c>
      <c r="H488" s="15">
        <v>10</v>
      </c>
      <c r="I488" s="15">
        <v>350</v>
      </c>
      <c r="J488" s="14">
        <f t="shared" si="21"/>
        <v>210700</v>
      </c>
      <c r="K488" s="15">
        <v>10535</v>
      </c>
      <c r="L488" s="14">
        <f t="shared" si="22"/>
        <v>200165</v>
      </c>
      <c r="M488" s="20">
        <f t="shared" si="23"/>
        <v>194145</v>
      </c>
    </row>
    <row r="489" spans="2:13" x14ac:dyDescent="0.25">
      <c r="B489" s="19" t="s">
        <v>144</v>
      </c>
      <c r="C489" s="4" t="s">
        <v>2</v>
      </c>
      <c r="D489" s="4" t="s">
        <v>14</v>
      </c>
      <c r="E489" s="4" t="s">
        <v>15</v>
      </c>
      <c r="F489" s="4" t="s">
        <v>19</v>
      </c>
      <c r="G489" s="17">
        <v>2013</v>
      </c>
      <c r="H489" s="15">
        <v>10</v>
      </c>
      <c r="I489" s="15">
        <v>7</v>
      </c>
      <c r="J489" s="14">
        <f t="shared" si="21"/>
        <v>14091</v>
      </c>
      <c r="K489" s="15">
        <v>281.82</v>
      </c>
      <c r="L489" s="14">
        <f t="shared" si="22"/>
        <v>13809.18</v>
      </c>
      <c r="M489" s="20">
        <f t="shared" si="23"/>
        <v>-6320.82</v>
      </c>
    </row>
    <row r="490" spans="2:13" x14ac:dyDescent="0.25">
      <c r="B490" s="19" t="s">
        <v>279</v>
      </c>
      <c r="C490" s="4" t="s">
        <v>2</v>
      </c>
      <c r="D490" s="4" t="s">
        <v>14</v>
      </c>
      <c r="E490" s="4" t="s">
        <v>16</v>
      </c>
      <c r="F490" s="4" t="s">
        <v>20</v>
      </c>
      <c r="G490" s="17">
        <v>602</v>
      </c>
      <c r="H490" s="15">
        <v>120</v>
      </c>
      <c r="I490" s="15">
        <v>350</v>
      </c>
      <c r="J490" s="14">
        <f t="shared" si="21"/>
        <v>210700</v>
      </c>
      <c r="K490" s="15">
        <v>10535</v>
      </c>
      <c r="L490" s="14">
        <f t="shared" si="22"/>
        <v>200165</v>
      </c>
      <c r="M490" s="20">
        <f t="shared" si="23"/>
        <v>127925</v>
      </c>
    </row>
    <row r="491" spans="2:13" x14ac:dyDescent="0.25">
      <c r="B491" s="19" t="s">
        <v>666</v>
      </c>
      <c r="C491" s="4" t="s">
        <v>2</v>
      </c>
      <c r="D491" s="4" t="s">
        <v>8</v>
      </c>
      <c r="E491" s="4" t="s">
        <v>15</v>
      </c>
      <c r="F491" s="4" t="s">
        <v>21</v>
      </c>
      <c r="G491" s="17">
        <v>1731</v>
      </c>
      <c r="H491" s="15">
        <v>10</v>
      </c>
      <c r="I491" s="15">
        <v>7</v>
      </c>
      <c r="J491" s="14">
        <f t="shared" si="21"/>
        <v>12117</v>
      </c>
      <c r="K491" s="15">
        <v>1696.38</v>
      </c>
      <c r="L491" s="14">
        <f t="shared" si="22"/>
        <v>10420.619999999999</v>
      </c>
      <c r="M491" s="20">
        <f t="shared" si="23"/>
        <v>-6889.380000000001</v>
      </c>
    </row>
    <row r="492" spans="2:13" x14ac:dyDescent="0.25">
      <c r="B492" s="19" t="s">
        <v>414</v>
      </c>
      <c r="C492" s="4" t="s">
        <v>2</v>
      </c>
      <c r="D492" s="4" t="s">
        <v>8</v>
      </c>
      <c r="E492" s="4" t="s">
        <v>17</v>
      </c>
      <c r="F492" s="4" t="s">
        <v>20</v>
      </c>
      <c r="G492" s="17">
        <v>381</v>
      </c>
      <c r="H492" s="15">
        <v>250</v>
      </c>
      <c r="I492" s="15">
        <v>350</v>
      </c>
      <c r="J492" s="14">
        <f t="shared" si="21"/>
        <v>133350</v>
      </c>
      <c r="K492" s="15">
        <v>10668</v>
      </c>
      <c r="L492" s="14">
        <f t="shared" si="22"/>
        <v>122682</v>
      </c>
      <c r="M492" s="20">
        <f t="shared" si="23"/>
        <v>27432</v>
      </c>
    </row>
    <row r="493" spans="2:13" x14ac:dyDescent="0.25">
      <c r="B493" s="19" t="s">
        <v>394</v>
      </c>
      <c r="C493" s="4" t="s">
        <v>12</v>
      </c>
      <c r="D493" s="4" t="s">
        <v>9</v>
      </c>
      <c r="E493" s="4" t="s">
        <v>15</v>
      </c>
      <c r="F493" s="4" t="s">
        <v>20</v>
      </c>
      <c r="G493" s="17">
        <v>1114</v>
      </c>
      <c r="H493" s="15">
        <v>10</v>
      </c>
      <c r="I493" s="15">
        <v>125</v>
      </c>
      <c r="J493" s="14">
        <f t="shared" si="21"/>
        <v>139250</v>
      </c>
      <c r="K493" s="15">
        <v>11140</v>
      </c>
      <c r="L493" s="14">
        <f t="shared" si="22"/>
        <v>128110</v>
      </c>
      <c r="M493" s="20">
        <f t="shared" si="23"/>
        <v>116970</v>
      </c>
    </row>
    <row r="494" spans="2:13" x14ac:dyDescent="0.25">
      <c r="B494" s="19" t="s">
        <v>415</v>
      </c>
      <c r="C494" s="4" t="s">
        <v>2</v>
      </c>
      <c r="D494" s="4" t="s">
        <v>6</v>
      </c>
      <c r="E494" s="4" t="s">
        <v>17</v>
      </c>
      <c r="F494" s="4" t="s">
        <v>20</v>
      </c>
      <c r="G494" s="17">
        <v>422</v>
      </c>
      <c r="H494" s="15">
        <v>250</v>
      </c>
      <c r="I494" s="15">
        <v>350</v>
      </c>
      <c r="J494" s="14">
        <f t="shared" si="21"/>
        <v>147700</v>
      </c>
      <c r="K494" s="15">
        <v>11816</v>
      </c>
      <c r="L494" s="14">
        <f t="shared" si="22"/>
        <v>135884</v>
      </c>
      <c r="M494" s="20">
        <f t="shared" si="23"/>
        <v>30384</v>
      </c>
    </row>
    <row r="495" spans="2:13" x14ac:dyDescent="0.25">
      <c r="B495" s="19" t="s">
        <v>257</v>
      </c>
      <c r="C495" s="4" t="s">
        <v>2</v>
      </c>
      <c r="D495" s="4" t="s">
        <v>9</v>
      </c>
      <c r="E495" s="4" t="s">
        <v>10</v>
      </c>
      <c r="F495" s="4" t="s">
        <v>20</v>
      </c>
      <c r="G495" s="17">
        <v>720</v>
      </c>
      <c r="H495" s="15">
        <v>5</v>
      </c>
      <c r="I495" s="15">
        <v>350</v>
      </c>
      <c r="J495" s="14">
        <f t="shared" si="21"/>
        <v>252000</v>
      </c>
      <c r="K495" s="15">
        <v>12600</v>
      </c>
      <c r="L495" s="14">
        <f t="shared" si="22"/>
        <v>239400</v>
      </c>
      <c r="M495" s="20">
        <f t="shared" si="23"/>
        <v>235800</v>
      </c>
    </row>
    <row r="496" spans="2:13" x14ac:dyDescent="0.25">
      <c r="B496" s="19" t="s">
        <v>376</v>
      </c>
      <c r="C496" s="4" t="s">
        <v>12</v>
      </c>
      <c r="D496" s="4" t="s">
        <v>3</v>
      </c>
      <c r="E496" s="4" t="s">
        <v>18</v>
      </c>
      <c r="F496" s="4" t="s">
        <v>20</v>
      </c>
      <c r="G496" s="17">
        <v>1645</v>
      </c>
      <c r="H496" s="15">
        <v>260</v>
      </c>
      <c r="I496" s="15">
        <v>125</v>
      </c>
      <c r="J496" s="14">
        <f t="shared" si="21"/>
        <v>205625</v>
      </c>
      <c r="K496" s="15">
        <v>14393.75</v>
      </c>
      <c r="L496" s="14">
        <f t="shared" si="22"/>
        <v>191231.25</v>
      </c>
      <c r="M496" s="20">
        <f t="shared" si="23"/>
        <v>-236468.75</v>
      </c>
    </row>
    <row r="497" spans="2:13" x14ac:dyDescent="0.25">
      <c r="B497" s="19" t="s">
        <v>250</v>
      </c>
      <c r="C497" s="4" t="s">
        <v>13</v>
      </c>
      <c r="D497" s="4" t="s">
        <v>14</v>
      </c>
      <c r="E497" s="4" t="s">
        <v>4</v>
      </c>
      <c r="F497" s="4" t="s">
        <v>20</v>
      </c>
      <c r="G497" s="17">
        <v>991</v>
      </c>
      <c r="H497" s="15">
        <v>3</v>
      </c>
      <c r="I497" s="15">
        <v>300</v>
      </c>
      <c r="J497" s="14">
        <f t="shared" si="21"/>
        <v>297300</v>
      </c>
      <c r="K497" s="15">
        <v>14865</v>
      </c>
      <c r="L497" s="14">
        <f t="shared" si="22"/>
        <v>282435</v>
      </c>
      <c r="M497" s="20">
        <f t="shared" si="23"/>
        <v>279462</v>
      </c>
    </row>
    <row r="498" spans="2:13" x14ac:dyDescent="0.25">
      <c r="B498" s="19" t="s">
        <v>265</v>
      </c>
      <c r="C498" s="4" t="s">
        <v>13</v>
      </c>
      <c r="D498" s="4" t="s">
        <v>14</v>
      </c>
      <c r="E498" s="4" t="s">
        <v>15</v>
      </c>
      <c r="F498" s="4" t="s">
        <v>20</v>
      </c>
      <c r="G498" s="17">
        <v>991</v>
      </c>
      <c r="H498" s="15">
        <v>10</v>
      </c>
      <c r="I498" s="15">
        <v>300</v>
      </c>
      <c r="J498" s="14">
        <f t="shared" si="21"/>
        <v>297300</v>
      </c>
      <c r="K498" s="15">
        <v>14865</v>
      </c>
      <c r="L498" s="14">
        <f t="shared" si="22"/>
        <v>282435</v>
      </c>
      <c r="M498" s="20">
        <f t="shared" si="23"/>
        <v>272525</v>
      </c>
    </row>
    <row r="499" spans="2:13" x14ac:dyDescent="0.25">
      <c r="B499" s="19" t="s">
        <v>262</v>
      </c>
      <c r="C499" s="4" t="s">
        <v>12</v>
      </c>
      <c r="D499" s="4" t="s">
        <v>8</v>
      </c>
      <c r="E499" s="4" t="s">
        <v>15</v>
      </c>
      <c r="F499" s="4" t="s">
        <v>20</v>
      </c>
      <c r="G499" s="17">
        <v>2385</v>
      </c>
      <c r="H499" s="15">
        <v>10</v>
      </c>
      <c r="I499" s="15">
        <v>125</v>
      </c>
      <c r="J499" s="14">
        <f t="shared" si="21"/>
        <v>298125</v>
      </c>
      <c r="K499" s="15">
        <v>14906.25</v>
      </c>
      <c r="L499" s="14">
        <f t="shared" si="22"/>
        <v>283218.75</v>
      </c>
      <c r="M499" s="20">
        <f t="shared" si="23"/>
        <v>259368.75</v>
      </c>
    </row>
    <row r="500" spans="2:13" x14ac:dyDescent="0.25">
      <c r="B500" s="19" t="s">
        <v>708</v>
      </c>
      <c r="C500" s="4" t="s">
        <v>12</v>
      </c>
      <c r="D500" s="4" t="s">
        <v>8</v>
      </c>
      <c r="E500" s="4" t="s">
        <v>16</v>
      </c>
      <c r="F500" s="4" t="s">
        <v>21</v>
      </c>
      <c r="G500" s="17">
        <v>663</v>
      </c>
      <c r="H500" s="15">
        <v>120</v>
      </c>
      <c r="I500" s="15">
        <v>125</v>
      </c>
      <c r="J500" s="14">
        <f t="shared" si="21"/>
        <v>82875</v>
      </c>
      <c r="K500" s="15">
        <v>12431.25</v>
      </c>
      <c r="L500" s="14">
        <f t="shared" si="22"/>
        <v>70443.75</v>
      </c>
      <c r="M500" s="20">
        <f t="shared" si="23"/>
        <v>-9116.25</v>
      </c>
    </row>
    <row r="501" spans="2:13" x14ac:dyDescent="0.25">
      <c r="B501" s="19" t="s">
        <v>519</v>
      </c>
      <c r="C501" s="4" t="s">
        <v>2</v>
      </c>
      <c r="D501" s="4" t="s">
        <v>8</v>
      </c>
      <c r="E501" s="4" t="s">
        <v>15</v>
      </c>
      <c r="F501" s="4" t="s">
        <v>21</v>
      </c>
      <c r="G501" s="17">
        <v>2532</v>
      </c>
      <c r="H501" s="15">
        <v>10</v>
      </c>
      <c r="I501" s="15">
        <v>7</v>
      </c>
      <c r="J501" s="14">
        <f t="shared" si="21"/>
        <v>17724</v>
      </c>
      <c r="K501" s="15">
        <v>1949.6399999999999</v>
      </c>
      <c r="L501" s="14">
        <f t="shared" si="22"/>
        <v>15774.36</v>
      </c>
      <c r="M501" s="20">
        <f t="shared" si="23"/>
        <v>-9545.64</v>
      </c>
    </row>
    <row r="502" spans="2:13" x14ac:dyDescent="0.25">
      <c r="B502" s="19" t="s">
        <v>696</v>
      </c>
      <c r="C502" s="4" t="s">
        <v>2</v>
      </c>
      <c r="D502" s="4" t="s">
        <v>9</v>
      </c>
      <c r="E502" s="4" t="s">
        <v>15</v>
      </c>
      <c r="F502" s="4" t="s">
        <v>21</v>
      </c>
      <c r="G502" s="17">
        <v>2535</v>
      </c>
      <c r="H502" s="15">
        <v>10</v>
      </c>
      <c r="I502" s="15">
        <v>7</v>
      </c>
      <c r="J502" s="14">
        <f t="shared" si="21"/>
        <v>17745</v>
      </c>
      <c r="K502" s="15">
        <v>2661.75</v>
      </c>
      <c r="L502" s="14">
        <f t="shared" si="22"/>
        <v>15083.25</v>
      </c>
      <c r="M502" s="20">
        <f t="shared" si="23"/>
        <v>-10266.75</v>
      </c>
    </row>
    <row r="503" spans="2:13" x14ac:dyDescent="0.25">
      <c r="B503" s="19" t="s">
        <v>617</v>
      </c>
      <c r="C503" s="4" t="s">
        <v>2</v>
      </c>
      <c r="D503" s="4" t="s">
        <v>8</v>
      </c>
      <c r="E503" s="4" t="s">
        <v>15</v>
      </c>
      <c r="F503" s="4" t="s">
        <v>21</v>
      </c>
      <c r="G503" s="17">
        <v>2696</v>
      </c>
      <c r="H503" s="15">
        <v>10</v>
      </c>
      <c r="I503" s="15">
        <v>7</v>
      </c>
      <c r="J503" s="14">
        <f t="shared" si="21"/>
        <v>18872</v>
      </c>
      <c r="K503" s="15">
        <v>2453.36</v>
      </c>
      <c r="L503" s="14">
        <f t="shared" si="22"/>
        <v>16418.64</v>
      </c>
      <c r="M503" s="20">
        <f t="shared" si="23"/>
        <v>-10541.36</v>
      </c>
    </row>
    <row r="504" spans="2:13" x14ac:dyDescent="0.25">
      <c r="B504" s="19" t="s">
        <v>495</v>
      </c>
      <c r="C504" s="4" t="s">
        <v>12</v>
      </c>
      <c r="D504" s="4" t="s">
        <v>14</v>
      </c>
      <c r="E504" s="4" t="s">
        <v>16</v>
      </c>
      <c r="F504" s="4" t="s">
        <v>21</v>
      </c>
      <c r="G504" s="17">
        <v>1596</v>
      </c>
      <c r="H504" s="15">
        <v>120</v>
      </c>
      <c r="I504" s="15">
        <v>125</v>
      </c>
      <c r="J504" s="14">
        <f t="shared" si="21"/>
        <v>199500</v>
      </c>
      <c r="K504" s="15">
        <v>19950</v>
      </c>
      <c r="L504" s="14">
        <f t="shared" si="22"/>
        <v>179550</v>
      </c>
      <c r="M504" s="20">
        <f t="shared" si="23"/>
        <v>-11970</v>
      </c>
    </row>
    <row r="505" spans="2:13" x14ac:dyDescent="0.25">
      <c r="B505" s="19" t="s">
        <v>230</v>
      </c>
      <c r="C505" s="4" t="s">
        <v>2</v>
      </c>
      <c r="D505" s="4" t="s">
        <v>8</v>
      </c>
      <c r="E505" s="4" t="s">
        <v>17</v>
      </c>
      <c r="F505" s="4" t="s">
        <v>19</v>
      </c>
      <c r="G505" s="17">
        <v>2177</v>
      </c>
      <c r="H505" s="15">
        <v>250</v>
      </c>
      <c r="I505" s="15">
        <v>350</v>
      </c>
      <c r="J505" s="14">
        <f t="shared" si="21"/>
        <v>761950</v>
      </c>
      <c r="K505" s="15">
        <v>30478</v>
      </c>
      <c r="L505" s="14">
        <f t="shared" si="22"/>
        <v>731472</v>
      </c>
      <c r="M505" s="20">
        <f t="shared" si="23"/>
        <v>187222</v>
      </c>
    </row>
    <row r="506" spans="2:13" x14ac:dyDescent="0.25">
      <c r="B506" s="19" t="s">
        <v>719</v>
      </c>
      <c r="C506" s="4" t="s">
        <v>13</v>
      </c>
      <c r="D506" s="4" t="s">
        <v>8</v>
      </c>
      <c r="E506" s="4" t="s">
        <v>18</v>
      </c>
      <c r="F506" s="4" t="s">
        <v>21</v>
      </c>
      <c r="G506" s="17">
        <v>2475</v>
      </c>
      <c r="H506" s="15">
        <v>260</v>
      </c>
      <c r="I506" s="15">
        <v>300</v>
      </c>
      <c r="J506" s="14">
        <f t="shared" si="21"/>
        <v>742500</v>
      </c>
      <c r="K506" s="15">
        <v>111375</v>
      </c>
      <c r="L506" s="14">
        <f t="shared" si="22"/>
        <v>631125</v>
      </c>
      <c r="M506" s="20">
        <f t="shared" si="23"/>
        <v>-12375</v>
      </c>
    </row>
    <row r="507" spans="2:13" x14ac:dyDescent="0.25">
      <c r="B507" s="19" t="s">
        <v>323</v>
      </c>
      <c r="C507" s="4" t="s">
        <v>12</v>
      </c>
      <c r="D507" s="4" t="s">
        <v>8</v>
      </c>
      <c r="E507" s="4" t="s">
        <v>18</v>
      </c>
      <c r="F507" s="4" t="s">
        <v>20</v>
      </c>
      <c r="G507" s="17">
        <v>1987.5</v>
      </c>
      <c r="H507" s="15">
        <v>260</v>
      </c>
      <c r="I507" s="15">
        <v>125</v>
      </c>
      <c r="J507" s="14">
        <f t="shared" si="21"/>
        <v>248437.5</v>
      </c>
      <c r="K507" s="15">
        <v>14906.25</v>
      </c>
      <c r="L507" s="14">
        <f t="shared" si="22"/>
        <v>233531.25</v>
      </c>
      <c r="M507" s="20">
        <f t="shared" si="23"/>
        <v>-283218.75</v>
      </c>
    </row>
    <row r="508" spans="2:13" x14ac:dyDescent="0.25">
      <c r="B508" s="19" t="s">
        <v>99</v>
      </c>
      <c r="C508" s="4" t="s">
        <v>2</v>
      </c>
      <c r="D508" s="4" t="s">
        <v>14</v>
      </c>
      <c r="E508" s="4" t="s">
        <v>15</v>
      </c>
      <c r="F508" s="4" t="s">
        <v>19</v>
      </c>
      <c r="G508" s="17">
        <v>4492.5</v>
      </c>
      <c r="H508" s="15">
        <v>10</v>
      </c>
      <c r="I508" s="15">
        <v>7</v>
      </c>
      <c r="J508" s="14">
        <f t="shared" si="21"/>
        <v>31447.5</v>
      </c>
      <c r="K508" s="15">
        <v>314.47500000000002</v>
      </c>
      <c r="L508" s="14">
        <f t="shared" si="22"/>
        <v>31133.025000000001</v>
      </c>
      <c r="M508" s="20">
        <f t="shared" si="23"/>
        <v>-13791.974999999999</v>
      </c>
    </row>
    <row r="509" spans="2:13" x14ac:dyDescent="0.25">
      <c r="B509" s="19" t="s">
        <v>212</v>
      </c>
      <c r="C509" s="4" t="s">
        <v>2</v>
      </c>
      <c r="D509" s="4" t="s">
        <v>3</v>
      </c>
      <c r="E509" s="4" t="s">
        <v>15</v>
      </c>
      <c r="F509" s="4" t="s">
        <v>19</v>
      </c>
      <c r="G509" s="17">
        <v>4251</v>
      </c>
      <c r="H509" s="15">
        <v>10</v>
      </c>
      <c r="I509" s="15">
        <v>7</v>
      </c>
      <c r="J509" s="14">
        <f t="shared" si="21"/>
        <v>29757</v>
      </c>
      <c r="K509" s="15">
        <v>1190.28</v>
      </c>
      <c r="L509" s="14">
        <f t="shared" si="22"/>
        <v>28566.720000000001</v>
      </c>
      <c r="M509" s="20">
        <f t="shared" si="23"/>
        <v>-13943.279999999999</v>
      </c>
    </row>
    <row r="510" spans="2:13" x14ac:dyDescent="0.25">
      <c r="B510" s="19" t="s">
        <v>499</v>
      </c>
      <c r="C510" s="4" t="s">
        <v>12</v>
      </c>
      <c r="D510" s="4" t="s">
        <v>3</v>
      </c>
      <c r="E510" s="4" t="s">
        <v>16</v>
      </c>
      <c r="F510" s="4" t="s">
        <v>21</v>
      </c>
      <c r="G510" s="17">
        <v>1916</v>
      </c>
      <c r="H510" s="15">
        <v>120</v>
      </c>
      <c r="I510" s="15">
        <v>125</v>
      </c>
      <c r="J510" s="14">
        <f t="shared" si="21"/>
        <v>239500</v>
      </c>
      <c r="K510" s="15">
        <v>23950</v>
      </c>
      <c r="L510" s="14">
        <f t="shared" si="22"/>
        <v>215550</v>
      </c>
      <c r="M510" s="20">
        <f t="shared" si="23"/>
        <v>-14370</v>
      </c>
    </row>
    <row r="511" spans="2:13" x14ac:dyDescent="0.25">
      <c r="B511" s="19" t="s">
        <v>671</v>
      </c>
      <c r="C511" s="4" t="s">
        <v>12</v>
      </c>
      <c r="D511" s="4" t="s">
        <v>9</v>
      </c>
      <c r="E511" s="4" t="s">
        <v>16</v>
      </c>
      <c r="F511" s="4" t="s">
        <v>21</v>
      </c>
      <c r="G511" s="17">
        <v>1575</v>
      </c>
      <c r="H511" s="15">
        <v>120</v>
      </c>
      <c r="I511" s="15">
        <v>125</v>
      </c>
      <c r="J511" s="14">
        <f t="shared" si="21"/>
        <v>196875</v>
      </c>
      <c r="K511" s="15">
        <v>27562.5</v>
      </c>
      <c r="L511" s="14">
        <f t="shared" si="22"/>
        <v>169312.5</v>
      </c>
      <c r="M511" s="20">
        <f t="shared" si="23"/>
        <v>-19687.5</v>
      </c>
    </row>
    <row r="512" spans="2:13" x14ac:dyDescent="0.25">
      <c r="B512" s="19" t="s">
        <v>497</v>
      </c>
      <c r="C512" s="4" t="s">
        <v>2</v>
      </c>
      <c r="D512" s="4" t="s">
        <v>6</v>
      </c>
      <c r="E512" s="4" t="s">
        <v>16</v>
      </c>
      <c r="F512" s="4" t="s">
        <v>21</v>
      </c>
      <c r="G512" s="17">
        <v>241</v>
      </c>
      <c r="H512" s="15">
        <v>120</v>
      </c>
      <c r="I512" s="15">
        <v>20</v>
      </c>
      <c r="J512" s="14">
        <f t="shared" si="21"/>
        <v>4820</v>
      </c>
      <c r="K512" s="15">
        <v>482</v>
      </c>
      <c r="L512" s="14">
        <f t="shared" si="22"/>
        <v>4338</v>
      </c>
      <c r="M512" s="20">
        <f t="shared" si="23"/>
        <v>-24582</v>
      </c>
    </row>
    <row r="513" spans="2:13" x14ac:dyDescent="0.25">
      <c r="B513" s="19" t="s">
        <v>411</v>
      </c>
      <c r="C513" s="4" t="s">
        <v>13</v>
      </c>
      <c r="D513" s="4" t="s">
        <v>9</v>
      </c>
      <c r="E513" s="4" t="s">
        <v>16</v>
      </c>
      <c r="F513" s="4" t="s">
        <v>20</v>
      </c>
      <c r="G513" s="17">
        <v>635</v>
      </c>
      <c r="H513" s="15">
        <v>120</v>
      </c>
      <c r="I513" s="15">
        <v>300</v>
      </c>
      <c r="J513" s="14">
        <f t="shared" si="21"/>
        <v>190500</v>
      </c>
      <c r="K513" s="15">
        <v>15240</v>
      </c>
      <c r="L513" s="14">
        <f t="shared" si="22"/>
        <v>175260</v>
      </c>
      <c r="M513" s="20">
        <f t="shared" si="23"/>
        <v>99060</v>
      </c>
    </row>
    <row r="514" spans="2:13" x14ac:dyDescent="0.25">
      <c r="B514" s="19" t="s">
        <v>710</v>
      </c>
      <c r="C514" s="4" t="s">
        <v>12</v>
      </c>
      <c r="D514" s="4" t="s">
        <v>14</v>
      </c>
      <c r="E514" s="4" t="s">
        <v>16</v>
      </c>
      <c r="F514" s="4" t="s">
        <v>21</v>
      </c>
      <c r="G514" s="17">
        <v>2438</v>
      </c>
      <c r="H514" s="15">
        <v>120</v>
      </c>
      <c r="I514" s="15">
        <v>125</v>
      </c>
      <c r="J514" s="14">
        <f t="shared" si="21"/>
        <v>304750</v>
      </c>
      <c r="K514" s="15">
        <v>45712.5</v>
      </c>
      <c r="L514" s="14">
        <f t="shared" si="22"/>
        <v>259037.5</v>
      </c>
      <c r="M514" s="20">
        <f t="shared" si="23"/>
        <v>-33522.5</v>
      </c>
    </row>
    <row r="515" spans="2:13" x14ac:dyDescent="0.25">
      <c r="B515" s="19" t="s">
        <v>108</v>
      </c>
      <c r="C515" s="4" t="s">
        <v>2</v>
      </c>
      <c r="D515" s="4" t="s">
        <v>9</v>
      </c>
      <c r="E515" s="4" t="s">
        <v>16</v>
      </c>
      <c r="F515" s="4" t="s">
        <v>19</v>
      </c>
      <c r="G515" s="17">
        <v>362</v>
      </c>
      <c r="H515" s="15">
        <v>120</v>
      </c>
      <c r="I515" s="15">
        <v>7</v>
      </c>
      <c r="J515" s="14">
        <f t="shared" si="21"/>
        <v>2534</v>
      </c>
      <c r="K515" s="15">
        <v>25.34</v>
      </c>
      <c r="L515" s="14">
        <f t="shared" si="22"/>
        <v>2508.66</v>
      </c>
      <c r="M515" s="20">
        <f t="shared" si="23"/>
        <v>-40931.339999999997</v>
      </c>
    </row>
    <row r="516" spans="2:13" x14ac:dyDescent="0.25">
      <c r="B516" s="19" t="s">
        <v>521</v>
      </c>
      <c r="C516" s="4" t="s">
        <v>7</v>
      </c>
      <c r="D516" s="4" t="s">
        <v>3</v>
      </c>
      <c r="E516" s="4" t="s">
        <v>16</v>
      </c>
      <c r="F516" s="4" t="s">
        <v>21</v>
      </c>
      <c r="G516" s="17">
        <v>384</v>
      </c>
      <c r="H516" s="15">
        <v>120</v>
      </c>
      <c r="I516" s="15">
        <v>15</v>
      </c>
      <c r="J516" s="14">
        <f t="shared" si="21"/>
        <v>5760</v>
      </c>
      <c r="K516" s="15">
        <v>633.59999999999991</v>
      </c>
      <c r="L516" s="14">
        <f t="shared" si="22"/>
        <v>5126.3999999999996</v>
      </c>
      <c r="M516" s="20">
        <f t="shared" si="23"/>
        <v>-40953.599999999999</v>
      </c>
    </row>
    <row r="517" spans="2:13" x14ac:dyDescent="0.25">
      <c r="B517" s="19" t="s">
        <v>627</v>
      </c>
      <c r="C517" s="4" t="s">
        <v>11</v>
      </c>
      <c r="D517" s="4" t="s">
        <v>9</v>
      </c>
      <c r="E517" s="4" t="s">
        <v>16</v>
      </c>
      <c r="F517" s="4" t="s">
        <v>21</v>
      </c>
      <c r="G517" s="17">
        <v>410</v>
      </c>
      <c r="H517" s="15">
        <v>120</v>
      </c>
      <c r="I517" s="15">
        <v>12</v>
      </c>
      <c r="J517" s="14">
        <f t="shared" si="21"/>
        <v>4920</v>
      </c>
      <c r="K517" s="15">
        <v>639.6</v>
      </c>
      <c r="L517" s="14">
        <f t="shared" si="22"/>
        <v>4280.3999999999996</v>
      </c>
      <c r="M517" s="20">
        <f t="shared" si="23"/>
        <v>-44919.6</v>
      </c>
    </row>
    <row r="518" spans="2:13" x14ac:dyDescent="0.25">
      <c r="B518" s="19" t="s">
        <v>501</v>
      </c>
      <c r="C518" s="4" t="s">
        <v>12</v>
      </c>
      <c r="D518" s="4" t="s">
        <v>9</v>
      </c>
      <c r="E518" s="4" t="s">
        <v>17</v>
      </c>
      <c r="F518" s="4" t="s">
        <v>21</v>
      </c>
      <c r="G518" s="17">
        <v>341</v>
      </c>
      <c r="H518" s="15">
        <v>250</v>
      </c>
      <c r="I518" s="15">
        <v>125</v>
      </c>
      <c r="J518" s="14">
        <f t="shared" si="21"/>
        <v>42625</v>
      </c>
      <c r="K518" s="15">
        <v>4262.5</v>
      </c>
      <c r="L518" s="14">
        <f t="shared" si="22"/>
        <v>38362.5</v>
      </c>
      <c r="M518" s="20">
        <f t="shared" si="23"/>
        <v>-46887.5</v>
      </c>
    </row>
    <row r="519" spans="2:13" x14ac:dyDescent="0.25">
      <c r="B519" s="19" t="s">
        <v>522</v>
      </c>
      <c r="C519" s="4" t="s">
        <v>11</v>
      </c>
      <c r="D519" s="4" t="s">
        <v>6</v>
      </c>
      <c r="E519" s="4" t="s">
        <v>16</v>
      </c>
      <c r="F519" s="4" t="s">
        <v>21</v>
      </c>
      <c r="G519" s="17">
        <v>472</v>
      </c>
      <c r="H519" s="15">
        <v>120</v>
      </c>
      <c r="I519" s="15">
        <v>12</v>
      </c>
      <c r="J519" s="14">
        <f t="shared" ref="J519:J582" si="24">G519*I519</f>
        <v>5664</v>
      </c>
      <c r="K519" s="15">
        <v>623.04</v>
      </c>
      <c r="L519" s="14">
        <f t="shared" ref="L519:L582" si="25">J519-K519</f>
        <v>5040.96</v>
      </c>
      <c r="M519" s="20">
        <f t="shared" ref="M519:M582" si="26">L519-G519*H519</f>
        <v>-51599.040000000001</v>
      </c>
    </row>
    <row r="520" spans="2:13" x14ac:dyDescent="0.25">
      <c r="B520" s="19" t="s">
        <v>492</v>
      </c>
      <c r="C520" s="4" t="s">
        <v>7</v>
      </c>
      <c r="D520" s="4" t="s">
        <v>6</v>
      </c>
      <c r="E520" s="4" t="s">
        <v>16</v>
      </c>
      <c r="F520" s="4" t="s">
        <v>21</v>
      </c>
      <c r="G520" s="17">
        <v>510</v>
      </c>
      <c r="H520" s="15">
        <v>120</v>
      </c>
      <c r="I520" s="15">
        <v>15</v>
      </c>
      <c r="J520" s="14">
        <f t="shared" si="24"/>
        <v>7650</v>
      </c>
      <c r="K520" s="15">
        <v>765</v>
      </c>
      <c r="L520" s="14">
        <f t="shared" si="25"/>
        <v>6885</v>
      </c>
      <c r="M520" s="20">
        <f t="shared" si="26"/>
        <v>-54315</v>
      </c>
    </row>
    <row r="521" spans="2:13" x14ac:dyDescent="0.25">
      <c r="B521" s="19" t="s">
        <v>153</v>
      </c>
      <c r="C521" s="4" t="s">
        <v>2</v>
      </c>
      <c r="D521" s="4" t="s">
        <v>9</v>
      </c>
      <c r="E521" s="4" t="s">
        <v>16</v>
      </c>
      <c r="F521" s="4" t="s">
        <v>19</v>
      </c>
      <c r="G521" s="17">
        <v>544</v>
      </c>
      <c r="H521" s="15">
        <v>120</v>
      </c>
      <c r="I521" s="15">
        <v>20</v>
      </c>
      <c r="J521" s="14">
        <f t="shared" si="24"/>
        <v>10880</v>
      </c>
      <c r="K521" s="15">
        <v>217.6</v>
      </c>
      <c r="L521" s="14">
        <f t="shared" si="25"/>
        <v>10662.4</v>
      </c>
      <c r="M521" s="20">
        <f t="shared" si="26"/>
        <v>-54617.599999999999</v>
      </c>
    </row>
    <row r="522" spans="2:13" x14ac:dyDescent="0.25">
      <c r="B522" s="19" t="s">
        <v>706</v>
      </c>
      <c r="C522" s="4" t="s">
        <v>11</v>
      </c>
      <c r="D522" s="4" t="s">
        <v>9</v>
      </c>
      <c r="E522" s="4" t="s">
        <v>16</v>
      </c>
      <c r="F522" s="4" t="s">
        <v>21</v>
      </c>
      <c r="G522" s="17">
        <v>500</v>
      </c>
      <c r="H522" s="15">
        <v>120</v>
      </c>
      <c r="I522" s="15">
        <v>12</v>
      </c>
      <c r="J522" s="14">
        <f t="shared" si="24"/>
        <v>6000</v>
      </c>
      <c r="K522" s="15">
        <v>900</v>
      </c>
      <c r="L522" s="14">
        <f t="shared" si="25"/>
        <v>5100</v>
      </c>
      <c r="M522" s="20">
        <f t="shared" si="26"/>
        <v>-54900</v>
      </c>
    </row>
    <row r="523" spans="2:13" x14ac:dyDescent="0.25">
      <c r="B523" s="19" t="s">
        <v>425</v>
      </c>
      <c r="C523" s="4" t="s">
        <v>13</v>
      </c>
      <c r="D523" s="4" t="s">
        <v>9</v>
      </c>
      <c r="E523" s="4" t="s">
        <v>18</v>
      </c>
      <c r="F523" s="4" t="s">
        <v>20</v>
      </c>
      <c r="G523" s="17">
        <v>635</v>
      </c>
      <c r="H523" s="15">
        <v>260</v>
      </c>
      <c r="I523" s="15">
        <v>300</v>
      </c>
      <c r="J523" s="14">
        <f t="shared" si="24"/>
        <v>190500</v>
      </c>
      <c r="K523" s="15">
        <v>15240</v>
      </c>
      <c r="L523" s="14">
        <f t="shared" si="25"/>
        <v>175260</v>
      </c>
      <c r="M523" s="20">
        <f t="shared" si="26"/>
        <v>10160</v>
      </c>
    </row>
    <row r="524" spans="2:13" x14ac:dyDescent="0.25">
      <c r="B524" s="19" t="s">
        <v>310</v>
      </c>
      <c r="C524" s="13" t="s">
        <v>2</v>
      </c>
      <c r="D524" s="13" t="s">
        <v>14</v>
      </c>
      <c r="E524" s="13" t="s">
        <v>15</v>
      </c>
      <c r="F524" s="13" t="s">
        <v>20</v>
      </c>
      <c r="G524" s="16">
        <v>727</v>
      </c>
      <c r="H524" s="14">
        <v>10</v>
      </c>
      <c r="I524" s="14">
        <v>350</v>
      </c>
      <c r="J524" s="14">
        <f t="shared" si="24"/>
        <v>254450</v>
      </c>
      <c r="K524" s="14">
        <v>15267</v>
      </c>
      <c r="L524" s="14">
        <f t="shared" si="25"/>
        <v>239183</v>
      </c>
      <c r="M524" s="20">
        <f t="shared" si="26"/>
        <v>231913</v>
      </c>
    </row>
    <row r="525" spans="2:13" x14ac:dyDescent="0.25">
      <c r="B525" s="19" t="s">
        <v>325</v>
      </c>
      <c r="C525" s="4" t="s">
        <v>2</v>
      </c>
      <c r="D525" s="4" t="s">
        <v>14</v>
      </c>
      <c r="E525" s="4" t="s">
        <v>18</v>
      </c>
      <c r="F525" s="4" t="s">
        <v>20</v>
      </c>
      <c r="G525" s="17">
        <v>727</v>
      </c>
      <c r="H525" s="15">
        <v>260</v>
      </c>
      <c r="I525" s="15">
        <v>350</v>
      </c>
      <c r="J525" s="14">
        <f t="shared" si="24"/>
        <v>254450</v>
      </c>
      <c r="K525" s="15">
        <v>15267</v>
      </c>
      <c r="L525" s="14">
        <f t="shared" si="25"/>
        <v>239183</v>
      </c>
      <c r="M525" s="20">
        <f t="shared" si="26"/>
        <v>50163</v>
      </c>
    </row>
    <row r="526" spans="2:13" x14ac:dyDescent="0.25">
      <c r="B526" s="19" t="s">
        <v>385</v>
      </c>
      <c r="C526" s="4" t="s">
        <v>12</v>
      </c>
      <c r="D526" s="4" t="s">
        <v>9</v>
      </c>
      <c r="E526" s="4" t="s">
        <v>4</v>
      </c>
      <c r="F526" s="4" t="s">
        <v>20</v>
      </c>
      <c r="G526" s="17">
        <v>1540</v>
      </c>
      <c r="H526" s="15">
        <v>3</v>
      </c>
      <c r="I526" s="15">
        <v>125</v>
      </c>
      <c r="J526" s="14">
        <f t="shared" si="24"/>
        <v>192500</v>
      </c>
      <c r="K526" s="15">
        <v>15400</v>
      </c>
      <c r="L526" s="14">
        <f t="shared" si="25"/>
        <v>177100</v>
      </c>
      <c r="M526" s="20">
        <f t="shared" si="26"/>
        <v>172480</v>
      </c>
    </row>
    <row r="527" spans="2:13" x14ac:dyDescent="0.25">
      <c r="B527" s="19" t="s">
        <v>714</v>
      </c>
      <c r="C527" s="4" t="s">
        <v>2</v>
      </c>
      <c r="D527" s="4" t="s">
        <v>14</v>
      </c>
      <c r="E527" s="4" t="s">
        <v>17</v>
      </c>
      <c r="F527" s="4" t="s">
        <v>21</v>
      </c>
      <c r="G527" s="17">
        <v>267</v>
      </c>
      <c r="H527" s="15">
        <v>250</v>
      </c>
      <c r="I527" s="15">
        <v>20</v>
      </c>
      <c r="J527" s="14">
        <f t="shared" si="24"/>
        <v>5340</v>
      </c>
      <c r="K527" s="15">
        <v>801</v>
      </c>
      <c r="L527" s="14">
        <f t="shared" si="25"/>
        <v>4539</v>
      </c>
      <c r="M527" s="20">
        <f t="shared" si="26"/>
        <v>-62211</v>
      </c>
    </row>
    <row r="528" spans="2:13" x14ac:dyDescent="0.25">
      <c r="B528" s="19" t="s">
        <v>672</v>
      </c>
      <c r="C528" s="4" t="s">
        <v>2</v>
      </c>
      <c r="D528" s="4" t="s">
        <v>14</v>
      </c>
      <c r="E528" s="4" t="s">
        <v>16</v>
      </c>
      <c r="F528" s="4" t="s">
        <v>21</v>
      </c>
      <c r="G528" s="17">
        <v>606</v>
      </c>
      <c r="H528" s="15">
        <v>120</v>
      </c>
      <c r="I528" s="15">
        <v>20</v>
      </c>
      <c r="J528" s="14">
        <f t="shared" si="24"/>
        <v>12120</v>
      </c>
      <c r="K528" s="15">
        <v>1696.8000000000002</v>
      </c>
      <c r="L528" s="14">
        <f t="shared" si="25"/>
        <v>10423.200000000001</v>
      </c>
      <c r="M528" s="20">
        <f t="shared" si="26"/>
        <v>-62296.800000000003</v>
      </c>
    </row>
    <row r="529" spans="2:13" x14ac:dyDescent="0.25">
      <c r="B529" s="19" t="s">
        <v>112</v>
      </c>
      <c r="C529" s="4" t="s">
        <v>2</v>
      </c>
      <c r="D529" s="4" t="s">
        <v>6</v>
      </c>
      <c r="E529" s="4" t="s">
        <v>17</v>
      </c>
      <c r="F529" s="4" t="s">
        <v>19</v>
      </c>
      <c r="G529" s="17">
        <v>263</v>
      </c>
      <c r="H529" s="15">
        <v>250</v>
      </c>
      <c r="I529" s="15">
        <v>7</v>
      </c>
      <c r="J529" s="14">
        <f t="shared" si="24"/>
        <v>1841</v>
      </c>
      <c r="K529" s="15">
        <v>18.41</v>
      </c>
      <c r="L529" s="14">
        <f t="shared" si="25"/>
        <v>1822.59</v>
      </c>
      <c r="M529" s="20">
        <f t="shared" si="26"/>
        <v>-63927.41</v>
      </c>
    </row>
    <row r="530" spans="2:13" x14ac:dyDescent="0.25">
      <c r="B530" s="19" t="s">
        <v>412</v>
      </c>
      <c r="C530" s="4" t="s">
        <v>2</v>
      </c>
      <c r="D530" s="4" t="s">
        <v>8</v>
      </c>
      <c r="E530" s="4" t="s">
        <v>17</v>
      </c>
      <c r="F530" s="4" t="s">
        <v>20</v>
      </c>
      <c r="G530" s="17">
        <v>574.5</v>
      </c>
      <c r="H530" s="15">
        <v>250</v>
      </c>
      <c r="I530" s="15">
        <v>350</v>
      </c>
      <c r="J530" s="14">
        <f t="shared" si="24"/>
        <v>201075</v>
      </c>
      <c r="K530" s="15">
        <v>16086</v>
      </c>
      <c r="L530" s="14">
        <f t="shared" si="25"/>
        <v>184989</v>
      </c>
      <c r="M530" s="20">
        <f t="shared" si="26"/>
        <v>41364</v>
      </c>
    </row>
    <row r="531" spans="2:13" x14ac:dyDescent="0.25">
      <c r="B531" s="19" t="s">
        <v>625</v>
      </c>
      <c r="C531" s="4" t="s">
        <v>11</v>
      </c>
      <c r="D531" s="4" t="s">
        <v>9</v>
      </c>
      <c r="E531" s="4" t="s">
        <v>16</v>
      </c>
      <c r="F531" s="4" t="s">
        <v>21</v>
      </c>
      <c r="G531" s="17">
        <v>604</v>
      </c>
      <c r="H531" s="15">
        <v>120</v>
      </c>
      <c r="I531" s="15">
        <v>12</v>
      </c>
      <c r="J531" s="14">
        <f t="shared" si="24"/>
        <v>7248</v>
      </c>
      <c r="K531" s="15">
        <v>942.24</v>
      </c>
      <c r="L531" s="14">
        <f t="shared" si="25"/>
        <v>6305.76</v>
      </c>
      <c r="M531" s="20">
        <f t="shared" si="26"/>
        <v>-66174.240000000005</v>
      </c>
    </row>
    <row r="532" spans="2:13" x14ac:dyDescent="0.25">
      <c r="B532" s="19" t="s">
        <v>718</v>
      </c>
      <c r="C532" s="4" t="s">
        <v>2</v>
      </c>
      <c r="D532" s="4" t="s">
        <v>8</v>
      </c>
      <c r="E532" s="4" t="s">
        <v>17</v>
      </c>
      <c r="F532" s="4" t="s">
        <v>21</v>
      </c>
      <c r="G532" s="17">
        <v>293</v>
      </c>
      <c r="H532" s="15">
        <v>250</v>
      </c>
      <c r="I532" s="15">
        <v>20</v>
      </c>
      <c r="J532" s="14">
        <f t="shared" si="24"/>
        <v>5860</v>
      </c>
      <c r="K532" s="15">
        <v>879</v>
      </c>
      <c r="L532" s="14">
        <f t="shared" si="25"/>
        <v>4981</v>
      </c>
      <c r="M532" s="20">
        <f t="shared" si="26"/>
        <v>-68269</v>
      </c>
    </row>
    <row r="533" spans="2:13" x14ac:dyDescent="0.25">
      <c r="B533" s="19" t="s">
        <v>646</v>
      </c>
      <c r="C533" s="4" t="s">
        <v>2</v>
      </c>
      <c r="D533" s="4" t="s">
        <v>6</v>
      </c>
      <c r="E533" s="4" t="s">
        <v>17</v>
      </c>
      <c r="F533" s="4" t="s">
        <v>21</v>
      </c>
      <c r="G533" s="17">
        <v>280</v>
      </c>
      <c r="H533" s="15">
        <v>250</v>
      </c>
      <c r="I533" s="15">
        <v>7</v>
      </c>
      <c r="J533" s="14">
        <f t="shared" si="24"/>
        <v>1960</v>
      </c>
      <c r="K533" s="15">
        <v>274.39999999999998</v>
      </c>
      <c r="L533" s="14">
        <f t="shared" si="25"/>
        <v>1685.6</v>
      </c>
      <c r="M533" s="20">
        <f t="shared" si="26"/>
        <v>-68314.399999999994</v>
      </c>
    </row>
    <row r="534" spans="2:13" x14ac:dyDescent="0.25">
      <c r="B534" s="19" t="s">
        <v>547</v>
      </c>
      <c r="C534" s="4" t="s">
        <v>7</v>
      </c>
      <c r="D534" s="4" t="s">
        <v>9</v>
      </c>
      <c r="E534" s="4" t="s">
        <v>16</v>
      </c>
      <c r="F534" s="4" t="s">
        <v>21</v>
      </c>
      <c r="G534" s="17">
        <v>655</v>
      </c>
      <c r="H534" s="15">
        <v>120</v>
      </c>
      <c r="I534" s="15">
        <v>15</v>
      </c>
      <c r="J534" s="14">
        <f t="shared" si="24"/>
        <v>9825</v>
      </c>
      <c r="K534" s="15">
        <v>1080.75</v>
      </c>
      <c r="L534" s="14">
        <f t="shared" si="25"/>
        <v>8744.25</v>
      </c>
      <c r="M534" s="20">
        <f t="shared" si="26"/>
        <v>-69855.75</v>
      </c>
    </row>
    <row r="535" spans="2:13" x14ac:dyDescent="0.25">
      <c r="B535" s="19" t="s">
        <v>626</v>
      </c>
      <c r="C535" s="4" t="s">
        <v>7</v>
      </c>
      <c r="D535" s="4" t="s">
        <v>6</v>
      </c>
      <c r="E535" s="4" t="s">
        <v>16</v>
      </c>
      <c r="F535" s="4" t="s">
        <v>21</v>
      </c>
      <c r="G535" s="17">
        <v>660</v>
      </c>
      <c r="H535" s="15">
        <v>120</v>
      </c>
      <c r="I535" s="15">
        <v>15</v>
      </c>
      <c r="J535" s="14">
        <f t="shared" si="24"/>
        <v>9900</v>
      </c>
      <c r="K535" s="15">
        <v>1287</v>
      </c>
      <c r="L535" s="14">
        <f t="shared" si="25"/>
        <v>8613</v>
      </c>
      <c r="M535" s="20">
        <f t="shared" si="26"/>
        <v>-70587</v>
      </c>
    </row>
    <row r="536" spans="2:13" x14ac:dyDescent="0.25">
      <c r="B536" s="19" t="s">
        <v>202</v>
      </c>
      <c r="C536" s="4" t="s">
        <v>7</v>
      </c>
      <c r="D536" s="4" t="s">
        <v>8</v>
      </c>
      <c r="E536" s="4" t="s">
        <v>15</v>
      </c>
      <c r="F536" s="4" t="s">
        <v>19</v>
      </c>
      <c r="G536" s="17">
        <v>2261</v>
      </c>
      <c r="H536" s="15">
        <v>10</v>
      </c>
      <c r="I536" s="15">
        <v>15</v>
      </c>
      <c r="J536" s="14">
        <f t="shared" si="24"/>
        <v>33915</v>
      </c>
      <c r="K536" s="15">
        <v>1356.6</v>
      </c>
      <c r="L536" s="14">
        <f t="shared" si="25"/>
        <v>32558.400000000001</v>
      </c>
      <c r="M536" s="20">
        <f t="shared" si="26"/>
        <v>9948.4000000000015</v>
      </c>
    </row>
    <row r="537" spans="2:13" x14ac:dyDescent="0.25">
      <c r="B537" s="19" t="s">
        <v>491</v>
      </c>
      <c r="C537" s="4" t="s">
        <v>7</v>
      </c>
      <c r="D537" s="4" t="s">
        <v>6</v>
      </c>
      <c r="E537" s="4" t="s">
        <v>16</v>
      </c>
      <c r="F537" s="4" t="s">
        <v>21</v>
      </c>
      <c r="G537" s="17">
        <v>681</v>
      </c>
      <c r="H537" s="15">
        <v>120</v>
      </c>
      <c r="I537" s="15">
        <v>15</v>
      </c>
      <c r="J537" s="14">
        <f t="shared" si="24"/>
        <v>10215</v>
      </c>
      <c r="K537" s="15">
        <v>1021.5</v>
      </c>
      <c r="L537" s="14">
        <f t="shared" si="25"/>
        <v>9193.5</v>
      </c>
      <c r="M537" s="20">
        <f t="shared" si="26"/>
        <v>-72526.5</v>
      </c>
    </row>
    <row r="538" spans="2:13" x14ac:dyDescent="0.25">
      <c r="B538" s="19" t="s">
        <v>203</v>
      </c>
      <c r="C538" s="4" t="s">
        <v>2</v>
      </c>
      <c r="D538" s="4" t="s">
        <v>14</v>
      </c>
      <c r="E538" s="4" t="s">
        <v>16</v>
      </c>
      <c r="F538" s="4" t="s">
        <v>19</v>
      </c>
      <c r="G538" s="17">
        <v>736</v>
      </c>
      <c r="H538" s="15">
        <v>120</v>
      </c>
      <c r="I538" s="15">
        <v>20</v>
      </c>
      <c r="J538" s="14">
        <f t="shared" si="24"/>
        <v>14720</v>
      </c>
      <c r="K538" s="15">
        <v>588.79999999999995</v>
      </c>
      <c r="L538" s="14">
        <f t="shared" si="25"/>
        <v>14131.2</v>
      </c>
      <c r="M538" s="20">
        <f t="shared" si="26"/>
        <v>-74188.800000000003</v>
      </c>
    </row>
    <row r="539" spans="2:13" x14ac:dyDescent="0.25">
      <c r="B539" s="19" t="s">
        <v>259</v>
      </c>
      <c r="C539" s="4" t="s">
        <v>13</v>
      </c>
      <c r="D539" s="4" t="s">
        <v>9</v>
      </c>
      <c r="E539" s="4" t="s">
        <v>10</v>
      </c>
      <c r="F539" s="4" t="s">
        <v>20</v>
      </c>
      <c r="G539" s="17">
        <v>1100</v>
      </c>
      <c r="H539" s="15">
        <v>5</v>
      </c>
      <c r="I539" s="15">
        <v>300</v>
      </c>
      <c r="J539" s="14">
        <f t="shared" si="24"/>
        <v>330000</v>
      </c>
      <c r="K539" s="15">
        <v>16500</v>
      </c>
      <c r="L539" s="14">
        <f t="shared" si="25"/>
        <v>313500</v>
      </c>
      <c r="M539" s="20">
        <f t="shared" si="26"/>
        <v>308000</v>
      </c>
    </row>
    <row r="540" spans="2:13" x14ac:dyDescent="0.25">
      <c r="B540" s="19" t="s">
        <v>551</v>
      </c>
      <c r="C540" s="4" t="s">
        <v>12</v>
      </c>
      <c r="D540" s="4" t="s">
        <v>9</v>
      </c>
      <c r="E540" s="4" t="s">
        <v>17</v>
      </c>
      <c r="F540" s="4" t="s">
        <v>21</v>
      </c>
      <c r="G540" s="17">
        <v>554</v>
      </c>
      <c r="H540" s="15">
        <v>250</v>
      </c>
      <c r="I540" s="15">
        <v>125</v>
      </c>
      <c r="J540" s="14">
        <f t="shared" si="24"/>
        <v>69250</v>
      </c>
      <c r="K540" s="15">
        <v>7617.5</v>
      </c>
      <c r="L540" s="14">
        <f t="shared" si="25"/>
        <v>61632.5</v>
      </c>
      <c r="M540" s="20">
        <f t="shared" si="26"/>
        <v>-76867.5</v>
      </c>
    </row>
    <row r="541" spans="2:13" x14ac:dyDescent="0.25">
      <c r="B541" s="19" t="s">
        <v>78</v>
      </c>
      <c r="C541" s="13" t="s">
        <v>7</v>
      </c>
      <c r="D541" s="13" t="s">
        <v>8</v>
      </c>
      <c r="E541" s="13" t="s">
        <v>15</v>
      </c>
      <c r="F541" s="13" t="s">
        <v>19</v>
      </c>
      <c r="G541" s="16">
        <v>2296</v>
      </c>
      <c r="H541" s="14">
        <v>10</v>
      </c>
      <c r="I541" s="14">
        <v>15</v>
      </c>
      <c r="J541" s="14">
        <f t="shared" si="24"/>
        <v>34440</v>
      </c>
      <c r="K541" s="14">
        <v>344.4</v>
      </c>
      <c r="L541" s="14">
        <f t="shared" si="25"/>
        <v>34095.599999999999</v>
      </c>
      <c r="M541" s="20">
        <f t="shared" si="26"/>
        <v>11135.599999999999</v>
      </c>
    </row>
    <row r="542" spans="2:13" x14ac:dyDescent="0.25">
      <c r="B542" s="19" t="s">
        <v>717</v>
      </c>
      <c r="C542" s="4" t="s">
        <v>12</v>
      </c>
      <c r="D542" s="4" t="s">
        <v>6</v>
      </c>
      <c r="E542" s="4" t="s">
        <v>17</v>
      </c>
      <c r="F542" s="4" t="s">
        <v>21</v>
      </c>
      <c r="G542" s="17">
        <v>552</v>
      </c>
      <c r="H542" s="15">
        <v>250</v>
      </c>
      <c r="I542" s="15">
        <v>125</v>
      </c>
      <c r="J542" s="14">
        <f t="shared" si="24"/>
        <v>69000</v>
      </c>
      <c r="K542" s="15">
        <v>10350</v>
      </c>
      <c r="L542" s="14">
        <f t="shared" si="25"/>
        <v>58650</v>
      </c>
      <c r="M542" s="20">
        <f t="shared" si="26"/>
        <v>-79350</v>
      </c>
    </row>
    <row r="543" spans="2:13" x14ac:dyDescent="0.25">
      <c r="B543" s="19" t="s">
        <v>493</v>
      </c>
      <c r="C543" s="4" t="s">
        <v>7</v>
      </c>
      <c r="D543" s="4" t="s">
        <v>14</v>
      </c>
      <c r="E543" s="4" t="s">
        <v>16</v>
      </c>
      <c r="F543" s="4" t="s">
        <v>21</v>
      </c>
      <c r="G543" s="17">
        <v>790</v>
      </c>
      <c r="H543" s="15">
        <v>120</v>
      </c>
      <c r="I543" s="15">
        <v>15</v>
      </c>
      <c r="J543" s="14">
        <f t="shared" si="24"/>
        <v>11850</v>
      </c>
      <c r="K543" s="15">
        <v>1185</v>
      </c>
      <c r="L543" s="14">
        <f t="shared" si="25"/>
        <v>10665</v>
      </c>
      <c r="M543" s="20">
        <f t="shared" si="26"/>
        <v>-84135</v>
      </c>
    </row>
    <row r="544" spans="2:13" x14ac:dyDescent="0.25">
      <c r="B544" s="19" t="s">
        <v>155</v>
      </c>
      <c r="C544" s="4" t="s">
        <v>12</v>
      </c>
      <c r="D544" s="4" t="s">
        <v>9</v>
      </c>
      <c r="E544" s="4" t="s">
        <v>17</v>
      </c>
      <c r="F544" s="4" t="s">
        <v>19</v>
      </c>
      <c r="G544" s="17">
        <v>662</v>
      </c>
      <c r="H544" s="15">
        <v>250</v>
      </c>
      <c r="I544" s="15">
        <v>125</v>
      </c>
      <c r="J544" s="14">
        <f t="shared" si="24"/>
        <v>82750</v>
      </c>
      <c r="K544" s="15">
        <v>1655</v>
      </c>
      <c r="L544" s="14">
        <f t="shared" si="25"/>
        <v>81095</v>
      </c>
      <c r="M544" s="20">
        <f t="shared" si="26"/>
        <v>-84405</v>
      </c>
    </row>
    <row r="545" spans="2:13" x14ac:dyDescent="0.25">
      <c r="B545" s="19" t="s">
        <v>509</v>
      </c>
      <c r="C545" s="4" t="s">
        <v>12</v>
      </c>
      <c r="D545" s="4" t="s">
        <v>14</v>
      </c>
      <c r="E545" s="4" t="s">
        <v>18</v>
      </c>
      <c r="F545" s="4" t="s">
        <v>21</v>
      </c>
      <c r="G545" s="17">
        <v>579</v>
      </c>
      <c r="H545" s="15">
        <v>260</v>
      </c>
      <c r="I545" s="15">
        <v>125</v>
      </c>
      <c r="J545" s="14">
        <f t="shared" si="24"/>
        <v>72375</v>
      </c>
      <c r="K545" s="15">
        <v>7237.5</v>
      </c>
      <c r="L545" s="14">
        <f t="shared" si="25"/>
        <v>65137.5</v>
      </c>
      <c r="M545" s="20">
        <f t="shared" si="26"/>
        <v>-85402.5</v>
      </c>
    </row>
    <row r="546" spans="2:13" x14ac:dyDescent="0.25">
      <c r="B546" s="19" t="s">
        <v>368</v>
      </c>
      <c r="C546" s="13" t="s">
        <v>12</v>
      </c>
      <c r="D546" s="13" t="s">
        <v>6</v>
      </c>
      <c r="E546" s="13" t="s">
        <v>16</v>
      </c>
      <c r="F546" s="13" t="s">
        <v>20</v>
      </c>
      <c r="G546" s="16">
        <v>2087</v>
      </c>
      <c r="H546" s="14">
        <v>120</v>
      </c>
      <c r="I546" s="14">
        <v>125</v>
      </c>
      <c r="J546" s="14">
        <f t="shared" si="24"/>
        <v>260875</v>
      </c>
      <c r="K546" s="14">
        <v>18261.25</v>
      </c>
      <c r="L546" s="14">
        <f t="shared" si="25"/>
        <v>242613.75</v>
      </c>
      <c r="M546" s="20">
        <f t="shared" si="26"/>
        <v>-7826.25</v>
      </c>
    </row>
    <row r="547" spans="2:13" x14ac:dyDescent="0.25">
      <c r="B547" s="19" t="s">
        <v>114</v>
      </c>
      <c r="C547" s="4" t="s">
        <v>12</v>
      </c>
      <c r="D547" s="4" t="s">
        <v>14</v>
      </c>
      <c r="E547" s="4" t="s">
        <v>17</v>
      </c>
      <c r="F547" s="4" t="s">
        <v>19</v>
      </c>
      <c r="G547" s="17">
        <v>727</v>
      </c>
      <c r="H547" s="15">
        <v>250</v>
      </c>
      <c r="I547" s="15">
        <v>125</v>
      </c>
      <c r="J547" s="14">
        <f t="shared" si="24"/>
        <v>90875</v>
      </c>
      <c r="K547" s="15">
        <v>908.75</v>
      </c>
      <c r="L547" s="14">
        <f t="shared" si="25"/>
        <v>89966.25</v>
      </c>
      <c r="M547" s="20">
        <f t="shared" si="26"/>
        <v>-91783.75</v>
      </c>
    </row>
    <row r="548" spans="2:13" x14ac:dyDescent="0.25">
      <c r="B548" s="19" t="s">
        <v>583</v>
      </c>
      <c r="C548" s="4" t="s">
        <v>2</v>
      </c>
      <c r="D548" s="4" t="s">
        <v>9</v>
      </c>
      <c r="E548" s="4" t="s">
        <v>16</v>
      </c>
      <c r="F548" s="4" t="s">
        <v>21</v>
      </c>
      <c r="G548" s="17">
        <v>905</v>
      </c>
      <c r="H548" s="15">
        <v>120</v>
      </c>
      <c r="I548" s="15">
        <v>20</v>
      </c>
      <c r="J548" s="14">
        <f t="shared" si="24"/>
        <v>18100</v>
      </c>
      <c r="K548" s="15">
        <v>2172</v>
      </c>
      <c r="L548" s="14">
        <f t="shared" si="25"/>
        <v>15928</v>
      </c>
      <c r="M548" s="20">
        <f t="shared" si="26"/>
        <v>-92672</v>
      </c>
    </row>
    <row r="549" spans="2:13" x14ac:dyDescent="0.25">
      <c r="B549" s="19" t="s">
        <v>179</v>
      </c>
      <c r="C549" s="4" t="s">
        <v>13</v>
      </c>
      <c r="D549" s="4" t="s">
        <v>8</v>
      </c>
      <c r="E549" s="4" t="s">
        <v>15</v>
      </c>
      <c r="F549" s="4" t="s">
        <v>19</v>
      </c>
      <c r="G549" s="17">
        <v>2434.5</v>
      </c>
      <c r="H549" s="15">
        <v>10</v>
      </c>
      <c r="I549" s="15">
        <v>300</v>
      </c>
      <c r="J549" s="14">
        <f t="shared" si="24"/>
        <v>730350</v>
      </c>
      <c r="K549" s="15">
        <v>21910.5</v>
      </c>
      <c r="L549" s="14">
        <f t="shared" si="25"/>
        <v>708439.5</v>
      </c>
      <c r="M549" s="20">
        <f t="shared" si="26"/>
        <v>684094.5</v>
      </c>
    </row>
    <row r="550" spans="2:13" x14ac:dyDescent="0.25">
      <c r="B550" s="19" t="s">
        <v>711</v>
      </c>
      <c r="C550" s="4" t="s">
        <v>11</v>
      </c>
      <c r="D550" s="4" t="s">
        <v>14</v>
      </c>
      <c r="E550" s="4" t="s">
        <v>16</v>
      </c>
      <c r="F550" s="4" t="s">
        <v>21</v>
      </c>
      <c r="G550" s="17">
        <v>914</v>
      </c>
      <c r="H550" s="15">
        <v>120</v>
      </c>
      <c r="I550" s="15">
        <v>12</v>
      </c>
      <c r="J550" s="14">
        <f t="shared" si="24"/>
        <v>10968</v>
      </c>
      <c r="K550" s="15">
        <v>1645.2</v>
      </c>
      <c r="L550" s="14">
        <f t="shared" si="25"/>
        <v>9322.7999999999993</v>
      </c>
      <c r="M550" s="20">
        <f t="shared" si="26"/>
        <v>-100357.2</v>
      </c>
    </row>
    <row r="551" spans="2:13" x14ac:dyDescent="0.25">
      <c r="B551" s="19" t="s">
        <v>261</v>
      </c>
      <c r="C551" s="4" t="s">
        <v>12</v>
      </c>
      <c r="D551" s="4" t="s">
        <v>14</v>
      </c>
      <c r="E551" s="4" t="s">
        <v>15</v>
      </c>
      <c r="F551" s="4" t="s">
        <v>20</v>
      </c>
      <c r="G551" s="17">
        <v>2992</v>
      </c>
      <c r="H551" s="15">
        <v>10</v>
      </c>
      <c r="I551" s="15">
        <v>125</v>
      </c>
      <c r="J551" s="14">
        <f t="shared" si="24"/>
        <v>374000</v>
      </c>
      <c r="K551" s="15">
        <v>18700</v>
      </c>
      <c r="L551" s="14">
        <f t="shared" si="25"/>
        <v>355300</v>
      </c>
      <c r="M551" s="20">
        <f t="shared" si="26"/>
        <v>325380</v>
      </c>
    </row>
    <row r="552" spans="2:13" x14ac:dyDescent="0.25">
      <c r="B552" s="19" t="s">
        <v>285</v>
      </c>
      <c r="C552" s="4" t="s">
        <v>13</v>
      </c>
      <c r="D552" s="4" t="s">
        <v>6</v>
      </c>
      <c r="E552" s="4" t="s">
        <v>16</v>
      </c>
      <c r="F552" s="4" t="s">
        <v>20</v>
      </c>
      <c r="G552" s="17">
        <v>1250</v>
      </c>
      <c r="H552" s="15">
        <v>120</v>
      </c>
      <c r="I552" s="15">
        <v>300</v>
      </c>
      <c r="J552" s="14">
        <f t="shared" si="24"/>
        <v>375000</v>
      </c>
      <c r="K552" s="15">
        <v>18750</v>
      </c>
      <c r="L552" s="14">
        <f t="shared" si="25"/>
        <v>356250</v>
      </c>
      <c r="M552" s="20">
        <f t="shared" si="26"/>
        <v>206250</v>
      </c>
    </row>
    <row r="553" spans="2:13" x14ac:dyDescent="0.25">
      <c r="B553" s="19" t="s">
        <v>634</v>
      </c>
      <c r="C553" s="4" t="s">
        <v>11</v>
      </c>
      <c r="D553" s="4" t="s">
        <v>9</v>
      </c>
      <c r="E553" s="4" t="s">
        <v>18</v>
      </c>
      <c r="F553" s="4" t="s">
        <v>21</v>
      </c>
      <c r="G553" s="17">
        <v>410</v>
      </c>
      <c r="H553" s="15">
        <v>260</v>
      </c>
      <c r="I553" s="15">
        <v>12</v>
      </c>
      <c r="J553" s="14">
        <f t="shared" si="24"/>
        <v>4920</v>
      </c>
      <c r="K553" s="15">
        <v>639.6</v>
      </c>
      <c r="L553" s="14">
        <f t="shared" si="25"/>
        <v>4280.3999999999996</v>
      </c>
      <c r="M553" s="20">
        <f t="shared" si="26"/>
        <v>-102319.6</v>
      </c>
    </row>
    <row r="554" spans="2:13" x14ac:dyDescent="0.25">
      <c r="B554" s="19" t="s">
        <v>295</v>
      </c>
      <c r="C554" s="4" t="s">
        <v>13</v>
      </c>
      <c r="D554" s="4" t="s">
        <v>6</v>
      </c>
      <c r="E554" s="4" t="s">
        <v>18</v>
      </c>
      <c r="F554" s="4" t="s">
        <v>20</v>
      </c>
      <c r="G554" s="17">
        <v>1250</v>
      </c>
      <c r="H554" s="15">
        <v>260</v>
      </c>
      <c r="I554" s="15">
        <v>300</v>
      </c>
      <c r="J554" s="14">
        <f t="shared" si="24"/>
        <v>375000</v>
      </c>
      <c r="K554" s="15">
        <v>18750</v>
      </c>
      <c r="L554" s="14">
        <f t="shared" si="25"/>
        <v>356250</v>
      </c>
      <c r="M554" s="20">
        <f t="shared" si="26"/>
        <v>31250</v>
      </c>
    </row>
    <row r="555" spans="2:13" x14ac:dyDescent="0.25">
      <c r="B555" s="19" t="s">
        <v>629</v>
      </c>
      <c r="C555" s="4" t="s">
        <v>11</v>
      </c>
      <c r="D555" s="4" t="s">
        <v>6</v>
      </c>
      <c r="E555" s="4" t="s">
        <v>16</v>
      </c>
      <c r="F555" s="4" t="s">
        <v>21</v>
      </c>
      <c r="G555" s="17">
        <v>1013</v>
      </c>
      <c r="H555" s="15">
        <v>120</v>
      </c>
      <c r="I555" s="15">
        <v>12</v>
      </c>
      <c r="J555" s="14">
        <f t="shared" si="24"/>
        <v>12156</v>
      </c>
      <c r="K555" s="15">
        <v>1580.28</v>
      </c>
      <c r="L555" s="14">
        <f t="shared" si="25"/>
        <v>10575.72</v>
      </c>
      <c r="M555" s="20">
        <f t="shared" si="26"/>
        <v>-110984.28</v>
      </c>
    </row>
    <row r="556" spans="2:13" x14ac:dyDescent="0.25">
      <c r="B556" s="19" t="s">
        <v>87</v>
      </c>
      <c r="C556" s="13" t="s">
        <v>11</v>
      </c>
      <c r="D556" s="13" t="s">
        <v>8</v>
      </c>
      <c r="E556" s="13" t="s">
        <v>4</v>
      </c>
      <c r="F556" s="13" t="s">
        <v>19</v>
      </c>
      <c r="G556" s="16">
        <v>2671</v>
      </c>
      <c r="H556" s="14">
        <v>3</v>
      </c>
      <c r="I556" s="14">
        <v>12</v>
      </c>
      <c r="J556" s="14">
        <f t="shared" si="24"/>
        <v>32052</v>
      </c>
      <c r="K556" s="14">
        <v>320.52</v>
      </c>
      <c r="L556" s="14">
        <f t="shared" si="25"/>
        <v>31731.48</v>
      </c>
      <c r="M556" s="20">
        <f t="shared" si="26"/>
        <v>23718.48</v>
      </c>
    </row>
    <row r="557" spans="2:13" x14ac:dyDescent="0.25">
      <c r="B557" s="19" t="s">
        <v>713</v>
      </c>
      <c r="C557" s="4" t="s">
        <v>7</v>
      </c>
      <c r="D557" s="4" t="s">
        <v>6</v>
      </c>
      <c r="E557" s="4" t="s">
        <v>17</v>
      </c>
      <c r="F557" s="4" t="s">
        <v>21</v>
      </c>
      <c r="G557" s="17">
        <v>492</v>
      </c>
      <c r="H557" s="15">
        <v>250</v>
      </c>
      <c r="I557" s="15">
        <v>15</v>
      </c>
      <c r="J557" s="14">
        <f t="shared" si="24"/>
        <v>7380</v>
      </c>
      <c r="K557" s="15">
        <v>1107</v>
      </c>
      <c r="L557" s="14">
        <f t="shared" si="25"/>
        <v>6273</v>
      </c>
      <c r="M557" s="20">
        <f t="shared" si="26"/>
        <v>-116727</v>
      </c>
    </row>
    <row r="558" spans="2:13" x14ac:dyDescent="0.25">
      <c r="B558" s="19" t="s">
        <v>154</v>
      </c>
      <c r="C558" s="4" t="s">
        <v>11</v>
      </c>
      <c r="D558" s="4" t="s">
        <v>9</v>
      </c>
      <c r="E558" s="4" t="s">
        <v>16</v>
      </c>
      <c r="F558" s="4" t="s">
        <v>19</v>
      </c>
      <c r="G558" s="17">
        <v>1084</v>
      </c>
      <c r="H558" s="15">
        <v>120</v>
      </c>
      <c r="I558" s="15">
        <v>12</v>
      </c>
      <c r="J558" s="14">
        <f t="shared" si="24"/>
        <v>13008</v>
      </c>
      <c r="K558" s="15">
        <v>260.16000000000003</v>
      </c>
      <c r="L558" s="14">
        <f t="shared" si="25"/>
        <v>12747.84</v>
      </c>
      <c r="M558" s="20">
        <f t="shared" si="26"/>
        <v>-117332.16</v>
      </c>
    </row>
    <row r="559" spans="2:13" x14ac:dyDescent="0.25">
      <c r="B559" s="19" t="s">
        <v>526</v>
      </c>
      <c r="C559" s="4" t="s">
        <v>11</v>
      </c>
      <c r="D559" s="4" t="s">
        <v>6</v>
      </c>
      <c r="E559" s="4" t="s">
        <v>18</v>
      </c>
      <c r="F559" s="4" t="s">
        <v>21</v>
      </c>
      <c r="G559" s="17">
        <v>472</v>
      </c>
      <c r="H559" s="15">
        <v>260</v>
      </c>
      <c r="I559" s="15">
        <v>12</v>
      </c>
      <c r="J559" s="14">
        <f t="shared" si="24"/>
        <v>5664</v>
      </c>
      <c r="K559" s="15">
        <v>623.04</v>
      </c>
      <c r="L559" s="14">
        <f t="shared" si="25"/>
        <v>5040.96</v>
      </c>
      <c r="M559" s="20">
        <f t="shared" si="26"/>
        <v>-117679.03999999999</v>
      </c>
    </row>
    <row r="560" spans="2:13" x14ac:dyDescent="0.25">
      <c r="B560" s="19" t="s">
        <v>417</v>
      </c>
      <c r="C560" s="4" t="s">
        <v>13</v>
      </c>
      <c r="D560" s="4" t="s">
        <v>14</v>
      </c>
      <c r="E560" s="4" t="s">
        <v>17</v>
      </c>
      <c r="F560" s="4" t="s">
        <v>20</v>
      </c>
      <c r="G560" s="17">
        <v>808</v>
      </c>
      <c r="H560" s="15">
        <v>250</v>
      </c>
      <c r="I560" s="15">
        <v>300</v>
      </c>
      <c r="J560" s="14">
        <f t="shared" si="24"/>
        <v>242400</v>
      </c>
      <c r="K560" s="15">
        <v>19392</v>
      </c>
      <c r="L560" s="14">
        <f t="shared" si="25"/>
        <v>223008</v>
      </c>
      <c r="M560" s="20">
        <f t="shared" si="26"/>
        <v>21008</v>
      </c>
    </row>
    <row r="561" spans="2:13" x14ac:dyDescent="0.25">
      <c r="B561" s="19" t="s">
        <v>374</v>
      </c>
      <c r="C561" s="4" t="s">
        <v>13</v>
      </c>
      <c r="D561" s="4" t="s">
        <v>8</v>
      </c>
      <c r="E561" s="4" t="s">
        <v>17</v>
      </c>
      <c r="F561" s="4" t="s">
        <v>20</v>
      </c>
      <c r="G561" s="17">
        <v>959</v>
      </c>
      <c r="H561" s="15">
        <v>250</v>
      </c>
      <c r="I561" s="15">
        <v>300</v>
      </c>
      <c r="J561" s="14">
        <f t="shared" si="24"/>
        <v>287700</v>
      </c>
      <c r="K561" s="15">
        <v>20139</v>
      </c>
      <c r="L561" s="14">
        <f t="shared" si="25"/>
        <v>267561</v>
      </c>
      <c r="M561" s="20">
        <f t="shared" si="26"/>
        <v>27811</v>
      </c>
    </row>
    <row r="562" spans="2:13" x14ac:dyDescent="0.25">
      <c r="B562" s="19" t="s">
        <v>304</v>
      </c>
      <c r="C562" s="4" t="s">
        <v>2</v>
      </c>
      <c r="D562" s="4" t="s">
        <v>9</v>
      </c>
      <c r="E562" s="4" t="s">
        <v>10</v>
      </c>
      <c r="F562" s="4" t="s">
        <v>20</v>
      </c>
      <c r="G562" s="17">
        <v>980</v>
      </c>
      <c r="H562" s="15">
        <v>5</v>
      </c>
      <c r="I562" s="15">
        <v>350</v>
      </c>
      <c r="J562" s="14">
        <f t="shared" si="24"/>
        <v>343000</v>
      </c>
      <c r="K562" s="15">
        <v>20580</v>
      </c>
      <c r="L562" s="14">
        <f t="shared" si="25"/>
        <v>322420</v>
      </c>
      <c r="M562" s="20">
        <f t="shared" si="26"/>
        <v>317520</v>
      </c>
    </row>
    <row r="563" spans="2:13" x14ac:dyDescent="0.25">
      <c r="B563" s="19" t="s">
        <v>312</v>
      </c>
      <c r="C563" s="4" t="s">
        <v>12</v>
      </c>
      <c r="D563" s="4" t="s">
        <v>14</v>
      </c>
      <c r="E563" s="4" t="s">
        <v>16</v>
      </c>
      <c r="F563" s="4" t="s">
        <v>20</v>
      </c>
      <c r="G563" s="17">
        <v>2755</v>
      </c>
      <c r="H563" s="15">
        <v>120</v>
      </c>
      <c r="I563" s="15">
        <v>125</v>
      </c>
      <c r="J563" s="14">
        <f t="shared" si="24"/>
        <v>344375</v>
      </c>
      <c r="K563" s="15">
        <v>20662.5</v>
      </c>
      <c r="L563" s="14">
        <f t="shared" si="25"/>
        <v>323712.5</v>
      </c>
      <c r="M563" s="20">
        <f t="shared" si="26"/>
        <v>-6887.5</v>
      </c>
    </row>
    <row r="564" spans="2:13" x14ac:dyDescent="0.25">
      <c r="B564" s="19" t="s">
        <v>624</v>
      </c>
      <c r="C564" s="4" t="s">
        <v>2</v>
      </c>
      <c r="D564" s="4" t="s">
        <v>8</v>
      </c>
      <c r="E564" s="4" t="s">
        <v>16</v>
      </c>
      <c r="F564" s="4" t="s">
        <v>21</v>
      </c>
      <c r="G564" s="17">
        <v>1190</v>
      </c>
      <c r="H564" s="15">
        <v>120</v>
      </c>
      <c r="I564" s="15">
        <v>7</v>
      </c>
      <c r="J564" s="14">
        <f t="shared" si="24"/>
        <v>8330</v>
      </c>
      <c r="K564" s="15">
        <v>1082.9000000000001</v>
      </c>
      <c r="L564" s="14">
        <f t="shared" si="25"/>
        <v>7247.1</v>
      </c>
      <c r="M564" s="20">
        <f t="shared" si="26"/>
        <v>-135552.9</v>
      </c>
    </row>
    <row r="565" spans="2:13" x14ac:dyDescent="0.25">
      <c r="B565" s="19" t="s">
        <v>433</v>
      </c>
      <c r="C565" s="4" t="s">
        <v>12</v>
      </c>
      <c r="D565" s="4" t="s">
        <v>8</v>
      </c>
      <c r="E565" s="4" t="s">
        <v>10</v>
      </c>
      <c r="F565" s="4" t="s">
        <v>20</v>
      </c>
      <c r="G565" s="17">
        <v>1857</v>
      </c>
      <c r="H565" s="15">
        <v>5</v>
      </c>
      <c r="I565" s="15">
        <v>125</v>
      </c>
      <c r="J565" s="14">
        <f t="shared" si="24"/>
        <v>232125</v>
      </c>
      <c r="K565" s="15">
        <v>20891.25</v>
      </c>
      <c r="L565" s="14">
        <f t="shared" si="25"/>
        <v>211233.75</v>
      </c>
      <c r="M565" s="20">
        <f t="shared" si="26"/>
        <v>201948.75</v>
      </c>
    </row>
    <row r="566" spans="2:13" x14ac:dyDescent="0.25">
      <c r="B566" s="19" t="s">
        <v>556</v>
      </c>
      <c r="C566" s="4" t="s">
        <v>12</v>
      </c>
      <c r="D566" s="4" t="s">
        <v>9</v>
      </c>
      <c r="E566" s="4" t="s">
        <v>18</v>
      </c>
      <c r="F566" s="4" t="s">
        <v>21</v>
      </c>
      <c r="G566" s="17">
        <v>947</v>
      </c>
      <c r="H566" s="15">
        <v>260</v>
      </c>
      <c r="I566" s="15">
        <v>125</v>
      </c>
      <c r="J566" s="14">
        <f t="shared" si="24"/>
        <v>118375</v>
      </c>
      <c r="K566" s="15">
        <v>13021.25</v>
      </c>
      <c r="L566" s="14">
        <f t="shared" si="25"/>
        <v>105353.75</v>
      </c>
      <c r="M566" s="20">
        <f t="shared" si="26"/>
        <v>-140866.25</v>
      </c>
    </row>
    <row r="567" spans="2:13" x14ac:dyDescent="0.25">
      <c r="B567" s="19" t="s">
        <v>268</v>
      </c>
      <c r="C567" s="4" t="s">
        <v>2</v>
      </c>
      <c r="D567" s="4" t="s">
        <v>3</v>
      </c>
      <c r="E567" s="4" t="s">
        <v>15</v>
      </c>
      <c r="F567" s="4" t="s">
        <v>20</v>
      </c>
      <c r="G567" s="17">
        <v>1228</v>
      </c>
      <c r="H567" s="15">
        <v>10</v>
      </c>
      <c r="I567" s="15">
        <v>350</v>
      </c>
      <c r="J567" s="14">
        <f t="shared" si="24"/>
        <v>429800</v>
      </c>
      <c r="K567" s="15">
        <v>21490</v>
      </c>
      <c r="L567" s="14">
        <f t="shared" si="25"/>
        <v>408310</v>
      </c>
      <c r="M567" s="20">
        <f t="shared" si="26"/>
        <v>396030</v>
      </c>
    </row>
    <row r="568" spans="2:13" x14ac:dyDescent="0.25">
      <c r="B568" s="19" t="s">
        <v>294</v>
      </c>
      <c r="C568" s="4" t="s">
        <v>2</v>
      </c>
      <c r="D568" s="4" t="s">
        <v>3</v>
      </c>
      <c r="E568" s="4" t="s">
        <v>18</v>
      </c>
      <c r="F568" s="4" t="s">
        <v>20</v>
      </c>
      <c r="G568" s="17">
        <v>1228</v>
      </c>
      <c r="H568" s="15">
        <v>260</v>
      </c>
      <c r="I568" s="15">
        <v>350</v>
      </c>
      <c r="J568" s="14">
        <f t="shared" si="24"/>
        <v>429800</v>
      </c>
      <c r="K568" s="15">
        <v>21490</v>
      </c>
      <c r="L568" s="14">
        <f t="shared" si="25"/>
        <v>408310</v>
      </c>
      <c r="M568" s="20">
        <f t="shared" si="26"/>
        <v>89030</v>
      </c>
    </row>
    <row r="569" spans="2:13" x14ac:dyDescent="0.25">
      <c r="B569" s="19" t="s">
        <v>233</v>
      </c>
      <c r="C569" s="4" t="s">
        <v>12</v>
      </c>
      <c r="D569" s="4" t="s">
        <v>9</v>
      </c>
      <c r="E569" s="4" t="s">
        <v>18</v>
      </c>
      <c r="F569" s="4" t="s">
        <v>19</v>
      </c>
      <c r="G569" s="17">
        <v>1074</v>
      </c>
      <c r="H569" s="15">
        <v>260</v>
      </c>
      <c r="I569" s="15">
        <v>125</v>
      </c>
      <c r="J569" s="14">
        <f t="shared" si="24"/>
        <v>134250</v>
      </c>
      <c r="K569" s="15">
        <v>5370</v>
      </c>
      <c r="L569" s="14">
        <f t="shared" si="25"/>
        <v>128880</v>
      </c>
      <c r="M569" s="20">
        <f t="shared" si="26"/>
        <v>-150360</v>
      </c>
    </row>
    <row r="570" spans="2:13" x14ac:dyDescent="0.25">
      <c r="B570" s="19" t="s">
        <v>76</v>
      </c>
      <c r="C570" s="13" t="s">
        <v>7</v>
      </c>
      <c r="D570" s="13" t="s">
        <v>14</v>
      </c>
      <c r="E570" s="13" t="s">
        <v>18</v>
      </c>
      <c r="F570" s="13" t="s">
        <v>5</v>
      </c>
      <c r="G570" s="16">
        <v>615</v>
      </c>
      <c r="H570" s="14">
        <v>260</v>
      </c>
      <c r="I570" s="14">
        <v>15</v>
      </c>
      <c r="J570" s="14">
        <f t="shared" si="24"/>
        <v>9225</v>
      </c>
      <c r="K570" s="14">
        <v>0</v>
      </c>
      <c r="L570" s="14">
        <f t="shared" si="25"/>
        <v>9225</v>
      </c>
      <c r="M570" s="20">
        <f t="shared" si="26"/>
        <v>-150675</v>
      </c>
    </row>
    <row r="571" spans="2:13" x14ac:dyDescent="0.25">
      <c r="B571" s="19" t="s">
        <v>355</v>
      </c>
      <c r="C571" s="4" t="s">
        <v>12</v>
      </c>
      <c r="D571" s="4" t="s">
        <v>6</v>
      </c>
      <c r="E571" s="4" t="s">
        <v>10</v>
      </c>
      <c r="F571" s="4" t="s">
        <v>20</v>
      </c>
      <c r="G571" s="17">
        <v>2500</v>
      </c>
      <c r="H571" s="15">
        <v>5</v>
      </c>
      <c r="I571" s="15">
        <v>125</v>
      </c>
      <c r="J571" s="14">
        <f t="shared" si="24"/>
        <v>312500</v>
      </c>
      <c r="K571" s="15">
        <v>21875</v>
      </c>
      <c r="L571" s="14">
        <f t="shared" si="25"/>
        <v>290625</v>
      </c>
      <c r="M571" s="20">
        <f t="shared" si="26"/>
        <v>278125</v>
      </c>
    </row>
    <row r="572" spans="2:13" x14ac:dyDescent="0.25">
      <c r="B572" s="19" t="s">
        <v>502</v>
      </c>
      <c r="C572" s="4" t="s">
        <v>7</v>
      </c>
      <c r="D572" s="4" t="s">
        <v>9</v>
      </c>
      <c r="E572" s="4" t="s">
        <v>17</v>
      </c>
      <c r="F572" s="4" t="s">
        <v>21</v>
      </c>
      <c r="G572" s="17">
        <v>641</v>
      </c>
      <c r="H572" s="15">
        <v>250</v>
      </c>
      <c r="I572" s="15">
        <v>15</v>
      </c>
      <c r="J572" s="14">
        <f t="shared" si="24"/>
        <v>9615</v>
      </c>
      <c r="K572" s="15">
        <v>961.5</v>
      </c>
      <c r="L572" s="14">
        <f t="shared" si="25"/>
        <v>8653.5</v>
      </c>
      <c r="M572" s="20">
        <f t="shared" si="26"/>
        <v>-151596.5</v>
      </c>
    </row>
    <row r="573" spans="2:13" x14ac:dyDescent="0.25">
      <c r="B573" s="19" t="s">
        <v>147</v>
      </c>
      <c r="C573" s="4" t="s">
        <v>2</v>
      </c>
      <c r="D573" s="4" t="s">
        <v>14</v>
      </c>
      <c r="E573" s="4" t="s">
        <v>16</v>
      </c>
      <c r="F573" s="4" t="s">
        <v>19</v>
      </c>
      <c r="G573" s="17">
        <v>1566</v>
      </c>
      <c r="H573" s="15">
        <v>120</v>
      </c>
      <c r="I573" s="15">
        <v>20</v>
      </c>
      <c r="J573" s="14">
        <f t="shared" si="24"/>
        <v>31320</v>
      </c>
      <c r="K573" s="15">
        <v>626.4</v>
      </c>
      <c r="L573" s="14">
        <f t="shared" si="25"/>
        <v>30693.599999999999</v>
      </c>
      <c r="M573" s="20">
        <f t="shared" si="26"/>
        <v>-157226.4</v>
      </c>
    </row>
    <row r="574" spans="2:13" x14ac:dyDescent="0.25">
      <c r="B574" s="19" t="s">
        <v>225</v>
      </c>
      <c r="C574" s="4" t="s">
        <v>11</v>
      </c>
      <c r="D574" s="4" t="s">
        <v>14</v>
      </c>
      <c r="E574" s="4" t="s">
        <v>16</v>
      </c>
      <c r="F574" s="4" t="s">
        <v>19</v>
      </c>
      <c r="G574" s="17">
        <v>1465</v>
      </c>
      <c r="H574" s="15">
        <v>120</v>
      </c>
      <c r="I574" s="15">
        <v>12</v>
      </c>
      <c r="J574" s="14">
        <f t="shared" si="24"/>
        <v>17580</v>
      </c>
      <c r="K574" s="15">
        <v>703.2</v>
      </c>
      <c r="L574" s="14">
        <f t="shared" si="25"/>
        <v>16876.8</v>
      </c>
      <c r="M574" s="20">
        <f t="shared" si="26"/>
        <v>-158923.20000000001</v>
      </c>
    </row>
    <row r="575" spans="2:13" x14ac:dyDescent="0.25">
      <c r="B575" s="19" t="s">
        <v>316</v>
      </c>
      <c r="C575" s="4" t="s">
        <v>13</v>
      </c>
      <c r="D575" s="4" t="s">
        <v>8</v>
      </c>
      <c r="E575" s="4" t="s">
        <v>16</v>
      </c>
      <c r="F575" s="4" t="s">
        <v>20</v>
      </c>
      <c r="G575" s="17">
        <v>1221</v>
      </c>
      <c r="H575" s="15">
        <v>120</v>
      </c>
      <c r="I575" s="15">
        <v>300</v>
      </c>
      <c r="J575" s="14">
        <f t="shared" si="24"/>
        <v>366300</v>
      </c>
      <c r="K575" s="15">
        <v>21978</v>
      </c>
      <c r="L575" s="14">
        <f t="shared" si="25"/>
        <v>344322</v>
      </c>
      <c r="M575" s="20">
        <f t="shared" si="26"/>
        <v>197802</v>
      </c>
    </row>
    <row r="576" spans="2:13" x14ac:dyDescent="0.25">
      <c r="B576" s="19" t="s">
        <v>320</v>
      </c>
      <c r="C576" s="4" t="s">
        <v>13</v>
      </c>
      <c r="D576" s="4" t="s">
        <v>8</v>
      </c>
      <c r="E576" s="4" t="s">
        <v>17</v>
      </c>
      <c r="F576" s="4" t="s">
        <v>20</v>
      </c>
      <c r="G576" s="17">
        <v>1221</v>
      </c>
      <c r="H576" s="15">
        <v>250</v>
      </c>
      <c r="I576" s="15">
        <v>300</v>
      </c>
      <c r="J576" s="14">
        <f t="shared" si="24"/>
        <v>366300</v>
      </c>
      <c r="K576" s="15">
        <v>21978</v>
      </c>
      <c r="L576" s="14">
        <f t="shared" si="25"/>
        <v>344322</v>
      </c>
      <c r="M576" s="20">
        <f t="shared" si="26"/>
        <v>39072</v>
      </c>
    </row>
    <row r="577" spans="2:13" x14ac:dyDescent="0.25">
      <c r="B577" s="19" t="s">
        <v>235</v>
      </c>
      <c r="C577" s="4" t="s">
        <v>7</v>
      </c>
      <c r="D577" s="4" t="s">
        <v>14</v>
      </c>
      <c r="E577" s="4" t="s">
        <v>18</v>
      </c>
      <c r="F577" s="4" t="s">
        <v>19</v>
      </c>
      <c r="G577" s="17">
        <v>671</v>
      </c>
      <c r="H577" s="15">
        <v>260</v>
      </c>
      <c r="I577" s="15">
        <v>15</v>
      </c>
      <c r="J577" s="14">
        <f t="shared" si="24"/>
        <v>10065</v>
      </c>
      <c r="K577" s="15">
        <v>402.6</v>
      </c>
      <c r="L577" s="14">
        <f t="shared" si="25"/>
        <v>9662.4</v>
      </c>
      <c r="M577" s="20">
        <f t="shared" si="26"/>
        <v>-164797.6</v>
      </c>
    </row>
    <row r="578" spans="2:13" x14ac:dyDescent="0.25">
      <c r="B578" s="19" t="s">
        <v>59</v>
      </c>
      <c r="C578" s="13" t="s">
        <v>11</v>
      </c>
      <c r="D578" s="13" t="s">
        <v>6</v>
      </c>
      <c r="E578" s="13" t="s">
        <v>16</v>
      </c>
      <c r="F578" s="13" t="s">
        <v>5</v>
      </c>
      <c r="G578" s="16">
        <v>1545</v>
      </c>
      <c r="H578" s="14">
        <v>120</v>
      </c>
      <c r="I578" s="14">
        <v>12</v>
      </c>
      <c r="J578" s="14">
        <f t="shared" si="24"/>
        <v>18540</v>
      </c>
      <c r="K578" s="14">
        <v>0</v>
      </c>
      <c r="L578" s="14">
        <f t="shared" si="25"/>
        <v>18540</v>
      </c>
      <c r="M578" s="20">
        <f t="shared" si="26"/>
        <v>-166860</v>
      </c>
    </row>
    <row r="579" spans="2:13" x14ac:dyDescent="0.25">
      <c r="B579" s="19" t="s">
        <v>55</v>
      </c>
      <c r="C579" s="13" t="s">
        <v>2</v>
      </c>
      <c r="D579" s="13" t="s">
        <v>9</v>
      </c>
      <c r="E579" s="13" t="s">
        <v>16</v>
      </c>
      <c r="F579" s="13" t="s">
        <v>5</v>
      </c>
      <c r="G579" s="16">
        <v>1493</v>
      </c>
      <c r="H579" s="14">
        <v>120</v>
      </c>
      <c r="I579" s="14">
        <v>7</v>
      </c>
      <c r="J579" s="14">
        <f t="shared" si="24"/>
        <v>10451</v>
      </c>
      <c r="K579" s="14">
        <v>0</v>
      </c>
      <c r="L579" s="14">
        <f t="shared" si="25"/>
        <v>10451</v>
      </c>
      <c r="M579" s="20">
        <f t="shared" si="26"/>
        <v>-168709</v>
      </c>
    </row>
    <row r="580" spans="2:13" x14ac:dyDescent="0.25">
      <c r="B580" s="19" t="s">
        <v>256</v>
      </c>
      <c r="C580" s="4" t="s">
        <v>12</v>
      </c>
      <c r="D580" s="4" t="s">
        <v>14</v>
      </c>
      <c r="E580" s="4" t="s">
        <v>10</v>
      </c>
      <c r="F580" s="4" t="s">
        <v>20</v>
      </c>
      <c r="G580" s="17">
        <v>3627</v>
      </c>
      <c r="H580" s="15">
        <v>5</v>
      </c>
      <c r="I580" s="15">
        <v>125</v>
      </c>
      <c r="J580" s="14">
        <f t="shared" si="24"/>
        <v>453375</v>
      </c>
      <c r="K580" s="15">
        <v>22668.75</v>
      </c>
      <c r="L580" s="14">
        <f t="shared" si="25"/>
        <v>430706.25</v>
      </c>
      <c r="M580" s="20">
        <f t="shared" si="26"/>
        <v>412571.25</v>
      </c>
    </row>
    <row r="581" spans="2:13" x14ac:dyDescent="0.25">
      <c r="B581" s="19" t="s">
        <v>362</v>
      </c>
      <c r="C581" s="13" t="s">
        <v>13</v>
      </c>
      <c r="D581" s="13" t="s">
        <v>6</v>
      </c>
      <c r="E581" s="13" t="s">
        <v>15</v>
      </c>
      <c r="F581" s="13" t="s">
        <v>20</v>
      </c>
      <c r="G581" s="16">
        <v>1123</v>
      </c>
      <c r="H581" s="14">
        <v>10</v>
      </c>
      <c r="I581" s="14">
        <v>300</v>
      </c>
      <c r="J581" s="14">
        <f t="shared" si="24"/>
        <v>336900</v>
      </c>
      <c r="K581" s="14">
        <v>23583</v>
      </c>
      <c r="L581" s="14">
        <f t="shared" si="25"/>
        <v>313317</v>
      </c>
      <c r="M581" s="20">
        <f t="shared" si="26"/>
        <v>302087</v>
      </c>
    </row>
    <row r="582" spans="2:13" x14ac:dyDescent="0.25">
      <c r="B582" s="19" t="s">
        <v>333</v>
      </c>
      <c r="C582" s="4" t="s">
        <v>2</v>
      </c>
      <c r="D582" s="4" t="s">
        <v>6</v>
      </c>
      <c r="E582" s="4" t="s">
        <v>16</v>
      </c>
      <c r="F582" s="4" t="s">
        <v>20</v>
      </c>
      <c r="G582" s="17">
        <v>1001</v>
      </c>
      <c r="H582" s="15">
        <v>120</v>
      </c>
      <c r="I582" s="15">
        <v>20</v>
      </c>
      <c r="J582" s="14">
        <f t="shared" si="24"/>
        <v>20020</v>
      </c>
      <c r="K582" s="15">
        <v>1201.2</v>
      </c>
      <c r="L582" s="14">
        <f t="shared" si="25"/>
        <v>18818.8</v>
      </c>
      <c r="M582" s="20">
        <f t="shared" si="26"/>
        <v>-101301.2</v>
      </c>
    </row>
    <row r="583" spans="2:13" x14ac:dyDescent="0.25">
      <c r="B583" s="19" t="s">
        <v>450</v>
      </c>
      <c r="C583" s="4" t="s">
        <v>12</v>
      </c>
      <c r="D583" s="4" t="s">
        <v>9</v>
      </c>
      <c r="E583" s="4" t="s">
        <v>16</v>
      </c>
      <c r="F583" s="4" t="s">
        <v>20</v>
      </c>
      <c r="G583" s="17">
        <v>2110</v>
      </c>
      <c r="H583" s="15">
        <v>120</v>
      </c>
      <c r="I583" s="15">
        <v>125</v>
      </c>
      <c r="J583" s="14">
        <f t="shared" ref="J583:J646" si="27">G583*I583</f>
        <v>263750</v>
      </c>
      <c r="K583" s="15">
        <v>23737.5</v>
      </c>
      <c r="L583" s="14">
        <f t="shared" ref="L583:L646" si="28">J583-K583</f>
        <v>240012.5</v>
      </c>
      <c r="M583" s="20">
        <f t="shared" ref="M583:M646" si="29">L583-G583*H583</f>
        <v>-13187.5</v>
      </c>
    </row>
    <row r="584" spans="2:13" x14ac:dyDescent="0.25">
      <c r="B584" s="19" t="s">
        <v>263</v>
      </c>
      <c r="C584" s="4" t="s">
        <v>13</v>
      </c>
      <c r="D584" s="4" t="s">
        <v>9</v>
      </c>
      <c r="E584" s="4" t="s">
        <v>15</v>
      </c>
      <c r="F584" s="4" t="s">
        <v>20</v>
      </c>
      <c r="G584" s="17">
        <v>1607</v>
      </c>
      <c r="H584" s="15">
        <v>10</v>
      </c>
      <c r="I584" s="15">
        <v>300</v>
      </c>
      <c r="J584" s="14">
        <f t="shared" si="27"/>
        <v>482100</v>
      </c>
      <c r="K584" s="15">
        <v>24105</v>
      </c>
      <c r="L584" s="14">
        <f t="shared" si="28"/>
        <v>457995</v>
      </c>
      <c r="M584" s="20">
        <f t="shared" si="29"/>
        <v>441925</v>
      </c>
    </row>
    <row r="585" spans="2:13" x14ac:dyDescent="0.25">
      <c r="B585" s="19" t="s">
        <v>712</v>
      </c>
      <c r="C585" s="4" t="s">
        <v>2</v>
      </c>
      <c r="D585" s="4" t="s">
        <v>3</v>
      </c>
      <c r="E585" s="4" t="s">
        <v>17</v>
      </c>
      <c r="F585" s="4" t="s">
        <v>21</v>
      </c>
      <c r="G585" s="17">
        <v>865.5</v>
      </c>
      <c r="H585" s="15">
        <v>250</v>
      </c>
      <c r="I585" s="15">
        <v>20</v>
      </c>
      <c r="J585" s="14">
        <f t="shared" si="27"/>
        <v>17310</v>
      </c>
      <c r="K585" s="15">
        <v>2596.5</v>
      </c>
      <c r="L585" s="14">
        <f t="shared" si="28"/>
        <v>14713.5</v>
      </c>
      <c r="M585" s="20">
        <f t="shared" si="29"/>
        <v>-201661.5</v>
      </c>
    </row>
    <row r="586" spans="2:13" x14ac:dyDescent="0.25">
      <c r="B586" s="19" t="s">
        <v>192</v>
      </c>
      <c r="C586" s="4" t="s">
        <v>12</v>
      </c>
      <c r="D586" s="4" t="s">
        <v>6</v>
      </c>
      <c r="E586" s="4" t="s">
        <v>17</v>
      </c>
      <c r="F586" s="4" t="s">
        <v>19</v>
      </c>
      <c r="G586" s="17">
        <v>1570</v>
      </c>
      <c r="H586" s="15">
        <v>250</v>
      </c>
      <c r="I586" s="15">
        <v>125</v>
      </c>
      <c r="J586" s="14">
        <f t="shared" si="27"/>
        <v>196250</v>
      </c>
      <c r="K586" s="15">
        <v>5887.5</v>
      </c>
      <c r="L586" s="14">
        <f t="shared" si="28"/>
        <v>190362.5</v>
      </c>
      <c r="M586" s="20">
        <f t="shared" si="29"/>
        <v>-202137.5</v>
      </c>
    </row>
    <row r="587" spans="2:13" x14ac:dyDescent="0.25">
      <c r="B587" s="19" t="s">
        <v>549</v>
      </c>
      <c r="C587" s="4" t="s">
        <v>2</v>
      </c>
      <c r="D587" s="4" t="s">
        <v>3</v>
      </c>
      <c r="E587" s="4" t="s">
        <v>16</v>
      </c>
      <c r="F587" s="4" t="s">
        <v>21</v>
      </c>
      <c r="G587" s="17">
        <v>1808</v>
      </c>
      <c r="H587" s="15">
        <v>120</v>
      </c>
      <c r="I587" s="15">
        <v>7</v>
      </c>
      <c r="J587" s="14">
        <f t="shared" si="27"/>
        <v>12656</v>
      </c>
      <c r="K587" s="15">
        <v>1392.16</v>
      </c>
      <c r="L587" s="14">
        <f t="shared" si="28"/>
        <v>11263.84</v>
      </c>
      <c r="M587" s="20">
        <f t="shared" si="29"/>
        <v>-205696.16</v>
      </c>
    </row>
    <row r="588" spans="2:13" x14ac:dyDescent="0.25">
      <c r="B588" s="19" t="s">
        <v>217</v>
      </c>
      <c r="C588" s="4" t="s">
        <v>12</v>
      </c>
      <c r="D588" s="4" t="s">
        <v>8</v>
      </c>
      <c r="E588" s="4" t="s">
        <v>15</v>
      </c>
      <c r="F588" s="4" t="s">
        <v>19</v>
      </c>
      <c r="G588" s="17">
        <v>2988</v>
      </c>
      <c r="H588" s="15">
        <v>10</v>
      </c>
      <c r="I588" s="15">
        <v>125</v>
      </c>
      <c r="J588" s="14">
        <f t="shared" si="27"/>
        <v>373500</v>
      </c>
      <c r="K588" s="15">
        <v>14940</v>
      </c>
      <c r="L588" s="14">
        <f t="shared" si="28"/>
        <v>358560</v>
      </c>
      <c r="M588" s="20">
        <f t="shared" si="29"/>
        <v>328680</v>
      </c>
    </row>
    <row r="589" spans="2:13" x14ac:dyDescent="0.25">
      <c r="B589" s="19" t="s">
        <v>65</v>
      </c>
      <c r="C589" s="13" t="s">
        <v>7</v>
      </c>
      <c r="D589" s="13" t="s">
        <v>6</v>
      </c>
      <c r="E589" s="13" t="s">
        <v>17</v>
      </c>
      <c r="F589" s="13" t="s">
        <v>5</v>
      </c>
      <c r="G589" s="16">
        <v>888</v>
      </c>
      <c r="H589" s="14">
        <v>250</v>
      </c>
      <c r="I589" s="14">
        <v>15</v>
      </c>
      <c r="J589" s="14">
        <f t="shared" si="27"/>
        <v>13320</v>
      </c>
      <c r="K589" s="14">
        <v>0</v>
      </c>
      <c r="L589" s="14">
        <f t="shared" si="28"/>
        <v>13320</v>
      </c>
      <c r="M589" s="20">
        <f t="shared" si="29"/>
        <v>-208680</v>
      </c>
    </row>
    <row r="590" spans="2:13" x14ac:dyDescent="0.25">
      <c r="B590" s="19" t="s">
        <v>255</v>
      </c>
      <c r="C590" s="4" t="s">
        <v>2</v>
      </c>
      <c r="D590" s="4" t="s">
        <v>8</v>
      </c>
      <c r="E590" s="4" t="s">
        <v>10</v>
      </c>
      <c r="F590" s="4" t="s">
        <v>20</v>
      </c>
      <c r="G590" s="17">
        <v>1384.5</v>
      </c>
      <c r="H590" s="15">
        <v>5</v>
      </c>
      <c r="I590" s="15">
        <v>350</v>
      </c>
      <c r="J590" s="14">
        <f t="shared" si="27"/>
        <v>484575</v>
      </c>
      <c r="K590" s="15">
        <v>24228.75</v>
      </c>
      <c r="L590" s="14">
        <f t="shared" si="28"/>
        <v>460346.25</v>
      </c>
      <c r="M590" s="20">
        <f t="shared" si="29"/>
        <v>453423.75</v>
      </c>
    </row>
    <row r="591" spans="2:13" x14ac:dyDescent="0.25">
      <c r="B591" s="19" t="s">
        <v>555</v>
      </c>
      <c r="C591" s="4" t="s">
        <v>12</v>
      </c>
      <c r="D591" s="4" t="s">
        <v>8</v>
      </c>
      <c r="E591" s="4" t="s">
        <v>18</v>
      </c>
      <c r="F591" s="4" t="s">
        <v>21</v>
      </c>
      <c r="G591" s="17">
        <v>1433</v>
      </c>
      <c r="H591" s="15">
        <v>260</v>
      </c>
      <c r="I591" s="15">
        <v>125</v>
      </c>
      <c r="J591" s="14">
        <f t="shared" si="27"/>
        <v>179125</v>
      </c>
      <c r="K591" s="15">
        <v>19703.75</v>
      </c>
      <c r="L591" s="14">
        <f t="shared" si="28"/>
        <v>159421.25</v>
      </c>
      <c r="M591" s="20">
        <f t="shared" si="29"/>
        <v>-213158.75</v>
      </c>
    </row>
    <row r="592" spans="2:13" x14ac:dyDescent="0.25">
      <c r="B592" s="19" t="s">
        <v>371</v>
      </c>
      <c r="C592" s="4" t="s">
        <v>13</v>
      </c>
      <c r="D592" s="4" t="s">
        <v>14</v>
      </c>
      <c r="E592" s="4" t="s">
        <v>16</v>
      </c>
      <c r="F592" s="4" t="s">
        <v>20</v>
      </c>
      <c r="G592" s="17">
        <v>1372</v>
      </c>
      <c r="H592" s="15">
        <v>120</v>
      </c>
      <c r="I592" s="15">
        <v>300</v>
      </c>
      <c r="J592" s="14">
        <f t="shared" si="27"/>
        <v>411600</v>
      </c>
      <c r="K592" s="15">
        <v>28812</v>
      </c>
      <c r="L592" s="14">
        <f t="shared" si="28"/>
        <v>382788</v>
      </c>
      <c r="M592" s="20">
        <f t="shared" si="29"/>
        <v>218148</v>
      </c>
    </row>
    <row r="593" spans="2:13" x14ac:dyDescent="0.25">
      <c r="B593" s="19" t="s">
        <v>107</v>
      </c>
      <c r="C593" s="4" t="s">
        <v>2</v>
      </c>
      <c r="D593" s="4" t="s">
        <v>8</v>
      </c>
      <c r="E593" s="4" t="s">
        <v>16</v>
      </c>
      <c r="F593" s="4" t="s">
        <v>19</v>
      </c>
      <c r="G593" s="17">
        <v>3864</v>
      </c>
      <c r="H593" s="15">
        <v>120</v>
      </c>
      <c r="I593" s="15">
        <v>20</v>
      </c>
      <c r="J593" s="14">
        <f t="shared" si="27"/>
        <v>77280</v>
      </c>
      <c r="K593" s="15">
        <v>772.80000000000007</v>
      </c>
      <c r="L593" s="14">
        <f t="shared" si="28"/>
        <v>76507.199999999997</v>
      </c>
      <c r="M593" s="20">
        <f t="shared" si="29"/>
        <v>-387172.8</v>
      </c>
    </row>
    <row r="594" spans="2:13" x14ac:dyDescent="0.25">
      <c r="B594" s="19" t="s">
        <v>630</v>
      </c>
      <c r="C594" s="4" t="s">
        <v>12</v>
      </c>
      <c r="D594" s="4" t="s">
        <v>3</v>
      </c>
      <c r="E594" s="4" t="s">
        <v>17</v>
      </c>
      <c r="F594" s="4" t="s">
        <v>21</v>
      </c>
      <c r="G594" s="17">
        <v>1583</v>
      </c>
      <c r="H594" s="15">
        <v>250</v>
      </c>
      <c r="I594" s="15">
        <v>125</v>
      </c>
      <c r="J594" s="14">
        <f t="shared" si="27"/>
        <v>197875</v>
      </c>
      <c r="K594" s="15">
        <v>25723.75</v>
      </c>
      <c r="L594" s="14">
        <f t="shared" si="28"/>
        <v>172151.25</v>
      </c>
      <c r="M594" s="20">
        <f t="shared" si="29"/>
        <v>-223598.75</v>
      </c>
    </row>
    <row r="595" spans="2:13" x14ac:dyDescent="0.25">
      <c r="B595" s="19" t="s">
        <v>77</v>
      </c>
      <c r="C595" s="13" t="s">
        <v>2</v>
      </c>
      <c r="D595" s="13" t="s">
        <v>8</v>
      </c>
      <c r="E595" s="13" t="s">
        <v>15</v>
      </c>
      <c r="F595" s="13" t="s">
        <v>19</v>
      </c>
      <c r="G595" s="16">
        <v>3945</v>
      </c>
      <c r="H595" s="14">
        <v>10</v>
      </c>
      <c r="I595" s="14">
        <v>7</v>
      </c>
      <c r="J595" s="14">
        <f t="shared" si="27"/>
        <v>27615</v>
      </c>
      <c r="K595" s="14">
        <v>276.14999999999998</v>
      </c>
      <c r="L595" s="14">
        <f t="shared" si="28"/>
        <v>27338.85</v>
      </c>
      <c r="M595" s="20">
        <f t="shared" si="29"/>
        <v>-12111.150000000001</v>
      </c>
    </row>
    <row r="596" spans="2:13" x14ac:dyDescent="0.25">
      <c r="B596" s="19" t="s">
        <v>57</v>
      </c>
      <c r="C596" s="13" t="s">
        <v>11</v>
      </c>
      <c r="D596" s="13" t="s">
        <v>6</v>
      </c>
      <c r="E596" s="13" t="s">
        <v>16</v>
      </c>
      <c r="F596" s="13" t="s">
        <v>5</v>
      </c>
      <c r="G596" s="16">
        <v>2161</v>
      </c>
      <c r="H596" s="14">
        <v>120</v>
      </c>
      <c r="I596" s="14">
        <v>12</v>
      </c>
      <c r="J596" s="14">
        <f t="shared" si="27"/>
        <v>25932</v>
      </c>
      <c r="K596" s="14">
        <v>0</v>
      </c>
      <c r="L596" s="14">
        <f t="shared" si="28"/>
        <v>25932</v>
      </c>
      <c r="M596" s="20">
        <f t="shared" si="29"/>
        <v>-233388</v>
      </c>
    </row>
    <row r="597" spans="2:13" x14ac:dyDescent="0.25">
      <c r="B597" s="19" t="s">
        <v>380</v>
      </c>
      <c r="C597" s="4" t="s">
        <v>13</v>
      </c>
      <c r="D597" s="4" t="s">
        <v>14</v>
      </c>
      <c r="E597" s="4" t="s">
        <v>18</v>
      </c>
      <c r="F597" s="4" t="s">
        <v>20</v>
      </c>
      <c r="G597" s="17">
        <v>1372</v>
      </c>
      <c r="H597" s="15">
        <v>260</v>
      </c>
      <c r="I597" s="15">
        <v>300</v>
      </c>
      <c r="J597" s="14">
        <f t="shared" si="27"/>
        <v>411600</v>
      </c>
      <c r="K597" s="15">
        <v>28812</v>
      </c>
      <c r="L597" s="14">
        <f t="shared" si="28"/>
        <v>382788</v>
      </c>
      <c r="M597" s="20">
        <f t="shared" si="29"/>
        <v>26068</v>
      </c>
    </row>
    <row r="598" spans="2:13" x14ac:dyDescent="0.25">
      <c r="B598" s="19" t="s">
        <v>111</v>
      </c>
      <c r="C598" s="4" t="s">
        <v>2</v>
      </c>
      <c r="D598" s="4" t="s">
        <v>3</v>
      </c>
      <c r="E598" s="4" t="s">
        <v>16</v>
      </c>
      <c r="F598" s="4" t="s">
        <v>19</v>
      </c>
      <c r="G598" s="17">
        <v>2092</v>
      </c>
      <c r="H598" s="15">
        <v>120</v>
      </c>
      <c r="I598" s="15">
        <v>7</v>
      </c>
      <c r="J598" s="14">
        <f t="shared" si="27"/>
        <v>14644</v>
      </c>
      <c r="K598" s="15">
        <v>146.44</v>
      </c>
      <c r="L598" s="14">
        <f t="shared" si="28"/>
        <v>14497.56</v>
      </c>
      <c r="M598" s="20">
        <f t="shared" si="29"/>
        <v>-236542.44</v>
      </c>
    </row>
    <row r="599" spans="2:13" x14ac:dyDescent="0.25">
      <c r="B599" s="19" t="s">
        <v>363</v>
      </c>
      <c r="C599" s="13" t="s">
        <v>13</v>
      </c>
      <c r="D599" s="13" t="s">
        <v>3</v>
      </c>
      <c r="E599" s="13" t="s">
        <v>15</v>
      </c>
      <c r="F599" s="13" t="s">
        <v>20</v>
      </c>
      <c r="G599" s="16">
        <v>1404</v>
      </c>
      <c r="H599" s="14">
        <v>10</v>
      </c>
      <c r="I599" s="14">
        <v>300</v>
      </c>
      <c r="J599" s="14">
        <f t="shared" si="27"/>
        <v>421200</v>
      </c>
      <c r="K599" s="14">
        <v>29484</v>
      </c>
      <c r="L599" s="14">
        <f t="shared" si="28"/>
        <v>391716</v>
      </c>
      <c r="M599" s="20">
        <f t="shared" si="29"/>
        <v>377676</v>
      </c>
    </row>
    <row r="600" spans="2:13" x14ac:dyDescent="0.25">
      <c r="B600" s="19" t="s">
        <v>524</v>
      </c>
      <c r="C600" s="4" t="s">
        <v>11</v>
      </c>
      <c r="D600" s="4" t="s">
        <v>9</v>
      </c>
      <c r="E600" s="4" t="s">
        <v>17</v>
      </c>
      <c r="F600" s="4" t="s">
        <v>21</v>
      </c>
      <c r="G600" s="17">
        <v>1005</v>
      </c>
      <c r="H600" s="15">
        <v>250</v>
      </c>
      <c r="I600" s="15">
        <v>12</v>
      </c>
      <c r="J600" s="14">
        <f t="shared" si="27"/>
        <v>12060</v>
      </c>
      <c r="K600" s="15">
        <v>1326.6</v>
      </c>
      <c r="L600" s="14">
        <f t="shared" si="28"/>
        <v>10733.4</v>
      </c>
      <c r="M600" s="20">
        <f t="shared" si="29"/>
        <v>-240516.6</v>
      </c>
    </row>
    <row r="601" spans="2:13" x14ac:dyDescent="0.25">
      <c r="B601" s="19" t="s">
        <v>632</v>
      </c>
      <c r="C601" s="4" t="s">
        <v>12</v>
      </c>
      <c r="D601" s="4" t="s">
        <v>3</v>
      </c>
      <c r="E601" s="4" t="s">
        <v>18</v>
      </c>
      <c r="F601" s="4" t="s">
        <v>21</v>
      </c>
      <c r="G601" s="17">
        <v>1659</v>
      </c>
      <c r="H601" s="15">
        <v>260</v>
      </c>
      <c r="I601" s="15">
        <v>125</v>
      </c>
      <c r="J601" s="14">
        <f t="shared" si="27"/>
        <v>207375</v>
      </c>
      <c r="K601" s="15">
        <v>26958.75</v>
      </c>
      <c r="L601" s="14">
        <f t="shared" si="28"/>
        <v>180416.25</v>
      </c>
      <c r="M601" s="20">
        <f t="shared" si="29"/>
        <v>-250923.75</v>
      </c>
    </row>
    <row r="602" spans="2:13" x14ac:dyDescent="0.25">
      <c r="B602" s="19" t="s">
        <v>427</v>
      </c>
      <c r="C602" s="4" t="s">
        <v>13</v>
      </c>
      <c r="D602" s="4" t="s">
        <v>3</v>
      </c>
      <c r="E602" s="4" t="s">
        <v>4</v>
      </c>
      <c r="F602" s="4" t="s">
        <v>20</v>
      </c>
      <c r="G602" s="17">
        <v>1094</v>
      </c>
      <c r="H602" s="15">
        <v>3</v>
      </c>
      <c r="I602" s="15">
        <v>300</v>
      </c>
      <c r="J602" s="14">
        <f t="shared" si="27"/>
        <v>328200</v>
      </c>
      <c r="K602" s="15">
        <v>29538</v>
      </c>
      <c r="L602" s="14">
        <f t="shared" si="28"/>
        <v>298662</v>
      </c>
      <c r="M602" s="20">
        <f t="shared" si="29"/>
        <v>295380</v>
      </c>
    </row>
    <row r="603" spans="2:13" x14ac:dyDescent="0.25">
      <c r="B603" s="19" t="s">
        <v>440</v>
      </c>
      <c r="C603" s="4" t="s">
        <v>13</v>
      </c>
      <c r="D603" s="4" t="s">
        <v>3</v>
      </c>
      <c r="E603" s="4" t="s">
        <v>15</v>
      </c>
      <c r="F603" s="4" t="s">
        <v>20</v>
      </c>
      <c r="G603" s="17">
        <v>1094</v>
      </c>
      <c r="H603" s="15">
        <v>10</v>
      </c>
      <c r="I603" s="15">
        <v>300</v>
      </c>
      <c r="J603" s="14">
        <f t="shared" si="27"/>
        <v>328200</v>
      </c>
      <c r="K603" s="15">
        <v>29538</v>
      </c>
      <c r="L603" s="14">
        <f t="shared" si="28"/>
        <v>298662</v>
      </c>
      <c r="M603" s="20">
        <f t="shared" si="29"/>
        <v>287722</v>
      </c>
    </row>
    <row r="604" spans="2:13" x14ac:dyDescent="0.25">
      <c r="B604" s="19" t="s">
        <v>246</v>
      </c>
      <c r="C604" s="4" t="s">
        <v>2</v>
      </c>
      <c r="D604" s="4" t="s">
        <v>6</v>
      </c>
      <c r="E604" s="4" t="s">
        <v>18</v>
      </c>
      <c r="F604" s="4" t="s">
        <v>20</v>
      </c>
      <c r="G604" s="17">
        <v>1159</v>
      </c>
      <c r="H604" s="15">
        <v>260</v>
      </c>
      <c r="I604" s="15">
        <v>7</v>
      </c>
      <c r="J604" s="14">
        <f t="shared" si="27"/>
        <v>8113</v>
      </c>
      <c r="K604" s="15">
        <v>405.65</v>
      </c>
      <c r="L604" s="14">
        <f t="shared" si="28"/>
        <v>7707.35</v>
      </c>
      <c r="M604" s="20">
        <f t="shared" si="29"/>
        <v>-293632.65000000002</v>
      </c>
    </row>
    <row r="605" spans="2:13" x14ac:dyDescent="0.25">
      <c r="B605" s="19" t="s">
        <v>358</v>
      </c>
      <c r="C605" s="4" t="s">
        <v>12</v>
      </c>
      <c r="D605" s="4" t="s">
        <v>6</v>
      </c>
      <c r="E605" s="4" t="s">
        <v>15</v>
      </c>
      <c r="F605" s="4" t="s">
        <v>20</v>
      </c>
      <c r="G605" s="17">
        <v>3513</v>
      </c>
      <c r="H605" s="15">
        <v>10</v>
      </c>
      <c r="I605" s="15">
        <v>125</v>
      </c>
      <c r="J605" s="14">
        <f t="shared" si="27"/>
        <v>439125</v>
      </c>
      <c r="K605" s="15">
        <v>30738.75</v>
      </c>
      <c r="L605" s="14">
        <f t="shared" si="28"/>
        <v>408386.25</v>
      </c>
      <c r="M605" s="20">
        <f t="shared" si="29"/>
        <v>373256.25</v>
      </c>
    </row>
    <row r="606" spans="2:13" x14ac:dyDescent="0.25">
      <c r="B606" s="19" t="s">
        <v>226</v>
      </c>
      <c r="C606" s="4" t="s">
        <v>2</v>
      </c>
      <c r="D606" s="4" t="s">
        <v>3</v>
      </c>
      <c r="E606" s="4" t="s">
        <v>16</v>
      </c>
      <c r="F606" s="4" t="s">
        <v>19</v>
      </c>
      <c r="G606" s="17">
        <v>2646</v>
      </c>
      <c r="H606" s="15">
        <v>120</v>
      </c>
      <c r="I606" s="15">
        <v>20</v>
      </c>
      <c r="J606" s="14">
        <f t="shared" si="27"/>
        <v>52920</v>
      </c>
      <c r="K606" s="15">
        <v>2116.8000000000002</v>
      </c>
      <c r="L606" s="14">
        <f t="shared" si="28"/>
        <v>50803.199999999997</v>
      </c>
      <c r="M606" s="20">
        <f t="shared" si="29"/>
        <v>-266716.79999999999</v>
      </c>
    </row>
    <row r="607" spans="2:13" x14ac:dyDescent="0.25">
      <c r="B607" s="19" t="s">
        <v>392</v>
      </c>
      <c r="C607" s="4" t="s">
        <v>13</v>
      </c>
      <c r="D607" s="4" t="s">
        <v>3</v>
      </c>
      <c r="E607" s="4" t="s">
        <v>10</v>
      </c>
      <c r="F607" s="4" t="s">
        <v>20</v>
      </c>
      <c r="G607" s="17">
        <v>1283</v>
      </c>
      <c r="H607" s="15">
        <v>5</v>
      </c>
      <c r="I607" s="15">
        <v>300</v>
      </c>
      <c r="J607" s="14">
        <f t="shared" si="27"/>
        <v>384900</v>
      </c>
      <c r="K607" s="15">
        <v>30792</v>
      </c>
      <c r="L607" s="14">
        <f t="shared" si="28"/>
        <v>354108</v>
      </c>
      <c r="M607" s="20">
        <f t="shared" si="29"/>
        <v>347693</v>
      </c>
    </row>
    <row r="608" spans="2:13" x14ac:dyDescent="0.25">
      <c r="B608" s="19" t="s">
        <v>308</v>
      </c>
      <c r="C608" s="4" t="s">
        <v>2</v>
      </c>
      <c r="D608" s="4" t="s">
        <v>8</v>
      </c>
      <c r="E608" s="4" t="s">
        <v>15</v>
      </c>
      <c r="F608" s="4" t="s">
        <v>20</v>
      </c>
      <c r="G608" s="17">
        <v>1496</v>
      </c>
      <c r="H608" s="15">
        <v>10</v>
      </c>
      <c r="I608" s="15">
        <v>350</v>
      </c>
      <c r="J608" s="14">
        <f t="shared" si="27"/>
        <v>523600</v>
      </c>
      <c r="K608" s="15">
        <v>31416</v>
      </c>
      <c r="L608" s="14">
        <f t="shared" si="28"/>
        <v>492184</v>
      </c>
      <c r="M608" s="20">
        <f t="shared" si="29"/>
        <v>477224</v>
      </c>
    </row>
    <row r="609" spans="2:13" x14ac:dyDescent="0.25">
      <c r="B609" s="19" t="s">
        <v>715</v>
      </c>
      <c r="C609" s="4" t="s">
        <v>7</v>
      </c>
      <c r="D609" s="4" t="s">
        <v>6</v>
      </c>
      <c r="E609" s="4" t="s">
        <v>17</v>
      </c>
      <c r="F609" s="4" t="s">
        <v>21</v>
      </c>
      <c r="G609" s="17">
        <v>1175</v>
      </c>
      <c r="H609" s="15">
        <v>250</v>
      </c>
      <c r="I609" s="15">
        <v>15</v>
      </c>
      <c r="J609" s="14">
        <f t="shared" si="27"/>
        <v>17625</v>
      </c>
      <c r="K609" s="15">
        <v>2643.75</v>
      </c>
      <c r="L609" s="14">
        <f t="shared" si="28"/>
        <v>14981.25</v>
      </c>
      <c r="M609" s="20">
        <f t="shared" si="29"/>
        <v>-278768.75</v>
      </c>
    </row>
    <row r="610" spans="2:13" x14ac:dyDescent="0.25">
      <c r="B610" s="19" t="s">
        <v>314</v>
      </c>
      <c r="C610" s="4" t="s">
        <v>2</v>
      </c>
      <c r="D610" s="4" t="s">
        <v>8</v>
      </c>
      <c r="E610" s="4" t="s">
        <v>16</v>
      </c>
      <c r="F610" s="4" t="s">
        <v>20</v>
      </c>
      <c r="G610" s="17">
        <v>1496</v>
      </c>
      <c r="H610" s="15">
        <v>120</v>
      </c>
      <c r="I610" s="15">
        <v>350</v>
      </c>
      <c r="J610" s="14">
        <f t="shared" si="27"/>
        <v>523600</v>
      </c>
      <c r="K610" s="15">
        <v>31416</v>
      </c>
      <c r="L610" s="14">
        <f t="shared" si="28"/>
        <v>492184</v>
      </c>
      <c r="M610" s="20">
        <f t="shared" si="29"/>
        <v>312664</v>
      </c>
    </row>
    <row r="611" spans="2:13" x14ac:dyDescent="0.25">
      <c r="B611" s="19" t="s">
        <v>435</v>
      </c>
      <c r="C611" s="4" t="s">
        <v>12</v>
      </c>
      <c r="D611" s="4" t="s">
        <v>14</v>
      </c>
      <c r="E611" s="4" t="s">
        <v>10</v>
      </c>
      <c r="F611" s="4" t="s">
        <v>20</v>
      </c>
      <c r="G611" s="17">
        <v>2797</v>
      </c>
      <c r="H611" s="15">
        <v>5</v>
      </c>
      <c r="I611" s="15">
        <v>125</v>
      </c>
      <c r="J611" s="14">
        <f t="shared" si="27"/>
        <v>349625</v>
      </c>
      <c r="K611" s="15">
        <v>31466.25</v>
      </c>
      <c r="L611" s="14">
        <f t="shared" si="28"/>
        <v>318158.75</v>
      </c>
      <c r="M611" s="20">
        <f t="shared" si="29"/>
        <v>304173.75</v>
      </c>
    </row>
    <row r="612" spans="2:13" x14ac:dyDescent="0.25">
      <c r="B612" s="19" t="s">
        <v>445</v>
      </c>
      <c r="C612" s="13" t="s">
        <v>12</v>
      </c>
      <c r="D612" s="13" t="s">
        <v>14</v>
      </c>
      <c r="E612" s="13" t="s">
        <v>15</v>
      </c>
      <c r="F612" s="13" t="s">
        <v>20</v>
      </c>
      <c r="G612" s="16">
        <v>2797</v>
      </c>
      <c r="H612" s="14">
        <v>10</v>
      </c>
      <c r="I612" s="14">
        <v>125</v>
      </c>
      <c r="J612" s="14">
        <f t="shared" si="27"/>
        <v>349625</v>
      </c>
      <c r="K612" s="14">
        <v>31466.25</v>
      </c>
      <c r="L612" s="14">
        <f t="shared" si="28"/>
        <v>318158.75</v>
      </c>
      <c r="M612" s="20">
        <f t="shared" si="29"/>
        <v>290188.75</v>
      </c>
    </row>
    <row r="613" spans="2:13" x14ac:dyDescent="0.25">
      <c r="B613" s="19" t="s">
        <v>366</v>
      </c>
      <c r="C613" s="13" t="s">
        <v>13</v>
      </c>
      <c r="D613" s="13" t="s">
        <v>8</v>
      </c>
      <c r="E613" s="13" t="s">
        <v>16</v>
      </c>
      <c r="F613" s="13" t="s">
        <v>20</v>
      </c>
      <c r="G613" s="16">
        <v>1659</v>
      </c>
      <c r="H613" s="14">
        <v>120</v>
      </c>
      <c r="I613" s="14">
        <v>300</v>
      </c>
      <c r="J613" s="14">
        <f t="shared" si="27"/>
        <v>497700</v>
      </c>
      <c r="K613" s="14">
        <v>34839</v>
      </c>
      <c r="L613" s="14">
        <f t="shared" si="28"/>
        <v>462861</v>
      </c>
      <c r="M613" s="20">
        <f t="shared" si="29"/>
        <v>263781</v>
      </c>
    </row>
    <row r="614" spans="2:13" x14ac:dyDescent="0.25">
      <c r="B614" s="19" t="s">
        <v>589</v>
      </c>
      <c r="C614" s="4" t="s">
        <v>2</v>
      </c>
      <c r="D614" s="4" t="s">
        <v>9</v>
      </c>
      <c r="E614" s="4" t="s">
        <v>17</v>
      </c>
      <c r="F614" s="4" t="s">
        <v>21</v>
      </c>
      <c r="G614" s="17">
        <v>1233</v>
      </c>
      <c r="H614" s="15">
        <v>250</v>
      </c>
      <c r="I614" s="15">
        <v>20</v>
      </c>
      <c r="J614" s="14">
        <f t="shared" si="27"/>
        <v>24660</v>
      </c>
      <c r="K614" s="15">
        <v>2959.2</v>
      </c>
      <c r="L614" s="14">
        <f t="shared" si="28"/>
        <v>21700.799999999999</v>
      </c>
      <c r="M614" s="20">
        <f t="shared" si="29"/>
        <v>-286549.2</v>
      </c>
    </row>
    <row r="615" spans="2:13" x14ac:dyDescent="0.25">
      <c r="B615" s="19" t="s">
        <v>546</v>
      </c>
      <c r="C615" s="4" t="s">
        <v>2</v>
      </c>
      <c r="D615" s="4" t="s">
        <v>8</v>
      </c>
      <c r="E615" s="4" t="s">
        <v>16</v>
      </c>
      <c r="F615" s="4" t="s">
        <v>21</v>
      </c>
      <c r="G615" s="17">
        <v>2805</v>
      </c>
      <c r="H615" s="15">
        <v>120</v>
      </c>
      <c r="I615" s="15">
        <v>20</v>
      </c>
      <c r="J615" s="14">
        <f t="shared" si="27"/>
        <v>56100</v>
      </c>
      <c r="K615" s="15">
        <v>6171</v>
      </c>
      <c r="L615" s="14">
        <f t="shared" si="28"/>
        <v>49929</v>
      </c>
      <c r="M615" s="20">
        <f t="shared" si="29"/>
        <v>-286671</v>
      </c>
    </row>
    <row r="616" spans="2:13" x14ac:dyDescent="0.25">
      <c r="B616" s="19" t="s">
        <v>324</v>
      </c>
      <c r="C616" s="4" t="s">
        <v>2</v>
      </c>
      <c r="D616" s="4" t="s">
        <v>9</v>
      </c>
      <c r="E616" s="4" t="s">
        <v>18</v>
      </c>
      <c r="F616" s="4" t="s">
        <v>20</v>
      </c>
      <c r="G616" s="17">
        <v>1679</v>
      </c>
      <c r="H616" s="15">
        <v>260</v>
      </c>
      <c r="I616" s="15">
        <v>350</v>
      </c>
      <c r="J616" s="14">
        <f t="shared" si="27"/>
        <v>587650</v>
      </c>
      <c r="K616" s="15">
        <v>35259</v>
      </c>
      <c r="L616" s="14">
        <f t="shared" si="28"/>
        <v>552391</v>
      </c>
      <c r="M616" s="20">
        <f t="shared" si="29"/>
        <v>115851</v>
      </c>
    </row>
    <row r="617" spans="2:13" x14ac:dyDescent="0.25">
      <c r="B617" s="19" t="s">
        <v>75</v>
      </c>
      <c r="C617" s="13" t="s">
        <v>2</v>
      </c>
      <c r="D617" s="13" t="s">
        <v>14</v>
      </c>
      <c r="E617" s="13" t="s">
        <v>18</v>
      </c>
      <c r="F617" s="13" t="s">
        <v>5</v>
      </c>
      <c r="G617" s="16">
        <v>1143</v>
      </c>
      <c r="H617" s="14">
        <v>260</v>
      </c>
      <c r="I617" s="14">
        <v>7</v>
      </c>
      <c r="J617" s="14">
        <f t="shared" si="27"/>
        <v>8001</v>
      </c>
      <c r="K617" s="14">
        <v>0</v>
      </c>
      <c r="L617" s="14">
        <f t="shared" si="28"/>
        <v>8001</v>
      </c>
      <c r="M617" s="20">
        <f t="shared" si="29"/>
        <v>-289179</v>
      </c>
    </row>
    <row r="618" spans="2:13" x14ac:dyDescent="0.25">
      <c r="B618" s="19" t="s">
        <v>356</v>
      </c>
      <c r="C618" s="4" t="s">
        <v>13</v>
      </c>
      <c r="D618" s="4" t="s">
        <v>3</v>
      </c>
      <c r="E618" s="4" t="s">
        <v>15</v>
      </c>
      <c r="F618" s="4" t="s">
        <v>20</v>
      </c>
      <c r="G618" s="17">
        <v>1702</v>
      </c>
      <c r="H618" s="15">
        <v>10</v>
      </c>
      <c r="I618" s="15">
        <v>300</v>
      </c>
      <c r="J618" s="14">
        <f t="shared" si="27"/>
        <v>510600</v>
      </c>
      <c r="K618" s="15">
        <v>35742</v>
      </c>
      <c r="L618" s="14">
        <f t="shared" si="28"/>
        <v>474858</v>
      </c>
      <c r="M618" s="20">
        <f t="shared" si="29"/>
        <v>457838</v>
      </c>
    </row>
    <row r="619" spans="2:13" x14ac:dyDescent="0.25">
      <c r="B619" s="19" t="s">
        <v>443</v>
      </c>
      <c r="C619" s="4" t="s">
        <v>13</v>
      </c>
      <c r="D619" s="4" t="s">
        <v>8</v>
      </c>
      <c r="E619" s="4" t="s">
        <v>15</v>
      </c>
      <c r="F619" s="4" t="s">
        <v>20</v>
      </c>
      <c r="G619" s="17">
        <v>1324</v>
      </c>
      <c r="H619" s="15">
        <v>10</v>
      </c>
      <c r="I619" s="15">
        <v>300</v>
      </c>
      <c r="J619" s="14">
        <f t="shared" si="27"/>
        <v>397200</v>
      </c>
      <c r="K619" s="15">
        <v>35748</v>
      </c>
      <c r="L619" s="14">
        <f t="shared" si="28"/>
        <v>361452</v>
      </c>
      <c r="M619" s="20">
        <f t="shared" si="29"/>
        <v>348212</v>
      </c>
    </row>
    <row r="620" spans="2:13" x14ac:dyDescent="0.25">
      <c r="B620" s="19" t="s">
        <v>391</v>
      </c>
      <c r="C620" s="4" t="s">
        <v>13</v>
      </c>
      <c r="D620" s="4" t="s">
        <v>8</v>
      </c>
      <c r="E620" s="4" t="s">
        <v>10</v>
      </c>
      <c r="F620" s="4" t="s">
        <v>20</v>
      </c>
      <c r="G620" s="17">
        <v>1562</v>
      </c>
      <c r="H620" s="15">
        <v>5</v>
      </c>
      <c r="I620" s="15">
        <v>300</v>
      </c>
      <c r="J620" s="14">
        <f t="shared" si="27"/>
        <v>468600</v>
      </c>
      <c r="K620" s="15">
        <v>37488</v>
      </c>
      <c r="L620" s="14">
        <f t="shared" si="28"/>
        <v>431112</v>
      </c>
      <c r="M620" s="20">
        <f t="shared" si="29"/>
        <v>423302</v>
      </c>
    </row>
    <row r="621" spans="2:13" x14ac:dyDescent="0.25">
      <c r="B621" s="19" t="s">
        <v>165</v>
      </c>
      <c r="C621" s="4" t="s">
        <v>2</v>
      </c>
      <c r="D621" s="4" t="s">
        <v>14</v>
      </c>
      <c r="E621" s="4" t="s">
        <v>18</v>
      </c>
      <c r="F621" s="4" t="s">
        <v>19</v>
      </c>
      <c r="G621" s="17">
        <v>1236</v>
      </c>
      <c r="H621" s="15">
        <v>260</v>
      </c>
      <c r="I621" s="15">
        <v>20</v>
      </c>
      <c r="J621" s="14">
        <f t="shared" si="27"/>
        <v>24720</v>
      </c>
      <c r="K621" s="15">
        <v>494.4</v>
      </c>
      <c r="L621" s="14">
        <f t="shared" si="28"/>
        <v>24225.599999999999</v>
      </c>
      <c r="M621" s="20">
        <f t="shared" si="29"/>
        <v>-297134.40000000002</v>
      </c>
    </row>
    <row r="622" spans="2:13" x14ac:dyDescent="0.25">
      <c r="B622" s="19" t="s">
        <v>633</v>
      </c>
      <c r="C622" s="4" t="s">
        <v>2</v>
      </c>
      <c r="D622" s="4" t="s">
        <v>8</v>
      </c>
      <c r="E622" s="4" t="s">
        <v>18</v>
      </c>
      <c r="F622" s="4" t="s">
        <v>21</v>
      </c>
      <c r="G622" s="17">
        <v>1190</v>
      </c>
      <c r="H622" s="15">
        <v>260</v>
      </c>
      <c r="I622" s="15">
        <v>7</v>
      </c>
      <c r="J622" s="14">
        <f t="shared" si="27"/>
        <v>8330</v>
      </c>
      <c r="K622" s="15">
        <v>1082.9000000000001</v>
      </c>
      <c r="L622" s="14">
        <f t="shared" si="28"/>
        <v>7247.1</v>
      </c>
      <c r="M622" s="20">
        <f t="shared" si="29"/>
        <v>-302152.90000000002</v>
      </c>
    </row>
    <row r="623" spans="2:13" x14ac:dyDescent="0.25">
      <c r="B623" s="19" t="s">
        <v>387</v>
      </c>
      <c r="C623" s="4" t="s">
        <v>2</v>
      </c>
      <c r="D623" s="4" t="s">
        <v>9</v>
      </c>
      <c r="E623" s="4" t="s">
        <v>4</v>
      </c>
      <c r="F623" s="4" t="s">
        <v>20</v>
      </c>
      <c r="G623" s="17">
        <v>1362</v>
      </c>
      <c r="H623" s="15">
        <v>3</v>
      </c>
      <c r="I623" s="15">
        <v>350</v>
      </c>
      <c r="J623" s="14">
        <f t="shared" si="27"/>
        <v>476700</v>
      </c>
      <c r="K623" s="15">
        <v>38136</v>
      </c>
      <c r="L623" s="14">
        <f t="shared" si="28"/>
        <v>438564</v>
      </c>
      <c r="M623" s="20">
        <f t="shared" si="29"/>
        <v>434478</v>
      </c>
    </row>
    <row r="624" spans="2:13" x14ac:dyDescent="0.25">
      <c r="B624" s="19" t="s">
        <v>498</v>
      </c>
      <c r="C624" s="4" t="s">
        <v>2</v>
      </c>
      <c r="D624" s="4" t="s">
        <v>6</v>
      </c>
      <c r="E624" s="4" t="s">
        <v>16</v>
      </c>
      <c r="F624" s="4" t="s">
        <v>21</v>
      </c>
      <c r="G624" s="17">
        <v>2665</v>
      </c>
      <c r="H624" s="15">
        <v>120</v>
      </c>
      <c r="I624" s="15">
        <v>7</v>
      </c>
      <c r="J624" s="14">
        <f t="shared" si="27"/>
        <v>18655</v>
      </c>
      <c r="K624" s="15">
        <v>1865.5</v>
      </c>
      <c r="L624" s="14">
        <f t="shared" si="28"/>
        <v>16789.5</v>
      </c>
      <c r="M624" s="20">
        <f t="shared" si="29"/>
        <v>-303010.5</v>
      </c>
    </row>
    <row r="625" spans="2:13" x14ac:dyDescent="0.25">
      <c r="B625" s="19" t="s">
        <v>707</v>
      </c>
      <c r="C625" s="4" t="s">
        <v>7</v>
      </c>
      <c r="D625" s="4" t="s">
        <v>8</v>
      </c>
      <c r="E625" s="4" t="s">
        <v>16</v>
      </c>
      <c r="F625" s="4" t="s">
        <v>21</v>
      </c>
      <c r="G625" s="17">
        <v>2826</v>
      </c>
      <c r="H625" s="15">
        <v>120</v>
      </c>
      <c r="I625" s="15">
        <v>15</v>
      </c>
      <c r="J625" s="14">
        <f t="shared" si="27"/>
        <v>42390</v>
      </c>
      <c r="K625" s="15">
        <v>6358.5</v>
      </c>
      <c r="L625" s="14">
        <f t="shared" si="28"/>
        <v>36031.5</v>
      </c>
      <c r="M625" s="20">
        <f t="shared" si="29"/>
        <v>-303088.5</v>
      </c>
    </row>
    <row r="626" spans="2:13" x14ac:dyDescent="0.25">
      <c r="B626" s="19" t="s">
        <v>406</v>
      </c>
      <c r="C626" s="13" t="s">
        <v>2</v>
      </c>
      <c r="D626" s="13" t="s">
        <v>9</v>
      </c>
      <c r="E626" s="13" t="s">
        <v>15</v>
      </c>
      <c r="F626" s="13" t="s">
        <v>20</v>
      </c>
      <c r="G626" s="16">
        <v>1362</v>
      </c>
      <c r="H626" s="14">
        <v>10</v>
      </c>
      <c r="I626" s="14">
        <v>350</v>
      </c>
      <c r="J626" s="14">
        <f t="shared" si="27"/>
        <v>476700</v>
      </c>
      <c r="K626" s="14">
        <v>38136</v>
      </c>
      <c r="L626" s="14">
        <f t="shared" si="28"/>
        <v>438564</v>
      </c>
      <c r="M626" s="20">
        <f t="shared" si="29"/>
        <v>424944</v>
      </c>
    </row>
    <row r="627" spans="2:13" x14ac:dyDescent="0.25">
      <c r="B627" s="19" t="s">
        <v>163</v>
      </c>
      <c r="C627" s="4" t="s">
        <v>12</v>
      </c>
      <c r="D627" s="4" t="s">
        <v>6</v>
      </c>
      <c r="E627" s="4" t="s">
        <v>18</v>
      </c>
      <c r="F627" s="4" t="s">
        <v>19</v>
      </c>
      <c r="G627" s="17">
        <v>2276</v>
      </c>
      <c r="H627" s="15">
        <v>260</v>
      </c>
      <c r="I627" s="15">
        <v>125</v>
      </c>
      <c r="J627" s="14">
        <f t="shared" si="27"/>
        <v>284500</v>
      </c>
      <c r="K627" s="15">
        <v>5690</v>
      </c>
      <c r="L627" s="14">
        <f t="shared" si="28"/>
        <v>278810</v>
      </c>
      <c r="M627" s="20">
        <f t="shared" si="29"/>
        <v>-312950</v>
      </c>
    </row>
    <row r="628" spans="2:13" x14ac:dyDescent="0.25">
      <c r="B628" s="19" t="s">
        <v>451</v>
      </c>
      <c r="C628" s="4" t="s">
        <v>2</v>
      </c>
      <c r="D628" s="4" t="s">
        <v>3</v>
      </c>
      <c r="E628" s="4" t="s">
        <v>16</v>
      </c>
      <c r="F628" s="4" t="s">
        <v>20</v>
      </c>
      <c r="G628" s="17">
        <v>1269</v>
      </c>
      <c r="H628" s="15">
        <v>120</v>
      </c>
      <c r="I628" s="15">
        <v>350</v>
      </c>
      <c r="J628" s="14">
        <f t="shared" si="27"/>
        <v>444150</v>
      </c>
      <c r="K628" s="15">
        <v>39973.5</v>
      </c>
      <c r="L628" s="14">
        <f t="shared" si="28"/>
        <v>404176.5</v>
      </c>
      <c r="M628" s="20">
        <f t="shared" si="29"/>
        <v>251896.5</v>
      </c>
    </row>
    <row r="629" spans="2:13" x14ac:dyDescent="0.25">
      <c r="B629" s="19" t="s">
        <v>81</v>
      </c>
      <c r="C629" s="13" t="s">
        <v>2</v>
      </c>
      <c r="D629" s="13" t="s">
        <v>3</v>
      </c>
      <c r="E629" s="13" t="s">
        <v>17</v>
      </c>
      <c r="F629" s="13" t="s">
        <v>19</v>
      </c>
      <c r="G629" s="16">
        <v>1326</v>
      </c>
      <c r="H629" s="14">
        <v>250</v>
      </c>
      <c r="I629" s="14">
        <v>7</v>
      </c>
      <c r="J629" s="14">
        <f t="shared" si="27"/>
        <v>9282</v>
      </c>
      <c r="K629" s="14">
        <v>92.82</v>
      </c>
      <c r="L629" s="14">
        <f t="shared" si="28"/>
        <v>9189.18</v>
      </c>
      <c r="M629" s="20">
        <f t="shared" si="29"/>
        <v>-322310.82</v>
      </c>
    </row>
    <row r="630" spans="2:13" x14ac:dyDescent="0.25">
      <c r="B630" s="19" t="s">
        <v>461</v>
      </c>
      <c r="C630" s="4" t="s">
        <v>2</v>
      </c>
      <c r="D630" s="4" t="s">
        <v>3</v>
      </c>
      <c r="E630" s="4" t="s">
        <v>18</v>
      </c>
      <c r="F630" s="4" t="s">
        <v>20</v>
      </c>
      <c r="G630" s="17">
        <v>1269</v>
      </c>
      <c r="H630" s="15">
        <v>260</v>
      </c>
      <c r="I630" s="15">
        <v>350</v>
      </c>
      <c r="J630" s="14">
        <f t="shared" si="27"/>
        <v>444150</v>
      </c>
      <c r="K630" s="15">
        <v>39973.5</v>
      </c>
      <c r="L630" s="14">
        <f t="shared" si="28"/>
        <v>404176.5</v>
      </c>
      <c r="M630" s="20">
        <f t="shared" si="29"/>
        <v>74236.5</v>
      </c>
    </row>
    <row r="631" spans="2:13" x14ac:dyDescent="0.25">
      <c r="B631" s="19" t="s">
        <v>420</v>
      </c>
      <c r="C631" s="4" t="s">
        <v>2</v>
      </c>
      <c r="D631" s="4" t="s">
        <v>6</v>
      </c>
      <c r="E631" s="4" t="s">
        <v>18</v>
      </c>
      <c r="F631" s="4" t="s">
        <v>20</v>
      </c>
      <c r="G631" s="17">
        <v>1366</v>
      </c>
      <c r="H631" s="15">
        <v>260</v>
      </c>
      <c r="I631" s="15">
        <v>20</v>
      </c>
      <c r="J631" s="14">
        <f t="shared" si="27"/>
        <v>27320</v>
      </c>
      <c r="K631" s="15">
        <v>2185.6</v>
      </c>
      <c r="L631" s="14">
        <f t="shared" si="28"/>
        <v>25134.400000000001</v>
      </c>
      <c r="M631" s="20">
        <f t="shared" si="29"/>
        <v>-330025.59999999998</v>
      </c>
    </row>
    <row r="632" spans="2:13" x14ac:dyDescent="0.25">
      <c r="B632" s="19" t="s">
        <v>588</v>
      </c>
      <c r="C632" s="4" t="s">
        <v>12</v>
      </c>
      <c r="D632" s="4" t="s">
        <v>14</v>
      </c>
      <c r="E632" s="4" t="s">
        <v>17</v>
      </c>
      <c r="F632" s="4" t="s">
        <v>21</v>
      </c>
      <c r="G632" s="17">
        <v>2387</v>
      </c>
      <c r="H632" s="15">
        <v>250</v>
      </c>
      <c r="I632" s="15">
        <v>125</v>
      </c>
      <c r="J632" s="14">
        <f t="shared" si="27"/>
        <v>298375</v>
      </c>
      <c r="K632" s="15">
        <v>35805</v>
      </c>
      <c r="L632" s="14">
        <f t="shared" si="28"/>
        <v>262570</v>
      </c>
      <c r="M632" s="20">
        <f t="shared" si="29"/>
        <v>-334180</v>
      </c>
    </row>
    <row r="633" spans="2:13" x14ac:dyDescent="0.25">
      <c r="B633" s="19" t="s">
        <v>454</v>
      </c>
      <c r="C633" s="4" t="s">
        <v>2</v>
      </c>
      <c r="D633" s="4" t="s">
        <v>14</v>
      </c>
      <c r="E633" s="4" t="s">
        <v>17</v>
      </c>
      <c r="F633" s="4" t="s">
        <v>20</v>
      </c>
      <c r="G633" s="17">
        <v>1351.5</v>
      </c>
      <c r="H633" s="15">
        <v>250</v>
      </c>
      <c r="I633" s="15">
        <v>350</v>
      </c>
      <c r="J633" s="14">
        <f t="shared" si="27"/>
        <v>473025</v>
      </c>
      <c r="K633" s="15">
        <v>42572.25</v>
      </c>
      <c r="L633" s="14">
        <f t="shared" si="28"/>
        <v>430452.75</v>
      </c>
      <c r="M633" s="20">
        <f t="shared" si="29"/>
        <v>92577.75</v>
      </c>
    </row>
    <row r="634" spans="2:13" x14ac:dyDescent="0.25">
      <c r="B634" s="19" t="s">
        <v>507</v>
      </c>
      <c r="C634" s="4" t="s">
        <v>12</v>
      </c>
      <c r="D634" s="4" t="s">
        <v>3</v>
      </c>
      <c r="E634" s="4" t="s">
        <v>17</v>
      </c>
      <c r="F634" s="4" t="s">
        <v>21</v>
      </c>
      <c r="G634" s="17">
        <v>2529</v>
      </c>
      <c r="H634" s="15">
        <v>250</v>
      </c>
      <c r="I634" s="15">
        <v>125</v>
      </c>
      <c r="J634" s="14">
        <f t="shared" si="27"/>
        <v>316125</v>
      </c>
      <c r="K634" s="15">
        <v>31612.5</v>
      </c>
      <c r="L634" s="14">
        <f t="shared" si="28"/>
        <v>284512.5</v>
      </c>
      <c r="M634" s="20">
        <f t="shared" si="29"/>
        <v>-347737.5</v>
      </c>
    </row>
    <row r="635" spans="2:13" x14ac:dyDescent="0.25">
      <c r="B635" s="19" t="s">
        <v>647</v>
      </c>
      <c r="C635" s="4" t="s">
        <v>11</v>
      </c>
      <c r="D635" s="4" t="s">
        <v>8</v>
      </c>
      <c r="E635" s="4" t="s">
        <v>18</v>
      </c>
      <c r="F635" s="4" t="s">
        <v>21</v>
      </c>
      <c r="G635" s="17">
        <v>1393</v>
      </c>
      <c r="H635" s="15">
        <v>260</v>
      </c>
      <c r="I635" s="15">
        <v>12</v>
      </c>
      <c r="J635" s="14">
        <f t="shared" si="27"/>
        <v>16716</v>
      </c>
      <c r="K635" s="15">
        <v>2340.2399999999998</v>
      </c>
      <c r="L635" s="14">
        <f t="shared" si="28"/>
        <v>14375.76</v>
      </c>
      <c r="M635" s="20">
        <f t="shared" si="29"/>
        <v>-347804.24</v>
      </c>
    </row>
    <row r="636" spans="2:13" x14ac:dyDescent="0.25">
      <c r="B636" s="19" t="s">
        <v>158</v>
      </c>
      <c r="C636" s="4" t="s">
        <v>12</v>
      </c>
      <c r="D636" s="4" t="s">
        <v>3</v>
      </c>
      <c r="E636" s="4" t="s">
        <v>17</v>
      </c>
      <c r="F636" s="4" t="s">
        <v>19</v>
      </c>
      <c r="G636" s="17">
        <v>2729</v>
      </c>
      <c r="H636" s="15">
        <v>250</v>
      </c>
      <c r="I636" s="15">
        <v>125</v>
      </c>
      <c r="J636" s="14">
        <f t="shared" si="27"/>
        <v>341125</v>
      </c>
      <c r="K636" s="15">
        <v>6822.5</v>
      </c>
      <c r="L636" s="14">
        <f t="shared" si="28"/>
        <v>334302.5</v>
      </c>
      <c r="M636" s="20">
        <f t="shared" si="29"/>
        <v>-347947.5</v>
      </c>
    </row>
    <row r="637" spans="2:13" x14ac:dyDescent="0.25">
      <c r="B637" s="19" t="s">
        <v>350</v>
      </c>
      <c r="C637" s="4" t="s">
        <v>2</v>
      </c>
      <c r="D637" s="4" t="s">
        <v>14</v>
      </c>
      <c r="E637" s="4" t="s">
        <v>4</v>
      </c>
      <c r="F637" s="4" t="s">
        <v>20</v>
      </c>
      <c r="G637" s="17">
        <v>1761</v>
      </c>
      <c r="H637" s="15">
        <v>3</v>
      </c>
      <c r="I637" s="15">
        <v>350</v>
      </c>
      <c r="J637" s="14">
        <f t="shared" si="27"/>
        <v>616350</v>
      </c>
      <c r="K637" s="15">
        <v>43144.5</v>
      </c>
      <c r="L637" s="14">
        <f t="shared" si="28"/>
        <v>573205.5</v>
      </c>
      <c r="M637" s="20">
        <f t="shared" si="29"/>
        <v>567922.5</v>
      </c>
    </row>
    <row r="638" spans="2:13" x14ac:dyDescent="0.25">
      <c r="B638" s="19" t="s">
        <v>598</v>
      </c>
      <c r="C638" s="4" t="s">
        <v>2</v>
      </c>
      <c r="D638" s="4" t="s">
        <v>6</v>
      </c>
      <c r="E638" s="4" t="s">
        <v>17</v>
      </c>
      <c r="F638" s="4" t="s">
        <v>21</v>
      </c>
      <c r="G638" s="17">
        <v>1531</v>
      </c>
      <c r="H638" s="15">
        <v>250</v>
      </c>
      <c r="I638" s="15">
        <v>20</v>
      </c>
      <c r="J638" s="14">
        <f t="shared" si="27"/>
        <v>30620</v>
      </c>
      <c r="K638" s="15">
        <v>3674.4</v>
      </c>
      <c r="L638" s="14">
        <f t="shared" si="28"/>
        <v>26945.599999999999</v>
      </c>
      <c r="M638" s="20">
        <f t="shared" si="29"/>
        <v>-355804.4</v>
      </c>
    </row>
    <row r="639" spans="2:13" x14ac:dyDescent="0.25">
      <c r="B639" s="19" t="s">
        <v>231</v>
      </c>
      <c r="C639" s="4" t="s">
        <v>7</v>
      </c>
      <c r="D639" s="4" t="s">
        <v>9</v>
      </c>
      <c r="E639" s="4" t="s">
        <v>17</v>
      </c>
      <c r="F639" s="4" t="s">
        <v>19</v>
      </c>
      <c r="G639" s="17">
        <v>1514</v>
      </c>
      <c r="H639" s="15">
        <v>250</v>
      </c>
      <c r="I639" s="15">
        <v>15</v>
      </c>
      <c r="J639" s="14">
        <f t="shared" si="27"/>
        <v>22710</v>
      </c>
      <c r="K639" s="15">
        <v>908.4</v>
      </c>
      <c r="L639" s="14">
        <f t="shared" si="28"/>
        <v>21801.599999999999</v>
      </c>
      <c r="M639" s="20">
        <f t="shared" si="29"/>
        <v>-356698.4</v>
      </c>
    </row>
    <row r="640" spans="2:13" x14ac:dyDescent="0.25">
      <c r="B640" s="19" t="s">
        <v>597</v>
      </c>
      <c r="C640" s="4" t="s">
        <v>2</v>
      </c>
      <c r="D640" s="4" t="s">
        <v>8</v>
      </c>
      <c r="E640" s="4" t="s">
        <v>17</v>
      </c>
      <c r="F640" s="4" t="s">
        <v>21</v>
      </c>
      <c r="G640" s="17">
        <v>1491</v>
      </c>
      <c r="H640" s="15">
        <v>250</v>
      </c>
      <c r="I640" s="15">
        <v>7</v>
      </c>
      <c r="J640" s="14">
        <f t="shared" si="27"/>
        <v>10437</v>
      </c>
      <c r="K640" s="15">
        <v>1252.44</v>
      </c>
      <c r="L640" s="14">
        <f t="shared" si="28"/>
        <v>9184.56</v>
      </c>
      <c r="M640" s="20">
        <f t="shared" si="29"/>
        <v>-363565.44</v>
      </c>
    </row>
    <row r="641" spans="2:13" x14ac:dyDescent="0.25">
      <c r="B641" s="19" t="s">
        <v>317</v>
      </c>
      <c r="C641" s="4" t="s">
        <v>2</v>
      </c>
      <c r="D641" s="4" t="s">
        <v>8</v>
      </c>
      <c r="E641" s="4" t="s">
        <v>16</v>
      </c>
      <c r="F641" s="4" t="s">
        <v>20</v>
      </c>
      <c r="G641" s="17">
        <v>2076</v>
      </c>
      <c r="H641" s="15">
        <v>120</v>
      </c>
      <c r="I641" s="15">
        <v>350</v>
      </c>
      <c r="J641" s="14">
        <f t="shared" si="27"/>
        <v>726600</v>
      </c>
      <c r="K641" s="15">
        <v>43596</v>
      </c>
      <c r="L641" s="14">
        <f t="shared" si="28"/>
        <v>683004</v>
      </c>
      <c r="M641" s="20">
        <f t="shared" si="29"/>
        <v>433884</v>
      </c>
    </row>
    <row r="642" spans="2:13" x14ac:dyDescent="0.25">
      <c r="B642" s="19" t="s">
        <v>327</v>
      </c>
      <c r="C642" s="4" t="s">
        <v>2</v>
      </c>
      <c r="D642" s="4" t="s">
        <v>8</v>
      </c>
      <c r="E642" s="4" t="s">
        <v>18</v>
      </c>
      <c r="F642" s="4" t="s">
        <v>20</v>
      </c>
      <c r="G642" s="17">
        <v>2076</v>
      </c>
      <c r="H642" s="15">
        <v>260</v>
      </c>
      <c r="I642" s="15">
        <v>350</v>
      </c>
      <c r="J642" s="14">
        <f t="shared" si="27"/>
        <v>726600</v>
      </c>
      <c r="K642" s="15">
        <v>43596</v>
      </c>
      <c r="L642" s="14">
        <f t="shared" si="28"/>
        <v>683004</v>
      </c>
      <c r="M642" s="20">
        <f t="shared" si="29"/>
        <v>143244</v>
      </c>
    </row>
    <row r="643" spans="2:13" x14ac:dyDescent="0.25">
      <c r="B643" s="19" t="s">
        <v>631</v>
      </c>
      <c r="C643" s="4" t="s">
        <v>7</v>
      </c>
      <c r="D643" s="4" t="s">
        <v>3</v>
      </c>
      <c r="E643" s="4" t="s">
        <v>17</v>
      </c>
      <c r="F643" s="4" t="s">
        <v>21</v>
      </c>
      <c r="G643" s="17">
        <v>1565</v>
      </c>
      <c r="H643" s="15">
        <v>250</v>
      </c>
      <c r="I643" s="15">
        <v>15</v>
      </c>
      <c r="J643" s="14">
        <f t="shared" si="27"/>
        <v>23475</v>
      </c>
      <c r="K643" s="15">
        <v>3051.75</v>
      </c>
      <c r="L643" s="14">
        <f t="shared" si="28"/>
        <v>20423.25</v>
      </c>
      <c r="M643" s="20">
        <f t="shared" si="29"/>
        <v>-370826.75</v>
      </c>
    </row>
    <row r="644" spans="2:13" x14ac:dyDescent="0.25">
      <c r="B644" s="19" t="s">
        <v>523</v>
      </c>
      <c r="C644" s="4" t="s">
        <v>2</v>
      </c>
      <c r="D644" s="4" t="s">
        <v>14</v>
      </c>
      <c r="E644" s="4" t="s">
        <v>17</v>
      </c>
      <c r="F644" s="4" t="s">
        <v>21</v>
      </c>
      <c r="G644" s="17">
        <v>1579</v>
      </c>
      <c r="H644" s="15">
        <v>250</v>
      </c>
      <c r="I644" s="15">
        <v>7</v>
      </c>
      <c r="J644" s="14">
        <f t="shared" si="27"/>
        <v>11053</v>
      </c>
      <c r="K644" s="15">
        <v>1215.83</v>
      </c>
      <c r="L644" s="14">
        <f t="shared" si="28"/>
        <v>9837.17</v>
      </c>
      <c r="M644" s="20">
        <f t="shared" si="29"/>
        <v>-384912.83</v>
      </c>
    </row>
    <row r="645" spans="2:13" x14ac:dyDescent="0.25">
      <c r="B645" s="19" t="s">
        <v>322</v>
      </c>
      <c r="C645" s="4" t="s">
        <v>13</v>
      </c>
      <c r="D645" s="4" t="s">
        <v>3</v>
      </c>
      <c r="E645" s="4" t="s">
        <v>17</v>
      </c>
      <c r="F645" s="4" t="s">
        <v>20</v>
      </c>
      <c r="G645" s="17">
        <v>2436</v>
      </c>
      <c r="H645" s="15">
        <v>250</v>
      </c>
      <c r="I645" s="15">
        <v>300</v>
      </c>
      <c r="J645" s="14">
        <f t="shared" si="27"/>
        <v>730800</v>
      </c>
      <c r="K645" s="15">
        <v>43848</v>
      </c>
      <c r="L645" s="14">
        <f t="shared" si="28"/>
        <v>686952</v>
      </c>
      <c r="M645" s="20">
        <f t="shared" si="29"/>
        <v>77952</v>
      </c>
    </row>
    <row r="646" spans="2:13" x14ac:dyDescent="0.25">
      <c r="B646" s="19" t="s">
        <v>168</v>
      </c>
      <c r="C646" s="4" t="s">
        <v>12</v>
      </c>
      <c r="D646" s="4" t="s">
        <v>8</v>
      </c>
      <c r="E646" s="4" t="s">
        <v>4</v>
      </c>
      <c r="F646" s="4" t="s">
        <v>19</v>
      </c>
      <c r="G646" s="17">
        <v>4243.5</v>
      </c>
      <c r="H646" s="15">
        <v>3</v>
      </c>
      <c r="I646" s="15">
        <v>125</v>
      </c>
      <c r="J646" s="14">
        <f t="shared" si="27"/>
        <v>530437.5</v>
      </c>
      <c r="K646" s="15">
        <v>15913.125</v>
      </c>
      <c r="L646" s="14">
        <f t="shared" si="28"/>
        <v>514524.375</v>
      </c>
      <c r="M646" s="20">
        <f t="shared" si="29"/>
        <v>501793.875</v>
      </c>
    </row>
    <row r="647" spans="2:13" x14ac:dyDescent="0.25">
      <c r="B647" s="19" t="s">
        <v>198</v>
      </c>
      <c r="C647" s="4" t="s">
        <v>2</v>
      </c>
      <c r="D647" s="4" t="s">
        <v>3</v>
      </c>
      <c r="E647" s="4" t="s">
        <v>16</v>
      </c>
      <c r="F647" s="4" t="s">
        <v>19</v>
      </c>
      <c r="G647" s="17">
        <v>3850.5</v>
      </c>
      <c r="H647" s="15">
        <v>120</v>
      </c>
      <c r="I647" s="15">
        <v>20</v>
      </c>
      <c r="J647" s="14">
        <f t="shared" ref="J647:J706" si="30">G647*I647</f>
        <v>77010</v>
      </c>
      <c r="K647" s="15">
        <v>2310.3000000000002</v>
      </c>
      <c r="L647" s="14">
        <f t="shared" ref="L647:L706" si="31">J647-K647</f>
        <v>74699.7</v>
      </c>
      <c r="M647" s="20">
        <f t="shared" ref="M647:M706" si="32">L647-G647*H647</f>
        <v>-387360.3</v>
      </c>
    </row>
    <row r="648" spans="2:13" x14ac:dyDescent="0.25">
      <c r="B648" s="19" t="s">
        <v>352</v>
      </c>
      <c r="C648" s="4" t="s">
        <v>13</v>
      </c>
      <c r="D648" s="4" t="s">
        <v>8</v>
      </c>
      <c r="E648" s="4" t="s">
        <v>4</v>
      </c>
      <c r="F648" s="4" t="s">
        <v>20</v>
      </c>
      <c r="G648" s="17">
        <v>2181</v>
      </c>
      <c r="H648" s="15">
        <v>3</v>
      </c>
      <c r="I648" s="15">
        <v>300</v>
      </c>
      <c r="J648" s="14">
        <f t="shared" si="30"/>
        <v>654300</v>
      </c>
      <c r="K648" s="15">
        <v>45801</v>
      </c>
      <c r="L648" s="14">
        <f t="shared" si="31"/>
        <v>608499</v>
      </c>
      <c r="M648" s="20">
        <f t="shared" si="32"/>
        <v>601956</v>
      </c>
    </row>
    <row r="649" spans="2:13" x14ac:dyDescent="0.25">
      <c r="B649" s="19" t="s">
        <v>354</v>
      </c>
      <c r="C649" s="4" t="s">
        <v>13</v>
      </c>
      <c r="D649" s="4" t="s">
        <v>8</v>
      </c>
      <c r="E649" s="4" t="s">
        <v>10</v>
      </c>
      <c r="F649" s="4" t="s">
        <v>20</v>
      </c>
      <c r="G649" s="17">
        <v>2181</v>
      </c>
      <c r="H649" s="15">
        <v>5</v>
      </c>
      <c r="I649" s="15">
        <v>300</v>
      </c>
      <c r="J649" s="14">
        <f t="shared" si="30"/>
        <v>654300</v>
      </c>
      <c r="K649" s="15">
        <v>45801</v>
      </c>
      <c r="L649" s="14">
        <f t="shared" si="31"/>
        <v>608499</v>
      </c>
      <c r="M649" s="20">
        <f t="shared" si="32"/>
        <v>597594</v>
      </c>
    </row>
    <row r="650" spans="2:13" x14ac:dyDescent="0.25">
      <c r="B650" s="19" t="s">
        <v>550</v>
      </c>
      <c r="C650" s="4" t="s">
        <v>11</v>
      </c>
      <c r="D650" s="4" t="s">
        <v>8</v>
      </c>
      <c r="E650" s="4" t="s">
        <v>17</v>
      </c>
      <c r="F650" s="4" t="s">
        <v>21</v>
      </c>
      <c r="G650" s="17">
        <v>1734</v>
      </c>
      <c r="H650" s="15">
        <v>250</v>
      </c>
      <c r="I650" s="15">
        <v>12</v>
      </c>
      <c r="J650" s="14">
        <f t="shared" si="30"/>
        <v>20808</v>
      </c>
      <c r="K650" s="15">
        <v>2288.88</v>
      </c>
      <c r="L650" s="14">
        <f t="shared" si="31"/>
        <v>18519.12</v>
      </c>
      <c r="M650" s="20">
        <f t="shared" si="32"/>
        <v>-414980.88</v>
      </c>
    </row>
    <row r="651" spans="2:13" x14ac:dyDescent="0.25">
      <c r="B651" s="19" t="s">
        <v>456</v>
      </c>
      <c r="C651" s="4" t="s">
        <v>13</v>
      </c>
      <c r="D651" s="4" t="s">
        <v>14</v>
      </c>
      <c r="E651" s="4" t="s">
        <v>17</v>
      </c>
      <c r="F651" s="4" t="s">
        <v>20</v>
      </c>
      <c r="G651" s="17">
        <v>1867</v>
      </c>
      <c r="H651" s="15">
        <v>250</v>
      </c>
      <c r="I651" s="15">
        <v>300</v>
      </c>
      <c r="J651" s="14">
        <f t="shared" si="30"/>
        <v>560100</v>
      </c>
      <c r="K651" s="15">
        <v>50409</v>
      </c>
      <c r="L651" s="14">
        <f t="shared" si="31"/>
        <v>509691</v>
      </c>
      <c r="M651" s="20">
        <f t="shared" si="32"/>
        <v>42941</v>
      </c>
    </row>
    <row r="652" spans="2:13" x14ac:dyDescent="0.25">
      <c r="B652" s="19" t="s">
        <v>68</v>
      </c>
      <c r="C652" s="13" t="s">
        <v>2</v>
      </c>
      <c r="D652" s="13" t="s">
        <v>3</v>
      </c>
      <c r="E652" s="13" t="s">
        <v>17</v>
      </c>
      <c r="F652" s="13" t="s">
        <v>5</v>
      </c>
      <c r="G652" s="16">
        <v>1817</v>
      </c>
      <c r="H652" s="14">
        <v>250</v>
      </c>
      <c r="I652" s="14">
        <v>20</v>
      </c>
      <c r="J652" s="14">
        <f t="shared" si="30"/>
        <v>36340</v>
      </c>
      <c r="K652" s="14">
        <v>0</v>
      </c>
      <c r="L652" s="14">
        <f t="shared" si="31"/>
        <v>36340</v>
      </c>
      <c r="M652" s="20">
        <f t="shared" si="32"/>
        <v>-417910</v>
      </c>
    </row>
    <row r="653" spans="2:13" x14ac:dyDescent="0.25">
      <c r="B653" s="19" t="s">
        <v>716</v>
      </c>
      <c r="C653" s="4" t="s">
        <v>12</v>
      </c>
      <c r="D653" s="4" t="s">
        <v>3</v>
      </c>
      <c r="E653" s="4" t="s">
        <v>17</v>
      </c>
      <c r="F653" s="4" t="s">
        <v>21</v>
      </c>
      <c r="G653" s="17">
        <v>2954</v>
      </c>
      <c r="H653" s="15">
        <v>250</v>
      </c>
      <c r="I653" s="15">
        <v>125</v>
      </c>
      <c r="J653" s="14">
        <f t="shared" si="30"/>
        <v>369250</v>
      </c>
      <c r="K653" s="15">
        <v>55387.5</v>
      </c>
      <c r="L653" s="14">
        <f t="shared" si="31"/>
        <v>313862.5</v>
      </c>
      <c r="M653" s="20">
        <f t="shared" si="32"/>
        <v>-424637.5</v>
      </c>
    </row>
    <row r="654" spans="2:13" x14ac:dyDescent="0.25">
      <c r="B654" s="19" t="s">
        <v>416</v>
      </c>
      <c r="C654" s="4" t="s">
        <v>13</v>
      </c>
      <c r="D654" s="4" t="s">
        <v>3</v>
      </c>
      <c r="E654" s="4" t="s">
        <v>17</v>
      </c>
      <c r="F654" s="4" t="s">
        <v>20</v>
      </c>
      <c r="G654" s="17">
        <v>2134</v>
      </c>
      <c r="H654" s="15">
        <v>250</v>
      </c>
      <c r="I654" s="15">
        <v>300</v>
      </c>
      <c r="J654" s="14">
        <f t="shared" si="30"/>
        <v>640200</v>
      </c>
      <c r="K654" s="15">
        <v>51216</v>
      </c>
      <c r="L654" s="14">
        <f t="shared" si="31"/>
        <v>588984</v>
      </c>
      <c r="M654" s="20">
        <f t="shared" si="32"/>
        <v>55484</v>
      </c>
    </row>
    <row r="655" spans="2:13" x14ac:dyDescent="0.25">
      <c r="B655" s="19" t="s">
        <v>73</v>
      </c>
      <c r="C655" s="13" t="s">
        <v>2</v>
      </c>
      <c r="D655" s="13" t="s">
        <v>6</v>
      </c>
      <c r="E655" s="13" t="s">
        <v>18</v>
      </c>
      <c r="F655" s="13" t="s">
        <v>5</v>
      </c>
      <c r="G655" s="16">
        <v>1686</v>
      </c>
      <c r="H655" s="14">
        <v>260</v>
      </c>
      <c r="I655" s="14">
        <v>7</v>
      </c>
      <c r="J655" s="14">
        <f t="shared" si="30"/>
        <v>11802</v>
      </c>
      <c r="K655" s="14">
        <v>0</v>
      </c>
      <c r="L655" s="14">
        <f t="shared" si="31"/>
        <v>11802</v>
      </c>
      <c r="M655" s="20">
        <f t="shared" si="32"/>
        <v>-426558</v>
      </c>
    </row>
    <row r="656" spans="2:13" x14ac:dyDescent="0.25">
      <c r="B656" s="19" t="s">
        <v>622</v>
      </c>
      <c r="C656" s="4" t="s">
        <v>7</v>
      </c>
      <c r="D656" s="4" t="s">
        <v>8</v>
      </c>
      <c r="E656" s="4" t="s">
        <v>16</v>
      </c>
      <c r="F656" s="4" t="s">
        <v>21</v>
      </c>
      <c r="G656" s="17">
        <v>3997.5</v>
      </c>
      <c r="H656" s="15">
        <v>120</v>
      </c>
      <c r="I656" s="15">
        <v>15</v>
      </c>
      <c r="J656" s="14">
        <f t="shared" si="30"/>
        <v>59962.5</v>
      </c>
      <c r="K656" s="15">
        <v>7795.125</v>
      </c>
      <c r="L656" s="14">
        <f t="shared" si="31"/>
        <v>52167.375</v>
      </c>
      <c r="M656" s="20">
        <f t="shared" si="32"/>
        <v>-427532.625</v>
      </c>
    </row>
    <row r="657" spans="2:13" x14ac:dyDescent="0.25">
      <c r="B657" s="19" t="s">
        <v>685</v>
      </c>
      <c r="C657" s="4" t="s">
        <v>7</v>
      </c>
      <c r="D657" s="4" t="s">
        <v>3</v>
      </c>
      <c r="E657" s="4" t="s">
        <v>18</v>
      </c>
      <c r="F657" s="4" t="s">
        <v>21</v>
      </c>
      <c r="G657" s="17">
        <v>1743</v>
      </c>
      <c r="H657" s="15">
        <v>260</v>
      </c>
      <c r="I657" s="15">
        <v>15</v>
      </c>
      <c r="J657" s="14">
        <f t="shared" si="30"/>
        <v>26145</v>
      </c>
      <c r="K657" s="15">
        <v>3660.3</v>
      </c>
      <c r="L657" s="14">
        <f t="shared" si="31"/>
        <v>22484.7</v>
      </c>
      <c r="M657" s="20">
        <f t="shared" si="32"/>
        <v>-430695.3</v>
      </c>
    </row>
    <row r="658" spans="2:13" x14ac:dyDescent="0.25">
      <c r="B658" s="19" t="s">
        <v>723</v>
      </c>
      <c r="C658" s="4" t="s">
        <v>11</v>
      </c>
      <c r="D658" s="4" t="s">
        <v>14</v>
      </c>
      <c r="E658" s="4" t="s">
        <v>17</v>
      </c>
      <c r="F658" s="4" t="s">
        <v>21</v>
      </c>
      <c r="G658" s="17">
        <v>1806</v>
      </c>
      <c r="H658" s="15">
        <v>250</v>
      </c>
      <c r="I658" s="15">
        <v>12</v>
      </c>
      <c r="J658" s="14">
        <f t="shared" si="30"/>
        <v>21672</v>
      </c>
      <c r="K658" s="15">
        <v>3250.8</v>
      </c>
      <c r="L658" s="14">
        <f t="shared" si="31"/>
        <v>18421.2</v>
      </c>
      <c r="M658" s="20">
        <f t="shared" si="32"/>
        <v>-433078.8</v>
      </c>
    </row>
    <row r="659" spans="2:13" x14ac:dyDescent="0.25">
      <c r="B659" s="19" t="s">
        <v>683</v>
      </c>
      <c r="C659" s="4" t="s">
        <v>12</v>
      </c>
      <c r="D659" s="4" t="s">
        <v>14</v>
      </c>
      <c r="E659" s="4" t="s">
        <v>18</v>
      </c>
      <c r="F659" s="4" t="s">
        <v>21</v>
      </c>
      <c r="G659" s="17">
        <v>2844</v>
      </c>
      <c r="H659" s="15">
        <v>260</v>
      </c>
      <c r="I659" s="15">
        <v>125</v>
      </c>
      <c r="J659" s="14">
        <f t="shared" si="30"/>
        <v>355500</v>
      </c>
      <c r="K659" s="15">
        <v>49770</v>
      </c>
      <c r="L659" s="14">
        <f t="shared" si="31"/>
        <v>305730</v>
      </c>
      <c r="M659" s="20">
        <f t="shared" si="32"/>
        <v>-433710</v>
      </c>
    </row>
    <row r="660" spans="2:13" x14ac:dyDescent="0.25">
      <c r="B660" s="19" t="s">
        <v>688</v>
      </c>
      <c r="C660" s="4" t="s">
        <v>2</v>
      </c>
      <c r="D660" s="4" t="s">
        <v>9</v>
      </c>
      <c r="E660" s="4" t="s">
        <v>18</v>
      </c>
      <c r="F660" s="4" t="s">
        <v>21</v>
      </c>
      <c r="G660" s="17">
        <v>1727</v>
      </c>
      <c r="H660" s="15">
        <v>260</v>
      </c>
      <c r="I660" s="15">
        <v>7</v>
      </c>
      <c r="J660" s="14">
        <f t="shared" si="30"/>
        <v>12089</v>
      </c>
      <c r="K660" s="15">
        <v>1692.46</v>
      </c>
      <c r="L660" s="14">
        <f t="shared" si="31"/>
        <v>10396.540000000001</v>
      </c>
      <c r="M660" s="20">
        <f t="shared" si="32"/>
        <v>-438623.46</v>
      </c>
    </row>
    <row r="661" spans="2:13" x14ac:dyDescent="0.25">
      <c r="B661" s="19" t="s">
        <v>687</v>
      </c>
      <c r="C661" s="4" t="s">
        <v>2</v>
      </c>
      <c r="D661" s="4" t="s">
        <v>8</v>
      </c>
      <c r="E661" s="4" t="s">
        <v>18</v>
      </c>
      <c r="F661" s="4" t="s">
        <v>21</v>
      </c>
      <c r="G661" s="17">
        <v>1731</v>
      </c>
      <c r="H661" s="15">
        <v>260</v>
      </c>
      <c r="I661" s="15">
        <v>7</v>
      </c>
      <c r="J661" s="14">
        <f t="shared" si="30"/>
        <v>12117</v>
      </c>
      <c r="K661" s="15">
        <v>1696.38</v>
      </c>
      <c r="L661" s="14">
        <f t="shared" si="31"/>
        <v>10420.619999999999</v>
      </c>
      <c r="M661" s="20">
        <f t="shared" si="32"/>
        <v>-439639.38</v>
      </c>
    </row>
    <row r="662" spans="2:13" x14ac:dyDescent="0.25">
      <c r="B662" s="19" t="s">
        <v>635</v>
      </c>
      <c r="C662" s="4" t="s">
        <v>11</v>
      </c>
      <c r="D662" s="4" t="s">
        <v>6</v>
      </c>
      <c r="E662" s="4" t="s">
        <v>18</v>
      </c>
      <c r="F662" s="4" t="s">
        <v>21</v>
      </c>
      <c r="G662" s="17">
        <v>1770</v>
      </c>
      <c r="H662" s="15">
        <v>260</v>
      </c>
      <c r="I662" s="15">
        <v>12</v>
      </c>
      <c r="J662" s="14">
        <f t="shared" si="30"/>
        <v>21240</v>
      </c>
      <c r="K662" s="15">
        <v>2761.2</v>
      </c>
      <c r="L662" s="14">
        <f t="shared" si="31"/>
        <v>18478.8</v>
      </c>
      <c r="M662" s="20">
        <f t="shared" si="32"/>
        <v>-441721.2</v>
      </c>
    </row>
    <row r="663" spans="2:13" x14ac:dyDescent="0.25">
      <c r="B663" s="19" t="s">
        <v>72</v>
      </c>
      <c r="C663" s="13" t="s">
        <v>2</v>
      </c>
      <c r="D663" s="13" t="s">
        <v>8</v>
      </c>
      <c r="E663" s="13" t="s">
        <v>18</v>
      </c>
      <c r="F663" s="13" t="s">
        <v>5</v>
      </c>
      <c r="G663" s="16">
        <v>1899</v>
      </c>
      <c r="H663" s="14">
        <v>260</v>
      </c>
      <c r="I663" s="14">
        <v>20</v>
      </c>
      <c r="J663" s="14">
        <f t="shared" si="30"/>
        <v>37980</v>
      </c>
      <c r="K663" s="14">
        <v>0</v>
      </c>
      <c r="L663" s="14">
        <f t="shared" si="31"/>
        <v>37980</v>
      </c>
      <c r="M663" s="20">
        <f t="shared" si="32"/>
        <v>-455760</v>
      </c>
    </row>
    <row r="664" spans="2:13" x14ac:dyDescent="0.25">
      <c r="B664" s="19" t="s">
        <v>191</v>
      </c>
      <c r="C664" s="4" t="s">
        <v>11</v>
      </c>
      <c r="D664" s="4" t="s">
        <v>9</v>
      </c>
      <c r="E664" s="4" t="s">
        <v>17</v>
      </c>
      <c r="F664" s="4" t="s">
        <v>19</v>
      </c>
      <c r="G664" s="17">
        <v>1916</v>
      </c>
      <c r="H664" s="15">
        <v>250</v>
      </c>
      <c r="I664" s="15">
        <v>12</v>
      </c>
      <c r="J664" s="14">
        <f t="shared" si="30"/>
        <v>22992</v>
      </c>
      <c r="K664" s="15">
        <v>689.76</v>
      </c>
      <c r="L664" s="14">
        <f t="shared" si="31"/>
        <v>22302.240000000002</v>
      </c>
      <c r="M664" s="20">
        <f t="shared" si="32"/>
        <v>-456697.76</v>
      </c>
    </row>
    <row r="665" spans="2:13" x14ac:dyDescent="0.25">
      <c r="B665" s="19" t="s">
        <v>195</v>
      </c>
      <c r="C665" s="4" t="s">
        <v>7</v>
      </c>
      <c r="D665" s="4" t="s">
        <v>6</v>
      </c>
      <c r="E665" s="4" t="s">
        <v>17</v>
      </c>
      <c r="F665" s="4" t="s">
        <v>19</v>
      </c>
      <c r="G665" s="17">
        <v>1945</v>
      </c>
      <c r="H665" s="15">
        <v>250</v>
      </c>
      <c r="I665" s="15">
        <v>15</v>
      </c>
      <c r="J665" s="14">
        <f t="shared" si="30"/>
        <v>29175</v>
      </c>
      <c r="K665" s="15">
        <v>875.25</v>
      </c>
      <c r="L665" s="14">
        <f t="shared" si="31"/>
        <v>28299.75</v>
      </c>
      <c r="M665" s="20">
        <f t="shared" si="32"/>
        <v>-457950.25</v>
      </c>
    </row>
    <row r="666" spans="2:13" x14ac:dyDescent="0.25">
      <c r="B666" s="19" t="s">
        <v>689</v>
      </c>
      <c r="C666" s="4" t="s">
        <v>7</v>
      </c>
      <c r="D666" s="4" t="s">
        <v>9</v>
      </c>
      <c r="E666" s="4" t="s">
        <v>18</v>
      </c>
      <c r="F666" s="4" t="s">
        <v>21</v>
      </c>
      <c r="G666" s="17">
        <v>1870</v>
      </c>
      <c r="H666" s="15">
        <v>260</v>
      </c>
      <c r="I666" s="15">
        <v>15</v>
      </c>
      <c r="J666" s="14">
        <f t="shared" si="30"/>
        <v>28050</v>
      </c>
      <c r="K666" s="15">
        <v>3927</v>
      </c>
      <c r="L666" s="14">
        <f t="shared" si="31"/>
        <v>24123</v>
      </c>
      <c r="M666" s="20">
        <f t="shared" si="32"/>
        <v>-462077</v>
      </c>
    </row>
    <row r="667" spans="2:13" x14ac:dyDescent="0.25">
      <c r="B667" s="19" t="s">
        <v>430</v>
      </c>
      <c r="C667" s="4" t="s">
        <v>2</v>
      </c>
      <c r="D667" s="4" t="s">
        <v>8</v>
      </c>
      <c r="E667" s="4" t="s">
        <v>10</v>
      </c>
      <c r="F667" s="4" t="s">
        <v>20</v>
      </c>
      <c r="G667" s="17">
        <v>1666</v>
      </c>
      <c r="H667" s="15">
        <v>5</v>
      </c>
      <c r="I667" s="15">
        <v>350</v>
      </c>
      <c r="J667" s="14">
        <f t="shared" si="30"/>
        <v>583100</v>
      </c>
      <c r="K667" s="15">
        <v>52479</v>
      </c>
      <c r="L667" s="14">
        <f t="shared" si="31"/>
        <v>530621</v>
      </c>
      <c r="M667" s="20">
        <f t="shared" si="32"/>
        <v>522291</v>
      </c>
    </row>
    <row r="668" spans="2:13" x14ac:dyDescent="0.25">
      <c r="B668" s="19" t="s">
        <v>553</v>
      </c>
      <c r="C668" s="4" t="s">
        <v>12</v>
      </c>
      <c r="D668" s="4" t="s">
        <v>6</v>
      </c>
      <c r="E668" s="4" t="s">
        <v>18</v>
      </c>
      <c r="F668" s="4" t="s">
        <v>21</v>
      </c>
      <c r="G668" s="17">
        <v>3165</v>
      </c>
      <c r="H668" s="15">
        <v>260</v>
      </c>
      <c r="I668" s="15">
        <v>125</v>
      </c>
      <c r="J668" s="14">
        <f t="shared" si="30"/>
        <v>395625</v>
      </c>
      <c r="K668" s="15">
        <v>43518.75</v>
      </c>
      <c r="L668" s="14">
        <f t="shared" si="31"/>
        <v>352106.25</v>
      </c>
      <c r="M668" s="20">
        <f t="shared" si="32"/>
        <v>-470793.75</v>
      </c>
    </row>
    <row r="669" spans="2:13" x14ac:dyDescent="0.25">
      <c r="B669" s="19" t="s">
        <v>70</v>
      </c>
      <c r="C669" s="13" t="s">
        <v>11</v>
      </c>
      <c r="D669" s="13" t="s">
        <v>14</v>
      </c>
      <c r="E669" s="13" t="s">
        <v>18</v>
      </c>
      <c r="F669" s="13" t="s">
        <v>5</v>
      </c>
      <c r="G669" s="16">
        <v>1953</v>
      </c>
      <c r="H669" s="14">
        <v>260</v>
      </c>
      <c r="I669" s="14">
        <v>12</v>
      </c>
      <c r="J669" s="14">
        <f t="shared" si="30"/>
        <v>23436</v>
      </c>
      <c r="K669" s="14">
        <v>0</v>
      </c>
      <c r="L669" s="14">
        <f t="shared" si="31"/>
        <v>23436</v>
      </c>
      <c r="M669" s="20">
        <f t="shared" si="32"/>
        <v>-484344</v>
      </c>
    </row>
    <row r="670" spans="2:13" x14ac:dyDescent="0.25">
      <c r="B670" s="19" t="s">
        <v>513</v>
      </c>
      <c r="C670" s="4" t="s">
        <v>2</v>
      </c>
      <c r="D670" s="4" t="s">
        <v>9</v>
      </c>
      <c r="E670" s="4" t="s">
        <v>18</v>
      </c>
      <c r="F670" s="4" t="s">
        <v>21</v>
      </c>
      <c r="G670" s="17">
        <v>2039</v>
      </c>
      <c r="H670" s="15">
        <v>260</v>
      </c>
      <c r="I670" s="15">
        <v>20</v>
      </c>
      <c r="J670" s="14">
        <f t="shared" si="30"/>
        <v>40780</v>
      </c>
      <c r="K670" s="15">
        <v>4078</v>
      </c>
      <c r="L670" s="14">
        <f t="shared" si="31"/>
        <v>36702</v>
      </c>
      <c r="M670" s="20">
        <f t="shared" si="32"/>
        <v>-493438</v>
      </c>
    </row>
    <row r="671" spans="2:13" x14ac:dyDescent="0.25">
      <c r="B671" s="19" t="s">
        <v>120</v>
      </c>
      <c r="C671" s="4" t="s">
        <v>11</v>
      </c>
      <c r="D671" s="4" t="s">
        <v>14</v>
      </c>
      <c r="E671" s="4" t="s">
        <v>18</v>
      </c>
      <c r="F671" s="4" t="s">
        <v>19</v>
      </c>
      <c r="G671" s="17">
        <v>1989</v>
      </c>
      <c r="H671" s="15">
        <v>260</v>
      </c>
      <c r="I671" s="15">
        <v>12</v>
      </c>
      <c r="J671" s="14">
        <f t="shared" si="30"/>
        <v>23868</v>
      </c>
      <c r="K671" s="15">
        <v>238.68</v>
      </c>
      <c r="L671" s="14">
        <f t="shared" si="31"/>
        <v>23629.32</v>
      </c>
      <c r="M671" s="20">
        <f t="shared" si="32"/>
        <v>-493510.68</v>
      </c>
    </row>
    <row r="672" spans="2:13" x14ac:dyDescent="0.25">
      <c r="B672" s="19" t="s">
        <v>648</v>
      </c>
      <c r="C672" s="4" t="s">
        <v>11</v>
      </c>
      <c r="D672" s="4" t="s">
        <v>14</v>
      </c>
      <c r="E672" s="4" t="s">
        <v>18</v>
      </c>
      <c r="F672" s="4" t="s">
        <v>21</v>
      </c>
      <c r="G672" s="17">
        <v>2015</v>
      </c>
      <c r="H672" s="15">
        <v>260</v>
      </c>
      <c r="I672" s="15">
        <v>12</v>
      </c>
      <c r="J672" s="14">
        <f t="shared" si="30"/>
        <v>24180</v>
      </c>
      <c r="K672" s="15">
        <v>3385.2</v>
      </c>
      <c r="L672" s="14">
        <f t="shared" si="31"/>
        <v>20794.8</v>
      </c>
      <c r="M672" s="20">
        <f t="shared" si="32"/>
        <v>-503105.2</v>
      </c>
    </row>
    <row r="673" spans="2:13" x14ac:dyDescent="0.25">
      <c r="B673" s="19" t="s">
        <v>584</v>
      </c>
      <c r="C673" s="4" t="s">
        <v>11</v>
      </c>
      <c r="D673" s="4" t="s">
        <v>3</v>
      </c>
      <c r="E673" s="4" t="s">
        <v>17</v>
      </c>
      <c r="F673" s="4" t="s">
        <v>21</v>
      </c>
      <c r="G673" s="17">
        <v>2109</v>
      </c>
      <c r="H673" s="15">
        <v>250</v>
      </c>
      <c r="I673" s="15">
        <v>12</v>
      </c>
      <c r="J673" s="14">
        <f t="shared" si="30"/>
        <v>25308</v>
      </c>
      <c r="K673" s="15">
        <v>3036.96</v>
      </c>
      <c r="L673" s="14">
        <f t="shared" si="31"/>
        <v>22271.040000000001</v>
      </c>
      <c r="M673" s="20">
        <f t="shared" si="32"/>
        <v>-504978.96</v>
      </c>
    </row>
    <row r="674" spans="2:13" x14ac:dyDescent="0.25">
      <c r="B674" s="19" t="s">
        <v>516</v>
      </c>
      <c r="C674" s="4" t="s">
        <v>7</v>
      </c>
      <c r="D674" s="4" t="s">
        <v>8</v>
      </c>
      <c r="E674" s="4" t="s">
        <v>18</v>
      </c>
      <c r="F674" s="4" t="s">
        <v>21</v>
      </c>
      <c r="G674" s="17">
        <v>2072</v>
      </c>
      <c r="H674" s="15">
        <v>260</v>
      </c>
      <c r="I674" s="15">
        <v>15</v>
      </c>
      <c r="J674" s="14">
        <f t="shared" si="30"/>
        <v>31080</v>
      </c>
      <c r="K674" s="15">
        <v>3108</v>
      </c>
      <c r="L674" s="14">
        <f t="shared" si="31"/>
        <v>27972</v>
      </c>
      <c r="M674" s="20">
        <f t="shared" si="32"/>
        <v>-510748</v>
      </c>
    </row>
    <row r="675" spans="2:13" x14ac:dyDescent="0.25">
      <c r="B675" s="19" t="s">
        <v>64</v>
      </c>
      <c r="C675" s="13" t="s">
        <v>7</v>
      </c>
      <c r="D675" s="13" t="s">
        <v>8</v>
      </c>
      <c r="E675" s="13" t="s">
        <v>17</v>
      </c>
      <c r="F675" s="13" t="s">
        <v>5</v>
      </c>
      <c r="G675" s="16">
        <v>2178</v>
      </c>
      <c r="H675" s="14">
        <v>250</v>
      </c>
      <c r="I675" s="14">
        <v>15</v>
      </c>
      <c r="J675" s="14">
        <f t="shared" si="30"/>
        <v>32670</v>
      </c>
      <c r="K675" s="14">
        <v>0</v>
      </c>
      <c r="L675" s="14">
        <f t="shared" si="31"/>
        <v>32670</v>
      </c>
      <c r="M675" s="20">
        <f t="shared" si="32"/>
        <v>-511830</v>
      </c>
    </row>
    <row r="676" spans="2:13" x14ac:dyDescent="0.25">
      <c r="B676" s="19" t="s">
        <v>506</v>
      </c>
      <c r="C676" s="4" t="s">
        <v>7</v>
      </c>
      <c r="D676" s="4" t="s">
        <v>8</v>
      </c>
      <c r="E676" s="4" t="s">
        <v>17</v>
      </c>
      <c r="F676" s="4" t="s">
        <v>21</v>
      </c>
      <c r="G676" s="17">
        <v>2167</v>
      </c>
      <c r="H676" s="15">
        <v>250</v>
      </c>
      <c r="I676" s="15">
        <v>15</v>
      </c>
      <c r="J676" s="14">
        <f t="shared" si="30"/>
        <v>32505</v>
      </c>
      <c r="K676" s="15">
        <v>3250.5</v>
      </c>
      <c r="L676" s="14">
        <f t="shared" si="31"/>
        <v>29254.5</v>
      </c>
      <c r="M676" s="20">
        <f t="shared" si="32"/>
        <v>-512495.5</v>
      </c>
    </row>
    <row r="677" spans="2:13" x14ac:dyDescent="0.25">
      <c r="B677" s="19" t="s">
        <v>375</v>
      </c>
      <c r="C677" s="4" t="s">
        <v>13</v>
      </c>
      <c r="D677" s="4" t="s">
        <v>9</v>
      </c>
      <c r="E677" s="4" t="s">
        <v>17</v>
      </c>
      <c r="F677" s="4" t="s">
        <v>20</v>
      </c>
      <c r="G677" s="17">
        <v>2747</v>
      </c>
      <c r="H677" s="15">
        <v>250</v>
      </c>
      <c r="I677" s="15">
        <v>300</v>
      </c>
      <c r="J677" s="14">
        <f t="shared" si="30"/>
        <v>824100</v>
      </c>
      <c r="K677" s="15">
        <v>57687</v>
      </c>
      <c r="L677" s="14">
        <f t="shared" si="31"/>
        <v>766413</v>
      </c>
      <c r="M677" s="20">
        <f t="shared" si="32"/>
        <v>79663</v>
      </c>
    </row>
    <row r="678" spans="2:13" x14ac:dyDescent="0.25">
      <c r="B678" s="19" t="s">
        <v>398</v>
      </c>
      <c r="C678" s="13" t="s">
        <v>13</v>
      </c>
      <c r="D678" s="13" t="s">
        <v>9</v>
      </c>
      <c r="E678" s="13" t="s">
        <v>15</v>
      </c>
      <c r="F678" s="13" t="s">
        <v>20</v>
      </c>
      <c r="G678" s="16">
        <v>2460</v>
      </c>
      <c r="H678" s="14">
        <v>10</v>
      </c>
      <c r="I678" s="14">
        <v>300</v>
      </c>
      <c r="J678" s="14">
        <f t="shared" si="30"/>
        <v>738000</v>
      </c>
      <c r="K678" s="14">
        <v>59040</v>
      </c>
      <c r="L678" s="14">
        <f t="shared" si="31"/>
        <v>678960</v>
      </c>
      <c r="M678" s="20">
        <f t="shared" si="32"/>
        <v>654360</v>
      </c>
    </row>
    <row r="679" spans="2:13" x14ac:dyDescent="0.25">
      <c r="B679" s="19" t="s">
        <v>74</v>
      </c>
      <c r="C679" s="13" t="s">
        <v>11</v>
      </c>
      <c r="D679" s="13" t="s">
        <v>14</v>
      </c>
      <c r="E679" s="13" t="s">
        <v>18</v>
      </c>
      <c r="F679" s="13" t="s">
        <v>5</v>
      </c>
      <c r="G679" s="16">
        <v>2141</v>
      </c>
      <c r="H679" s="14">
        <v>260</v>
      </c>
      <c r="I679" s="14">
        <v>12</v>
      </c>
      <c r="J679" s="14">
        <f t="shared" si="30"/>
        <v>25692</v>
      </c>
      <c r="K679" s="14">
        <v>0</v>
      </c>
      <c r="L679" s="14">
        <f t="shared" si="31"/>
        <v>25692</v>
      </c>
      <c r="M679" s="20">
        <f t="shared" si="32"/>
        <v>-530968</v>
      </c>
    </row>
    <row r="680" spans="2:13" x14ac:dyDescent="0.25">
      <c r="B680" s="19" t="s">
        <v>558</v>
      </c>
      <c r="C680" s="4" t="s">
        <v>7</v>
      </c>
      <c r="D680" s="4" t="s">
        <v>9</v>
      </c>
      <c r="E680" s="4" t="s">
        <v>18</v>
      </c>
      <c r="F680" s="4" t="s">
        <v>21</v>
      </c>
      <c r="G680" s="17">
        <v>2157</v>
      </c>
      <c r="H680" s="15">
        <v>260</v>
      </c>
      <c r="I680" s="15">
        <v>15</v>
      </c>
      <c r="J680" s="14">
        <f t="shared" si="30"/>
        <v>32355</v>
      </c>
      <c r="K680" s="15">
        <v>3559.05</v>
      </c>
      <c r="L680" s="14">
        <f t="shared" si="31"/>
        <v>28795.95</v>
      </c>
      <c r="M680" s="20">
        <f t="shared" si="32"/>
        <v>-532024.05000000005</v>
      </c>
    </row>
    <row r="681" spans="2:13" x14ac:dyDescent="0.25">
      <c r="B681" s="19" t="s">
        <v>421</v>
      </c>
      <c r="C681" s="4" t="s">
        <v>13</v>
      </c>
      <c r="D681" s="4" t="s">
        <v>9</v>
      </c>
      <c r="E681" s="4" t="s">
        <v>18</v>
      </c>
      <c r="F681" s="4" t="s">
        <v>20</v>
      </c>
      <c r="G681" s="17">
        <v>2460</v>
      </c>
      <c r="H681" s="15">
        <v>260</v>
      </c>
      <c r="I681" s="15">
        <v>300</v>
      </c>
      <c r="J681" s="14">
        <f t="shared" si="30"/>
        <v>738000</v>
      </c>
      <c r="K681" s="15">
        <v>59040</v>
      </c>
      <c r="L681" s="14">
        <f t="shared" si="31"/>
        <v>678960</v>
      </c>
      <c r="M681" s="20">
        <f t="shared" si="32"/>
        <v>39360</v>
      </c>
    </row>
    <row r="682" spans="2:13" x14ac:dyDescent="0.25">
      <c r="B682" s="19" t="s">
        <v>404</v>
      </c>
      <c r="C682" s="13" t="s">
        <v>2</v>
      </c>
      <c r="D682" s="13" t="s">
        <v>6</v>
      </c>
      <c r="E682" s="13" t="s">
        <v>15</v>
      </c>
      <c r="F682" s="13" t="s">
        <v>20</v>
      </c>
      <c r="G682" s="16">
        <v>2146</v>
      </c>
      <c r="H682" s="14">
        <v>10</v>
      </c>
      <c r="I682" s="14">
        <v>350</v>
      </c>
      <c r="J682" s="14">
        <f t="shared" si="30"/>
        <v>751100</v>
      </c>
      <c r="K682" s="14">
        <v>60088</v>
      </c>
      <c r="L682" s="14">
        <f t="shared" si="31"/>
        <v>691012</v>
      </c>
      <c r="M682" s="20">
        <f t="shared" si="32"/>
        <v>669552</v>
      </c>
    </row>
    <row r="683" spans="2:13" x14ac:dyDescent="0.25">
      <c r="B683" s="19" t="s">
        <v>71</v>
      </c>
      <c r="C683" s="13" t="s">
        <v>12</v>
      </c>
      <c r="D683" s="13" t="s">
        <v>6</v>
      </c>
      <c r="E683" s="13" t="s">
        <v>18</v>
      </c>
      <c r="F683" s="13" t="s">
        <v>5</v>
      </c>
      <c r="G683" s="16">
        <v>4219.5</v>
      </c>
      <c r="H683" s="14">
        <v>260</v>
      </c>
      <c r="I683" s="14">
        <v>125</v>
      </c>
      <c r="J683" s="14">
        <f t="shared" si="30"/>
        <v>527437.5</v>
      </c>
      <c r="K683" s="14">
        <v>0</v>
      </c>
      <c r="L683" s="14">
        <f t="shared" si="31"/>
        <v>527437.5</v>
      </c>
      <c r="M683" s="20">
        <f t="shared" si="32"/>
        <v>-569632.5</v>
      </c>
    </row>
    <row r="684" spans="2:13" x14ac:dyDescent="0.25">
      <c r="B684" s="19" t="s">
        <v>199</v>
      </c>
      <c r="C684" s="4" t="s">
        <v>11</v>
      </c>
      <c r="D684" s="4" t="s">
        <v>6</v>
      </c>
      <c r="E684" s="4" t="s">
        <v>17</v>
      </c>
      <c r="F684" s="4" t="s">
        <v>19</v>
      </c>
      <c r="G684" s="17">
        <v>2479</v>
      </c>
      <c r="H684" s="15">
        <v>250</v>
      </c>
      <c r="I684" s="15">
        <v>12</v>
      </c>
      <c r="J684" s="14">
        <f t="shared" si="30"/>
        <v>29748</v>
      </c>
      <c r="K684" s="15">
        <v>892.44</v>
      </c>
      <c r="L684" s="14">
        <f t="shared" si="31"/>
        <v>28855.56</v>
      </c>
      <c r="M684" s="20">
        <f t="shared" si="32"/>
        <v>-590894.43999999994</v>
      </c>
    </row>
    <row r="685" spans="2:13" x14ac:dyDescent="0.25">
      <c r="B685" s="19" t="s">
        <v>460</v>
      </c>
      <c r="C685" s="4" t="s">
        <v>2</v>
      </c>
      <c r="D685" s="4" t="s">
        <v>14</v>
      </c>
      <c r="E685" s="4" t="s">
        <v>18</v>
      </c>
      <c r="F685" s="4" t="s">
        <v>20</v>
      </c>
      <c r="G685" s="17">
        <v>2071</v>
      </c>
      <c r="H685" s="15">
        <v>260</v>
      </c>
      <c r="I685" s="15">
        <v>350</v>
      </c>
      <c r="J685" s="14">
        <f t="shared" si="30"/>
        <v>724850</v>
      </c>
      <c r="K685" s="15">
        <v>65236.5</v>
      </c>
      <c r="L685" s="14">
        <f t="shared" si="31"/>
        <v>659613.5</v>
      </c>
      <c r="M685" s="20">
        <f t="shared" si="32"/>
        <v>121153.5</v>
      </c>
    </row>
    <row r="686" spans="2:13" x14ac:dyDescent="0.25">
      <c r="B686" s="19" t="s">
        <v>601</v>
      </c>
      <c r="C686" s="4" t="s">
        <v>7</v>
      </c>
      <c r="D686" s="4" t="s">
        <v>14</v>
      </c>
      <c r="E686" s="4" t="s">
        <v>17</v>
      </c>
      <c r="F686" s="4" t="s">
        <v>21</v>
      </c>
      <c r="G686" s="17">
        <v>2567</v>
      </c>
      <c r="H686" s="15">
        <v>250</v>
      </c>
      <c r="I686" s="15">
        <v>15</v>
      </c>
      <c r="J686" s="14">
        <f t="shared" si="30"/>
        <v>38505</v>
      </c>
      <c r="K686" s="15">
        <v>5005.6499999999996</v>
      </c>
      <c r="L686" s="14">
        <f t="shared" si="31"/>
        <v>33499.35</v>
      </c>
      <c r="M686" s="20">
        <f t="shared" si="32"/>
        <v>-608250.65</v>
      </c>
    </row>
    <row r="687" spans="2:13" x14ac:dyDescent="0.25">
      <c r="B687" s="19" t="s">
        <v>437</v>
      </c>
      <c r="C687" s="4" t="s">
        <v>13</v>
      </c>
      <c r="D687" s="4" t="s">
        <v>9</v>
      </c>
      <c r="E687" s="4" t="s">
        <v>15</v>
      </c>
      <c r="F687" s="4" t="s">
        <v>20</v>
      </c>
      <c r="G687" s="17">
        <v>2565</v>
      </c>
      <c r="H687" s="15">
        <v>10</v>
      </c>
      <c r="I687" s="15">
        <v>300</v>
      </c>
      <c r="J687" s="14">
        <f t="shared" si="30"/>
        <v>769500</v>
      </c>
      <c r="K687" s="15">
        <v>69255</v>
      </c>
      <c r="L687" s="14">
        <f t="shared" si="31"/>
        <v>700245</v>
      </c>
      <c r="M687" s="20">
        <f t="shared" si="32"/>
        <v>674595</v>
      </c>
    </row>
    <row r="688" spans="2:13" x14ac:dyDescent="0.25">
      <c r="B688" s="19" t="s">
        <v>684</v>
      </c>
      <c r="C688" s="4" t="s">
        <v>11</v>
      </c>
      <c r="D688" s="4" t="s">
        <v>8</v>
      </c>
      <c r="E688" s="4" t="s">
        <v>18</v>
      </c>
      <c r="F688" s="4" t="s">
        <v>21</v>
      </c>
      <c r="G688" s="17">
        <v>2475</v>
      </c>
      <c r="H688" s="15">
        <v>260</v>
      </c>
      <c r="I688" s="15">
        <v>12</v>
      </c>
      <c r="J688" s="14">
        <f t="shared" si="30"/>
        <v>29700</v>
      </c>
      <c r="K688" s="15">
        <v>4158</v>
      </c>
      <c r="L688" s="14">
        <f t="shared" si="31"/>
        <v>25542</v>
      </c>
      <c r="M688" s="20">
        <f t="shared" si="32"/>
        <v>-617958</v>
      </c>
    </row>
    <row r="689" spans="2:13" x14ac:dyDescent="0.25">
      <c r="B689" s="19" t="s">
        <v>377</v>
      </c>
      <c r="C689" s="4" t="s">
        <v>2</v>
      </c>
      <c r="D689" s="4" t="s">
        <v>8</v>
      </c>
      <c r="E689" s="4" t="s">
        <v>18</v>
      </c>
      <c r="F689" s="4" t="s">
        <v>20</v>
      </c>
      <c r="G689" s="17">
        <v>2876</v>
      </c>
      <c r="H689" s="15">
        <v>260</v>
      </c>
      <c r="I689" s="15">
        <v>350</v>
      </c>
      <c r="J689" s="14">
        <f t="shared" si="30"/>
        <v>1006600</v>
      </c>
      <c r="K689" s="15">
        <v>70462</v>
      </c>
      <c r="L689" s="14">
        <f t="shared" si="31"/>
        <v>936138</v>
      </c>
      <c r="M689" s="20">
        <f t="shared" si="32"/>
        <v>188378</v>
      </c>
    </row>
    <row r="690" spans="2:13" x14ac:dyDescent="0.25">
      <c r="B690" s="19" t="s">
        <v>593</v>
      </c>
      <c r="C690" s="4" t="s">
        <v>7</v>
      </c>
      <c r="D690" s="4" t="s">
        <v>14</v>
      </c>
      <c r="E690" s="4" t="s">
        <v>18</v>
      </c>
      <c r="F690" s="4" t="s">
        <v>21</v>
      </c>
      <c r="G690" s="17">
        <v>2548</v>
      </c>
      <c r="H690" s="15">
        <v>260</v>
      </c>
      <c r="I690" s="15">
        <v>15</v>
      </c>
      <c r="J690" s="14">
        <f t="shared" si="30"/>
        <v>38220</v>
      </c>
      <c r="K690" s="15">
        <v>4586.3999999999996</v>
      </c>
      <c r="L690" s="14">
        <f t="shared" si="31"/>
        <v>33633.599999999999</v>
      </c>
      <c r="M690" s="20">
        <f t="shared" si="32"/>
        <v>-628846.4</v>
      </c>
    </row>
    <row r="691" spans="2:13" x14ac:dyDescent="0.25">
      <c r="B691" s="19" t="s">
        <v>554</v>
      </c>
      <c r="C691" s="4" t="s">
        <v>2</v>
      </c>
      <c r="D691" s="4" t="s">
        <v>9</v>
      </c>
      <c r="E691" s="4" t="s">
        <v>18</v>
      </c>
      <c r="F691" s="4" t="s">
        <v>21</v>
      </c>
      <c r="G691" s="17">
        <v>2629</v>
      </c>
      <c r="H691" s="15">
        <v>260</v>
      </c>
      <c r="I691" s="15">
        <v>20</v>
      </c>
      <c r="J691" s="14">
        <f t="shared" si="30"/>
        <v>52580</v>
      </c>
      <c r="K691" s="15">
        <v>5783.8</v>
      </c>
      <c r="L691" s="14">
        <f t="shared" si="31"/>
        <v>46796.2</v>
      </c>
      <c r="M691" s="20">
        <f t="shared" si="32"/>
        <v>-636743.80000000005</v>
      </c>
    </row>
    <row r="692" spans="2:13" x14ac:dyDescent="0.25">
      <c r="B692" s="19" t="s">
        <v>514</v>
      </c>
      <c r="C692" s="4" t="s">
        <v>11</v>
      </c>
      <c r="D692" s="4" t="s">
        <v>6</v>
      </c>
      <c r="E692" s="4" t="s">
        <v>18</v>
      </c>
      <c r="F692" s="4" t="s">
        <v>21</v>
      </c>
      <c r="G692" s="17">
        <v>2574</v>
      </c>
      <c r="H692" s="15">
        <v>260</v>
      </c>
      <c r="I692" s="15">
        <v>12</v>
      </c>
      <c r="J692" s="14">
        <f t="shared" si="30"/>
        <v>30888</v>
      </c>
      <c r="K692" s="15">
        <v>3088.8</v>
      </c>
      <c r="L692" s="14">
        <f t="shared" si="31"/>
        <v>27799.200000000001</v>
      </c>
      <c r="M692" s="20">
        <f t="shared" si="32"/>
        <v>-641440.80000000005</v>
      </c>
    </row>
    <row r="693" spans="2:13" x14ac:dyDescent="0.25">
      <c r="B693" s="19" t="s">
        <v>453</v>
      </c>
      <c r="C693" s="4" t="s">
        <v>13</v>
      </c>
      <c r="D693" s="4" t="s">
        <v>6</v>
      </c>
      <c r="E693" s="4" t="s">
        <v>17</v>
      </c>
      <c r="F693" s="4" t="s">
        <v>20</v>
      </c>
      <c r="G693" s="17">
        <v>2659</v>
      </c>
      <c r="H693" s="15">
        <v>250</v>
      </c>
      <c r="I693" s="15">
        <v>300</v>
      </c>
      <c r="J693" s="14">
        <f t="shared" si="30"/>
        <v>797700</v>
      </c>
      <c r="K693" s="15">
        <v>71793</v>
      </c>
      <c r="L693" s="14">
        <f t="shared" si="31"/>
        <v>725907</v>
      </c>
      <c r="M693" s="20">
        <f t="shared" si="32"/>
        <v>61157</v>
      </c>
    </row>
    <row r="694" spans="2:13" x14ac:dyDescent="0.25">
      <c r="B694" s="19" t="s">
        <v>438</v>
      </c>
      <c r="C694" s="4" t="s">
        <v>2</v>
      </c>
      <c r="D694" s="4" t="s">
        <v>9</v>
      </c>
      <c r="E694" s="4" t="s">
        <v>15</v>
      </c>
      <c r="F694" s="4" t="s">
        <v>20</v>
      </c>
      <c r="G694" s="17">
        <v>2417</v>
      </c>
      <c r="H694" s="15">
        <v>10</v>
      </c>
      <c r="I694" s="15">
        <v>350</v>
      </c>
      <c r="J694" s="14">
        <f t="shared" si="30"/>
        <v>845950</v>
      </c>
      <c r="K694" s="15">
        <v>76135.5</v>
      </c>
      <c r="L694" s="14">
        <f t="shared" si="31"/>
        <v>769814.5</v>
      </c>
      <c r="M694" s="20">
        <f t="shared" si="32"/>
        <v>745644.5</v>
      </c>
    </row>
    <row r="695" spans="2:13" x14ac:dyDescent="0.25">
      <c r="B695" s="19" t="s">
        <v>63</v>
      </c>
      <c r="C695" s="13" t="s">
        <v>11</v>
      </c>
      <c r="D695" s="13" t="s">
        <v>6</v>
      </c>
      <c r="E695" s="13" t="s">
        <v>17</v>
      </c>
      <c r="F695" s="13" t="s">
        <v>5</v>
      </c>
      <c r="G695" s="16">
        <v>2838</v>
      </c>
      <c r="H695" s="14">
        <v>250</v>
      </c>
      <c r="I695" s="14">
        <v>12</v>
      </c>
      <c r="J695" s="14">
        <f t="shared" si="30"/>
        <v>34056</v>
      </c>
      <c r="K695" s="14">
        <v>0</v>
      </c>
      <c r="L695" s="14">
        <f t="shared" si="31"/>
        <v>34056</v>
      </c>
      <c r="M695" s="20">
        <f t="shared" si="32"/>
        <v>-675444</v>
      </c>
    </row>
    <row r="696" spans="2:13" x14ac:dyDescent="0.25">
      <c r="B696" s="19" t="s">
        <v>552</v>
      </c>
      <c r="C696" s="4" t="s">
        <v>2</v>
      </c>
      <c r="D696" s="4" t="s">
        <v>3</v>
      </c>
      <c r="E696" s="4" t="s">
        <v>17</v>
      </c>
      <c r="F696" s="4" t="s">
        <v>21</v>
      </c>
      <c r="G696" s="17">
        <v>2935</v>
      </c>
      <c r="H696" s="15">
        <v>250</v>
      </c>
      <c r="I696" s="15">
        <v>20</v>
      </c>
      <c r="J696" s="14">
        <f t="shared" si="30"/>
        <v>58700</v>
      </c>
      <c r="K696" s="15">
        <v>6457</v>
      </c>
      <c r="L696" s="14">
        <f t="shared" si="31"/>
        <v>52243</v>
      </c>
      <c r="M696" s="20">
        <f t="shared" si="32"/>
        <v>-681507</v>
      </c>
    </row>
    <row r="697" spans="2:13" x14ac:dyDescent="0.25">
      <c r="B697" s="19" t="s">
        <v>599</v>
      </c>
      <c r="C697" s="4" t="s">
        <v>11</v>
      </c>
      <c r="D697" s="4" t="s">
        <v>3</v>
      </c>
      <c r="E697" s="4" t="s">
        <v>18</v>
      </c>
      <c r="F697" s="4" t="s">
        <v>21</v>
      </c>
      <c r="G697" s="17">
        <v>2761</v>
      </c>
      <c r="H697" s="15">
        <v>260</v>
      </c>
      <c r="I697" s="15">
        <v>12</v>
      </c>
      <c r="J697" s="14">
        <f t="shared" si="30"/>
        <v>33132</v>
      </c>
      <c r="K697" s="15">
        <v>3975.84</v>
      </c>
      <c r="L697" s="14">
        <f t="shared" si="31"/>
        <v>29156.16</v>
      </c>
      <c r="M697" s="20">
        <f t="shared" si="32"/>
        <v>-688703.84</v>
      </c>
    </row>
    <row r="698" spans="2:13" x14ac:dyDescent="0.25">
      <c r="B698" s="19" t="s">
        <v>592</v>
      </c>
      <c r="C698" s="4" t="s">
        <v>2</v>
      </c>
      <c r="D698" s="4" t="s">
        <v>3</v>
      </c>
      <c r="E698" s="4" t="s">
        <v>18</v>
      </c>
      <c r="F698" s="4" t="s">
        <v>21</v>
      </c>
      <c r="G698" s="17">
        <v>2734</v>
      </c>
      <c r="H698" s="15">
        <v>260</v>
      </c>
      <c r="I698" s="15">
        <v>7</v>
      </c>
      <c r="J698" s="14">
        <f t="shared" si="30"/>
        <v>19138</v>
      </c>
      <c r="K698" s="15">
        <v>2296.56</v>
      </c>
      <c r="L698" s="14">
        <f t="shared" si="31"/>
        <v>16841.439999999999</v>
      </c>
      <c r="M698" s="20">
        <f t="shared" si="32"/>
        <v>-693998.56</v>
      </c>
    </row>
    <row r="699" spans="2:13" x14ac:dyDescent="0.25">
      <c r="B699" s="19" t="s">
        <v>676</v>
      </c>
      <c r="C699" s="4" t="s">
        <v>2</v>
      </c>
      <c r="D699" s="4" t="s">
        <v>9</v>
      </c>
      <c r="E699" s="4" t="s">
        <v>17</v>
      </c>
      <c r="F699" s="4" t="s">
        <v>21</v>
      </c>
      <c r="G699" s="17">
        <v>2903</v>
      </c>
      <c r="H699" s="15">
        <v>250</v>
      </c>
      <c r="I699" s="15">
        <v>7</v>
      </c>
      <c r="J699" s="14">
        <f t="shared" si="30"/>
        <v>20321</v>
      </c>
      <c r="K699" s="15">
        <v>2844.94</v>
      </c>
      <c r="L699" s="14">
        <f t="shared" si="31"/>
        <v>17476.060000000001</v>
      </c>
      <c r="M699" s="20">
        <f t="shared" si="32"/>
        <v>-708273.94</v>
      </c>
    </row>
    <row r="700" spans="2:13" x14ac:dyDescent="0.25">
      <c r="B700" s="19" t="s">
        <v>686</v>
      </c>
      <c r="C700" s="4" t="s">
        <v>11</v>
      </c>
      <c r="D700" s="4" t="s">
        <v>14</v>
      </c>
      <c r="E700" s="4" t="s">
        <v>18</v>
      </c>
      <c r="F700" s="4" t="s">
        <v>21</v>
      </c>
      <c r="G700" s="17">
        <v>2914</v>
      </c>
      <c r="H700" s="15">
        <v>260</v>
      </c>
      <c r="I700" s="15">
        <v>12</v>
      </c>
      <c r="J700" s="14">
        <f t="shared" si="30"/>
        <v>34968</v>
      </c>
      <c r="K700" s="15">
        <v>4895.5200000000004</v>
      </c>
      <c r="L700" s="14">
        <f t="shared" si="31"/>
        <v>30072.48</v>
      </c>
      <c r="M700" s="20">
        <f t="shared" si="32"/>
        <v>-727567.52</v>
      </c>
    </row>
    <row r="701" spans="2:13" x14ac:dyDescent="0.25">
      <c r="B701" s="19" t="s">
        <v>447</v>
      </c>
      <c r="C701" s="4" t="s">
        <v>13</v>
      </c>
      <c r="D701" s="4" t="s">
        <v>3</v>
      </c>
      <c r="E701" s="4" t="s">
        <v>16</v>
      </c>
      <c r="F701" s="4" t="s">
        <v>20</v>
      </c>
      <c r="G701" s="17">
        <v>3793.5</v>
      </c>
      <c r="H701" s="15">
        <v>120</v>
      </c>
      <c r="I701" s="15">
        <v>300</v>
      </c>
      <c r="J701" s="14">
        <f t="shared" si="30"/>
        <v>1138050</v>
      </c>
      <c r="K701" s="15">
        <v>102424.5</v>
      </c>
      <c r="L701" s="14">
        <f t="shared" si="31"/>
        <v>1035625.5</v>
      </c>
      <c r="M701" s="20">
        <f t="shared" si="32"/>
        <v>580405.5</v>
      </c>
    </row>
    <row r="702" spans="2:13" x14ac:dyDescent="0.25">
      <c r="B702" s="19" t="s">
        <v>429</v>
      </c>
      <c r="C702" s="4" t="s">
        <v>13</v>
      </c>
      <c r="D702" s="4" t="s">
        <v>3</v>
      </c>
      <c r="E702" s="4" t="s">
        <v>10</v>
      </c>
      <c r="F702" s="4" t="s">
        <v>20</v>
      </c>
      <c r="G702" s="17">
        <v>3802.5</v>
      </c>
      <c r="H702" s="15">
        <v>5</v>
      </c>
      <c r="I702" s="15">
        <v>300</v>
      </c>
      <c r="J702" s="14">
        <f t="shared" si="30"/>
        <v>1140750</v>
      </c>
      <c r="K702" s="15">
        <v>102667.5</v>
      </c>
      <c r="L702" s="14">
        <f t="shared" si="31"/>
        <v>1038082.5</v>
      </c>
      <c r="M702" s="20">
        <f t="shared" si="32"/>
        <v>1019070</v>
      </c>
    </row>
    <row r="703" spans="2:13" x14ac:dyDescent="0.25">
      <c r="B703" s="19" t="s">
        <v>525</v>
      </c>
      <c r="C703" s="4" t="s">
        <v>7</v>
      </c>
      <c r="D703" s="4" t="s">
        <v>14</v>
      </c>
      <c r="E703" s="4" t="s">
        <v>18</v>
      </c>
      <c r="F703" s="4" t="s">
        <v>21</v>
      </c>
      <c r="G703" s="17">
        <v>3199.5</v>
      </c>
      <c r="H703" s="15">
        <v>260</v>
      </c>
      <c r="I703" s="15">
        <v>15</v>
      </c>
      <c r="J703" s="14">
        <f t="shared" si="30"/>
        <v>47992.5</v>
      </c>
      <c r="K703" s="15">
        <v>5279.1749999999993</v>
      </c>
      <c r="L703" s="14">
        <f t="shared" si="31"/>
        <v>42713.324999999997</v>
      </c>
      <c r="M703" s="20">
        <f t="shared" si="32"/>
        <v>-789156.67500000005</v>
      </c>
    </row>
    <row r="704" spans="2:13" x14ac:dyDescent="0.25">
      <c r="B704" s="19" t="s">
        <v>591</v>
      </c>
      <c r="C704" s="4" t="s">
        <v>2</v>
      </c>
      <c r="D704" s="4" t="s">
        <v>8</v>
      </c>
      <c r="E704" s="4" t="s">
        <v>18</v>
      </c>
      <c r="F704" s="4" t="s">
        <v>21</v>
      </c>
      <c r="G704" s="17">
        <v>3421.5</v>
      </c>
      <c r="H704" s="15">
        <v>260</v>
      </c>
      <c r="I704" s="15">
        <v>7</v>
      </c>
      <c r="J704" s="14">
        <f t="shared" si="30"/>
        <v>23950.5</v>
      </c>
      <c r="K704" s="15">
        <v>2874.06</v>
      </c>
      <c r="L704" s="14">
        <f t="shared" si="31"/>
        <v>21076.44</v>
      </c>
      <c r="M704" s="20">
        <f t="shared" si="32"/>
        <v>-868513.56</v>
      </c>
    </row>
    <row r="705" spans="2:13" x14ac:dyDescent="0.25">
      <c r="B705" s="19" t="s">
        <v>512</v>
      </c>
      <c r="C705" s="4" t="s">
        <v>11</v>
      </c>
      <c r="D705" s="4" t="s">
        <v>3</v>
      </c>
      <c r="E705" s="4" t="s">
        <v>18</v>
      </c>
      <c r="F705" s="4" t="s">
        <v>21</v>
      </c>
      <c r="G705" s="17">
        <v>3520.5</v>
      </c>
      <c r="H705" s="15">
        <v>260</v>
      </c>
      <c r="I705" s="15">
        <v>12</v>
      </c>
      <c r="J705" s="14">
        <f t="shared" si="30"/>
        <v>42246</v>
      </c>
      <c r="K705" s="15">
        <v>4224.6000000000004</v>
      </c>
      <c r="L705" s="14">
        <f t="shared" si="31"/>
        <v>38021.4</v>
      </c>
      <c r="M705" s="20">
        <f t="shared" si="32"/>
        <v>-877308.6</v>
      </c>
    </row>
    <row r="706" spans="2:13" x14ac:dyDescent="0.25">
      <c r="B706" s="24" t="s">
        <v>585</v>
      </c>
      <c r="C706" s="25" t="s">
        <v>7</v>
      </c>
      <c r="D706" s="25" t="s">
        <v>8</v>
      </c>
      <c r="E706" s="25" t="s">
        <v>17</v>
      </c>
      <c r="F706" s="25" t="s">
        <v>21</v>
      </c>
      <c r="G706" s="26">
        <v>3874.5</v>
      </c>
      <c r="H706" s="27">
        <v>250</v>
      </c>
      <c r="I706" s="27">
        <v>15</v>
      </c>
      <c r="J706" s="28">
        <f t="shared" si="30"/>
        <v>58117.5</v>
      </c>
      <c r="K706" s="27">
        <v>6974.0999999999995</v>
      </c>
      <c r="L706" s="28">
        <f t="shared" si="31"/>
        <v>51143.4</v>
      </c>
      <c r="M706" s="29">
        <f t="shared" si="32"/>
        <v>-917481.6</v>
      </c>
    </row>
    <row r="708" spans="2:13" x14ac:dyDescent="0.25">
      <c r="G708" s="9"/>
      <c r="H708" s="9"/>
      <c r="I708" s="9"/>
      <c r="J708" s="9"/>
      <c r="K708" s="9"/>
      <c r="L708" s="9"/>
      <c r="M708" s="9"/>
    </row>
    <row r="749" spans="2:3" x14ac:dyDescent="0.25">
      <c r="B749" s="3"/>
      <c r="C749" s="3"/>
    </row>
    <row r="750" spans="2:3" x14ac:dyDescent="0.25">
      <c r="B750" s="12"/>
      <c r="C750" s="12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3"/>
      <c r="C765" s="3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B751-FEEC-47D6-ACF0-30BD53F8EF80}">
  <dimension ref="A3:U20"/>
  <sheetViews>
    <sheetView topLeftCell="J1" zoomScaleNormal="100" workbookViewId="0">
      <selection activeCell="A16" sqref="A16"/>
    </sheetView>
  </sheetViews>
  <sheetFormatPr defaultRowHeight="15" x14ac:dyDescent="0.25"/>
  <cols>
    <col min="1" max="1" width="27.140625" bestFit="1" customWidth="1"/>
    <col min="2" max="2" width="31.85546875" bestFit="1" customWidth="1"/>
    <col min="4" max="4" width="25.28515625" bestFit="1" customWidth="1"/>
    <col min="5" max="5" width="8.42578125" customWidth="1"/>
    <col min="6" max="6" width="13.140625" bestFit="1" customWidth="1"/>
    <col min="8" max="8" width="23.28515625" bestFit="1" customWidth="1"/>
    <col min="9" max="9" width="34" bestFit="1" customWidth="1"/>
    <col min="11" max="11" width="13.140625" bestFit="1" customWidth="1"/>
    <col min="12" max="13" width="30.42578125" bestFit="1" customWidth="1"/>
    <col min="15" max="15" width="18.140625" bestFit="1" customWidth="1"/>
    <col min="16" max="16" width="12.28515625" bestFit="1" customWidth="1"/>
    <col min="17" max="17" width="30.42578125" bestFit="1" customWidth="1"/>
    <col min="18" max="18" width="20.140625" bestFit="1" customWidth="1"/>
    <col min="19" max="19" width="12.7109375" bestFit="1" customWidth="1"/>
  </cols>
  <sheetData>
    <row r="3" spans="1:21" x14ac:dyDescent="0.25">
      <c r="A3" s="30" t="s">
        <v>734</v>
      </c>
      <c r="B3" t="s">
        <v>737</v>
      </c>
      <c r="D3" s="30" t="s">
        <v>734</v>
      </c>
      <c r="F3" s="30" t="s">
        <v>734</v>
      </c>
      <c r="H3" s="30" t="s">
        <v>734</v>
      </c>
      <c r="I3" t="s">
        <v>740</v>
      </c>
      <c r="K3" s="30" t="s">
        <v>734</v>
      </c>
      <c r="L3" t="s">
        <v>736</v>
      </c>
      <c r="O3" s="30" t="s">
        <v>734</v>
      </c>
      <c r="P3" t="s">
        <v>745</v>
      </c>
      <c r="R3" s="30" t="s">
        <v>734</v>
      </c>
      <c r="S3" t="s">
        <v>739</v>
      </c>
    </row>
    <row r="4" spans="1:21" x14ac:dyDescent="0.25">
      <c r="A4" s="31" t="s">
        <v>18</v>
      </c>
      <c r="B4" s="33">
        <v>94</v>
      </c>
      <c r="D4" s="31" t="s">
        <v>3</v>
      </c>
      <c r="F4" s="31" t="s">
        <v>21</v>
      </c>
      <c r="H4" s="31" t="s">
        <v>3</v>
      </c>
      <c r="I4" s="33">
        <v>1767.3464285714285</v>
      </c>
      <c r="K4" s="31" t="s">
        <v>18</v>
      </c>
      <c r="L4" s="33">
        <v>155315</v>
      </c>
      <c r="O4" s="31" t="s">
        <v>11</v>
      </c>
      <c r="P4" s="33">
        <v>23718.48</v>
      </c>
      <c r="R4" s="31" t="s">
        <v>18</v>
      </c>
      <c r="S4" s="33">
        <v>-22634783.940000001</v>
      </c>
    </row>
    <row r="5" spans="1:21" x14ac:dyDescent="0.25">
      <c r="A5" s="31" t="s">
        <v>4</v>
      </c>
      <c r="B5" s="33">
        <v>93</v>
      </c>
      <c r="D5" s="31" t="s">
        <v>8</v>
      </c>
      <c r="F5" s="31" t="s">
        <v>19</v>
      </c>
      <c r="H5" s="31" t="s">
        <v>8</v>
      </c>
      <c r="I5" s="33">
        <v>1720.9357142857143</v>
      </c>
      <c r="K5" s="31" t="s">
        <v>4</v>
      </c>
      <c r="L5" s="33">
        <v>146846</v>
      </c>
      <c r="M5">
        <f>L5/SUM(L5:L6)</f>
        <v>0.48778916038851461</v>
      </c>
      <c r="O5" s="31" t="s">
        <v>12</v>
      </c>
      <c r="P5" s="33">
        <v>501793.875</v>
      </c>
      <c r="R5" s="31" t="s">
        <v>4</v>
      </c>
      <c r="S5" s="33">
        <v>13374769.885000004</v>
      </c>
    </row>
    <row r="6" spans="1:21" x14ac:dyDescent="0.25">
      <c r="A6" s="31" t="s">
        <v>10</v>
      </c>
      <c r="B6" s="33">
        <v>93</v>
      </c>
      <c r="D6" s="31" t="s">
        <v>6</v>
      </c>
      <c r="F6" s="31" t="s">
        <v>20</v>
      </c>
      <c r="H6" s="31" t="s">
        <v>6</v>
      </c>
      <c r="I6" s="33">
        <v>1439.2428571428572</v>
      </c>
      <c r="K6" s="31" t="s">
        <v>10</v>
      </c>
      <c r="L6" s="33">
        <v>154198</v>
      </c>
      <c r="O6" s="31" t="s">
        <v>2</v>
      </c>
      <c r="P6" s="33">
        <v>1124700</v>
      </c>
      <c r="R6" s="31" t="s">
        <v>10</v>
      </c>
      <c r="S6" s="33">
        <v>14619811.879999999</v>
      </c>
    </row>
    <row r="7" spans="1:21" x14ac:dyDescent="0.25">
      <c r="A7" s="32" t="s">
        <v>3</v>
      </c>
      <c r="B7" s="33">
        <v>18</v>
      </c>
      <c r="D7" s="31" t="s">
        <v>9</v>
      </c>
      <c r="F7" s="31" t="s">
        <v>5</v>
      </c>
      <c r="H7" s="31" t="s">
        <v>9</v>
      </c>
      <c r="I7" s="33">
        <v>1452.3214285714287</v>
      </c>
      <c r="K7" s="31" t="s">
        <v>15</v>
      </c>
      <c r="L7" s="33">
        <v>338239.5</v>
      </c>
      <c r="O7" s="31" t="s">
        <v>7</v>
      </c>
      <c r="P7" s="33">
        <v>31568.400000000001</v>
      </c>
      <c r="R7" s="32" t="s">
        <v>11</v>
      </c>
      <c r="S7" s="33">
        <v>146199.56</v>
      </c>
    </row>
    <row r="8" spans="1:21" x14ac:dyDescent="0.25">
      <c r="A8" s="32" t="s">
        <v>8</v>
      </c>
      <c r="B8" s="33">
        <v>20</v>
      </c>
      <c r="D8" s="31" t="s">
        <v>14</v>
      </c>
      <c r="F8" s="31" t="s">
        <v>735</v>
      </c>
      <c r="H8" s="31" t="s">
        <v>14</v>
      </c>
      <c r="I8" s="33">
        <v>1661.625</v>
      </c>
      <c r="K8" s="31" t="s">
        <v>16</v>
      </c>
      <c r="L8" s="33">
        <v>162424.5</v>
      </c>
      <c r="O8" s="31" t="s">
        <v>13</v>
      </c>
      <c r="P8" s="33">
        <v>1019070</v>
      </c>
      <c r="R8" s="32" t="s">
        <v>12</v>
      </c>
      <c r="S8" s="33">
        <v>2504596.25</v>
      </c>
      <c r="U8">
        <f>SUM(S9,S15)</f>
        <v>18639896.719999999</v>
      </c>
    </row>
    <row r="9" spans="1:21" x14ac:dyDescent="0.25">
      <c r="A9" s="32" t="s">
        <v>6</v>
      </c>
      <c r="B9" s="33">
        <v>18</v>
      </c>
      <c r="D9" s="31" t="s">
        <v>735</v>
      </c>
      <c r="H9" s="31" t="s">
        <v>735</v>
      </c>
      <c r="I9" s="33">
        <v>1608.2942857142857</v>
      </c>
      <c r="K9" s="31" t="s">
        <v>17</v>
      </c>
      <c r="L9" s="33">
        <v>168783</v>
      </c>
      <c r="O9" s="31" t="s">
        <v>735</v>
      </c>
      <c r="P9" s="33">
        <v>1124700</v>
      </c>
      <c r="R9" s="32" t="s">
        <v>2</v>
      </c>
      <c r="S9" s="33">
        <v>5225651.0199999996</v>
      </c>
    </row>
    <row r="10" spans="1:21" x14ac:dyDescent="0.25">
      <c r="A10" s="32" t="s">
        <v>9</v>
      </c>
      <c r="B10" s="33">
        <v>20</v>
      </c>
      <c r="K10" s="31" t="s">
        <v>735</v>
      </c>
      <c r="L10" s="33">
        <v>1125806</v>
      </c>
      <c r="R10" s="32" t="s">
        <v>7</v>
      </c>
      <c r="S10" s="33">
        <v>187059.05</v>
      </c>
    </row>
    <row r="11" spans="1:21" x14ac:dyDescent="0.25">
      <c r="A11" s="32" t="s">
        <v>14</v>
      </c>
      <c r="B11" s="33">
        <v>17</v>
      </c>
      <c r="R11" s="32" t="s">
        <v>13</v>
      </c>
      <c r="S11" s="33">
        <v>6556306</v>
      </c>
    </row>
    <row r="12" spans="1:21" x14ac:dyDescent="0.25">
      <c r="A12" s="34" t="s">
        <v>741</v>
      </c>
      <c r="B12" s="33">
        <v>4</v>
      </c>
      <c r="R12" s="31" t="s">
        <v>15</v>
      </c>
      <c r="S12" s="33">
        <v>29628748.950000003</v>
      </c>
    </row>
    <row r="13" spans="1:21" x14ac:dyDescent="0.25">
      <c r="A13" s="34" t="s">
        <v>742</v>
      </c>
      <c r="B13" s="33">
        <v>5</v>
      </c>
      <c r="R13" s="32" t="s">
        <v>11</v>
      </c>
      <c r="S13" s="33">
        <v>45594.399999999994</v>
      </c>
    </row>
    <row r="14" spans="1:21" x14ac:dyDescent="0.25">
      <c r="A14" s="34" t="s">
        <v>738</v>
      </c>
      <c r="B14" s="33">
        <v>7</v>
      </c>
      <c r="R14" s="32" t="s">
        <v>12</v>
      </c>
      <c r="S14" s="33">
        <v>4822060</v>
      </c>
    </row>
    <row r="15" spans="1:21" x14ac:dyDescent="0.25">
      <c r="A15" s="34" t="s">
        <v>743</v>
      </c>
      <c r="B15" s="33">
        <v>1</v>
      </c>
      <c r="R15" s="32" t="s">
        <v>2</v>
      </c>
      <c r="S15" s="33">
        <v>13414245.699999999</v>
      </c>
    </row>
    <row r="16" spans="1:21" x14ac:dyDescent="0.25">
      <c r="A16" s="31" t="s">
        <v>15</v>
      </c>
      <c r="B16" s="33">
        <v>202</v>
      </c>
      <c r="R16" s="32" t="s">
        <v>7</v>
      </c>
      <c r="S16" s="33">
        <v>258739.35</v>
      </c>
    </row>
    <row r="17" spans="1:19" x14ac:dyDescent="0.25">
      <c r="A17" s="31" t="s">
        <v>16</v>
      </c>
      <c r="B17" s="33">
        <v>109</v>
      </c>
      <c r="R17" s="32" t="s">
        <v>13</v>
      </c>
      <c r="S17" s="33">
        <v>11088109.5</v>
      </c>
    </row>
    <row r="18" spans="1:19" x14ac:dyDescent="0.25">
      <c r="A18" s="31" t="s">
        <v>17</v>
      </c>
      <c r="B18" s="33">
        <v>109</v>
      </c>
      <c r="R18" s="31" t="s">
        <v>16</v>
      </c>
      <c r="S18" s="33">
        <v>-1240880.5350000011</v>
      </c>
    </row>
    <row r="19" spans="1:19" x14ac:dyDescent="0.25">
      <c r="A19" s="31" t="s">
        <v>735</v>
      </c>
      <c r="B19" s="33">
        <v>700</v>
      </c>
      <c r="R19" s="31" t="s">
        <v>17</v>
      </c>
      <c r="S19" s="33">
        <v>-21683828.980000004</v>
      </c>
    </row>
    <row r="20" spans="1:19" x14ac:dyDescent="0.25">
      <c r="R20" s="31" t="s">
        <v>735</v>
      </c>
      <c r="S20" s="33">
        <v>12063837.259999998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AA44-2621-407D-BFF9-5E5A202735AF}">
  <dimension ref="A3:F36"/>
  <sheetViews>
    <sheetView workbookViewId="0">
      <selection activeCell="Q30" sqref="Q30"/>
    </sheetView>
  </sheetViews>
  <sheetFormatPr defaultRowHeight="15" x14ac:dyDescent="0.25"/>
  <cols>
    <col min="1" max="1" width="27.140625" bestFit="1" customWidth="1"/>
    <col min="2" max="2" width="31.85546875" bestFit="1" customWidth="1"/>
    <col min="3" max="3" width="12.28515625" bestFit="1" customWidth="1"/>
    <col min="6" max="6" width="11.5703125" bestFit="1" customWidth="1"/>
  </cols>
  <sheetData>
    <row r="3" spans="1:6" x14ac:dyDescent="0.25">
      <c r="A3" s="30" t="s">
        <v>734</v>
      </c>
      <c r="B3" s="1" t="s">
        <v>737</v>
      </c>
      <c r="C3" s="38" t="s">
        <v>745</v>
      </c>
    </row>
    <row r="4" spans="1:6" x14ac:dyDescent="0.25">
      <c r="A4" s="31" t="s">
        <v>11</v>
      </c>
      <c r="B4" s="33">
        <v>100</v>
      </c>
      <c r="C4" s="38">
        <v>23718.48</v>
      </c>
    </row>
    <row r="5" spans="1:6" x14ac:dyDescent="0.25">
      <c r="A5" s="31" t="s">
        <v>12</v>
      </c>
      <c r="B5" s="33">
        <v>100</v>
      </c>
      <c r="C5" s="38">
        <v>501793.875</v>
      </c>
    </row>
    <row r="6" spans="1:6" x14ac:dyDescent="0.25">
      <c r="A6" s="31" t="s">
        <v>2</v>
      </c>
      <c r="B6" s="33">
        <v>300</v>
      </c>
      <c r="C6" s="38">
        <v>1124700</v>
      </c>
    </row>
    <row r="7" spans="1:6" x14ac:dyDescent="0.25">
      <c r="A7" s="32" t="s">
        <v>3</v>
      </c>
      <c r="B7" s="33">
        <v>60</v>
      </c>
      <c r="C7" s="38">
        <v>969680</v>
      </c>
    </row>
    <row r="8" spans="1:6" x14ac:dyDescent="0.25">
      <c r="A8" s="34" t="s">
        <v>741</v>
      </c>
      <c r="B8" s="33">
        <v>17</v>
      </c>
      <c r="C8" s="38">
        <v>278284.5</v>
      </c>
    </row>
    <row r="9" spans="1:6" x14ac:dyDescent="0.25">
      <c r="A9" s="34" t="s">
        <v>742</v>
      </c>
      <c r="B9" s="33">
        <v>23</v>
      </c>
      <c r="C9" s="38">
        <v>586500</v>
      </c>
    </row>
    <row r="10" spans="1:6" x14ac:dyDescent="0.25">
      <c r="A10" s="34" t="s">
        <v>738</v>
      </c>
      <c r="B10" s="33">
        <v>18</v>
      </c>
      <c r="C10" s="38">
        <v>969680</v>
      </c>
      <c r="F10" s="38">
        <f>MAX(C8:C23)</f>
        <v>1124700</v>
      </c>
    </row>
    <row r="11" spans="1:6" x14ac:dyDescent="0.25">
      <c r="A11" s="34" t="s">
        <v>743</v>
      </c>
      <c r="B11" s="33">
        <v>1</v>
      </c>
      <c r="C11" s="38">
        <v>-387360.3</v>
      </c>
    </row>
    <row r="12" spans="1:6" x14ac:dyDescent="0.25">
      <c r="A12" s="34" t="s">
        <v>744</v>
      </c>
      <c r="B12" s="33">
        <v>1</v>
      </c>
      <c r="C12" s="38">
        <v>-13943.279999999999</v>
      </c>
    </row>
    <row r="13" spans="1:6" x14ac:dyDescent="0.25">
      <c r="A13" s="32" t="s">
        <v>8</v>
      </c>
      <c r="B13" s="33">
        <v>60</v>
      </c>
      <c r="C13" s="38">
        <v>740242.5</v>
      </c>
    </row>
    <row r="14" spans="1:6" x14ac:dyDescent="0.25">
      <c r="A14" s="32" t="s">
        <v>6</v>
      </c>
      <c r="B14" s="33">
        <v>60</v>
      </c>
      <c r="C14" s="38">
        <v>669552</v>
      </c>
    </row>
    <row r="15" spans="1:6" x14ac:dyDescent="0.25">
      <c r="A15" s="32" t="s">
        <v>9</v>
      </c>
      <c r="B15" s="33">
        <v>60</v>
      </c>
      <c r="C15" s="38">
        <v>819662.5</v>
      </c>
    </row>
    <row r="16" spans="1:6" x14ac:dyDescent="0.25">
      <c r="A16" s="32" t="s">
        <v>14</v>
      </c>
      <c r="B16" s="33">
        <v>60</v>
      </c>
      <c r="C16" s="38">
        <v>1124700</v>
      </c>
    </row>
    <row r="17" spans="1:6" x14ac:dyDescent="0.25">
      <c r="A17" s="31" t="s">
        <v>7</v>
      </c>
      <c r="B17" s="33">
        <v>100</v>
      </c>
      <c r="C17" s="38">
        <v>31568.400000000001</v>
      </c>
    </row>
    <row r="18" spans="1:6" x14ac:dyDescent="0.25">
      <c r="A18" s="32" t="s">
        <v>3</v>
      </c>
      <c r="B18" s="33">
        <v>20</v>
      </c>
      <c r="C18" s="38">
        <v>31568.400000000001</v>
      </c>
    </row>
    <row r="19" spans="1:6" x14ac:dyDescent="0.25">
      <c r="A19" s="34" t="s">
        <v>741</v>
      </c>
      <c r="B19" s="33">
        <v>2</v>
      </c>
      <c r="C19" s="38">
        <v>959.19999999999982</v>
      </c>
    </row>
    <row r="20" spans="1:6" x14ac:dyDescent="0.25">
      <c r="A20" s="34" t="s">
        <v>742</v>
      </c>
      <c r="B20" s="33">
        <v>9</v>
      </c>
      <c r="C20" s="38">
        <v>18489.8</v>
      </c>
    </row>
    <row r="21" spans="1:6" x14ac:dyDescent="0.25">
      <c r="A21" s="34" t="s">
        <v>738</v>
      </c>
      <c r="B21" s="33">
        <v>9</v>
      </c>
      <c r="C21" s="38">
        <v>31568.400000000001</v>
      </c>
    </row>
    <row r="22" spans="1:6" x14ac:dyDescent="0.25">
      <c r="A22" s="32" t="s">
        <v>8</v>
      </c>
      <c r="B22" s="33">
        <v>20</v>
      </c>
      <c r="C22" s="38">
        <v>26136</v>
      </c>
    </row>
    <row r="23" spans="1:6" x14ac:dyDescent="0.25">
      <c r="A23" s="32" t="s">
        <v>6</v>
      </c>
      <c r="B23" s="33">
        <v>20</v>
      </c>
      <c r="C23" s="38">
        <v>14978.7</v>
      </c>
    </row>
    <row r="24" spans="1:6" x14ac:dyDescent="0.25">
      <c r="A24" s="32" t="s">
        <v>9</v>
      </c>
      <c r="B24" s="33">
        <v>20</v>
      </c>
      <c r="C24" s="38">
        <v>31398.75</v>
      </c>
    </row>
    <row r="25" spans="1:6" x14ac:dyDescent="0.25">
      <c r="A25" s="32" t="s">
        <v>14</v>
      </c>
      <c r="B25" s="33">
        <v>20</v>
      </c>
      <c r="C25" s="38">
        <v>25798.35</v>
      </c>
    </row>
    <row r="26" spans="1:6" x14ac:dyDescent="0.25">
      <c r="A26" s="31" t="s">
        <v>13</v>
      </c>
      <c r="B26" s="33">
        <v>100</v>
      </c>
      <c r="C26" s="38">
        <v>1019070</v>
      </c>
      <c r="F26" s="37"/>
    </row>
    <row r="27" spans="1:6" x14ac:dyDescent="0.25">
      <c r="A27" s="32" t="s">
        <v>3</v>
      </c>
      <c r="B27" s="33">
        <v>20</v>
      </c>
      <c r="C27" s="38">
        <v>1019070</v>
      </c>
    </row>
    <row r="28" spans="1:6" x14ac:dyDescent="0.25">
      <c r="A28" s="34" t="s">
        <v>741</v>
      </c>
      <c r="B28" s="33">
        <v>4</v>
      </c>
      <c r="C28" s="38">
        <v>224361</v>
      </c>
    </row>
    <row r="29" spans="1:6" x14ac:dyDescent="0.25">
      <c r="A29" s="34" t="s">
        <v>742</v>
      </c>
      <c r="B29" s="33">
        <v>11</v>
      </c>
      <c r="C29" s="38">
        <v>544144</v>
      </c>
    </row>
    <row r="30" spans="1:6" x14ac:dyDescent="0.25">
      <c r="A30" s="34" t="s">
        <v>738</v>
      </c>
      <c r="B30" s="33">
        <v>3</v>
      </c>
      <c r="C30" s="38">
        <v>100050</v>
      </c>
    </row>
    <row r="31" spans="1:6" x14ac:dyDescent="0.25">
      <c r="A31" s="34" t="s">
        <v>743</v>
      </c>
      <c r="B31" s="33">
        <v>2</v>
      </c>
      <c r="C31" s="38">
        <v>1019070</v>
      </c>
    </row>
    <row r="32" spans="1:6" x14ac:dyDescent="0.25">
      <c r="A32" s="32" t="s">
        <v>8</v>
      </c>
      <c r="B32" s="33">
        <v>20</v>
      </c>
      <c r="C32" s="38">
        <v>684094.5</v>
      </c>
    </row>
    <row r="33" spans="1:3" x14ac:dyDescent="0.25">
      <c r="A33" s="32" t="s">
        <v>6</v>
      </c>
      <c r="B33" s="33">
        <v>20</v>
      </c>
      <c r="C33" s="38">
        <v>742104</v>
      </c>
    </row>
    <row r="34" spans="1:3" x14ac:dyDescent="0.25">
      <c r="A34" s="32" t="s">
        <v>9</v>
      </c>
      <c r="B34" s="33">
        <v>20</v>
      </c>
      <c r="C34" s="38">
        <v>674595</v>
      </c>
    </row>
    <row r="35" spans="1:3" x14ac:dyDescent="0.25">
      <c r="A35" s="32" t="s">
        <v>14</v>
      </c>
      <c r="B35" s="33">
        <v>20</v>
      </c>
      <c r="C35" s="38">
        <v>887730</v>
      </c>
    </row>
    <row r="36" spans="1:3" x14ac:dyDescent="0.25">
      <c r="A36" s="31" t="s">
        <v>735</v>
      </c>
      <c r="B36" s="33">
        <v>700</v>
      </c>
      <c r="C36" s="38">
        <v>1124700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67A9-9399-4216-A6EE-67864433DCDE}">
  <dimension ref="A1:Q99"/>
  <sheetViews>
    <sheetView topLeftCell="F1" workbookViewId="0">
      <selection activeCell="Q7" sqref="Q7"/>
    </sheetView>
  </sheetViews>
  <sheetFormatPr defaultRowHeight="15" x14ac:dyDescent="0.25"/>
  <cols>
    <col min="1" max="1" width="27.140625" bestFit="1" customWidth="1"/>
    <col min="2" max="2" width="31.85546875" bestFit="1" customWidth="1"/>
    <col min="3" max="3" width="2.85546875" customWidth="1"/>
    <col min="4" max="4" width="15.28515625" bestFit="1" customWidth="1"/>
    <col min="5" max="5" width="31.85546875" bestFit="1" customWidth="1"/>
    <col min="7" max="7" width="15.28515625" bestFit="1" customWidth="1"/>
    <col min="8" max="8" width="31.85546875" bestFit="1" customWidth="1"/>
    <col min="10" max="10" width="13.140625" bestFit="1" customWidth="1"/>
    <col min="11" max="11" width="15.7109375" bestFit="1" customWidth="1"/>
    <col min="12" max="12" width="16" bestFit="1" customWidth="1"/>
    <col min="13" max="13" width="14.5703125" bestFit="1" customWidth="1"/>
    <col min="14" max="14" width="12.28515625" bestFit="1" customWidth="1"/>
    <col min="15" max="15" width="13.85546875" bestFit="1" customWidth="1"/>
    <col min="16" max="16" width="16.85546875" bestFit="1" customWidth="1"/>
    <col min="17" max="18" width="13.85546875" bestFit="1" customWidth="1"/>
  </cols>
  <sheetData>
    <row r="1" spans="1:17" ht="15.75" x14ac:dyDescent="0.25">
      <c r="A1" s="41" t="s">
        <v>746</v>
      </c>
      <c r="B1" s="41"/>
      <c r="C1" s="40"/>
      <c r="D1" s="41" t="s">
        <v>747</v>
      </c>
      <c r="E1" s="41"/>
      <c r="F1" s="40"/>
      <c r="G1" s="41" t="s">
        <v>746</v>
      </c>
      <c r="H1" s="41"/>
      <c r="I1" s="40"/>
      <c r="J1" s="41" t="s">
        <v>749</v>
      </c>
      <c r="K1" s="41"/>
      <c r="M1" s="41" t="s">
        <v>750</v>
      </c>
      <c r="N1" s="41"/>
      <c r="P1" s="41" t="s">
        <v>751</v>
      </c>
      <c r="Q1" s="41"/>
    </row>
    <row r="2" spans="1:17" x14ac:dyDescent="0.25">
      <c r="G2" s="1"/>
      <c r="H2" s="1"/>
      <c r="M2" s="1"/>
      <c r="N2" s="1"/>
      <c r="P2" s="1"/>
      <c r="Q2" s="1"/>
    </row>
    <row r="3" spans="1:17" x14ac:dyDescent="0.25">
      <c r="A3" s="30" t="s">
        <v>734</v>
      </c>
      <c r="B3" t="s">
        <v>737</v>
      </c>
      <c r="D3" s="30" t="s">
        <v>734</v>
      </c>
      <c r="E3" t="s">
        <v>737</v>
      </c>
      <c r="G3" s="30" t="s">
        <v>734</v>
      </c>
      <c r="H3" t="s">
        <v>737</v>
      </c>
      <c r="J3" s="30" t="s">
        <v>734</v>
      </c>
      <c r="K3" t="s">
        <v>748</v>
      </c>
      <c r="M3" s="30" t="s">
        <v>734</v>
      </c>
      <c r="N3" t="s">
        <v>739</v>
      </c>
      <c r="P3" s="30" t="s">
        <v>734</v>
      </c>
    </row>
    <row r="4" spans="1:17" x14ac:dyDescent="0.25">
      <c r="A4" s="31" t="s">
        <v>15</v>
      </c>
      <c r="B4" s="33">
        <v>40</v>
      </c>
      <c r="D4" s="31" t="s">
        <v>6</v>
      </c>
      <c r="E4" s="33">
        <v>40</v>
      </c>
      <c r="G4" s="31" t="s">
        <v>18</v>
      </c>
      <c r="H4" s="33">
        <v>18</v>
      </c>
      <c r="J4" s="31" t="s">
        <v>19</v>
      </c>
      <c r="K4" s="39">
        <v>18.41</v>
      </c>
      <c r="M4" s="31" t="s">
        <v>15</v>
      </c>
      <c r="N4" s="33">
        <v>30735</v>
      </c>
      <c r="P4" s="31" t="s">
        <v>18</v>
      </c>
    </row>
    <row r="5" spans="1:17" x14ac:dyDescent="0.25">
      <c r="A5" s="32" t="s">
        <v>14</v>
      </c>
      <c r="B5" s="33">
        <v>40</v>
      </c>
      <c r="D5" s="32" t="s">
        <v>21</v>
      </c>
      <c r="E5" s="33">
        <v>40</v>
      </c>
      <c r="G5" s="32" t="s">
        <v>8</v>
      </c>
      <c r="H5" s="33">
        <v>18</v>
      </c>
      <c r="J5" s="31" t="s">
        <v>735</v>
      </c>
      <c r="K5" s="33">
        <v>18.41</v>
      </c>
      <c r="M5" s="32" t="s">
        <v>7</v>
      </c>
      <c r="N5" s="33">
        <v>30735</v>
      </c>
      <c r="P5" s="36">
        <v>-877308.6</v>
      </c>
      <c r="Q5">
        <f>COUNTIF(P5:P98, "&lt;0")</f>
        <v>67</v>
      </c>
    </row>
    <row r="6" spans="1:17" x14ac:dyDescent="0.25">
      <c r="A6" s="34" t="s">
        <v>741</v>
      </c>
      <c r="B6" s="33">
        <v>14</v>
      </c>
      <c r="D6" s="34" t="s">
        <v>741</v>
      </c>
      <c r="E6" s="33">
        <v>17</v>
      </c>
      <c r="G6" s="34" t="s">
        <v>741</v>
      </c>
      <c r="H6" s="33">
        <v>4</v>
      </c>
      <c r="M6" s="35" t="s">
        <v>5</v>
      </c>
      <c r="N6" s="33">
        <v>30735</v>
      </c>
      <c r="P6" s="36">
        <v>-868513.56</v>
      </c>
      <c r="Q6" s="1">
        <f>COUNT(P5:P98)</f>
        <v>94</v>
      </c>
    </row>
    <row r="7" spans="1:17" x14ac:dyDescent="0.25">
      <c r="A7" s="34" t="s">
        <v>742</v>
      </c>
      <c r="B7" s="33">
        <v>10</v>
      </c>
      <c r="D7" s="34" t="s">
        <v>742</v>
      </c>
      <c r="E7" s="33">
        <v>14</v>
      </c>
      <c r="G7" s="34" t="s">
        <v>742</v>
      </c>
      <c r="H7" s="33">
        <v>7</v>
      </c>
      <c r="M7" s="31" t="s">
        <v>735</v>
      </c>
      <c r="N7" s="33">
        <v>30735</v>
      </c>
      <c r="P7" s="36">
        <v>-789156.67500000005</v>
      </c>
      <c r="Q7" s="1">
        <f>Q5/Q6</f>
        <v>0.71276595744680848</v>
      </c>
    </row>
    <row r="8" spans="1:17" x14ac:dyDescent="0.25">
      <c r="A8" s="34" t="s">
        <v>738</v>
      </c>
      <c r="B8" s="33">
        <v>12</v>
      </c>
      <c r="D8" s="34" t="s">
        <v>738</v>
      </c>
      <c r="E8" s="33">
        <v>8</v>
      </c>
      <c r="G8" s="34" t="s">
        <v>738</v>
      </c>
      <c r="H8" s="33">
        <v>6</v>
      </c>
      <c r="P8" s="36">
        <v>-737098.92</v>
      </c>
    </row>
    <row r="9" spans="1:17" x14ac:dyDescent="0.25">
      <c r="A9" s="34" t="s">
        <v>743</v>
      </c>
      <c r="B9" s="33">
        <v>3</v>
      </c>
      <c r="D9" s="34" t="s">
        <v>743</v>
      </c>
      <c r="E9" s="33">
        <v>1</v>
      </c>
      <c r="G9" s="34" t="s">
        <v>743</v>
      </c>
      <c r="H9" s="33">
        <v>1</v>
      </c>
      <c r="P9" s="36">
        <v>-727567.52</v>
      </c>
    </row>
    <row r="10" spans="1:17" x14ac:dyDescent="0.25">
      <c r="A10" s="34" t="s">
        <v>744</v>
      </c>
      <c r="B10" s="33">
        <v>1</v>
      </c>
      <c r="D10" s="31" t="s">
        <v>735</v>
      </c>
      <c r="E10" s="33">
        <v>40</v>
      </c>
      <c r="G10" s="31" t="s">
        <v>735</v>
      </c>
      <c r="H10" s="33">
        <v>18</v>
      </c>
      <c r="P10" s="36">
        <v>-693998.56</v>
      </c>
    </row>
    <row r="11" spans="1:17" x14ac:dyDescent="0.25">
      <c r="A11" s="31" t="s">
        <v>735</v>
      </c>
      <c r="B11" s="33">
        <v>40</v>
      </c>
      <c r="P11" s="36">
        <v>-688703.84</v>
      </c>
    </row>
    <row r="12" spans="1:17" x14ac:dyDescent="0.25">
      <c r="P12" s="36">
        <v>-641440.80000000005</v>
      </c>
    </row>
    <row r="13" spans="1:17" x14ac:dyDescent="0.25">
      <c r="P13" s="36">
        <v>-636743.80000000005</v>
      </c>
    </row>
    <row r="14" spans="1:17" x14ac:dyDescent="0.25">
      <c r="P14" s="36">
        <v>-628846.4</v>
      </c>
    </row>
    <row r="15" spans="1:17" x14ac:dyDescent="0.25">
      <c r="P15" s="36">
        <v>-617958</v>
      </c>
    </row>
    <row r="16" spans="1:17" x14ac:dyDescent="0.25">
      <c r="P16" s="36">
        <v>-569632.5</v>
      </c>
    </row>
    <row r="17" spans="16:16" x14ac:dyDescent="0.25">
      <c r="P17" s="36">
        <v>-532024.05000000005</v>
      </c>
    </row>
    <row r="18" spans="16:16" x14ac:dyDescent="0.25">
      <c r="P18" s="36">
        <v>-530968</v>
      </c>
    </row>
    <row r="19" spans="16:16" x14ac:dyDescent="0.25">
      <c r="P19" s="36">
        <v>-510748</v>
      </c>
    </row>
    <row r="20" spans="16:16" x14ac:dyDescent="0.25">
      <c r="P20" s="36">
        <v>-503105.2</v>
      </c>
    </row>
    <row r="21" spans="16:16" x14ac:dyDescent="0.25">
      <c r="P21" s="36">
        <v>-493510.68</v>
      </c>
    </row>
    <row r="22" spans="16:16" x14ac:dyDescent="0.25">
      <c r="P22" s="36">
        <v>-493438</v>
      </c>
    </row>
    <row r="23" spans="16:16" x14ac:dyDescent="0.25">
      <c r="P23" s="36">
        <v>-484344</v>
      </c>
    </row>
    <row r="24" spans="16:16" x14ac:dyDescent="0.25">
      <c r="P24" s="36">
        <v>-470793.75</v>
      </c>
    </row>
    <row r="25" spans="16:16" x14ac:dyDescent="0.25">
      <c r="P25" s="36">
        <v>-462077</v>
      </c>
    </row>
    <row r="26" spans="16:16" x14ac:dyDescent="0.25">
      <c r="P26" s="36">
        <v>-455760</v>
      </c>
    </row>
    <row r="27" spans="16:16" x14ac:dyDescent="0.25">
      <c r="P27" s="36">
        <v>-441721.2</v>
      </c>
    </row>
    <row r="28" spans="16:16" x14ac:dyDescent="0.25">
      <c r="P28" s="36">
        <v>-439639.38</v>
      </c>
    </row>
    <row r="29" spans="16:16" x14ac:dyDescent="0.25">
      <c r="P29" s="36">
        <v>-438623.46</v>
      </c>
    </row>
    <row r="30" spans="16:16" x14ac:dyDescent="0.25">
      <c r="P30" s="36">
        <v>-433710</v>
      </c>
    </row>
    <row r="31" spans="16:16" x14ac:dyDescent="0.25">
      <c r="P31" s="36">
        <v>-430695.3</v>
      </c>
    </row>
    <row r="32" spans="16:16" x14ac:dyDescent="0.25">
      <c r="P32" s="36">
        <v>-426558</v>
      </c>
    </row>
    <row r="33" spans="16:16" x14ac:dyDescent="0.25">
      <c r="P33" s="36">
        <v>-426388.05</v>
      </c>
    </row>
    <row r="34" spans="16:16" x14ac:dyDescent="0.25">
      <c r="P34" s="36">
        <v>-409609.2</v>
      </c>
    </row>
    <row r="35" spans="16:16" x14ac:dyDescent="0.25">
      <c r="P35" s="36">
        <v>-401673.67499999999</v>
      </c>
    </row>
    <row r="36" spans="16:16" x14ac:dyDescent="0.25">
      <c r="P36" s="36">
        <v>-367232</v>
      </c>
    </row>
    <row r="37" spans="16:16" x14ac:dyDescent="0.25">
      <c r="P37" s="36">
        <v>-355548.26</v>
      </c>
    </row>
    <row r="38" spans="16:16" x14ac:dyDescent="0.25">
      <c r="P38" s="36">
        <v>-347804.24</v>
      </c>
    </row>
    <row r="39" spans="16:16" x14ac:dyDescent="0.25">
      <c r="P39" s="36">
        <v>-342320</v>
      </c>
    </row>
    <row r="40" spans="16:16" x14ac:dyDescent="0.25">
      <c r="P40" s="36">
        <v>-330025.59999999998</v>
      </c>
    </row>
    <row r="41" spans="16:16" x14ac:dyDescent="0.25">
      <c r="P41" s="36">
        <v>-312950</v>
      </c>
    </row>
    <row r="42" spans="16:16" x14ac:dyDescent="0.25">
      <c r="P42" s="36">
        <v>-309731.20000000001</v>
      </c>
    </row>
    <row r="43" spans="16:16" x14ac:dyDescent="0.25">
      <c r="P43" s="36">
        <v>-302152.90000000002</v>
      </c>
    </row>
    <row r="44" spans="16:16" x14ac:dyDescent="0.25">
      <c r="P44" s="36">
        <v>-297134.40000000002</v>
      </c>
    </row>
    <row r="45" spans="16:16" x14ac:dyDescent="0.25">
      <c r="P45" s="36">
        <v>-293632.65000000002</v>
      </c>
    </row>
    <row r="46" spans="16:16" x14ac:dyDescent="0.25">
      <c r="P46" s="36">
        <v>-289179</v>
      </c>
    </row>
    <row r="47" spans="16:16" x14ac:dyDescent="0.25">
      <c r="P47" s="36">
        <v>-287711.15000000002</v>
      </c>
    </row>
    <row r="48" spans="16:16" x14ac:dyDescent="0.25">
      <c r="P48" s="36">
        <v>-283218.75</v>
      </c>
    </row>
    <row r="49" spans="16:16" x14ac:dyDescent="0.25">
      <c r="P49" s="36">
        <v>-279177.8</v>
      </c>
    </row>
    <row r="50" spans="16:16" x14ac:dyDescent="0.25">
      <c r="P50" s="36">
        <v>-269885.2</v>
      </c>
    </row>
    <row r="51" spans="16:16" x14ac:dyDescent="0.25">
      <c r="P51" s="36">
        <v>-250988.4</v>
      </c>
    </row>
    <row r="52" spans="16:16" x14ac:dyDescent="0.25">
      <c r="P52" s="36">
        <v>-250923.75</v>
      </c>
    </row>
    <row r="53" spans="16:16" x14ac:dyDescent="0.25">
      <c r="P53" s="36">
        <v>-238959.5</v>
      </c>
    </row>
    <row r="54" spans="16:16" x14ac:dyDescent="0.25">
      <c r="P54" s="36">
        <v>-236468.75</v>
      </c>
    </row>
    <row r="55" spans="16:16" x14ac:dyDescent="0.25">
      <c r="P55" s="36">
        <v>-226216.4</v>
      </c>
    </row>
    <row r="56" spans="16:16" x14ac:dyDescent="0.25">
      <c r="P56" s="36">
        <v>-213158.75</v>
      </c>
    </row>
    <row r="57" spans="16:16" x14ac:dyDescent="0.25">
      <c r="P57" s="36">
        <v>-175048.2</v>
      </c>
    </row>
    <row r="58" spans="16:16" x14ac:dyDescent="0.25">
      <c r="P58" s="36">
        <v>-171052.79999999999</v>
      </c>
    </row>
    <row r="59" spans="16:16" x14ac:dyDescent="0.25">
      <c r="P59" s="36">
        <v>-164797.6</v>
      </c>
    </row>
    <row r="60" spans="16:16" x14ac:dyDescent="0.25">
      <c r="P60" s="36">
        <v>-150675</v>
      </c>
    </row>
    <row r="61" spans="16:16" x14ac:dyDescent="0.25">
      <c r="P61" s="36">
        <v>-150360</v>
      </c>
    </row>
    <row r="62" spans="16:16" x14ac:dyDescent="0.25">
      <c r="P62" s="36">
        <v>-142887.5</v>
      </c>
    </row>
    <row r="63" spans="16:16" x14ac:dyDescent="0.25">
      <c r="P63" s="36">
        <v>-140866.25</v>
      </c>
    </row>
    <row r="64" spans="16:16" x14ac:dyDescent="0.25">
      <c r="P64" s="36">
        <v>-117679.03999999999</v>
      </c>
    </row>
    <row r="65" spans="16:16" x14ac:dyDescent="0.25">
      <c r="P65" s="36">
        <v>-102319.6</v>
      </c>
    </row>
    <row r="66" spans="16:16" x14ac:dyDescent="0.25">
      <c r="P66" s="36">
        <v>-85402.5</v>
      </c>
    </row>
    <row r="67" spans="16:16" x14ac:dyDescent="0.25">
      <c r="P67" s="36">
        <v>-78693.149999999994</v>
      </c>
    </row>
    <row r="68" spans="16:16" x14ac:dyDescent="0.25">
      <c r="P68" s="36">
        <v>-76218.48</v>
      </c>
    </row>
    <row r="69" spans="16:16" x14ac:dyDescent="0.25">
      <c r="P69" s="36">
        <v>-12375</v>
      </c>
    </row>
    <row r="70" spans="16:16" x14ac:dyDescent="0.25">
      <c r="P70" s="36">
        <v>-2730</v>
      </c>
    </row>
    <row r="71" spans="16:16" x14ac:dyDescent="0.25">
      <c r="P71" s="36">
        <v>-1776</v>
      </c>
    </row>
    <row r="72" spans="16:16" x14ac:dyDescent="0.25">
      <c r="P72" s="36">
        <v>8530</v>
      </c>
    </row>
    <row r="73" spans="16:16" x14ac:dyDescent="0.25">
      <c r="P73" s="36">
        <v>8806</v>
      </c>
    </row>
    <row r="74" spans="16:16" x14ac:dyDescent="0.25">
      <c r="P74" s="36">
        <v>10160</v>
      </c>
    </row>
    <row r="75" spans="16:16" x14ac:dyDescent="0.25">
      <c r="P75" s="36">
        <v>12960</v>
      </c>
    </row>
    <row r="76" spans="16:16" x14ac:dyDescent="0.25">
      <c r="P76" s="36">
        <v>17716</v>
      </c>
    </row>
    <row r="77" spans="16:16" x14ac:dyDescent="0.25">
      <c r="P77" s="36">
        <v>26068</v>
      </c>
    </row>
    <row r="78" spans="16:16" x14ac:dyDescent="0.25">
      <c r="P78" s="36">
        <v>29930</v>
      </c>
    </row>
    <row r="79" spans="16:16" x14ac:dyDescent="0.25">
      <c r="P79" s="36">
        <v>31250</v>
      </c>
    </row>
    <row r="80" spans="16:16" x14ac:dyDescent="0.25">
      <c r="P80" s="36">
        <v>37434</v>
      </c>
    </row>
    <row r="81" spans="16:16" x14ac:dyDescent="0.25">
      <c r="P81" s="36">
        <v>38885</v>
      </c>
    </row>
    <row r="82" spans="16:16" x14ac:dyDescent="0.25">
      <c r="P82" s="36">
        <v>39360</v>
      </c>
    </row>
    <row r="83" spans="16:16" x14ac:dyDescent="0.25">
      <c r="P83" s="36">
        <v>40020</v>
      </c>
    </row>
    <row r="84" spans="16:16" x14ac:dyDescent="0.25">
      <c r="P84" s="36">
        <v>50163</v>
      </c>
    </row>
    <row r="85" spans="16:16" x14ac:dyDescent="0.25">
      <c r="P85" s="36">
        <v>65144</v>
      </c>
    </row>
    <row r="86" spans="16:16" x14ac:dyDescent="0.25">
      <c r="P86" s="36">
        <v>74236.5</v>
      </c>
    </row>
    <row r="87" spans="16:16" x14ac:dyDescent="0.25">
      <c r="P87" s="36">
        <v>89030</v>
      </c>
    </row>
    <row r="88" spans="16:16" x14ac:dyDescent="0.25">
      <c r="P88" s="36">
        <v>97875</v>
      </c>
    </row>
    <row r="89" spans="16:16" x14ac:dyDescent="0.25">
      <c r="P89" s="36">
        <v>115851</v>
      </c>
    </row>
    <row r="90" spans="16:16" x14ac:dyDescent="0.25">
      <c r="P90" s="36">
        <v>121153.5</v>
      </c>
    </row>
    <row r="91" spans="16:16" x14ac:dyDescent="0.25">
      <c r="P91" s="36">
        <v>123200</v>
      </c>
    </row>
    <row r="92" spans="16:16" x14ac:dyDescent="0.25">
      <c r="P92" s="36">
        <v>135128</v>
      </c>
    </row>
    <row r="93" spans="16:16" x14ac:dyDescent="0.25">
      <c r="P93" s="36">
        <v>141740</v>
      </c>
    </row>
    <row r="94" spans="16:16" x14ac:dyDescent="0.25">
      <c r="P94" s="36">
        <v>143244</v>
      </c>
    </row>
    <row r="95" spans="16:16" x14ac:dyDescent="0.25">
      <c r="P95" s="36">
        <v>144932</v>
      </c>
    </row>
    <row r="96" spans="16:16" x14ac:dyDescent="0.25">
      <c r="P96" s="36">
        <v>188378</v>
      </c>
    </row>
    <row r="97" spans="16:16" x14ac:dyDescent="0.25">
      <c r="P97" s="36">
        <v>246178</v>
      </c>
    </row>
    <row r="98" spans="16:16" x14ac:dyDescent="0.25">
      <c r="P98" s="36">
        <v>247500</v>
      </c>
    </row>
    <row r="99" spans="16:16" x14ac:dyDescent="0.25">
      <c r="P99" s="31" t="s">
        <v>735</v>
      </c>
    </row>
  </sheetData>
  <mergeCells count="6">
    <mergeCell ref="P1:Q1"/>
    <mergeCell ref="A1:B1"/>
    <mergeCell ref="D1:E1"/>
    <mergeCell ref="J1:K1"/>
    <mergeCell ref="G1:H1"/>
    <mergeCell ref="M1:N1"/>
  </mergeCell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CD7E-EE06-4019-BA40-8371A77627FB}">
  <dimension ref="A1:CC703"/>
  <sheetViews>
    <sheetView tabSelected="1" topLeftCell="B1" zoomScale="130" zoomScaleNormal="130" workbookViewId="0">
      <selection activeCell="I9" sqref="I9"/>
    </sheetView>
  </sheetViews>
  <sheetFormatPr defaultRowHeight="15" x14ac:dyDescent="0.25"/>
  <cols>
    <col min="1" max="1" width="17.42578125" style="1" bestFit="1" customWidth="1"/>
    <col min="2" max="2" width="31.85546875" style="1" bestFit="1" customWidth="1"/>
    <col min="3" max="3" width="2.85546875" style="1" customWidth="1"/>
    <col min="4" max="4" width="13.140625" style="1" bestFit="1" customWidth="1"/>
    <col min="5" max="5" width="30.140625" style="1" bestFit="1" customWidth="1"/>
    <col min="6" max="6" width="9.140625" style="1"/>
    <col min="7" max="7" width="20.42578125" style="1" bestFit="1" customWidth="1"/>
    <col min="8" max="8" width="30.42578125" style="1" bestFit="1" customWidth="1"/>
    <col min="9" max="9" width="9.140625" style="1"/>
    <col min="10" max="10" width="13.85546875" style="1" bestFit="1" customWidth="1"/>
    <col min="11" max="12" width="19.5703125" style="1" bestFit="1" customWidth="1"/>
    <col min="13" max="13" width="15.5703125" style="1" bestFit="1" customWidth="1"/>
    <col min="14" max="14" width="12.28515625" style="1" bestFit="1" customWidth="1"/>
    <col min="15" max="15" width="13.85546875" style="1" bestFit="1" customWidth="1"/>
    <col min="16" max="16" width="18.5703125" style="1" bestFit="1" customWidth="1"/>
    <col min="17" max="18" width="13.85546875" style="1" bestFit="1" customWidth="1"/>
    <col min="19" max="19" width="13.140625" style="1" bestFit="1" customWidth="1"/>
    <col min="20" max="20" width="34" style="1" bestFit="1" customWidth="1"/>
    <col min="21" max="21" width="9.140625" style="1"/>
    <col min="22" max="22" width="13.140625" style="1" bestFit="1" customWidth="1"/>
    <col min="23" max="23" width="12.28515625" style="1" bestFit="1" customWidth="1"/>
    <col min="24" max="24" width="9.140625" style="1"/>
    <col min="25" max="25" width="13.140625" style="1" bestFit="1" customWidth="1"/>
    <col min="26" max="26" width="30.140625" style="1" bestFit="1" customWidth="1"/>
    <col min="27" max="27" width="3.5703125" style="1" customWidth="1"/>
    <col min="28" max="28" width="13.85546875" style="1" bestFit="1" customWidth="1"/>
    <col min="29" max="29" width="19.5703125" style="1" bestFit="1" customWidth="1"/>
    <col min="30" max="30" width="6.7109375" style="1" customWidth="1"/>
    <col min="31" max="31" width="16.7109375" style="1" bestFit="1" customWidth="1"/>
    <col min="32" max="32" width="12.28515625" style="1" bestFit="1" customWidth="1"/>
    <col min="33" max="33" width="8.42578125" style="1" customWidth="1"/>
    <col min="34" max="34" width="18.7109375" style="1" bestFit="1" customWidth="1"/>
    <col min="35" max="35" width="12.28515625" style="1" bestFit="1" customWidth="1"/>
    <col min="36" max="36" width="9.140625" style="1"/>
    <col min="37" max="37" width="13.140625" style="1" bestFit="1" customWidth="1"/>
    <col min="38" max="38" width="12.28515625" style="1" bestFit="1" customWidth="1"/>
    <col min="39" max="39" width="9.140625" style="1"/>
    <col min="40" max="40" width="13.140625" style="1" bestFit="1" customWidth="1"/>
    <col min="41" max="41" width="12.28515625" style="1" bestFit="1" customWidth="1"/>
    <col min="42" max="42" width="14.28515625" style="1" bestFit="1" customWidth="1"/>
    <col min="43" max="43" width="21.85546875" style="1" bestFit="1" customWidth="1"/>
    <col min="44" max="44" width="9.140625" style="1"/>
    <col min="45" max="45" width="18.5703125" style="1" bestFit="1" customWidth="1"/>
    <col min="46" max="46" width="13.140625" style="1" bestFit="1" customWidth="1"/>
    <col min="47" max="16384" width="9.140625" style="1"/>
  </cols>
  <sheetData>
    <row r="1" spans="1:46" ht="15.75" x14ac:dyDescent="0.25">
      <c r="A1" s="41" t="s">
        <v>746</v>
      </c>
      <c r="B1" s="41"/>
      <c r="C1" s="40"/>
      <c r="D1" s="41" t="s">
        <v>747</v>
      </c>
      <c r="E1" s="41"/>
      <c r="F1" s="40"/>
      <c r="G1" s="41" t="s">
        <v>746</v>
      </c>
      <c r="H1" s="41"/>
      <c r="I1" s="40"/>
      <c r="J1" s="41" t="s">
        <v>749</v>
      </c>
      <c r="K1" s="41"/>
      <c r="M1" s="41" t="s">
        <v>750</v>
      </c>
      <c r="N1" s="41"/>
      <c r="P1" s="42" t="s">
        <v>751</v>
      </c>
      <c r="Q1" s="42"/>
      <c r="S1" s="41" t="s">
        <v>753</v>
      </c>
      <c r="T1" s="41"/>
      <c r="V1" s="41" t="s">
        <v>754</v>
      </c>
      <c r="W1" s="41"/>
      <c r="Y1" s="41" t="s">
        <v>747</v>
      </c>
      <c r="Z1" s="41"/>
      <c r="AB1" s="41"/>
      <c r="AC1" s="41"/>
      <c r="AE1" s="41"/>
      <c r="AF1" s="41"/>
      <c r="AH1" s="41" t="s">
        <v>746</v>
      </c>
      <c r="AI1" s="41"/>
      <c r="AK1" s="41"/>
      <c r="AL1" s="41"/>
      <c r="AN1" s="41"/>
      <c r="AO1" s="41"/>
      <c r="AP1" s="41"/>
      <c r="AQ1" s="41"/>
      <c r="AS1" s="43" t="s">
        <v>751</v>
      </c>
      <c r="AT1" s="43"/>
    </row>
    <row r="3" spans="1:46" x14ac:dyDescent="0.25">
      <c r="A3" s="30" t="s">
        <v>734</v>
      </c>
      <c r="B3" t="s">
        <v>737</v>
      </c>
      <c r="D3" s="30" t="s">
        <v>734</v>
      </c>
      <c r="E3" t="s">
        <v>756</v>
      </c>
      <c r="G3" s="30" t="s">
        <v>734</v>
      </c>
      <c r="H3" t="s">
        <v>736</v>
      </c>
      <c r="J3" s="30" t="s">
        <v>734</v>
      </c>
      <c r="K3" t="s">
        <v>752</v>
      </c>
      <c r="L3"/>
      <c r="M3" s="30" t="s">
        <v>734</v>
      </c>
      <c r="N3" t="s">
        <v>739</v>
      </c>
      <c r="P3" s="30" t="s">
        <v>734</v>
      </c>
      <c r="S3" s="30" t="s">
        <v>734</v>
      </c>
      <c r="T3" t="s">
        <v>740</v>
      </c>
      <c r="V3" s="30" t="s">
        <v>734</v>
      </c>
      <c r="W3" t="s">
        <v>745</v>
      </c>
      <c r="Y3" s="30" t="s">
        <v>734</v>
      </c>
      <c r="Z3" t="s">
        <v>756</v>
      </c>
      <c r="AB3" s="30" t="s">
        <v>734</v>
      </c>
      <c r="AC3" t="s">
        <v>752</v>
      </c>
      <c r="AD3"/>
      <c r="AE3" s="30" t="s">
        <v>734</v>
      </c>
      <c r="AF3" t="s">
        <v>739</v>
      </c>
      <c r="AG3"/>
      <c r="AH3" s="30" t="s">
        <v>734</v>
      </c>
      <c r="AI3" t="s">
        <v>739</v>
      </c>
      <c r="AK3" s="30" t="s">
        <v>734</v>
      </c>
      <c r="AL3" t="s">
        <v>745</v>
      </c>
      <c r="AN3" s="30" t="s">
        <v>734</v>
      </c>
      <c r="AO3" s="1" t="s">
        <v>745</v>
      </c>
      <c r="AP3" s="1" t="s">
        <v>757</v>
      </c>
      <c r="AQ3" s="1" t="s">
        <v>758</v>
      </c>
      <c r="AS3" s="30" t="s">
        <v>734</v>
      </c>
    </row>
    <row r="4" spans="1:46" x14ac:dyDescent="0.25">
      <c r="A4" s="31" t="s">
        <v>4</v>
      </c>
      <c r="B4" s="33">
        <v>20</v>
      </c>
      <c r="D4" s="31" t="s">
        <v>3</v>
      </c>
      <c r="E4" s="33">
        <v>257</v>
      </c>
      <c r="G4" s="31" t="s">
        <v>18</v>
      </c>
      <c r="H4" s="33">
        <v>155315</v>
      </c>
      <c r="J4" s="31" t="s">
        <v>21</v>
      </c>
      <c r="K4" s="39">
        <v>245</v>
      </c>
      <c r="L4"/>
      <c r="M4" s="31" t="s">
        <v>15</v>
      </c>
      <c r="N4" s="33">
        <v>30735</v>
      </c>
      <c r="P4" s="31" t="s">
        <v>16</v>
      </c>
      <c r="S4" s="31" t="s">
        <v>6</v>
      </c>
      <c r="T4" s="33">
        <v>1439.2428571428572</v>
      </c>
      <c r="V4" s="31" t="s">
        <v>7</v>
      </c>
      <c r="W4" s="33">
        <v>31568.400000000001</v>
      </c>
      <c r="Y4" s="31" t="s">
        <v>8</v>
      </c>
      <c r="Z4" s="33">
        <v>321</v>
      </c>
      <c r="AB4" s="31" t="s">
        <v>21</v>
      </c>
      <c r="AC4" s="39">
        <v>245</v>
      </c>
      <c r="AD4"/>
      <c r="AE4" s="31" t="s">
        <v>4</v>
      </c>
      <c r="AF4" s="33">
        <v>574982.5</v>
      </c>
      <c r="AG4"/>
      <c r="AH4" s="31" t="s">
        <v>15</v>
      </c>
      <c r="AI4" s="33">
        <v>228520</v>
      </c>
      <c r="AK4" s="31" t="s">
        <v>2</v>
      </c>
      <c r="AL4" s="33">
        <v>1124700</v>
      </c>
      <c r="AN4" s="31" t="s">
        <v>18</v>
      </c>
      <c r="AO4" s="33">
        <v>247500</v>
      </c>
      <c r="AP4" s="33">
        <v>1017338</v>
      </c>
      <c r="AQ4" s="33">
        <v>1038100</v>
      </c>
      <c r="AS4" s="31" t="s">
        <v>9</v>
      </c>
    </row>
    <row r="5" spans="1:46" x14ac:dyDescent="0.25">
      <c r="A5" s="32" t="s">
        <v>6</v>
      </c>
      <c r="B5" s="33">
        <v>20</v>
      </c>
      <c r="D5" s="32" t="s">
        <v>20</v>
      </c>
      <c r="E5" s="33">
        <v>257</v>
      </c>
      <c r="G5" s="32" t="s">
        <v>11</v>
      </c>
      <c r="H5" s="39">
        <v>29191.5</v>
      </c>
      <c r="J5" s="32" t="s">
        <v>18</v>
      </c>
      <c r="K5" s="33">
        <v>38</v>
      </c>
      <c r="L5"/>
      <c r="M5" s="32" t="s">
        <v>7</v>
      </c>
      <c r="N5" s="33">
        <v>30735</v>
      </c>
      <c r="P5" s="36">
        <v>-427532.625</v>
      </c>
      <c r="Q5" s="1">
        <f>COUNTIF(P5:P113, "&lt;0")</f>
        <v>73</v>
      </c>
      <c r="S5" s="31" t="s">
        <v>735</v>
      </c>
      <c r="T5" s="33">
        <v>1439.2428571428572</v>
      </c>
      <c r="V5" s="31" t="s">
        <v>735</v>
      </c>
      <c r="W5" s="33">
        <v>31568.400000000001</v>
      </c>
      <c r="Y5" s="32" t="s">
        <v>19</v>
      </c>
      <c r="Z5" s="33">
        <v>321</v>
      </c>
      <c r="AB5" s="32" t="s">
        <v>18</v>
      </c>
      <c r="AC5" s="33">
        <v>38</v>
      </c>
      <c r="AD5"/>
      <c r="AE5" s="32" t="s">
        <v>2</v>
      </c>
      <c r="AF5" s="33">
        <v>574982.5</v>
      </c>
      <c r="AG5"/>
      <c r="AH5" s="32" t="s">
        <v>13</v>
      </c>
      <c r="AI5" s="39">
        <v>228520</v>
      </c>
      <c r="AK5" s="31" t="s">
        <v>735</v>
      </c>
      <c r="AL5" s="33">
        <v>1124700</v>
      </c>
      <c r="AN5" s="31" t="s">
        <v>4</v>
      </c>
      <c r="AO5" s="33">
        <v>969680</v>
      </c>
      <c r="AP5" s="33">
        <v>978236</v>
      </c>
      <c r="AQ5" s="33">
        <v>998200</v>
      </c>
      <c r="AS5" s="36">
        <v>-708273.94</v>
      </c>
      <c r="AT5" s="1">
        <f>COUNTIF(AS5:AS144, "&lt;0")</f>
        <v>50</v>
      </c>
    </row>
    <row r="6" spans="1:46" x14ac:dyDescent="0.25">
      <c r="A6" s="34" t="s">
        <v>741</v>
      </c>
      <c r="B6" s="33">
        <v>9</v>
      </c>
      <c r="D6" s="31" t="s">
        <v>735</v>
      </c>
      <c r="E6" s="33">
        <v>257</v>
      </c>
      <c r="G6" s="32" t="s">
        <v>12</v>
      </c>
      <c r="H6" s="39">
        <v>22823</v>
      </c>
      <c r="J6" s="32" t="s">
        <v>4</v>
      </c>
      <c r="K6" s="33">
        <v>33</v>
      </c>
      <c r="L6"/>
      <c r="M6" s="35" t="s">
        <v>5</v>
      </c>
      <c r="N6" s="33">
        <v>30735</v>
      </c>
      <c r="P6" s="36">
        <v>-387360.3</v>
      </c>
      <c r="Q6" s="1">
        <f>COUNT(P5:P113)</f>
        <v>109</v>
      </c>
      <c r="S6"/>
      <c r="T6"/>
      <c r="V6"/>
      <c r="W6"/>
      <c r="Y6" s="31" t="s">
        <v>735</v>
      </c>
      <c r="Z6" s="33">
        <v>321</v>
      </c>
      <c r="AB6" s="32" t="s">
        <v>4</v>
      </c>
      <c r="AC6" s="33">
        <v>33</v>
      </c>
      <c r="AD6"/>
      <c r="AE6" s="35" t="s">
        <v>5</v>
      </c>
      <c r="AF6" s="33">
        <v>574982.5</v>
      </c>
      <c r="AG6"/>
      <c r="AH6" s="35" t="s">
        <v>5</v>
      </c>
      <c r="AI6" s="33">
        <v>228520</v>
      </c>
      <c r="AK6"/>
      <c r="AL6"/>
      <c r="AN6" s="31" t="s">
        <v>10</v>
      </c>
      <c r="AO6" s="33">
        <v>1019070</v>
      </c>
      <c r="AP6" s="33">
        <v>1038082.5</v>
      </c>
      <c r="AQ6" s="33">
        <v>1140750</v>
      </c>
      <c r="AS6" s="36">
        <v>-654368.15</v>
      </c>
      <c r="AT6" s="1">
        <f>COUNT(AS5:AS144)</f>
        <v>140</v>
      </c>
    </row>
    <row r="7" spans="1:46" x14ac:dyDescent="0.25">
      <c r="A7" s="34" t="s">
        <v>742</v>
      </c>
      <c r="B7" s="33">
        <v>7</v>
      </c>
      <c r="D7"/>
      <c r="E7"/>
      <c r="G7" s="32" t="s">
        <v>2</v>
      </c>
      <c r="H7" s="39">
        <v>68044.5</v>
      </c>
      <c r="J7" s="32" t="s">
        <v>10</v>
      </c>
      <c r="K7" s="33">
        <v>29</v>
      </c>
      <c r="L7"/>
      <c r="M7" s="31" t="s">
        <v>735</v>
      </c>
      <c r="N7" s="33">
        <v>30735</v>
      </c>
      <c r="P7" s="36">
        <v>-387172.8</v>
      </c>
      <c r="Q7" s="1">
        <f>Q5/Q6</f>
        <v>0.66972477064220182</v>
      </c>
      <c r="S7"/>
      <c r="T7"/>
      <c r="V7"/>
      <c r="W7"/>
      <c r="Y7"/>
      <c r="Z7"/>
      <c r="AB7" s="32" t="s">
        <v>10</v>
      </c>
      <c r="AC7" s="33">
        <v>29</v>
      </c>
      <c r="AD7"/>
      <c r="AE7" s="31" t="s">
        <v>735</v>
      </c>
      <c r="AF7" s="39">
        <v>574982.5</v>
      </c>
      <c r="AG7"/>
      <c r="AH7" s="31" t="s">
        <v>735</v>
      </c>
      <c r="AI7" s="39">
        <v>228520</v>
      </c>
      <c r="AK7"/>
      <c r="AL7"/>
      <c r="AN7" s="31" t="s">
        <v>15</v>
      </c>
      <c r="AO7" s="33">
        <v>1124700</v>
      </c>
      <c r="AP7" s="33">
        <v>1159200</v>
      </c>
      <c r="AQ7" s="33">
        <v>1207500</v>
      </c>
      <c r="AS7" s="36">
        <v>-636743.80000000005</v>
      </c>
      <c r="AT7" s="1">
        <f>AT5/AT6</f>
        <v>0.35714285714285715</v>
      </c>
    </row>
    <row r="8" spans="1:46" x14ac:dyDescent="0.25">
      <c r="A8" s="34" t="s">
        <v>738</v>
      </c>
      <c r="B8" s="33">
        <v>4</v>
      </c>
      <c r="D8"/>
      <c r="E8"/>
      <c r="G8" s="32" t="s">
        <v>7</v>
      </c>
      <c r="H8" s="39">
        <v>18508</v>
      </c>
      <c r="J8" s="32" t="s">
        <v>15</v>
      </c>
      <c r="K8" s="33">
        <v>68</v>
      </c>
      <c r="L8"/>
      <c r="P8" s="36">
        <v>-330118.92</v>
      </c>
      <c r="S8"/>
      <c r="T8"/>
      <c r="V8"/>
      <c r="W8"/>
      <c r="Y8"/>
      <c r="Z8"/>
      <c r="AB8" s="32" t="s">
        <v>15</v>
      </c>
      <c r="AC8" s="33">
        <v>68</v>
      </c>
      <c r="AD8"/>
      <c r="AE8"/>
      <c r="AF8"/>
      <c r="AG8"/>
      <c r="AH8"/>
      <c r="AI8"/>
      <c r="AK8"/>
      <c r="AL8"/>
      <c r="AN8" s="31" t="s">
        <v>16</v>
      </c>
      <c r="AO8" s="33">
        <v>661418</v>
      </c>
      <c r="AP8" s="33">
        <v>1035625.5</v>
      </c>
      <c r="AQ8" s="33">
        <v>1138050</v>
      </c>
      <c r="AS8" s="36">
        <v>-532024.05000000005</v>
      </c>
    </row>
    <row r="9" spans="1:46" x14ac:dyDescent="0.25">
      <c r="A9" s="31" t="s">
        <v>735</v>
      </c>
      <c r="B9" s="33">
        <v>20</v>
      </c>
      <c r="D9"/>
      <c r="E9"/>
      <c r="G9" s="32" t="s">
        <v>13</v>
      </c>
      <c r="H9" s="39">
        <v>16748</v>
      </c>
      <c r="J9" s="32" t="s">
        <v>16</v>
      </c>
      <c r="K9" s="33">
        <v>38</v>
      </c>
      <c r="L9"/>
      <c r="P9" s="36">
        <v>-303088.5</v>
      </c>
      <c r="S9"/>
      <c r="T9"/>
      <c r="V9"/>
      <c r="W9"/>
      <c r="Y9"/>
      <c r="Z9"/>
      <c r="AB9" s="32" t="s">
        <v>16</v>
      </c>
      <c r="AC9" s="33">
        <v>38</v>
      </c>
      <c r="AD9"/>
      <c r="AE9"/>
      <c r="AF9"/>
      <c r="AG9"/>
      <c r="AH9"/>
      <c r="AI9"/>
      <c r="AK9"/>
      <c r="AL9"/>
      <c r="AN9" s="31" t="s">
        <v>17</v>
      </c>
      <c r="AO9" s="33">
        <v>267561</v>
      </c>
      <c r="AP9" s="33">
        <v>986811</v>
      </c>
      <c r="AQ9" s="33">
        <v>1006950</v>
      </c>
      <c r="AS9" s="36">
        <v>-493438</v>
      </c>
    </row>
    <row r="10" spans="1:46" x14ac:dyDescent="0.25">
      <c r="A10"/>
      <c r="B10"/>
      <c r="D10"/>
      <c r="E10"/>
      <c r="G10" s="31" t="s">
        <v>735</v>
      </c>
      <c r="H10" s="39">
        <v>155315</v>
      </c>
      <c r="J10" s="32" t="s">
        <v>17</v>
      </c>
      <c r="K10" s="33">
        <v>39</v>
      </c>
      <c r="L10"/>
      <c r="P10" s="36">
        <v>-303010.5</v>
      </c>
      <c r="S10"/>
      <c r="T10"/>
      <c r="V10"/>
      <c r="W10"/>
      <c r="Y10"/>
      <c r="Z10"/>
      <c r="AB10" s="32" t="s">
        <v>17</v>
      </c>
      <c r="AC10" s="33">
        <v>39</v>
      </c>
      <c r="AD10"/>
      <c r="AE10"/>
      <c r="AF10"/>
      <c r="AG10"/>
      <c r="AH10"/>
      <c r="AI10"/>
      <c r="AK10"/>
      <c r="AL10"/>
      <c r="AN10" s="31" t="s">
        <v>735</v>
      </c>
      <c r="AO10" s="33">
        <v>1124700</v>
      </c>
      <c r="AP10" s="33">
        <v>1159200</v>
      </c>
      <c r="AQ10" s="33">
        <v>1207500</v>
      </c>
      <c r="AS10" s="36">
        <v>-462077</v>
      </c>
    </row>
    <row r="11" spans="1:46" x14ac:dyDescent="0.25">
      <c r="A11"/>
      <c r="B11"/>
      <c r="D11"/>
      <c r="E11"/>
      <c r="G11"/>
      <c r="H11"/>
      <c r="J11" s="31" t="s">
        <v>735</v>
      </c>
      <c r="K11" s="33">
        <v>245</v>
      </c>
      <c r="L11"/>
      <c r="P11" s="36">
        <v>-302550.75</v>
      </c>
      <c r="V11"/>
      <c r="W11"/>
      <c r="Y11"/>
      <c r="Z11"/>
      <c r="AB11" s="31" t="s">
        <v>735</v>
      </c>
      <c r="AC11" s="33">
        <v>245</v>
      </c>
      <c r="AD11"/>
      <c r="AE11"/>
      <c r="AF11"/>
      <c r="AG11"/>
      <c r="AK11"/>
      <c r="AL11"/>
      <c r="AN11"/>
      <c r="AO11"/>
      <c r="AS11" s="36">
        <v>-456697.76</v>
      </c>
    </row>
    <row r="12" spans="1:46" x14ac:dyDescent="0.25">
      <c r="A12"/>
      <c r="B12"/>
      <c r="D12"/>
      <c r="E12"/>
      <c r="G12"/>
      <c r="H12"/>
      <c r="J12"/>
      <c r="K12"/>
      <c r="P12" s="36">
        <v>-286671</v>
      </c>
      <c r="V12"/>
      <c r="W12"/>
      <c r="Y12"/>
      <c r="Z12"/>
      <c r="AB12"/>
      <c r="AC12"/>
      <c r="AE12"/>
      <c r="AF12"/>
      <c r="AG12"/>
      <c r="AK12"/>
      <c r="AL12"/>
      <c r="AN12"/>
      <c r="AO12"/>
      <c r="AS12" s="36">
        <v>-438623.46</v>
      </c>
    </row>
    <row r="13" spans="1:46" x14ac:dyDescent="0.25">
      <c r="A13"/>
      <c r="B13"/>
      <c r="D13"/>
      <c r="E13"/>
      <c r="G13"/>
      <c r="H13"/>
      <c r="J13"/>
      <c r="K13"/>
      <c r="P13" s="36">
        <v>-286032</v>
      </c>
      <c r="V13"/>
      <c r="W13"/>
      <c r="Y13"/>
      <c r="Z13"/>
      <c r="AB13"/>
      <c r="AC13"/>
      <c r="AE13"/>
      <c r="AF13"/>
      <c r="AG13"/>
      <c r="AK13"/>
      <c r="AL13"/>
      <c r="AS13" s="36">
        <v>-426388.05</v>
      </c>
    </row>
    <row r="14" spans="1:46" x14ac:dyDescent="0.25">
      <c r="A14"/>
      <c r="B14"/>
      <c r="D14"/>
      <c r="E14"/>
      <c r="G14"/>
      <c r="H14"/>
      <c r="J14"/>
      <c r="K14"/>
      <c r="P14" s="36">
        <v>-279487.8</v>
      </c>
      <c r="V14"/>
      <c r="W14"/>
      <c r="Y14"/>
      <c r="Z14"/>
      <c r="AB14"/>
      <c r="AC14"/>
      <c r="AE14"/>
      <c r="AF14"/>
      <c r="AG14"/>
      <c r="AK14"/>
      <c r="AL14"/>
      <c r="AS14" s="36">
        <v>-409609.2</v>
      </c>
    </row>
    <row r="15" spans="1:46" x14ac:dyDescent="0.25">
      <c r="A15"/>
      <c r="B15"/>
      <c r="D15"/>
      <c r="E15"/>
      <c r="G15"/>
      <c r="H15"/>
      <c r="J15"/>
      <c r="K15"/>
      <c r="P15" s="36">
        <v>-266716.79999999999</v>
      </c>
      <c r="V15"/>
      <c r="W15"/>
      <c r="Y15"/>
      <c r="Z15"/>
      <c r="AB15"/>
      <c r="AC15"/>
      <c r="AE15"/>
      <c r="AF15"/>
      <c r="AG15"/>
      <c r="AK15"/>
      <c r="AL15"/>
      <c r="AS15" s="36">
        <v>-364643.16</v>
      </c>
    </row>
    <row r="16" spans="1:46" x14ac:dyDescent="0.25">
      <c r="A16"/>
      <c r="B16"/>
      <c r="D16"/>
      <c r="E16"/>
      <c r="G16"/>
      <c r="H16"/>
      <c r="J16"/>
      <c r="K16"/>
      <c r="P16" s="36">
        <v>-265503.28000000003</v>
      </c>
      <c r="V16"/>
      <c r="W16"/>
      <c r="Y16"/>
      <c r="Z16"/>
      <c r="AB16"/>
      <c r="AC16"/>
      <c r="AE16"/>
      <c r="AF16"/>
      <c r="AG16"/>
      <c r="AK16"/>
      <c r="AL16"/>
      <c r="AS16" s="36">
        <v>-356698.4</v>
      </c>
    </row>
    <row r="17" spans="1:81" x14ac:dyDescent="0.25">
      <c r="A17"/>
      <c r="B17"/>
      <c r="D17"/>
      <c r="E17"/>
      <c r="G17"/>
      <c r="H17"/>
      <c r="J17"/>
      <c r="K17"/>
      <c r="P17" s="36">
        <v>-264006.59999999998</v>
      </c>
      <c r="V17"/>
      <c r="W17"/>
      <c r="Y17"/>
      <c r="Z17"/>
      <c r="AB17"/>
      <c r="AC17"/>
      <c r="AE17"/>
      <c r="AF17"/>
      <c r="AG17"/>
      <c r="AK17"/>
      <c r="AL17"/>
      <c r="AS17" s="36">
        <v>-342320</v>
      </c>
    </row>
    <row r="18" spans="1:81" x14ac:dyDescent="0.25">
      <c r="A18"/>
      <c r="B18"/>
      <c r="D18"/>
      <c r="E18"/>
      <c r="G18"/>
      <c r="H18"/>
      <c r="J18"/>
      <c r="K18"/>
      <c r="P18" s="36">
        <v>-236542.44</v>
      </c>
      <c r="V18"/>
      <c r="W18"/>
      <c r="Y18"/>
      <c r="Z18"/>
      <c r="AB18"/>
      <c r="AC18"/>
      <c r="AE18"/>
      <c r="AF18"/>
      <c r="AG18"/>
      <c r="AK18"/>
      <c r="AL18"/>
      <c r="AS18" s="36">
        <v>-302550.75</v>
      </c>
    </row>
    <row r="19" spans="1:81" x14ac:dyDescent="0.25">
      <c r="A19"/>
      <c r="B19"/>
      <c r="D19"/>
      <c r="E19"/>
      <c r="G19"/>
      <c r="H19"/>
      <c r="J19"/>
      <c r="K19"/>
      <c r="P19" s="36">
        <v>-233388</v>
      </c>
      <c r="V19"/>
      <c r="W19"/>
      <c r="Y19"/>
      <c r="Z19"/>
      <c r="AB19"/>
      <c r="AC19"/>
      <c r="AE19"/>
      <c r="AF19"/>
      <c r="AG19"/>
      <c r="AK19"/>
      <c r="AL19"/>
      <c r="AS19" s="36">
        <v>-286549.2</v>
      </c>
    </row>
    <row r="20" spans="1:81" x14ac:dyDescent="0.25">
      <c r="A20"/>
      <c r="B20"/>
      <c r="D20"/>
      <c r="E20"/>
      <c r="G20"/>
      <c r="H20"/>
      <c r="J20"/>
      <c r="K20"/>
      <c r="P20" s="36">
        <v>-214560.36</v>
      </c>
      <c r="V20"/>
      <c r="W20"/>
      <c r="Y20"/>
      <c r="Z20"/>
      <c r="AB20"/>
      <c r="AC20"/>
      <c r="AE20"/>
      <c r="AF20"/>
      <c r="AG20"/>
      <c r="AK20"/>
      <c r="AL20"/>
      <c r="AS20" s="36">
        <v>-279487.8</v>
      </c>
    </row>
    <row r="21" spans="1:81" x14ac:dyDescent="0.25">
      <c r="A21"/>
      <c r="B21"/>
      <c r="D21"/>
      <c r="E21"/>
      <c r="G21"/>
      <c r="H21"/>
      <c r="J21"/>
      <c r="K21"/>
      <c r="P21" s="36">
        <v>-205696.16</v>
      </c>
      <c r="V21"/>
      <c r="W21"/>
      <c r="Y21"/>
      <c r="Z21"/>
      <c r="AB21"/>
      <c r="AC21"/>
      <c r="AE21"/>
      <c r="AF21"/>
      <c r="AG21"/>
      <c r="AK21"/>
      <c r="AL21"/>
      <c r="AS21" s="36">
        <v>-279177.8</v>
      </c>
    </row>
    <row r="22" spans="1:81" x14ac:dyDescent="0.25">
      <c r="A22"/>
      <c r="B22"/>
      <c r="D22"/>
      <c r="E22"/>
      <c r="G22"/>
      <c r="H22"/>
      <c r="J22"/>
      <c r="K22"/>
      <c r="P22" s="36">
        <v>-200366.4</v>
      </c>
      <c r="V22"/>
      <c r="W22"/>
      <c r="Y22"/>
      <c r="Z22"/>
      <c r="AB22"/>
      <c r="AC22"/>
      <c r="AE22"/>
      <c r="AF22"/>
      <c r="AG22"/>
      <c r="AK22"/>
      <c r="AL22"/>
      <c r="AS22" s="36">
        <v>-259637.6</v>
      </c>
    </row>
    <row r="23" spans="1:81" x14ac:dyDescent="0.25">
      <c r="A23"/>
      <c r="B23"/>
      <c r="D23"/>
      <c r="E23"/>
      <c r="G23"/>
      <c r="H23"/>
      <c r="J23"/>
      <c r="K23"/>
      <c r="P23" s="36">
        <v>-179541.18</v>
      </c>
      <c r="V23"/>
      <c r="W23"/>
      <c r="Y23"/>
      <c r="Z23"/>
      <c r="AB23"/>
      <c r="AC23"/>
      <c r="AE23"/>
      <c r="AF23"/>
      <c r="AG23"/>
      <c r="AK23"/>
      <c r="AL23"/>
      <c r="AS23" s="36">
        <v>-250988.4</v>
      </c>
    </row>
    <row r="24" spans="1:81" x14ac:dyDescent="0.25">
      <c r="A24"/>
      <c r="B24"/>
      <c r="D24"/>
      <c r="E24"/>
      <c r="G24"/>
      <c r="J24"/>
      <c r="K24"/>
      <c r="P24" s="36">
        <v>-169903.16</v>
      </c>
      <c r="V24"/>
      <c r="W24"/>
      <c r="Y24"/>
      <c r="Z24"/>
      <c r="AB24"/>
      <c r="AC24"/>
      <c r="AE24"/>
      <c r="AF24"/>
      <c r="AG24"/>
      <c r="AK24"/>
      <c r="AL24"/>
      <c r="AS24" s="36">
        <v>-240516.6</v>
      </c>
    </row>
    <row r="25" spans="1:81" x14ac:dyDescent="0.25">
      <c r="A25"/>
      <c r="B25"/>
      <c r="D25"/>
      <c r="E25"/>
      <c r="G25"/>
      <c r="J25"/>
      <c r="K25"/>
      <c r="P25" s="36">
        <v>-168709</v>
      </c>
      <c r="V25"/>
      <c r="W25"/>
      <c r="Y25"/>
      <c r="Z25"/>
      <c r="AB25"/>
      <c r="AC25"/>
      <c r="AE25"/>
      <c r="AF25"/>
      <c r="AG25"/>
      <c r="AK25"/>
      <c r="AL25"/>
      <c r="AS25" s="36">
        <v>-169903.16</v>
      </c>
    </row>
    <row r="26" spans="1:81" x14ac:dyDescent="0.25">
      <c r="A26"/>
      <c r="B26"/>
      <c r="D26"/>
      <c r="E26"/>
      <c r="G26"/>
      <c r="J26"/>
      <c r="K26"/>
      <c r="P26" s="36">
        <v>-166860</v>
      </c>
      <c r="V26"/>
      <c r="W26"/>
      <c r="Y26"/>
      <c r="Z26"/>
      <c r="AB26"/>
      <c r="AC26"/>
      <c r="AE26"/>
      <c r="AF26"/>
      <c r="AG26"/>
      <c r="AK26"/>
      <c r="AL26"/>
      <c r="AS26" s="36">
        <v>-168709</v>
      </c>
    </row>
    <row r="27" spans="1:81" x14ac:dyDescent="0.25">
      <c r="A27"/>
      <c r="B27"/>
      <c r="D27"/>
      <c r="E27"/>
      <c r="G27"/>
      <c r="J27"/>
      <c r="K27"/>
      <c r="P27" s="36">
        <v>-162027</v>
      </c>
      <c r="V27"/>
      <c r="W27"/>
      <c r="Y27"/>
      <c r="Z27"/>
      <c r="AB27"/>
      <c r="AC27"/>
      <c r="AE27"/>
      <c r="AF27"/>
      <c r="AG27"/>
      <c r="AK27"/>
      <c r="AL27"/>
      <c r="AS27" s="36">
        <v>-151596.5</v>
      </c>
    </row>
    <row r="28" spans="1:81" x14ac:dyDescent="0.25">
      <c r="A28"/>
      <c r="B28"/>
      <c r="D28"/>
      <c r="E28"/>
      <c r="G28"/>
      <c r="J28"/>
      <c r="K28"/>
      <c r="P28" s="36">
        <v>-159479</v>
      </c>
      <c r="V28"/>
      <c r="W28"/>
      <c r="Y28"/>
      <c r="Z28"/>
      <c r="AB28"/>
      <c r="AC28"/>
      <c r="AE28"/>
      <c r="AF28"/>
      <c r="AG28"/>
      <c r="AK28"/>
      <c r="AL28"/>
      <c r="AS28" s="36">
        <v>-151188.85999999999</v>
      </c>
      <c r="CC28" s="1" t="s">
        <v>755</v>
      </c>
    </row>
    <row r="29" spans="1:81" x14ac:dyDescent="0.25">
      <c r="A29"/>
      <c r="B29"/>
      <c r="D29"/>
      <c r="E29"/>
      <c r="G29"/>
      <c r="J29"/>
      <c r="K29"/>
      <c r="P29" s="36">
        <v>-158923.20000000001</v>
      </c>
      <c r="V29"/>
      <c r="W29"/>
      <c r="Y29"/>
      <c r="Z29"/>
      <c r="AB29"/>
      <c r="AC29"/>
      <c r="AE29"/>
      <c r="AF29"/>
      <c r="AG29"/>
      <c r="AS29" s="36">
        <v>-150360</v>
      </c>
    </row>
    <row r="30" spans="1:81" x14ac:dyDescent="0.25">
      <c r="A30"/>
      <c r="B30"/>
      <c r="D30"/>
      <c r="E30"/>
      <c r="G30"/>
      <c r="J30"/>
      <c r="K30"/>
      <c r="P30" s="36">
        <v>-157226.4</v>
      </c>
      <c r="V30"/>
      <c r="W30"/>
      <c r="Y30"/>
      <c r="Z30"/>
      <c r="AB30"/>
      <c r="AC30"/>
      <c r="AE30"/>
      <c r="AF30"/>
      <c r="AG30"/>
      <c r="AS30" s="36">
        <v>-140866.25</v>
      </c>
    </row>
    <row r="31" spans="1:81" x14ac:dyDescent="0.25">
      <c r="A31"/>
      <c r="B31"/>
      <c r="D31"/>
      <c r="E31"/>
      <c r="J31"/>
      <c r="K31"/>
      <c r="P31" s="36">
        <v>-151188.85999999999</v>
      </c>
      <c r="V31"/>
      <c r="W31"/>
      <c r="Y31"/>
      <c r="Z31"/>
      <c r="AB31"/>
      <c r="AC31"/>
      <c r="AE31"/>
      <c r="AF31"/>
      <c r="AG31"/>
      <c r="AS31" s="36">
        <v>-126931.23</v>
      </c>
    </row>
    <row r="32" spans="1:81" x14ac:dyDescent="0.25">
      <c r="A32"/>
      <c r="B32"/>
      <c r="D32"/>
      <c r="E32"/>
      <c r="J32"/>
      <c r="K32"/>
      <c r="P32" s="36">
        <v>-144089.4</v>
      </c>
      <c r="V32"/>
      <c r="W32"/>
      <c r="AB32"/>
      <c r="AC32"/>
      <c r="AE32"/>
      <c r="AF32"/>
      <c r="AG32"/>
      <c r="AS32" s="36">
        <v>-119491.25</v>
      </c>
    </row>
    <row r="33" spans="1:45" x14ac:dyDescent="0.25">
      <c r="A33"/>
      <c r="B33"/>
      <c r="D33"/>
      <c r="E33"/>
      <c r="J33"/>
      <c r="K33"/>
      <c r="P33" s="36">
        <v>-135552.9</v>
      </c>
      <c r="V33"/>
      <c r="W33"/>
      <c r="AB33"/>
      <c r="AC33"/>
      <c r="AE33"/>
      <c r="AF33"/>
      <c r="AG33"/>
      <c r="AS33" s="36">
        <v>-117332.16</v>
      </c>
    </row>
    <row r="34" spans="1:45" x14ac:dyDescent="0.25">
      <c r="A34"/>
      <c r="B34"/>
      <c r="D34"/>
      <c r="E34"/>
      <c r="J34"/>
      <c r="K34"/>
      <c r="P34" s="36">
        <v>-133835.1</v>
      </c>
      <c r="V34"/>
      <c r="W34"/>
      <c r="AB34"/>
      <c r="AC34"/>
      <c r="AE34"/>
      <c r="AF34"/>
      <c r="AG34"/>
      <c r="AS34" s="36">
        <v>-102319.6</v>
      </c>
    </row>
    <row r="35" spans="1:45" x14ac:dyDescent="0.25">
      <c r="A35"/>
      <c r="B35"/>
      <c r="D35"/>
      <c r="E35"/>
      <c r="J35"/>
      <c r="K35"/>
      <c r="P35" s="36">
        <v>-128811.15</v>
      </c>
      <c r="V35"/>
      <c r="W35"/>
      <c r="AB35"/>
      <c r="AC35"/>
      <c r="AE35"/>
      <c r="AF35"/>
      <c r="AG35"/>
      <c r="AS35" s="36">
        <v>-92672</v>
      </c>
    </row>
    <row r="36" spans="1:45" x14ac:dyDescent="0.25">
      <c r="A36"/>
      <c r="B36"/>
      <c r="D36"/>
      <c r="E36"/>
      <c r="J36"/>
      <c r="K36"/>
      <c r="P36" s="36">
        <v>-117332.16</v>
      </c>
      <c r="V36"/>
      <c r="W36"/>
      <c r="AB36"/>
      <c r="AE36"/>
      <c r="AF36"/>
      <c r="AG36"/>
      <c r="AS36" s="36">
        <v>-84405</v>
      </c>
    </row>
    <row r="37" spans="1:45" x14ac:dyDescent="0.25">
      <c r="A37"/>
      <c r="B37"/>
      <c r="D37"/>
      <c r="E37"/>
      <c r="J37"/>
      <c r="K37"/>
      <c r="P37" s="36">
        <v>-114193.2</v>
      </c>
      <c r="V37"/>
      <c r="W37"/>
      <c r="AB37"/>
      <c r="AE37"/>
      <c r="AF37"/>
      <c r="AG37"/>
      <c r="AS37" s="36">
        <v>-76867.5</v>
      </c>
    </row>
    <row r="38" spans="1:45" x14ac:dyDescent="0.25">
      <c r="A38"/>
      <c r="B38"/>
      <c r="D38"/>
      <c r="E38"/>
      <c r="J38"/>
      <c r="K38"/>
      <c r="P38" s="36">
        <v>-110984.28</v>
      </c>
      <c r="V38"/>
      <c r="W38"/>
      <c r="AB38"/>
      <c r="AE38"/>
      <c r="AF38"/>
      <c r="AG38"/>
      <c r="AS38" s="36">
        <v>-69855.75</v>
      </c>
    </row>
    <row r="39" spans="1:45" x14ac:dyDescent="0.25">
      <c r="A39"/>
      <c r="B39"/>
      <c r="J39"/>
      <c r="K39"/>
      <c r="P39" s="36">
        <v>-104333</v>
      </c>
      <c r="V39"/>
      <c r="W39"/>
      <c r="AB39"/>
      <c r="AE39"/>
      <c r="AF39"/>
      <c r="AG39"/>
      <c r="AS39" s="36">
        <v>-66174.240000000005</v>
      </c>
    </row>
    <row r="40" spans="1:45" x14ac:dyDescent="0.25">
      <c r="A40"/>
      <c r="B40"/>
      <c r="J40"/>
      <c r="K40"/>
      <c r="P40" s="36">
        <v>-101301.2</v>
      </c>
      <c r="V40"/>
      <c r="W40"/>
      <c r="AB40"/>
      <c r="AE40"/>
      <c r="AF40"/>
      <c r="AG40"/>
      <c r="AS40" s="36">
        <v>-61752.6</v>
      </c>
    </row>
    <row r="41" spans="1:45" x14ac:dyDescent="0.25">
      <c r="A41"/>
      <c r="B41"/>
      <c r="J41"/>
      <c r="K41"/>
      <c r="P41" s="36">
        <v>-100357.2</v>
      </c>
      <c r="V41"/>
      <c r="W41"/>
      <c r="AB41"/>
      <c r="AS41" s="36">
        <v>-54900</v>
      </c>
    </row>
    <row r="42" spans="1:45" x14ac:dyDescent="0.25">
      <c r="A42"/>
      <c r="B42"/>
      <c r="J42"/>
      <c r="K42"/>
      <c r="P42" s="36">
        <v>-92672</v>
      </c>
      <c r="V42"/>
      <c r="W42"/>
      <c r="AB42"/>
      <c r="AS42" s="36">
        <v>-54617.599999999999</v>
      </c>
    </row>
    <row r="43" spans="1:45" x14ac:dyDescent="0.25">
      <c r="A43"/>
      <c r="B43"/>
      <c r="J43"/>
      <c r="K43"/>
      <c r="P43" s="36">
        <v>-84135</v>
      </c>
      <c r="V43"/>
      <c r="W43"/>
      <c r="AB43"/>
      <c r="AS43" s="36">
        <v>-46887.5</v>
      </c>
    </row>
    <row r="44" spans="1:45" x14ac:dyDescent="0.25">
      <c r="A44"/>
      <c r="B44"/>
      <c r="J44"/>
      <c r="K44"/>
      <c r="P44" s="36">
        <v>-74188.800000000003</v>
      </c>
      <c r="V44"/>
      <c r="W44"/>
      <c r="AB44"/>
      <c r="AS44" s="36">
        <v>-44919.6</v>
      </c>
    </row>
    <row r="45" spans="1:45" x14ac:dyDescent="0.25">
      <c r="A45"/>
      <c r="B45"/>
      <c r="J45"/>
      <c r="K45"/>
      <c r="P45" s="36">
        <v>-72526.5</v>
      </c>
      <c r="V45"/>
      <c r="W45"/>
      <c r="AB45"/>
      <c r="AS45" s="36">
        <v>-40931.339999999997</v>
      </c>
    </row>
    <row r="46" spans="1:45" x14ac:dyDescent="0.25">
      <c r="J46"/>
      <c r="K46"/>
      <c r="P46" s="36">
        <v>-72251.73</v>
      </c>
      <c r="V46"/>
      <c r="W46"/>
      <c r="AB46"/>
      <c r="AS46" s="36">
        <v>-26055.75</v>
      </c>
    </row>
    <row r="47" spans="1:45" x14ac:dyDescent="0.25">
      <c r="J47"/>
      <c r="K47"/>
      <c r="P47" s="36">
        <v>-70587</v>
      </c>
      <c r="V47"/>
      <c r="W47"/>
      <c r="AB47"/>
      <c r="AS47" s="36">
        <v>-19687.5</v>
      </c>
    </row>
    <row r="48" spans="1:45" x14ac:dyDescent="0.25">
      <c r="J48"/>
      <c r="K48"/>
      <c r="P48" s="36">
        <v>-69855.75</v>
      </c>
      <c r="V48"/>
      <c r="W48"/>
      <c r="AB48"/>
      <c r="AS48" s="36">
        <v>-13187.5</v>
      </c>
    </row>
    <row r="49" spans="10:45" x14ac:dyDescent="0.25">
      <c r="J49"/>
      <c r="K49"/>
      <c r="P49" s="36">
        <v>-66174.240000000005</v>
      </c>
      <c r="V49"/>
      <c r="W49"/>
      <c r="AB49"/>
      <c r="AS49" s="36">
        <v>-10266.75</v>
      </c>
    </row>
    <row r="50" spans="10:45" x14ac:dyDescent="0.25">
      <c r="J50"/>
      <c r="K50"/>
      <c r="P50" s="36">
        <v>-65158.080000000002</v>
      </c>
      <c r="V50"/>
      <c r="W50"/>
      <c r="AB50"/>
      <c r="AS50" s="36">
        <v>-9008.1500000000015</v>
      </c>
    </row>
    <row r="51" spans="10:45" x14ac:dyDescent="0.25">
      <c r="J51"/>
      <c r="K51"/>
      <c r="P51" s="36">
        <v>-62296.800000000003</v>
      </c>
      <c r="V51"/>
      <c r="W51"/>
      <c r="AB51"/>
      <c r="AS51" s="36">
        <v>-6927.76</v>
      </c>
    </row>
    <row r="52" spans="10:45" x14ac:dyDescent="0.25">
      <c r="J52"/>
      <c r="K52"/>
      <c r="P52" s="36">
        <v>-62079.03</v>
      </c>
      <c r="V52"/>
      <c r="W52"/>
      <c r="AB52"/>
      <c r="AS52" s="36">
        <v>-5649.6</v>
      </c>
    </row>
    <row r="53" spans="10:45" x14ac:dyDescent="0.25">
      <c r="J53"/>
      <c r="K53"/>
      <c r="P53" s="36">
        <v>-61752.6</v>
      </c>
      <c r="V53"/>
      <c r="W53"/>
      <c r="AB53"/>
      <c r="AS53" s="36">
        <v>-2730</v>
      </c>
    </row>
    <row r="54" spans="10:45" x14ac:dyDescent="0.25">
      <c r="J54"/>
      <c r="K54"/>
      <c r="P54" s="36">
        <v>-59623.199999999997</v>
      </c>
      <c r="V54"/>
      <c r="W54"/>
      <c r="AB54"/>
      <c r="AS54" s="36">
        <v>-2649</v>
      </c>
    </row>
    <row r="55" spans="10:45" x14ac:dyDescent="0.25">
      <c r="J55"/>
      <c r="K55"/>
      <c r="P55" s="36">
        <v>-58691.25</v>
      </c>
      <c r="V55"/>
      <c r="W55"/>
      <c r="AB55"/>
      <c r="AS55" s="36">
        <v>251.23999999999978</v>
      </c>
    </row>
    <row r="56" spans="10:45" x14ac:dyDescent="0.25">
      <c r="J56"/>
      <c r="K56"/>
      <c r="P56" s="36">
        <v>-54900</v>
      </c>
      <c r="V56"/>
      <c r="W56"/>
      <c r="AB56"/>
      <c r="AS56" s="36">
        <v>337.63999999999987</v>
      </c>
    </row>
    <row r="57" spans="10:45" x14ac:dyDescent="0.25">
      <c r="J57"/>
      <c r="K57"/>
      <c r="P57" s="36">
        <v>-54617.599999999999</v>
      </c>
      <c r="V57"/>
      <c r="W57"/>
      <c r="AB57"/>
      <c r="AS57" s="36">
        <v>1216</v>
      </c>
    </row>
    <row r="58" spans="10:45" x14ac:dyDescent="0.25">
      <c r="J58"/>
      <c r="K58"/>
      <c r="P58" s="36">
        <v>-54315</v>
      </c>
      <c r="V58"/>
      <c r="W58"/>
      <c r="AB58"/>
      <c r="AS58" s="36">
        <v>1299.6000000000004</v>
      </c>
    </row>
    <row r="59" spans="10:45" x14ac:dyDescent="0.25">
      <c r="J59"/>
      <c r="K59"/>
      <c r="P59" s="36">
        <v>-51599.040000000001</v>
      </c>
      <c r="V59"/>
      <c r="W59"/>
      <c r="AB59"/>
      <c r="AS59" s="36">
        <v>1755.77</v>
      </c>
    </row>
    <row r="60" spans="10:45" x14ac:dyDescent="0.25">
      <c r="J60"/>
      <c r="K60"/>
      <c r="P60" s="36">
        <v>-44919.6</v>
      </c>
      <c r="V60"/>
      <c r="W60"/>
      <c r="AB60"/>
      <c r="AS60" s="36">
        <v>1761.5400000000009</v>
      </c>
    </row>
    <row r="61" spans="10:45" x14ac:dyDescent="0.25">
      <c r="J61"/>
      <c r="K61"/>
      <c r="P61" s="36">
        <v>-40953.599999999999</v>
      </c>
      <c r="V61"/>
      <c r="W61"/>
      <c r="AB61"/>
      <c r="AS61" s="36">
        <v>1872</v>
      </c>
    </row>
    <row r="62" spans="10:45" x14ac:dyDescent="0.25">
      <c r="J62"/>
      <c r="K62"/>
      <c r="P62" s="36">
        <v>-40931.339999999997</v>
      </c>
      <c r="V62"/>
      <c r="W62"/>
      <c r="AB62"/>
      <c r="AS62" s="36">
        <v>1907.8400000000001</v>
      </c>
    </row>
    <row r="63" spans="10:45" x14ac:dyDescent="0.25">
      <c r="J63"/>
      <c r="K63"/>
      <c r="P63" s="36">
        <v>-33522.5</v>
      </c>
      <c r="V63"/>
      <c r="W63"/>
      <c r="AB63"/>
      <c r="AS63" s="36">
        <v>2807.2000000000007</v>
      </c>
    </row>
    <row r="64" spans="10:45" x14ac:dyDescent="0.25">
      <c r="J64"/>
      <c r="K64"/>
      <c r="P64" s="36">
        <v>-26055.75</v>
      </c>
      <c r="V64"/>
      <c r="W64"/>
      <c r="AB64"/>
      <c r="AS64" s="36">
        <v>2906.64</v>
      </c>
    </row>
    <row r="65" spans="10:45" x14ac:dyDescent="0.25">
      <c r="J65"/>
      <c r="K65"/>
      <c r="P65" s="36">
        <v>-24582</v>
      </c>
      <c r="V65"/>
      <c r="W65"/>
      <c r="AB65"/>
      <c r="AS65" s="36">
        <v>3205.0800000000017</v>
      </c>
    </row>
    <row r="66" spans="10:45" x14ac:dyDescent="0.25">
      <c r="J66"/>
      <c r="K66"/>
      <c r="P66" s="36">
        <v>-19687.5</v>
      </c>
      <c r="V66"/>
      <c r="W66"/>
      <c r="AB66"/>
      <c r="AS66" s="36">
        <v>3285.76</v>
      </c>
    </row>
    <row r="67" spans="10:45" x14ac:dyDescent="0.25">
      <c r="J67"/>
      <c r="K67"/>
      <c r="P67" s="36">
        <v>-14370</v>
      </c>
      <c r="V67"/>
      <c r="W67"/>
      <c r="AB67"/>
      <c r="AS67" s="36">
        <v>4653.3599999999997</v>
      </c>
    </row>
    <row r="68" spans="10:45" x14ac:dyDescent="0.25">
      <c r="J68"/>
      <c r="K68"/>
      <c r="P68" s="36">
        <v>-13187.5</v>
      </c>
      <c r="V68"/>
      <c r="W68"/>
      <c r="AB68"/>
      <c r="AS68" s="36">
        <v>4664.3999999999996</v>
      </c>
    </row>
    <row r="69" spans="10:45" x14ac:dyDescent="0.25">
      <c r="J69"/>
      <c r="K69"/>
      <c r="P69" s="36">
        <v>-11970</v>
      </c>
      <c r="V69"/>
      <c r="W69"/>
      <c r="AB69"/>
      <c r="AS69" s="36">
        <v>4870</v>
      </c>
    </row>
    <row r="70" spans="10:45" x14ac:dyDescent="0.25">
      <c r="J70"/>
      <c r="K70"/>
      <c r="P70" s="36">
        <v>-9116.25</v>
      </c>
      <c r="V70"/>
      <c r="W70"/>
      <c r="AB70"/>
      <c r="AS70" s="36">
        <v>5362.5</v>
      </c>
    </row>
    <row r="71" spans="10:45" x14ac:dyDescent="0.25">
      <c r="J71"/>
      <c r="K71"/>
      <c r="P71" s="36">
        <v>-7826.25</v>
      </c>
      <c r="V71"/>
      <c r="W71"/>
      <c r="AB71"/>
      <c r="AS71" s="36">
        <v>5932.32</v>
      </c>
    </row>
    <row r="72" spans="10:45" x14ac:dyDescent="0.25">
      <c r="J72"/>
      <c r="K72"/>
      <c r="P72" s="36">
        <v>-6887.5</v>
      </c>
      <c r="V72"/>
      <c r="W72"/>
      <c r="AB72"/>
      <c r="AS72" s="36">
        <v>6646.4000000000015</v>
      </c>
    </row>
    <row r="73" spans="10:45" x14ac:dyDescent="0.25">
      <c r="J73"/>
      <c r="K73"/>
      <c r="P73" s="36">
        <v>-3543.75</v>
      </c>
      <c r="V73"/>
      <c r="W73"/>
      <c r="AB73"/>
      <c r="AS73" s="36">
        <v>6661.5999999999985</v>
      </c>
    </row>
    <row r="74" spans="10:45" x14ac:dyDescent="0.25">
      <c r="J74"/>
      <c r="K74"/>
      <c r="P74" s="36">
        <v>-2380</v>
      </c>
      <c r="V74"/>
      <c r="W74"/>
      <c r="AB74"/>
      <c r="AS74" s="36">
        <v>6878</v>
      </c>
    </row>
    <row r="75" spans="10:45" x14ac:dyDescent="0.25">
      <c r="J75"/>
      <c r="K75"/>
      <c r="P75" s="36">
        <v>-1076.25</v>
      </c>
      <c r="V75"/>
      <c r="W75"/>
      <c r="AB75"/>
      <c r="AS75" s="36">
        <v>8511.5999999999985</v>
      </c>
    </row>
    <row r="76" spans="10:45" x14ac:dyDescent="0.25">
      <c r="J76"/>
      <c r="K76"/>
      <c r="P76" s="36">
        <v>-1008.75</v>
      </c>
      <c r="V76"/>
      <c r="W76"/>
      <c r="AB76"/>
      <c r="AS76" s="36">
        <v>8640</v>
      </c>
    </row>
    <row r="77" spans="10:45" x14ac:dyDescent="0.25">
      <c r="J77"/>
      <c r="K77"/>
      <c r="P77" s="36">
        <v>-880</v>
      </c>
      <c r="V77"/>
      <c r="W77"/>
      <c r="AB77"/>
      <c r="AS77" s="36">
        <v>8740.380000000001</v>
      </c>
    </row>
    <row r="78" spans="10:45" x14ac:dyDescent="0.25">
      <c r="J78"/>
      <c r="K78"/>
      <c r="P78" s="36">
        <v>1725</v>
      </c>
      <c r="V78"/>
      <c r="W78"/>
      <c r="AB78"/>
      <c r="AS78" s="36">
        <v>8751.5999999999985</v>
      </c>
    </row>
    <row r="79" spans="10:45" x14ac:dyDescent="0.25">
      <c r="J79"/>
      <c r="K79"/>
      <c r="P79" s="36">
        <v>2022.5</v>
      </c>
      <c r="V79"/>
      <c r="W79"/>
      <c r="AB79"/>
      <c r="AS79" s="36">
        <v>8936.4000000000015</v>
      </c>
    </row>
    <row r="80" spans="10:45" x14ac:dyDescent="0.25">
      <c r="J80"/>
      <c r="K80"/>
      <c r="P80" s="36">
        <v>2486.25</v>
      </c>
      <c r="V80"/>
      <c r="W80"/>
      <c r="AB80"/>
      <c r="AS80" s="36">
        <v>9370.7999999999993</v>
      </c>
    </row>
    <row r="81" spans="10:45" x14ac:dyDescent="0.25">
      <c r="J81"/>
      <c r="K81"/>
      <c r="P81" s="36">
        <v>2511.25</v>
      </c>
      <c r="V81"/>
      <c r="W81"/>
      <c r="AB81"/>
      <c r="AS81" s="36">
        <v>10160</v>
      </c>
    </row>
    <row r="82" spans="10:45" x14ac:dyDescent="0.25">
      <c r="J82"/>
      <c r="K82"/>
      <c r="P82" s="36">
        <v>3461.25</v>
      </c>
      <c r="V82"/>
      <c r="W82"/>
      <c r="AB82"/>
      <c r="AS82" s="36">
        <v>12360</v>
      </c>
    </row>
    <row r="83" spans="10:45" x14ac:dyDescent="0.25">
      <c r="J83"/>
      <c r="K83"/>
      <c r="P83" s="36">
        <v>5362.5</v>
      </c>
      <c r="V83"/>
      <c r="W83"/>
      <c r="AB83"/>
      <c r="AS83" s="36">
        <v>13034</v>
      </c>
    </row>
    <row r="84" spans="10:45" x14ac:dyDescent="0.25">
      <c r="J84"/>
      <c r="K84"/>
      <c r="P84" s="36">
        <v>9020</v>
      </c>
      <c r="V84"/>
      <c r="W84"/>
      <c r="AB84"/>
      <c r="AS84" s="36">
        <v>14414.400000000001</v>
      </c>
    </row>
    <row r="85" spans="10:45" x14ac:dyDescent="0.25">
      <c r="J85"/>
      <c r="K85"/>
      <c r="P85" s="36">
        <v>14105</v>
      </c>
      <c r="V85"/>
      <c r="W85"/>
      <c r="AB85"/>
      <c r="AS85" s="36">
        <v>14795.16</v>
      </c>
    </row>
    <row r="86" spans="10:45" x14ac:dyDescent="0.25">
      <c r="J86"/>
      <c r="K86"/>
      <c r="P86" s="36">
        <v>37122</v>
      </c>
      <c r="V86"/>
      <c r="W86"/>
      <c r="AB86"/>
      <c r="AS86" s="36">
        <v>17716</v>
      </c>
    </row>
    <row r="87" spans="10:45" x14ac:dyDescent="0.25">
      <c r="J87"/>
      <c r="K87"/>
      <c r="P87" s="36">
        <v>60216</v>
      </c>
      <c r="V87"/>
      <c r="W87"/>
      <c r="AB87"/>
      <c r="AS87" s="36">
        <v>18010.95</v>
      </c>
    </row>
    <row r="88" spans="10:45" x14ac:dyDescent="0.25">
      <c r="J88"/>
      <c r="K88"/>
      <c r="P88" s="36">
        <v>65876</v>
      </c>
      <c r="V88"/>
      <c r="W88"/>
      <c r="AB88"/>
      <c r="AS88" s="36">
        <v>19091.400000000001</v>
      </c>
    </row>
    <row r="89" spans="10:45" x14ac:dyDescent="0.25">
      <c r="J89"/>
      <c r="K89"/>
      <c r="P89" s="36">
        <v>99060</v>
      </c>
      <c r="V89"/>
      <c r="W89"/>
      <c r="AB89"/>
      <c r="AS89" s="36">
        <v>21609</v>
      </c>
    </row>
    <row r="90" spans="10:45" x14ac:dyDescent="0.25">
      <c r="J90"/>
      <c r="K90"/>
      <c r="P90" s="36">
        <v>124605</v>
      </c>
      <c r="V90"/>
      <c r="W90"/>
      <c r="AB90"/>
      <c r="AS90" s="36">
        <v>21807.9</v>
      </c>
    </row>
    <row r="91" spans="10:45" x14ac:dyDescent="0.25">
      <c r="J91"/>
      <c r="K91"/>
      <c r="P91" s="36">
        <v>127925</v>
      </c>
      <c r="V91"/>
      <c r="W91"/>
      <c r="AB91"/>
      <c r="AS91" s="36">
        <v>23218</v>
      </c>
    </row>
    <row r="92" spans="10:45" x14ac:dyDescent="0.25">
      <c r="J92"/>
      <c r="K92"/>
      <c r="P92" s="36">
        <v>127950</v>
      </c>
      <c r="V92"/>
      <c r="W92"/>
      <c r="AB92"/>
      <c r="AS92" s="36">
        <v>24700</v>
      </c>
    </row>
    <row r="93" spans="10:45" x14ac:dyDescent="0.25">
      <c r="J93"/>
      <c r="K93"/>
      <c r="P93" s="36">
        <v>185368</v>
      </c>
      <c r="V93"/>
      <c r="W93"/>
      <c r="AB93"/>
      <c r="AS93" s="36">
        <v>25141.199999999997</v>
      </c>
    </row>
    <row r="94" spans="10:45" x14ac:dyDescent="0.25">
      <c r="J94"/>
      <c r="K94"/>
      <c r="P94" s="36">
        <v>197802</v>
      </c>
      <c r="V94"/>
      <c r="W94"/>
      <c r="AB94"/>
      <c r="AS94" s="36">
        <v>27962</v>
      </c>
    </row>
    <row r="95" spans="10:45" x14ac:dyDescent="0.25">
      <c r="J95"/>
      <c r="K95"/>
      <c r="P95" s="36">
        <v>206250</v>
      </c>
      <c r="V95"/>
      <c r="W95"/>
      <c r="AB95"/>
      <c r="AS95" s="36">
        <v>28610.400000000001</v>
      </c>
    </row>
    <row r="96" spans="10:45" x14ac:dyDescent="0.25">
      <c r="J96"/>
      <c r="K96"/>
      <c r="P96" s="36">
        <v>218148</v>
      </c>
      <c r="V96"/>
      <c r="W96"/>
      <c r="AB96"/>
      <c r="AS96" s="36">
        <v>29640</v>
      </c>
    </row>
    <row r="97" spans="10:45" x14ac:dyDescent="0.25">
      <c r="J97"/>
      <c r="K97"/>
      <c r="P97" s="36">
        <v>231380</v>
      </c>
      <c r="V97"/>
      <c r="W97"/>
      <c r="AB97"/>
      <c r="AS97" s="36">
        <v>31398.75</v>
      </c>
    </row>
    <row r="98" spans="10:45" x14ac:dyDescent="0.25">
      <c r="J98"/>
      <c r="K98"/>
      <c r="P98" s="36">
        <v>251896.5</v>
      </c>
      <c r="V98"/>
      <c r="W98"/>
      <c r="AB98"/>
      <c r="AS98" s="36">
        <v>36621.800000000003</v>
      </c>
    </row>
    <row r="99" spans="10:45" x14ac:dyDescent="0.25">
      <c r="J99"/>
      <c r="K99"/>
      <c r="P99" s="36">
        <v>259439.5</v>
      </c>
      <c r="V99"/>
      <c r="W99"/>
      <c r="AB99"/>
      <c r="AS99" s="36">
        <v>37434</v>
      </c>
    </row>
    <row r="100" spans="10:45" x14ac:dyDescent="0.25">
      <c r="J100"/>
      <c r="K100"/>
      <c r="P100" s="36">
        <v>262260</v>
      </c>
      <c r="V100"/>
      <c r="W100"/>
      <c r="AB100"/>
      <c r="AS100" s="36">
        <v>39360</v>
      </c>
    </row>
    <row r="101" spans="10:45" x14ac:dyDescent="0.25">
      <c r="J101"/>
      <c r="K101"/>
      <c r="P101" s="36">
        <v>263781</v>
      </c>
      <c r="V101"/>
      <c r="W101"/>
      <c r="AB101"/>
      <c r="AS101" s="36">
        <v>65876</v>
      </c>
    </row>
    <row r="102" spans="10:45" x14ac:dyDescent="0.25">
      <c r="J102"/>
      <c r="K102"/>
      <c r="P102" s="36">
        <v>312664</v>
      </c>
      <c r="V102"/>
      <c r="W102"/>
      <c r="AB102"/>
      <c r="AS102" s="36">
        <v>74475</v>
      </c>
    </row>
    <row r="103" spans="10:45" x14ac:dyDescent="0.25">
      <c r="J103"/>
      <c r="K103"/>
      <c r="P103" s="36">
        <v>339480</v>
      </c>
      <c r="V103"/>
      <c r="W103"/>
      <c r="AB103"/>
      <c r="AS103" s="36">
        <v>79663</v>
      </c>
    </row>
    <row r="104" spans="10:45" x14ac:dyDescent="0.25">
      <c r="J104"/>
      <c r="K104"/>
      <c r="P104" s="36">
        <v>344100</v>
      </c>
      <c r="V104"/>
      <c r="W104"/>
      <c r="AB104"/>
      <c r="AS104" s="36">
        <v>99060</v>
      </c>
    </row>
    <row r="105" spans="10:45" x14ac:dyDescent="0.25">
      <c r="J105"/>
      <c r="K105"/>
      <c r="P105" s="36">
        <v>347490</v>
      </c>
      <c r="V105"/>
      <c r="W105"/>
      <c r="AB105"/>
      <c r="AS105" s="36">
        <v>115851</v>
      </c>
    </row>
    <row r="106" spans="10:45" x14ac:dyDescent="0.25">
      <c r="J106"/>
      <c r="K106"/>
      <c r="P106" s="36">
        <v>349968</v>
      </c>
      <c r="AB106"/>
      <c r="AS106" s="36">
        <v>116970</v>
      </c>
    </row>
    <row r="107" spans="10:45" x14ac:dyDescent="0.25">
      <c r="J107"/>
      <c r="K107"/>
      <c r="P107" s="36">
        <v>367305</v>
      </c>
      <c r="AB107"/>
      <c r="AS107" s="36">
        <v>125180</v>
      </c>
    </row>
    <row r="108" spans="10:45" x14ac:dyDescent="0.25">
      <c r="J108"/>
      <c r="K108"/>
      <c r="P108" s="36">
        <v>433884</v>
      </c>
      <c r="AB108"/>
      <c r="AS108" s="36">
        <v>130870</v>
      </c>
    </row>
    <row r="109" spans="10:45" x14ac:dyDescent="0.25">
      <c r="J109"/>
      <c r="K109"/>
      <c r="P109" s="36">
        <v>470232</v>
      </c>
      <c r="AB109"/>
      <c r="AS109" s="36">
        <v>134810.5</v>
      </c>
    </row>
    <row r="110" spans="10:45" x14ac:dyDescent="0.25">
      <c r="J110"/>
      <c r="K110"/>
      <c r="P110" s="36">
        <v>485604</v>
      </c>
      <c r="AB110"/>
      <c r="AS110" s="36">
        <v>136500</v>
      </c>
    </row>
    <row r="111" spans="10:45" x14ac:dyDescent="0.25">
      <c r="J111"/>
      <c r="K111"/>
      <c r="P111" s="36">
        <v>580405.5</v>
      </c>
      <c r="AB111"/>
      <c r="AS111" s="36">
        <v>141740</v>
      </c>
    </row>
    <row r="112" spans="10:45" x14ac:dyDescent="0.25">
      <c r="J112"/>
      <c r="K112"/>
      <c r="P112" s="36">
        <v>641571</v>
      </c>
      <c r="AB112"/>
      <c r="AS112" s="36">
        <v>145236</v>
      </c>
    </row>
    <row r="113" spans="10:45" x14ac:dyDescent="0.25">
      <c r="J113"/>
      <c r="K113"/>
      <c r="P113" s="36">
        <v>661418</v>
      </c>
      <c r="AB113"/>
      <c r="AS113" s="36">
        <v>146959</v>
      </c>
    </row>
    <row r="114" spans="10:45" x14ac:dyDescent="0.25">
      <c r="J114"/>
      <c r="K114"/>
      <c r="P114" s="31" t="s">
        <v>735</v>
      </c>
      <c r="AB114"/>
      <c r="AS114" s="36">
        <v>153660</v>
      </c>
    </row>
    <row r="115" spans="10:45" x14ac:dyDescent="0.25">
      <c r="J115"/>
      <c r="K115"/>
      <c r="AB115"/>
      <c r="AS115" s="36">
        <v>172480</v>
      </c>
    </row>
    <row r="116" spans="10:45" x14ac:dyDescent="0.25">
      <c r="J116"/>
      <c r="K116"/>
      <c r="AB116"/>
      <c r="AS116" s="36">
        <v>180420</v>
      </c>
    </row>
    <row r="117" spans="10:45" x14ac:dyDescent="0.25">
      <c r="J117"/>
      <c r="K117"/>
      <c r="AB117"/>
      <c r="AS117" s="36">
        <v>195050</v>
      </c>
    </row>
    <row r="118" spans="10:45" x14ac:dyDescent="0.25">
      <c r="J118"/>
      <c r="K118"/>
      <c r="AB118"/>
      <c r="AS118" s="36">
        <v>204255</v>
      </c>
    </row>
    <row r="119" spans="10:45" x14ac:dyDescent="0.25">
      <c r="J119"/>
      <c r="K119"/>
      <c r="AB119"/>
      <c r="AS119" s="36">
        <v>207366.25</v>
      </c>
    </row>
    <row r="120" spans="10:45" x14ac:dyDescent="0.25">
      <c r="J120"/>
      <c r="K120"/>
      <c r="AB120"/>
      <c r="AS120" s="36">
        <v>215600</v>
      </c>
    </row>
    <row r="121" spans="10:45" x14ac:dyDescent="0.25">
      <c r="J121"/>
      <c r="K121"/>
      <c r="AB121"/>
      <c r="AS121" s="36">
        <v>228520</v>
      </c>
    </row>
    <row r="122" spans="10:45" x14ac:dyDescent="0.25">
      <c r="J122"/>
      <c r="K122"/>
      <c r="AB122"/>
      <c r="AS122" s="36">
        <v>230692</v>
      </c>
    </row>
    <row r="123" spans="10:45" x14ac:dyDescent="0.25">
      <c r="J123"/>
      <c r="K123"/>
      <c r="AB123"/>
      <c r="AS123" s="36">
        <v>235800</v>
      </c>
    </row>
    <row r="124" spans="10:45" x14ac:dyDescent="0.25">
      <c r="J124"/>
      <c r="K124"/>
      <c r="AB124"/>
      <c r="AS124" s="36">
        <v>241312.5</v>
      </c>
    </row>
    <row r="125" spans="10:45" x14ac:dyDescent="0.25">
      <c r="J125"/>
      <c r="K125"/>
      <c r="AB125"/>
      <c r="AS125" s="36">
        <v>262260</v>
      </c>
    </row>
    <row r="126" spans="10:45" x14ac:dyDescent="0.25">
      <c r="J126"/>
      <c r="K126"/>
      <c r="AB126"/>
      <c r="AS126" s="36">
        <v>264028</v>
      </c>
    </row>
    <row r="127" spans="10:45" x14ac:dyDescent="0.25">
      <c r="J127"/>
      <c r="K127"/>
      <c r="AB127"/>
      <c r="AS127" s="36">
        <v>270230</v>
      </c>
    </row>
    <row r="128" spans="10:45" x14ac:dyDescent="0.25">
      <c r="J128"/>
      <c r="K128"/>
      <c r="AB128"/>
      <c r="AS128" s="36">
        <v>282610</v>
      </c>
    </row>
    <row r="129" spans="10:45" x14ac:dyDescent="0.25">
      <c r="J129"/>
      <c r="K129"/>
      <c r="AB129"/>
      <c r="AS129" s="36">
        <v>294794.5</v>
      </c>
    </row>
    <row r="130" spans="10:45" x14ac:dyDescent="0.25">
      <c r="J130"/>
      <c r="K130"/>
      <c r="AB130"/>
      <c r="AS130" s="36">
        <v>308000</v>
      </c>
    </row>
    <row r="131" spans="10:45" x14ac:dyDescent="0.25">
      <c r="J131"/>
      <c r="K131"/>
      <c r="AB131"/>
      <c r="AS131" s="36">
        <v>317520</v>
      </c>
    </row>
    <row r="132" spans="10:45" x14ac:dyDescent="0.25">
      <c r="J132"/>
      <c r="K132"/>
      <c r="AB132"/>
      <c r="AS132" s="36">
        <v>356706</v>
      </c>
    </row>
    <row r="133" spans="10:45" x14ac:dyDescent="0.25">
      <c r="J133"/>
      <c r="K133"/>
      <c r="AB133"/>
      <c r="AS133" s="36">
        <v>367305</v>
      </c>
    </row>
    <row r="134" spans="10:45" x14ac:dyDescent="0.25">
      <c r="J134"/>
      <c r="K134"/>
      <c r="AB134"/>
      <c r="AS134" s="36">
        <v>415635</v>
      </c>
    </row>
    <row r="135" spans="10:45" x14ac:dyDescent="0.25">
      <c r="J135"/>
      <c r="K135"/>
      <c r="AB135"/>
      <c r="AS135" s="36">
        <v>424944</v>
      </c>
    </row>
    <row r="136" spans="10:45" x14ac:dyDescent="0.25">
      <c r="J136"/>
      <c r="K136"/>
      <c r="AB136"/>
      <c r="AS136" s="36">
        <v>434478</v>
      </c>
    </row>
    <row r="137" spans="10:45" x14ac:dyDescent="0.25">
      <c r="J137"/>
      <c r="K137"/>
      <c r="AB137"/>
      <c r="AS137" s="36">
        <v>441925</v>
      </c>
    </row>
    <row r="138" spans="10:45" x14ac:dyDescent="0.25">
      <c r="J138"/>
      <c r="K138"/>
      <c r="AB138"/>
      <c r="AS138" s="36">
        <v>479869.5</v>
      </c>
    </row>
    <row r="139" spans="10:45" x14ac:dyDescent="0.25">
      <c r="J139"/>
      <c r="K139"/>
      <c r="AB139"/>
      <c r="AS139" s="36">
        <v>546100</v>
      </c>
    </row>
    <row r="140" spans="10:45" x14ac:dyDescent="0.25">
      <c r="J140"/>
      <c r="K140"/>
      <c r="AB140"/>
      <c r="AS140" s="36">
        <v>618412.5</v>
      </c>
    </row>
    <row r="141" spans="10:45" x14ac:dyDescent="0.25">
      <c r="J141"/>
      <c r="K141"/>
      <c r="AB141"/>
      <c r="AS141" s="36">
        <v>654360</v>
      </c>
    </row>
    <row r="142" spans="10:45" x14ac:dyDescent="0.25">
      <c r="J142"/>
      <c r="K142"/>
      <c r="AB142"/>
      <c r="AS142" s="36">
        <v>674595</v>
      </c>
    </row>
    <row r="143" spans="10:45" x14ac:dyDescent="0.25">
      <c r="J143"/>
      <c r="K143"/>
      <c r="AB143"/>
      <c r="AS143" s="36">
        <v>745644.5</v>
      </c>
    </row>
    <row r="144" spans="10:45" x14ac:dyDescent="0.25">
      <c r="J144"/>
      <c r="K144"/>
      <c r="AB144"/>
      <c r="AS144" s="36">
        <v>819662.5</v>
      </c>
    </row>
    <row r="145" spans="10:45" x14ac:dyDescent="0.25">
      <c r="J145"/>
      <c r="K145"/>
      <c r="AB145"/>
      <c r="AS145" s="31" t="s">
        <v>735</v>
      </c>
    </row>
    <row r="146" spans="10:45" x14ac:dyDescent="0.25">
      <c r="J146"/>
      <c r="K146"/>
      <c r="AB146"/>
      <c r="AS146"/>
    </row>
    <row r="147" spans="10:45" x14ac:dyDescent="0.25">
      <c r="J147"/>
      <c r="K147"/>
      <c r="AB147"/>
      <c r="AS147"/>
    </row>
    <row r="148" spans="10:45" x14ac:dyDescent="0.25">
      <c r="J148"/>
      <c r="K148"/>
      <c r="AB148"/>
      <c r="AS148"/>
    </row>
    <row r="149" spans="10:45" x14ac:dyDescent="0.25">
      <c r="J149"/>
      <c r="K149"/>
      <c r="AB149"/>
      <c r="AS149"/>
    </row>
    <row r="150" spans="10:45" x14ac:dyDescent="0.25">
      <c r="J150"/>
      <c r="K150"/>
      <c r="AB150"/>
      <c r="AS150"/>
    </row>
    <row r="151" spans="10:45" x14ac:dyDescent="0.25">
      <c r="J151"/>
      <c r="K151"/>
      <c r="AB151"/>
      <c r="AS151"/>
    </row>
    <row r="152" spans="10:45" x14ac:dyDescent="0.25">
      <c r="J152"/>
      <c r="K152"/>
      <c r="AB152"/>
      <c r="AS152"/>
    </row>
    <row r="153" spans="10:45" x14ac:dyDescent="0.25">
      <c r="J153"/>
      <c r="K153"/>
      <c r="AB153"/>
      <c r="AS153"/>
    </row>
    <row r="154" spans="10:45" x14ac:dyDescent="0.25">
      <c r="J154"/>
      <c r="K154"/>
      <c r="AB154"/>
      <c r="AS154"/>
    </row>
    <row r="155" spans="10:45" x14ac:dyDescent="0.25">
      <c r="J155"/>
      <c r="K155"/>
      <c r="AB155"/>
      <c r="AS155"/>
    </row>
    <row r="156" spans="10:45" x14ac:dyDescent="0.25">
      <c r="J156"/>
      <c r="K156"/>
      <c r="AB156"/>
      <c r="AS156"/>
    </row>
    <row r="157" spans="10:45" x14ac:dyDescent="0.25">
      <c r="J157"/>
      <c r="K157"/>
      <c r="AB157"/>
      <c r="AS157"/>
    </row>
    <row r="158" spans="10:45" x14ac:dyDescent="0.25">
      <c r="J158"/>
      <c r="K158"/>
      <c r="AB158"/>
      <c r="AS158"/>
    </row>
    <row r="159" spans="10:45" x14ac:dyDescent="0.25">
      <c r="J159"/>
      <c r="K159"/>
      <c r="AB159"/>
      <c r="AS159"/>
    </row>
    <row r="160" spans="10:45" x14ac:dyDescent="0.25">
      <c r="J160"/>
      <c r="K160"/>
      <c r="AB160"/>
      <c r="AS160"/>
    </row>
    <row r="161" spans="10:45" x14ac:dyDescent="0.25">
      <c r="J161"/>
      <c r="K161"/>
      <c r="AB161"/>
      <c r="AS161"/>
    </row>
    <row r="162" spans="10:45" x14ac:dyDescent="0.25">
      <c r="J162"/>
      <c r="K162"/>
      <c r="AB162"/>
      <c r="AS162"/>
    </row>
    <row r="163" spans="10:45" x14ac:dyDescent="0.25">
      <c r="J163"/>
      <c r="K163"/>
      <c r="AB163"/>
      <c r="AS163"/>
    </row>
    <row r="164" spans="10:45" x14ac:dyDescent="0.25">
      <c r="J164"/>
      <c r="K164"/>
      <c r="AB164"/>
      <c r="AS164"/>
    </row>
    <row r="165" spans="10:45" x14ac:dyDescent="0.25">
      <c r="J165"/>
      <c r="K165"/>
      <c r="AB165"/>
      <c r="AS165"/>
    </row>
    <row r="166" spans="10:45" x14ac:dyDescent="0.25">
      <c r="J166"/>
      <c r="K166"/>
      <c r="AB166"/>
      <c r="AS166"/>
    </row>
    <row r="167" spans="10:45" x14ac:dyDescent="0.25">
      <c r="J167"/>
      <c r="K167"/>
      <c r="AB167"/>
      <c r="AS167"/>
    </row>
    <row r="168" spans="10:45" x14ac:dyDescent="0.25">
      <c r="J168"/>
      <c r="K168"/>
      <c r="AB168"/>
      <c r="AS168"/>
    </row>
    <row r="169" spans="10:45" x14ac:dyDescent="0.25">
      <c r="J169"/>
      <c r="K169"/>
      <c r="AB169"/>
      <c r="AS169"/>
    </row>
    <row r="170" spans="10:45" x14ac:dyDescent="0.25">
      <c r="J170"/>
      <c r="K170"/>
      <c r="AB170"/>
      <c r="AS170"/>
    </row>
    <row r="171" spans="10:45" x14ac:dyDescent="0.25">
      <c r="J171"/>
      <c r="K171"/>
      <c r="AB171"/>
      <c r="AS171"/>
    </row>
    <row r="172" spans="10:45" x14ac:dyDescent="0.25">
      <c r="J172"/>
      <c r="K172"/>
      <c r="AB172"/>
      <c r="AS172"/>
    </row>
    <row r="173" spans="10:45" x14ac:dyDescent="0.25">
      <c r="J173"/>
      <c r="K173"/>
      <c r="AB173"/>
      <c r="AS173"/>
    </row>
    <row r="174" spans="10:45" x14ac:dyDescent="0.25">
      <c r="J174"/>
      <c r="K174"/>
      <c r="AB174"/>
      <c r="AS174"/>
    </row>
    <row r="175" spans="10:45" x14ac:dyDescent="0.25">
      <c r="J175"/>
      <c r="K175"/>
      <c r="AB175"/>
      <c r="AS175"/>
    </row>
    <row r="176" spans="10:45" x14ac:dyDescent="0.25">
      <c r="J176"/>
      <c r="K176"/>
      <c r="AB176"/>
      <c r="AS176"/>
    </row>
    <row r="177" spans="10:45" x14ac:dyDescent="0.25">
      <c r="J177"/>
      <c r="K177"/>
      <c r="AB177"/>
      <c r="AS177"/>
    </row>
    <row r="178" spans="10:45" x14ac:dyDescent="0.25">
      <c r="J178"/>
      <c r="K178"/>
      <c r="AB178"/>
      <c r="AS178"/>
    </row>
    <row r="179" spans="10:45" x14ac:dyDescent="0.25">
      <c r="J179"/>
      <c r="K179"/>
      <c r="AB179"/>
      <c r="AS179"/>
    </row>
    <row r="180" spans="10:45" x14ac:dyDescent="0.25">
      <c r="J180"/>
      <c r="K180"/>
      <c r="AB180"/>
      <c r="AS180"/>
    </row>
    <row r="181" spans="10:45" x14ac:dyDescent="0.25">
      <c r="J181"/>
      <c r="K181"/>
      <c r="AB181"/>
      <c r="AS181"/>
    </row>
    <row r="182" spans="10:45" x14ac:dyDescent="0.25">
      <c r="J182"/>
      <c r="K182"/>
      <c r="AB182"/>
      <c r="AS182"/>
    </row>
    <row r="183" spans="10:45" x14ac:dyDescent="0.25">
      <c r="J183"/>
      <c r="K183"/>
      <c r="AB183"/>
      <c r="AS183"/>
    </row>
    <row r="184" spans="10:45" x14ac:dyDescent="0.25">
      <c r="J184"/>
      <c r="K184"/>
      <c r="AB184"/>
      <c r="AS184"/>
    </row>
    <row r="185" spans="10:45" x14ac:dyDescent="0.25">
      <c r="J185"/>
      <c r="K185"/>
      <c r="AB185"/>
      <c r="AS185"/>
    </row>
    <row r="186" spans="10:45" x14ac:dyDescent="0.25">
      <c r="J186"/>
      <c r="K186"/>
      <c r="AB186"/>
      <c r="AS186"/>
    </row>
    <row r="187" spans="10:45" x14ac:dyDescent="0.25">
      <c r="J187"/>
      <c r="K187"/>
      <c r="AB187"/>
      <c r="AS187"/>
    </row>
    <row r="188" spans="10:45" x14ac:dyDescent="0.25">
      <c r="J188"/>
      <c r="K188"/>
      <c r="AB188"/>
      <c r="AS188"/>
    </row>
    <row r="189" spans="10:45" x14ac:dyDescent="0.25">
      <c r="J189"/>
      <c r="K189"/>
      <c r="AB189"/>
      <c r="AS189"/>
    </row>
    <row r="190" spans="10:45" x14ac:dyDescent="0.25">
      <c r="J190"/>
      <c r="K190"/>
      <c r="AB190"/>
      <c r="AS190"/>
    </row>
    <row r="191" spans="10:45" x14ac:dyDescent="0.25">
      <c r="J191"/>
      <c r="K191"/>
      <c r="AB191"/>
      <c r="AS191"/>
    </row>
    <row r="192" spans="10:45" x14ac:dyDescent="0.25">
      <c r="J192"/>
      <c r="K192"/>
      <c r="AB192"/>
      <c r="AS192"/>
    </row>
    <row r="193" spans="10:45" x14ac:dyDescent="0.25">
      <c r="J193"/>
      <c r="K193"/>
      <c r="AB193"/>
      <c r="AS193"/>
    </row>
    <row r="194" spans="10:45" x14ac:dyDescent="0.25">
      <c r="J194"/>
      <c r="K194"/>
      <c r="AB194"/>
      <c r="AS194"/>
    </row>
    <row r="195" spans="10:45" x14ac:dyDescent="0.25">
      <c r="J195"/>
      <c r="K195"/>
      <c r="AB195"/>
      <c r="AS195"/>
    </row>
    <row r="196" spans="10:45" x14ac:dyDescent="0.25">
      <c r="J196"/>
      <c r="K196"/>
      <c r="AB196"/>
      <c r="AS196"/>
    </row>
    <row r="197" spans="10:45" x14ac:dyDescent="0.25">
      <c r="J197"/>
      <c r="K197"/>
      <c r="AB197"/>
      <c r="AS197"/>
    </row>
    <row r="198" spans="10:45" x14ac:dyDescent="0.25">
      <c r="J198"/>
      <c r="K198"/>
      <c r="AB198"/>
      <c r="AS198"/>
    </row>
    <row r="199" spans="10:45" x14ac:dyDescent="0.25">
      <c r="J199"/>
      <c r="K199"/>
      <c r="AB199"/>
      <c r="AS199"/>
    </row>
    <row r="200" spans="10:45" x14ac:dyDescent="0.25">
      <c r="J200"/>
      <c r="K200"/>
      <c r="AB200"/>
      <c r="AS200"/>
    </row>
    <row r="201" spans="10:45" x14ac:dyDescent="0.25">
      <c r="J201"/>
      <c r="K201"/>
      <c r="AB201"/>
      <c r="AS201"/>
    </row>
    <row r="202" spans="10:45" x14ac:dyDescent="0.25">
      <c r="J202"/>
      <c r="K202"/>
      <c r="AB202"/>
      <c r="AS202"/>
    </row>
    <row r="203" spans="10:45" x14ac:dyDescent="0.25">
      <c r="J203"/>
      <c r="K203"/>
      <c r="AB203"/>
      <c r="AS203"/>
    </row>
    <row r="204" spans="10:45" x14ac:dyDescent="0.25">
      <c r="J204"/>
      <c r="K204"/>
      <c r="AB204"/>
      <c r="AS204"/>
    </row>
    <row r="205" spans="10:45" x14ac:dyDescent="0.25">
      <c r="J205"/>
      <c r="K205"/>
      <c r="AB205"/>
      <c r="AS205"/>
    </row>
    <row r="206" spans="10:45" x14ac:dyDescent="0.25">
      <c r="J206"/>
      <c r="K206"/>
      <c r="AB206"/>
      <c r="AS206"/>
    </row>
    <row r="207" spans="10:45" x14ac:dyDescent="0.25">
      <c r="J207"/>
      <c r="K207"/>
      <c r="AB207"/>
      <c r="AS207"/>
    </row>
    <row r="208" spans="10:45" x14ac:dyDescent="0.25">
      <c r="J208"/>
      <c r="K208"/>
      <c r="AB208"/>
      <c r="AS208"/>
    </row>
    <row r="209" spans="10:45" x14ac:dyDescent="0.25">
      <c r="J209"/>
      <c r="K209"/>
      <c r="AB209"/>
      <c r="AS209"/>
    </row>
    <row r="210" spans="10:45" x14ac:dyDescent="0.25">
      <c r="J210"/>
      <c r="K210"/>
      <c r="AB210"/>
      <c r="AS210"/>
    </row>
    <row r="211" spans="10:45" x14ac:dyDescent="0.25">
      <c r="J211"/>
      <c r="K211"/>
      <c r="AB211"/>
      <c r="AS211"/>
    </row>
    <row r="212" spans="10:45" x14ac:dyDescent="0.25">
      <c r="J212"/>
      <c r="K212"/>
      <c r="AB212"/>
      <c r="AS212"/>
    </row>
    <row r="213" spans="10:45" x14ac:dyDescent="0.25">
      <c r="J213"/>
      <c r="K213"/>
      <c r="AB213"/>
      <c r="AS213"/>
    </row>
    <row r="214" spans="10:45" x14ac:dyDescent="0.25">
      <c r="J214"/>
      <c r="K214"/>
      <c r="AB214"/>
      <c r="AS214"/>
    </row>
    <row r="215" spans="10:45" x14ac:dyDescent="0.25">
      <c r="J215"/>
      <c r="K215"/>
      <c r="AB215"/>
      <c r="AS215"/>
    </row>
    <row r="216" spans="10:45" x14ac:dyDescent="0.25">
      <c r="J216"/>
      <c r="K216"/>
      <c r="AB216"/>
      <c r="AS216"/>
    </row>
    <row r="217" spans="10:45" x14ac:dyDescent="0.25">
      <c r="J217"/>
      <c r="K217"/>
      <c r="AB217"/>
      <c r="AS217"/>
    </row>
    <row r="218" spans="10:45" x14ac:dyDescent="0.25">
      <c r="J218"/>
      <c r="K218"/>
      <c r="AB218"/>
      <c r="AS218"/>
    </row>
    <row r="219" spans="10:45" x14ac:dyDescent="0.25">
      <c r="J219"/>
      <c r="K219"/>
      <c r="AB219"/>
      <c r="AS219"/>
    </row>
    <row r="220" spans="10:45" x14ac:dyDescent="0.25">
      <c r="J220"/>
      <c r="K220"/>
      <c r="AB220"/>
      <c r="AS220"/>
    </row>
    <row r="221" spans="10:45" x14ac:dyDescent="0.25">
      <c r="J221"/>
      <c r="K221"/>
      <c r="AB221"/>
      <c r="AS221"/>
    </row>
    <row r="222" spans="10:45" x14ac:dyDescent="0.25">
      <c r="J222"/>
      <c r="K222"/>
      <c r="AB222"/>
      <c r="AS222"/>
    </row>
    <row r="223" spans="10:45" x14ac:dyDescent="0.25">
      <c r="J223"/>
      <c r="K223"/>
      <c r="AB223"/>
      <c r="AS223"/>
    </row>
    <row r="224" spans="10:45" x14ac:dyDescent="0.25">
      <c r="J224"/>
      <c r="K224"/>
      <c r="AB224"/>
      <c r="AS224"/>
    </row>
    <row r="225" spans="10:45" x14ac:dyDescent="0.25">
      <c r="J225"/>
      <c r="K225"/>
      <c r="AB225"/>
      <c r="AS225"/>
    </row>
    <row r="226" spans="10:45" x14ac:dyDescent="0.25">
      <c r="J226"/>
      <c r="K226"/>
      <c r="AB226"/>
      <c r="AS226"/>
    </row>
    <row r="227" spans="10:45" x14ac:dyDescent="0.25">
      <c r="J227"/>
      <c r="K227"/>
      <c r="AB227"/>
      <c r="AS227"/>
    </row>
    <row r="228" spans="10:45" x14ac:dyDescent="0.25">
      <c r="J228"/>
      <c r="K228"/>
      <c r="AB228"/>
      <c r="AS228"/>
    </row>
    <row r="229" spans="10:45" x14ac:dyDescent="0.25">
      <c r="J229"/>
      <c r="K229"/>
      <c r="AB229"/>
      <c r="AS229"/>
    </row>
    <row r="230" spans="10:45" x14ac:dyDescent="0.25">
      <c r="J230"/>
      <c r="K230"/>
      <c r="AB230"/>
      <c r="AS230"/>
    </row>
    <row r="231" spans="10:45" x14ac:dyDescent="0.25">
      <c r="J231"/>
      <c r="K231"/>
      <c r="AB231"/>
      <c r="AS231"/>
    </row>
    <row r="232" spans="10:45" x14ac:dyDescent="0.25">
      <c r="J232"/>
      <c r="K232"/>
      <c r="AB232"/>
      <c r="AS232"/>
    </row>
    <row r="233" spans="10:45" x14ac:dyDescent="0.25">
      <c r="J233"/>
      <c r="K233"/>
      <c r="AB233"/>
      <c r="AS233"/>
    </row>
    <row r="234" spans="10:45" x14ac:dyDescent="0.25">
      <c r="J234"/>
      <c r="K234"/>
      <c r="AB234"/>
      <c r="AS234"/>
    </row>
    <row r="235" spans="10:45" x14ac:dyDescent="0.25">
      <c r="J235"/>
      <c r="K235"/>
      <c r="AB235"/>
      <c r="AS235"/>
    </row>
    <row r="236" spans="10:45" x14ac:dyDescent="0.25">
      <c r="J236"/>
      <c r="K236"/>
      <c r="AB236"/>
      <c r="AS236"/>
    </row>
    <row r="237" spans="10:45" x14ac:dyDescent="0.25">
      <c r="J237"/>
      <c r="K237"/>
      <c r="AB237"/>
      <c r="AS237"/>
    </row>
    <row r="238" spans="10:45" x14ac:dyDescent="0.25">
      <c r="J238"/>
      <c r="K238"/>
      <c r="AB238"/>
      <c r="AS238"/>
    </row>
    <row r="239" spans="10:45" x14ac:dyDescent="0.25">
      <c r="J239"/>
      <c r="K239"/>
      <c r="AB239"/>
      <c r="AS239"/>
    </row>
    <row r="240" spans="10:45" x14ac:dyDescent="0.25">
      <c r="J240"/>
      <c r="K240"/>
      <c r="AB240"/>
      <c r="AS240"/>
    </row>
    <row r="241" spans="10:45" x14ac:dyDescent="0.25">
      <c r="J241"/>
      <c r="K241"/>
      <c r="AB241"/>
      <c r="AS241"/>
    </row>
    <row r="242" spans="10:45" x14ac:dyDescent="0.25">
      <c r="J242"/>
      <c r="K242"/>
      <c r="AB242"/>
      <c r="AS242"/>
    </row>
    <row r="243" spans="10:45" x14ac:dyDescent="0.25">
      <c r="J243"/>
      <c r="K243"/>
      <c r="AB243"/>
      <c r="AS243"/>
    </row>
    <row r="244" spans="10:45" x14ac:dyDescent="0.25">
      <c r="J244"/>
      <c r="K244"/>
      <c r="AB244"/>
      <c r="AS244"/>
    </row>
    <row r="245" spans="10:45" x14ac:dyDescent="0.25">
      <c r="J245"/>
      <c r="K245"/>
      <c r="AB245"/>
      <c r="AS245"/>
    </row>
    <row r="246" spans="10:45" x14ac:dyDescent="0.25">
      <c r="J246"/>
      <c r="K246"/>
      <c r="AB246"/>
      <c r="AS246"/>
    </row>
    <row r="247" spans="10:45" x14ac:dyDescent="0.25">
      <c r="J247"/>
      <c r="K247"/>
      <c r="AB247"/>
      <c r="AS247"/>
    </row>
    <row r="248" spans="10:45" x14ac:dyDescent="0.25">
      <c r="J248"/>
      <c r="K248"/>
      <c r="AB248"/>
      <c r="AS248"/>
    </row>
    <row r="249" spans="10:45" x14ac:dyDescent="0.25">
      <c r="J249"/>
      <c r="K249"/>
      <c r="AB249"/>
      <c r="AS249"/>
    </row>
    <row r="250" spans="10:45" x14ac:dyDescent="0.25">
      <c r="J250"/>
      <c r="K250"/>
      <c r="AB250"/>
      <c r="AS250"/>
    </row>
    <row r="251" spans="10:45" x14ac:dyDescent="0.25">
      <c r="J251"/>
      <c r="K251"/>
      <c r="AB251"/>
      <c r="AS251"/>
    </row>
    <row r="252" spans="10:45" x14ac:dyDescent="0.25">
      <c r="J252"/>
      <c r="K252"/>
      <c r="AB252"/>
      <c r="AS252"/>
    </row>
    <row r="253" spans="10:45" x14ac:dyDescent="0.25">
      <c r="J253"/>
      <c r="K253"/>
      <c r="AB253"/>
      <c r="AS253"/>
    </row>
    <row r="254" spans="10:45" x14ac:dyDescent="0.25">
      <c r="J254"/>
      <c r="K254"/>
      <c r="AB254"/>
      <c r="AS254"/>
    </row>
    <row r="255" spans="10:45" x14ac:dyDescent="0.25">
      <c r="J255"/>
      <c r="K255"/>
      <c r="AB255"/>
      <c r="AS255"/>
    </row>
    <row r="256" spans="10:45" x14ac:dyDescent="0.25">
      <c r="J256"/>
      <c r="K256"/>
      <c r="AB256"/>
      <c r="AS256"/>
    </row>
    <row r="257" spans="28:45" x14ac:dyDescent="0.25">
      <c r="AB257"/>
      <c r="AS257"/>
    </row>
    <row r="258" spans="28:45" x14ac:dyDescent="0.25">
      <c r="AB258"/>
      <c r="AS258"/>
    </row>
    <row r="259" spans="28:45" x14ac:dyDescent="0.25">
      <c r="AB259"/>
      <c r="AS259"/>
    </row>
    <row r="260" spans="28:45" x14ac:dyDescent="0.25">
      <c r="AB260"/>
      <c r="AS260"/>
    </row>
    <row r="261" spans="28:45" x14ac:dyDescent="0.25">
      <c r="AB261"/>
      <c r="AS261"/>
    </row>
    <row r="262" spans="28:45" x14ac:dyDescent="0.25">
      <c r="AB262"/>
      <c r="AS262"/>
    </row>
    <row r="263" spans="28:45" x14ac:dyDescent="0.25">
      <c r="AB263"/>
      <c r="AS263"/>
    </row>
    <row r="264" spans="28:45" x14ac:dyDescent="0.25">
      <c r="AB264"/>
      <c r="AS264"/>
    </row>
    <row r="265" spans="28:45" x14ac:dyDescent="0.25">
      <c r="AB265"/>
      <c r="AS265"/>
    </row>
    <row r="266" spans="28:45" x14ac:dyDescent="0.25">
      <c r="AB266"/>
      <c r="AS266"/>
    </row>
    <row r="267" spans="28:45" x14ac:dyDescent="0.25">
      <c r="AB267"/>
      <c r="AS267"/>
    </row>
    <row r="268" spans="28:45" x14ac:dyDescent="0.25">
      <c r="AB268"/>
      <c r="AS268"/>
    </row>
    <row r="269" spans="28:45" x14ac:dyDescent="0.25">
      <c r="AB269"/>
      <c r="AS269"/>
    </row>
    <row r="270" spans="28:45" x14ac:dyDescent="0.25">
      <c r="AB270"/>
      <c r="AS270"/>
    </row>
    <row r="271" spans="28:45" x14ac:dyDescent="0.25">
      <c r="AB271"/>
      <c r="AS271"/>
    </row>
    <row r="272" spans="28:45" x14ac:dyDescent="0.25">
      <c r="AB272"/>
      <c r="AS272"/>
    </row>
    <row r="273" spans="28:45" x14ac:dyDescent="0.25">
      <c r="AB273"/>
      <c r="AS273"/>
    </row>
    <row r="274" spans="28:45" x14ac:dyDescent="0.25">
      <c r="AB274"/>
      <c r="AS274"/>
    </row>
    <row r="275" spans="28:45" x14ac:dyDescent="0.25">
      <c r="AB275"/>
      <c r="AS275"/>
    </row>
    <row r="276" spans="28:45" x14ac:dyDescent="0.25">
      <c r="AB276"/>
      <c r="AS276"/>
    </row>
    <row r="277" spans="28:45" x14ac:dyDescent="0.25">
      <c r="AB277"/>
      <c r="AS277"/>
    </row>
    <row r="278" spans="28:45" x14ac:dyDescent="0.25">
      <c r="AB278"/>
      <c r="AS278"/>
    </row>
    <row r="279" spans="28:45" x14ac:dyDescent="0.25">
      <c r="AB279"/>
      <c r="AS279"/>
    </row>
    <row r="280" spans="28:45" x14ac:dyDescent="0.25">
      <c r="AB280"/>
      <c r="AS280"/>
    </row>
    <row r="281" spans="28:45" x14ac:dyDescent="0.25">
      <c r="AS281"/>
    </row>
    <row r="282" spans="28:45" x14ac:dyDescent="0.25">
      <c r="AS282"/>
    </row>
    <row r="283" spans="28:45" x14ac:dyDescent="0.25">
      <c r="AS283"/>
    </row>
    <row r="284" spans="28:45" x14ac:dyDescent="0.25">
      <c r="AS284"/>
    </row>
    <row r="285" spans="28:45" x14ac:dyDescent="0.25">
      <c r="AS285"/>
    </row>
    <row r="286" spans="28:45" x14ac:dyDescent="0.25">
      <c r="AS286"/>
    </row>
    <row r="287" spans="28:45" x14ac:dyDescent="0.25">
      <c r="AS287"/>
    </row>
    <row r="288" spans="28:45" x14ac:dyDescent="0.25">
      <c r="AS288"/>
    </row>
    <row r="289" spans="45:45" x14ac:dyDescent="0.25">
      <c r="AS289"/>
    </row>
    <row r="290" spans="45:45" x14ac:dyDescent="0.25">
      <c r="AS290"/>
    </row>
    <row r="291" spans="45:45" x14ac:dyDescent="0.25">
      <c r="AS291"/>
    </row>
    <row r="292" spans="45:45" x14ac:dyDescent="0.25">
      <c r="AS292"/>
    </row>
    <row r="293" spans="45:45" x14ac:dyDescent="0.25">
      <c r="AS293"/>
    </row>
    <row r="294" spans="45:45" x14ac:dyDescent="0.25">
      <c r="AS294"/>
    </row>
    <row r="295" spans="45:45" x14ac:dyDescent="0.25">
      <c r="AS295"/>
    </row>
    <row r="296" spans="45:45" x14ac:dyDescent="0.25">
      <c r="AS296"/>
    </row>
    <row r="297" spans="45:45" x14ac:dyDescent="0.25">
      <c r="AS297"/>
    </row>
    <row r="298" spans="45:45" x14ac:dyDescent="0.25">
      <c r="AS298"/>
    </row>
    <row r="299" spans="45:45" x14ac:dyDescent="0.25">
      <c r="AS299"/>
    </row>
    <row r="300" spans="45:45" x14ac:dyDescent="0.25">
      <c r="AS300"/>
    </row>
    <row r="301" spans="45:45" x14ac:dyDescent="0.25">
      <c r="AS301"/>
    </row>
    <row r="302" spans="45:45" x14ac:dyDescent="0.25">
      <c r="AS302"/>
    </row>
    <row r="303" spans="45:45" x14ac:dyDescent="0.25">
      <c r="AS303"/>
    </row>
    <row r="304" spans="45:45" x14ac:dyDescent="0.25">
      <c r="AS304"/>
    </row>
    <row r="305" spans="45:45" x14ac:dyDescent="0.25">
      <c r="AS305"/>
    </row>
    <row r="306" spans="45:45" x14ac:dyDescent="0.25">
      <c r="AS306"/>
    </row>
    <row r="307" spans="45:45" x14ac:dyDescent="0.25">
      <c r="AS307"/>
    </row>
    <row r="308" spans="45:45" x14ac:dyDescent="0.25">
      <c r="AS308"/>
    </row>
    <row r="309" spans="45:45" x14ac:dyDescent="0.25">
      <c r="AS309"/>
    </row>
    <row r="310" spans="45:45" x14ac:dyDescent="0.25">
      <c r="AS310"/>
    </row>
    <row r="311" spans="45:45" x14ac:dyDescent="0.25">
      <c r="AS311"/>
    </row>
    <row r="312" spans="45:45" x14ac:dyDescent="0.25">
      <c r="AS312"/>
    </row>
    <row r="313" spans="45:45" x14ac:dyDescent="0.25">
      <c r="AS313"/>
    </row>
    <row r="314" spans="45:45" x14ac:dyDescent="0.25">
      <c r="AS314"/>
    </row>
    <row r="315" spans="45:45" x14ac:dyDescent="0.25">
      <c r="AS315"/>
    </row>
    <row r="316" spans="45:45" x14ac:dyDescent="0.25">
      <c r="AS316"/>
    </row>
    <row r="317" spans="45:45" x14ac:dyDescent="0.25">
      <c r="AS317"/>
    </row>
    <row r="318" spans="45:45" x14ac:dyDescent="0.25">
      <c r="AS318"/>
    </row>
    <row r="319" spans="45:45" x14ac:dyDescent="0.25">
      <c r="AS319"/>
    </row>
    <row r="320" spans="45:45" x14ac:dyDescent="0.25">
      <c r="AS320"/>
    </row>
    <row r="321" spans="45:45" x14ac:dyDescent="0.25">
      <c r="AS321"/>
    </row>
    <row r="322" spans="45:45" x14ac:dyDescent="0.25">
      <c r="AS322"/>
    </row>
    <row r="323" spans="45:45" x14ac:dyDescent="0.25">
      <c r="AS323"/>
    </row>
    <row r="324" spans="45:45" x14ac:dyDescent="0.25">
      <c r="AS324"/>
    </row>
    <row r="325" spans="45:45" x14ac:dyDescent="0.25">
      <c r="AS325"/>
    </row>
    <row r="326" spans="45:45" x14ac:dyDescent="0.25">
      <c r="AS326"/>
    </row>
    <row r="327" spans="45:45" x14ac:dyDescent="0.25">
      <c r="AS327"/>
    </row>
    <row r="328" spans="45:45" x14ac:dyDescent="0.25">
      <c r="AS328"/>
    </row>
    <row r="329" spans="45:45" x14ac:dyDescent="0.25">
      <c r="AS329"/>
    </row>
    <row r="330" spans="45:45" x14ac:dyDescent="0.25">
      <c r="AS330"/>
    </row>
    <row r="331" spans="45:45" x14ac:dyDescent="0.25">
      <c r="AS331"/>
    </row>
    <row r="332" spans="45:45" x14ac:dyDescent="0.25">
      <c r="AS332"/>
    </row>
    <row r="333" spans="45:45" x14ac:dyDescent="0.25">
      <c r="AS333"/>
    </row>
    <row r="334" spans="45:45" x14ac:dyDescent="0.25">
      <c r="AS334"/>
    </row>
    <row r="335" spans="45:45" x14ac:dyDescent="0.25">
      <c r="AS335"/>
    </row>
    <row r="336" spans="45:45" x14ac:dyDescent="0.25">
      <c r="AS336"/>
    </row>
    <row r="337" spans="45:45" x14ac:dyDescent="0.25">
      <c r="AS337"/>
    </row>
    <row r="338" spans="45:45" x14ac:dyDescent="0.25">
      <c r="AS338"/>
    </row>
    <row r="339" spans="45:45" x14ac:dyDescent="0.25">
      <c r="AS339"/>
    </row>
    <row r="340" spans="45:45" x14ac:dyDescent="0.25">
      <c r="AS340"/>
    </row>
    <row r="341" spans="45:45" x14ac:dyDescent="0.25">
      <c r="AS341"/>
    </row>
    <row r="342" spans="45:45" x14ac:dyDescent="0.25">
      <c r="AS342"/>
    </row>
    <row r="343" spans="45:45" x14ac:dyDescent="0.25">
      <c r="AS343"/>
    </row>
    <row r="344" spans="45:45" x14ac:dyDescent="0.25">
      <c r="AS344"/>
    </row>
    <row r="345" spans="45:45" x14ac:dyDescent="0.25">
      <c r="AS345"/>
    </row>
    <row r="346" spans="45:45" x14ac:dyDescent="0.25">
      <c r="AS346"/>
    </row>
    <row r="347" spans="45:45" x14ac:dyDescent="0.25">
      <c r="AS347"/>
    </row>
    <row r="348" spans="45:45" x14ac:dyDescent="0.25">
      <c r="AS348"/>
    </row>
    <row r="349" spans="45:45" x14ac:dyDescent="0.25">
      <c r="AS349"/>
    </row>
    <row r="350" spans="45:45" x14ac:dyDescent="0.25">
      <c r="AS350"/>
    </row>
    <row r="351" spans="45:45" x14ac:dyDescent="0.25">
      <c r="AS351"/>
    </row>
    <row r="352" spans="45:45" x14ac:dyDescent="0.25">
      <c r="AS352"/>
    </row>
    <row r="353" spans="45:45" x14ac:dyDescent="0.25">
      <c r="AS353"/>
    </row>
    <row r="354" spans="45:45" x14ac:dyDescent="0.25">
      <c r="AS354"/>
    </row>
    <row r="355" spans="45:45" x14ac:dyDescent="0.25">
      <c r="AS355"/>
    </row>
    <row r="356" spans="45:45" x14ac:dyDescent="0.25">
      <c r="AS356"/>
    </row>
    <row r="357" spans="45:45" x14ac:dyDescent="0.25">
      <c r="AS357"/>
    </row>
    <row r="358" spans="45:45" x14ac:dyDescent="0.25">
      <c r="AS358"/>
    </row>
    <row r="359" spans="45:45" x14ac:dyDescent="0.25">
      <c r="AS359"/>
    </row>
    <row r="360" spans="45:45" x14ac:dyDescent="0.25">
      <c r="AS360"/>
    </row>
    <row r="361" spans="45:45" x14ac:dyDescent="0.25">
      <c r="AS361"/>
    </row>
    <row r="362" spans="45:45" x14ac:dyDescent="0.25">
      <c r="AS362"/>
    </row>
    <row r="363" spans="45:45" x14ac:dyDescent="0.25">
      <c r="AS363"/>
    </row>
    <row r="364" spans="45:45" x14ac:dyDescent="0.25">
      <c r="AS364"/>
    </row>
    <row r="365" spans="45:45" x14ac:dyDescent="0.25">
      <c r="AS365"/>
    </row>
    <row r="366" spans="45:45" x14ac:dyDescent="0.25">
      <c r="AS366"/>
    </row>
    <row r="367" spans="45:45" x14ac:dyDescent="0.25">
      <c r="AS367"/>
    </row>
    <row r="368" spans="45:45" x14ac:dyDescent="0.25">
      <c r="AS368"/>
    </row>
    <row r="369" spans="45:45" x14ac:dyDescent="0.25">
      <c r="AS369"/>
    </row>
    <row r="370" spans="45:45" x14ac:dyDescent="0.25">
      <c r="AS370"/>
    </row>
    <row r="371" spans="45:45" x14ac:dyDescent="0.25">
      <c r="AS371"/>
    </row>
    <row r="372" spans="45:45" x14ac:dyDescent="0.25">
      <c r="AS372"/>
    </row>
    <row r="373" spans="45:45" x14ac:dyDescent="0.25">
      <c r="AS373"/>
    </row>
    <row r="374" spans="45:45" x14ac:dyDescent="0.25">
      <c r="AS374"/>
    </row>
    <row r="375" spans="45:45" x14ac:dyDescent="0.25">
      <c r="AS375"/>
    </row>
    <row r="376" spans="45:45" x14ac:dyDescent="0.25">
      <c r="AS376"/>
    </row>
    <row r="377" spans="45:45" x14ac:dyDescent="0.25">
      <c r="AS377"/>
    </row>
    <row r="378" spans="45:45" x14ac:dyDescent="0.25">
      <c r="AS378"/>
    </row>
    <row r="379" spans="45:45" x14ac:dyDescent="0.25">
      <c r="AS379"/>
    </row>
    <row r="380" spans="45:45" x14ac:dyDescent="0.25">
      <c r="AS380"/>
    </row>
    <row r="381" spans="45:45" x14ac:dyDescent="0.25">
      <c r="AS381"/>
    </row>
    <row r="382" spans="45:45" x14ac:dyDescent="0.25">
      <c r="AS382"/>
    </row>
    <row r="383" spans="45:45" x14ac:dyDescent="0.25">
      <c r="AS383"/>
    </row>
    <row r="384" spans="45:45" x14ac:dyDescent="0.25">
      <c r="AS384"/>
    </row>
    <row r="385" spans="45:45" x14ac:dyDescent="0.25">
      <c r="AS385"/>
    </row>
    <row r="386" spans="45:45" x14ac:dyDescent="0.25">
      <c r="AS386"/>
    </row>
    <row r="387" spans="45:45" x14ac:dyDescent="0.25">
      <c r="AS387"/>
    </row>
    <row r="388" spans="45:45" x14ac:dyDescent="0.25">
      <c r="AS388"/>
    </row>
    <row r="389" spans="45:45" x14ac:dyDescent="0.25">
      <c r="AS389"/>
    </row>
    <row r="390" spans="45:45" x14ac:dyDescent="0.25">
      <c r="AS390"/>
    </row>
    <row r="391" spans="45:45" x14ac:dyDescent="0.25">
      <c r="AS391"/>
    </row>
    <row r="392" spans="45:45" x14ac:dyDescent="0.25">
      <c r="AS392"/>
    </row>
    <row r="393" spans="45:45" x14ac:dyDescent="0.25">
      <c r="AS393"/>
    </row>
    <row r="394" spans="45:45" x14ac:dyDescent="0.25">
      <c r="AS394"/>
    </row>
    <row r="395" spans="45:45" x14ac:dyDescent="0.25">
      <c r="AS395"/>
    </row>
    <row r="396" spans="45:45" x14ac:dyDescent="0.25">
      <c r="AS396"/>
    </row>
    <row r="397" spans="45:45" x14ac:dyDescent="0.25">
      <c r="AS397"/>
    </row>
    <row r="398" spans="45:45" x14ac:dyDescent="0.25">
      <c r="AS398"/>
    </row>
    <row r="399" spans="45:45" x14ac:dyDescent="0.25">
      <c r="AS399"/>
    </row>
    <row r="400" spans="45:45" x14ac:dyDescent="0.25">
      <c r="AS400"/>
    </row>
    <row r="401" spans="45:45" x14ac:dyDescent="0.25">
      <c r="AS401"/>
    </row>
    <row r="402" spans="45:45" x14ac:dyDescent="0.25">
      <c r="AS402"/>
    </row>
    <row r="403" spans="45:45" x14ac:dyDescent="0.25">
      <c r="AS403"/>
    </row>
    <row r="404" spans="45:45" x14ac:dyDescent="0.25">
      <c r="AS404"/>
    </row>
    <row r="405" spans="45:45" x14ac:dyDescent="0.25">
      <c r="AS405"/>
    </row>
    <row r="406" spans="45:45" x14ac:dyDescent="0.25">
      <c r="AS406"/>
    </row>
    <row r="407" spans="45:45" x14ac:dyDescent="0.25">
      <c r="AS407"/>
    </row>
    <row r="408" spans="45:45" x14ac:dyDescent="0.25">
      <c r="AS408"/>
    </row>
    <row r="409" spans="45:45" x14ac:dyDescent="0.25">
      <c r="AS409"/>
    </row>
    <row r="410" spans="45:45" x14ac:dyDescent="0.25">
      <c r="AS410"/>
    </row>
    <row r="411" spans="45:45" x14ac:dyDescent="0.25">
      <c r="AS411"/>
    </row>
    <row r="412" spans="45:45" x14ac:dyDescent="0.25">
      <c r="AS412"/>
    </row>
    <row r="413" spans="45:45" x14ac:dyDescent="0.25">
      <c r="AS413"/>
    </row>
    <row r="414" spans="45:45" x14ac:dyDescent="0.25">
      <c r="AS414"/>
    </row>
    <row r="415" spans="45:45" x14ac:dyDescent="0.25">
      <c r="AS415"/>
    </row>
    <row r="416" spans="45:45" x14ac:dyDescent="0.25">
      <c r="AS416"/>
    </row>
    <row r="417" spans="45:45" x14ac:dyDescent="0.25">
      <c r="AS417"/>
    </row>
    <row r="418" spans="45:45" x14ac:dyDescent="0.25">
      <c r="AS418"/>
    </row>
    <row r="419" spans="45:45" x14ac:dyDescent="0.25">
      <c r="AS419"/>
    </row>
    <row r="420" spans="45:45" x14ac:dyDescent="0.25">
      <c r="AS420"/>
    </row>
    <row r="421" spans="45:45" x14ac:dyDescent="0.25">
      <c r="AS421"/>
    </row>
    <row r="422" spans="45:45" x14ac:dyDescent="0.25">
      <c r="AS422"/>
    </row>
    <row r="423" spans="45:45" x14ac:dyDescent="0.25">
      <c r="AS423"/>
    </row>
    <row r="424" spans="45:45" x14ac:dyDescent="0.25">
      <c r="AS424"/>
    </row>
    <row r="425" spans="45:45" x14ac:dyDescent="0.25">
      <c r="AS425"/>
    </row>
    <row r="426" spans="45:45" x14ac:dyDescent="0.25">
      <c r="AS426"/>
    </row>
    <row r="427" spans="45:45" x14ac:dyDescent="0.25">
      <c r="AS427"/>
    </row>
    <row r="428" spans="45:45" x14ac:dyDescent="0.25">
      <c r="AS428"/>
    </row>
    <row r="429" spans="45:45" x14ac:dyDescent="0.25">
      <c r="AS429"/>
    </row>
    <row r="430" spans="45:45" x14ac:dyDescent="0.25">
      <c r="AS430"/>
    </row>
    <row r="431" spans="45:45" x14ac:dyDescent="0.25">
      <c r="AS431"/>
    </row>
    <row r="432" spans="45:45" x14ac:dyDescent="0.25">
      <c r="AS432"/>
    </row>
    <row r="433" spans="45:45" x14ac:dyDescent="0.25">
      <c r="AS433"/>
    </row>
    <row r="434" spans="45:45" x14ac:dyDescent="0.25">
      <c r="AS434"/>
    </row>
    <row r="435" spans="45:45" x14ac:dyDescent="0.25">
      <c r="AS435"/>
    </row>
    <row r="436" spans="45:45" x14ac:dyDescent="0.25">
      <c r="AS436"/>
    </row>
    <row r="437" spans="45:45" x14ac:dyDescent="0.25">
      <c r="AS437"/>
    </row>
    <row r="438" spans="45:45" x14ac:dyDescent="0.25">
      <c r="AS438"/>
    </row>
    <row r="439" spans="45:45" x14ac:dyDescent="0.25">
      <c r="AS439"/>
    </row>
    <row r="440" spans="45:45" x14ac:dyDescent="0.25">
      <c r="AS440"/>
    </row>
    <row r="441" spans="45:45" x14ac:dyDescent="0.25">
      <c r="AS441"/>
    </row>
    <row r="442" spans="45:45" x14ac:dyDescent="0.25">
      <c r="AS442"/>
    </row>
    <row r="443" spans="45:45" x14ac:dyDescent="0.25">
      <c r="AS443"/>
    </row>
    <row r="444" spans="45:45" x14ac:dyDescent="0.25">
      <c r="AS444"/>
    </row>
    <row r="445" spans="45:45" x14ac:dyDescent="0.25">
      <c r="AS445"/>
    </row>
    <row r="446" spans="45:45" x14ac:dyDescent="0.25">
      <c r="AS446"/>
    </row>
    <row r="447" spans="45:45" x14ac:dyDescent="0.25">
      <c r="AS447"/>
    </row>
    <row r="448" spans="45:45" x14ac:dyDescent="0.25">
      <c r="AS448"/>
    </row>
    <row r="449" spans="45:45" x14ac:dyDescent="0.25">
      <c r="AS449"/>
    </row>
    <row r="450" spans="45:45" x14ac:dyDescent="0.25">
      <c r="AS450"/>
    </row>
    <row r="451" spans="45:45" x14ac:dyDescent="0.25">
      <c r="AS451"/>
    </row>
    <row r="452" spans="45:45" x14ac:dyDescent="0.25">
      <c r="AS452"/>
    </row>
    <row r="453" spans="45:45" x14ac:dyDescent="0.25">
      <c r="AS453"/>
    </row>
    <row r="454" spans="45:45" x14ac:dyDescent="0.25">
      <c r="AS454"/>
    </row>
    <row r="455" spans="45:45" x14ac:dyDescent="0.25">
      <c r="AS455"/>
    </row>
    <row r="456" spans="45:45" x14ac:dyDescent="0.25">
      <c r="AS456"/>
    </row>
    <row r="457" spans="45:45" x14ac:dyDescent="0.25">
      <c r="AS457"/>
    </row>
    <row r="458" spans="45:45" x14ac:dyDescent="0.25">
      <c r="AS458"/>
    </row>
    <row r="459" spans="45:45" x14ac:dyDescent="0.25">
      <c r="AS459"/>
    </row>
    <row r="460" spans="45:45" x14ac:dyDescent="0.25">
      <c r="AS460"/>
    </row>
    <row r="461" spans="45:45" x14ac:dyDescent="0.25">
      <c r="AS461"/>
    </row>
    <row r="462" spans="45:45" x14ac:dyDescent="0.25">
      <c r="AS462"/>
    </row>
    <row r="463" spans="45:45" x14ac:dyDescent="0.25">
      <c r="AS463"/>
    </row>
    <row r="464" spans="45:45" x14ac:dyDescent="0.25">
      <c r="AS464"/>
    </row>
    <row r="465" spans="45:45" x14ac:dyDescent="0.25">
      <c r="AS465"/>
    </row>
    <row r="466" spans="45:45" x14ac:dyDescent="0.25">
      <c r="AS466"/>
    </row>
    <row r="467" spans="45:45" x14ac:dyDescent="0.25">
      <c r="AS467"/>
    </row>
    <row r="468" spans="45:45" x14ac:dyDescent="0.25">
      <c r="AS468"/>
    </row>
    <row r="469" spans="45:45" x14ac:dyDescent="0.25">
      <c r="AS469"/>
    </row>
    <row r="470" spans="45:45" x14ac:dyDescent="0.25">
      <c r="AS470"/>
    </row>
    <row r="471" spans="45:45" x14ac:dyDescent="0.25">
      <c r="AS471"/>
    </row>
    <row r="472" spans="45:45" x14ac:dyDescent="0.25">
      <c r="AS472"/>
    </row>
    <row r="473" spans="45:45" x14ac:dyDescent="0.25">
      <c r="AS473"/>
    </row>
    <row r="474" spans="45:45" x14ac:dyDescent="0.25">
      <c r="AS474"/>
    </row>
    <row r="475" spans="45:45" x14ac:dyDescent="0.25">
      <c r="AS475"/>
    </row>
    <row r="476" spans="45:45" x14ac:dyDescent="0.25">
      <c r="AS476"/>
    </row>
    <row r="477" spans="45:45" x14ac:dyDescent="0.25">
      <c r="AS477"/>
    </row>
    <row r="478" spans="45:45" x14ac:dyDescent="0.25">
      <c r="AS478"/>
    </row>
    <row r="479" spans="45:45" x14ac:dyDescent="0.25">
      <c r="AS479"/>
    </row>
    <row r="480" spans="45:45" x14ac:dyDescent="0.25">
      <c r="AS480"/>
    </row>
    <row r="481" spans="45:45" x14ac:dyDescent="0.25">
      <c r="AS481"/>
    </row>
    <row r="482" spans="45:45" x14ac:dyDescent="0.25">
      <c r="AS482"/>
    </row>
    <row r="483" spans="45:45" x14ac:dyDescent="0.25">
      <c r="AS483"/>
    </row>
    <row r="484" spans="45:45" x14ac:dyDescent="0.25">
      <c r="AS484"/>
    </row>
    <row r="485" spans="45:45" x14ac:dyDescent="0.25">
      <c r="AS485"/>
    </row>
    <row r="486" spans="45:45" x14ac:dyDescent="0.25">
      <c r="AS486"/>
    </row>
    <row r="487" spans="45:45" x14ac:dyDescent="0.25">
      <c r="AS487"/>
    </row>
    <row r="488" spans="45:45" x14ac:dyDescent="0.25">
      <c r="AS488"/>
    </row>
    <row r="489" spans="45:45" x14ac:dyDescent="0.25">
      <c r="AS489"/>
    </row>
    <row r="490" spans="45:45" x14ac:dyDescent="0.25">
      <c r="AS490"/>
    </row>
    <row r="491" spans="45:45" x14ac:dyDescent="0.25">
      <c r="AS491"/>
    </row>
    <row r="492" spans="45:45" x14ac:dyDescent="0.25">
      <c r="AS492"/>
    </row>
    <row r="493" spans="45:45" x14ac:dyDescent="0.25">
      <c r="AS493"/>
    </row>
    <row r="494" spans="45:45" x14ac:dyDescent="0.25">
      <c r="AS494"/>
    </row>
    <row r="495" spans="45:45" x14ac:dyDescent="0.25">
      <c r="AS495"/>
    </row>
    <row r="496" spans="45:45" x14ac:dyDescent="0.25">
      <c r="AS496"/>
    </row>
    <row r="497" spans="45:45" x14ac:dyDescent="0.25">
      <c r="AS497"/>
    </row>
    <row r="498" spans="45:45" x14ac:dyDescent="0.25">
      <c r="AS498"/>
    </row>
    <row r="499" spans="45:45" x14ac:dyDescent="0.25">
      <c r="AS499"/>
    </row>
    <row r="500" spans="45:45" x14ac:dyDescent="0.25">
      <c r="AS500"/>
    </row>
    <row r="501" spans="45:45" x14ac:dyDescent="0.25">
      <c r="AS501"/>
    </row>
    <row r="502" spans="45:45" x14ac:dyDescent="0.25">
      <c r="AS502"/>
    </row>
    <row r="503" spans="45:45" x14ac:dyDescent="0.25">
      <c r="AS503"/>
    </row>
    <row r="504" spans="45:45" x14ac:dyDescent="0.25">
      <c r="AS504"/>
    </row>
    <row r="505" spans="45:45" x14ac:dyDescent="0.25">
      <c r="AS505"/>
    </row>
    <row r="506" spans="45:45" x14ac:dyDescent="0.25">
      <c r="AS506"/>
    </row>
    <row r="507" spans="45:45" x14ac:dyDescent="0.25">
      <c r="AS507"/>
    </row>
    <row r="508" spans="45:45" x14ac:dyDescent="0.25">
      <c r="AS508"/>
    </row>
    <row r="509" spans="45:45" x14ac:dyDescent="0.25">
      <c r="AS509"/>
    </row>
    <row r="510" spans="45:45" x14ac:dyDescent="0.25">
      <c r="AS510"/>
    </row>
    <row r="511" spans="45:45" x14ac:dyDescent="0.25">
      <c r="AS511"/>
    </row>
    <row r="512" spans="45:45" x14ac:dyDescent="0.25">
      <c r="AS512"/>
    </row>
    <row r="513" spans="45:45" x14ac:dyDescent="0.25">
      <c r="AS513"/>
    </row>
    <row r="514" spans="45:45" x14ac:dyDescent="0.25">
      <c r="AS514"/>
    </row>
    <row r="515" spans="45:45" x14ac:dyDescent="0.25">
      <c r="AS515"/>
    </row>
    <row r="516" spans="45:45" x14ac:dyDescent="0.25">
      <c r="AS516"/>
    </row>
    <row r="517" spans="45:45" x14ac:dyDescent="0.25">
      <c r="AS517"/>
    </row>
    <row r="518" spans="45:45" x14ac:dyDescent="0.25">
      <c r="AS518"/>
    </row>
    <row r="519" spans="45:45" x14ac:dyDescent="0.25">
      <c r="AS519"/>
    </row>
    <row r="520" spans="45:45" x14ac:dyDescent="0.25">
      <c r="AS520"/>
    </row>
    <row r="521" spans="45:45" x14ac:dyDescent="0.25">
      <c r="AS521"/>
    </row>
    <row r="522" spans="45:45" x14ac:dyDescent="0.25">
      <c r="AS522"/>
    </row>
    <row r="523" spans="45:45" x14ac:dyDescent="0.25">
      <c r="AS523"/>
    </row>
    <row r="524" spans="45:45" x14ac:dyDescent="0.25">
      <c r="AS524"/>
    </row>
    <row r="525" spans="45:45" x14ac:dyDescent="0.25">
      <c r="AS525"/>
    </row>
    <row r="526" spans="45:45" x14ac:dyDescent="0.25">
      <c r="AS526"/>
    </row>
    <row r="527" spans="45:45" x14ac:dyDescent="0.25">
      <c r="AS527"/>
    </row>
    <row r="528" spans="45:45" x14ac:dyDescent="0.25">
      <c r="AS528"/>
    </row>
    <row r="529" spans="45:45" x14ac:dyDescent="0.25">
      <c r="AS529"/>
    </row>
    <row r="530" spans="45:45" x14ac:dyDescent="0.25">
      <c r="AS530"/>
    </row>
    <row r="531" spans="45:45" x14ac:dyDescent="0.25">
      <c r="AS531"/>
    </row>
    <row r="532" spans="45:45" x14ac:dyDescent="0.25">
      <c r="AS532"/>
    </row>
    <row r="533" spans="45:45" x14ac:dyDescent="0.25">
      <c r="AS533"/>
    </row>
    <row r="534" spans="45:45" x14ac:dyDescent="0.25">
      <c r="AS534"/>
    </row>
    <row r="535" spans="45:45" x14ac:dyDescent="0.25">
      <c r="AS535"/>
    </row>
    <row r="536" spans="45:45" x14ac:dyDescent="0.25">
      <c r="AS536"/>
    </row>
    <row r="537" spans="45:45" x14ac:dyDescent="0.25">
      <c r="AS537"/>
    </row>
    <row r="538" spans="45:45" x14ac:dyDescent="0.25">
      <c r="AS538"/>
    </row>
    <row r="539" spans="45:45" x14ac:dyDescent="0.25">
      <c r="AS539"/>
    </row>
    <row r="540" spans="45:45" x14ac:dyDescent="0.25">
      <c r="AS540"/>
    </row>
    <row r="541" spans="45:45" x14ac:dyDescent="0.25">
      <c r="AS541"/>
    </row>
    <row r="542" spans="45:45" x14ac:dyDescent="0.25">
      <c r="AS542"/>
    </row>
    <row r="543" spans="45:45" x14ac:dyDescent="0.25">
      <c r="AS543"/>
    </row>
    <row r="544" spans="45:45" x14ac:dyDescent="0.25">
      <c r="AS544"/>
    </row>
    <row r="545" spans="45:45" x14ac:dyDescent="0.25">
      <c r="AS545"/>
    </row>
    <row r="546" spans="45:45" x14ac:dyDescent="0.25">
      <c r="AS546"/>
    </row>
    <row r="547" spans="45:45" x14ac:dyDescent="0.25">
      <c r="AS547"/>
    </row>
    <row r="548" spans="45:45" x14ac:dyDescent="0.25">
      <c r="AS548"/>
    </row>
    <row r="549" spans="45:45" x14ac:dyDescent="0.25">
      <c r="AS549"/>
    </row>
    <row r="550" spans="45:45" x14ac:dyDescent="0.25">
      <c r="AS550"/>
    </row>
    <row r="551" spans="45:45" x14ac:dyDescent="0.25">
      <c r="AS551"/>
    </row>
    <row r="552" spans="45:45" x14ac:dyDescent="0.25">
      <c r="AS552"/>
    </row>
    <row r="553" spans="45:45" x14ac:dyDescent="0.25">
      <c r="AS553"/>
    </row>
    <row r="554" spans="45:45" x14ac:dyDescent="0.25">
      <c r="AS554"/>
    </row>
    <row r="555" spans="45:45" x14ac:dyDescent="0.25">
      <c r="AS555"/>
    </row>
    <row r="556" spans="45:45" x14ac:dyDescent="0.25">
      <c r="AS556"/>
    </row>
    <row r="557" spans="45:45" x14ac:dyDescent="0.25">
      <c r="AS557"/>
    </row>
    <row r="558" spans="45:45" x14ac:dyDescent="0.25">
      <c r="AS558"/>
    </row>
    <row r="559" spans="45:45" x14ac:dyDescent="0.25">
      <c r="AS559"/>
    </row>
    <row r="560" spans="45:45" x14ac:dyDescent="0.25">
      <c r="AS560"/>
    </row>
    <row r="561" spans="45:45" x14ac:dyDescent="0.25">
      <c r="AS561"/>
    </row>
    <row r="562" spans="45:45" x14ac:dyDescent="0.25">
      <c r="AS562"/>
    </row>
    <row r="563" spans="45:45" x14ac:dyDescent="0.25">
      <c r="AS563"/>
    </row>
    <row r="564" spans="45:45" x14ac:dyDescent="0.25">
      <c r="AS564"/>
    </row>
    <row r="565" spans="45:45" x14ac:dyDescent="0.25">
      <c r="AS565"/>
    </row>
    <row r="566" spans="45:45" x14ac:dyDescent="0.25">
      <c r="AS566"/>
    </row>
    <row r="567" spans="45:45" x14ac:dyDescent="0.25">
      <c r="AS567"/>
    </row>
    <row r="568" spans="45:45" x14ac:dyDescent="0.25">
      <c r="AS568"/>
    </row>
    <row r="569" spans="45:45" x14ac:dyDescent="0.25">
      <c r="AS569"/>
    </row>
    <row r="570" spans="45:45" x14ac:dyDescent="0.25">
      <c r="AS570"/>
    </row>
    <row r="571" spans="45:45" x14ac:dyDescent="0.25">
      <c r="AS571"/>
    </row>
    <row r="572" spans="45:45" x14ac:dyDescent="0.25">
      <c r="AS572"/>
    </row>
    <row r="573" spans="45:45" x14ac:dyDescent="0.25">
      <c r="AS573"/>
    </row>
    <row r="574" spans="45:45" x14ac:dyDescent="0.25">
      <c r="AS574"/>
    </row>
    <row r="575" spans="45:45" x14ac:dyDescent="0.25">
      <c r="AS575"/>
    </row>
    <row r="576" spans="45:45" x14ac:dyDescent="0.25">
      <c r="AS576"/>
    </row>
    <row r="577" spans="45:45" x14ac:dyDescent="0.25">
      <c r="AS577"/>
    </row>
    <row r="578" spans="45:45" x14ac:dyDescent="0.25">
      <c r="AS578"/>
    </row>
    <row r="579" spans="45:45" x14ac:dyDescent="0.25">
      <c r="AS579"/>
    </row>
    <row r="580" spans="45:45" x14ac:dyDescent="0.25">
      <c r="AS580"/>
    </row>
    <row r="581" spans="45:45" x14ac:dyDescent="0.25">
      <c r="AS581"/>
    </row>
    <row r="582" spans="45:45" x14ac:dyDescent="0.25">
      <c r="AS582"/>
    </row>
    <row r="583" spans="45:45" x14ac:dyDescent="0.25">
      <c r="AS583"/>
    </row>
    <row r="584" spans="45:45" x14ac:dyDescent="0.25">
      <c r="AS584"/>
    </row>
    <row r="585" spans="45:45" x14ac:dyDescent="0.25">
      <c r="AS585"/>
    </row>
    <row r="586" spans="45:45" x14ac:dyDescent="0.25">
      <c r="AS586"/>
    </row>
    <row r="587" spans="45:45" x14ac:dyDescent="0.25">
      <c r="AS587"/>
    </row>
    <row r="588" spans="45:45" x14ac:dyDescent="0.25">
      <c r="AS588"/>
    </row>
    <row r="589" spans="45:45" x14ac:dyDescent="0.25">
      <c r="AS589"/>
    </row>
    <row r="590" spans="45:45" x14ac:dyDescent="0.25">
      <c r="AS590"/>
    </row>
    <row r="591" spans="45:45" x14ac:dyDescent="0.25">
      <c r="AS591"/>
    </row>
    <row r="592" spans="45:45" x14ac:dyDescent="0.25">
      <c r="AS592"/>
    </row>
    <row r="593" spans="45:45" x14ac:dyDescent="0.25">
      <c r="AS593"/>
    </row>
    <row r="594" spans="45:45" x14ac:dyDescent="0.25">
      <c r="AS594"/>
    </row>
    <row r="595" spans="45:45" x14ac:dyDescent="0.25">
      <c r="AS595"/>
    </row>
    <row r="596" spans="45:45" x14ac:dyDescent="0.25">
      <c r="AS596"/>
    </row>
    <row r="597" spans="45:45" x14ac:dyDescent="0.25">
      <c r="AS597"/>
    </row>
    <row r="598" spans="45:45" x14ac:dyDescent="0.25">
      <c r="AS598"/>
    </row>
    <row r="599" spans="45:45" x14ac:dyDescent="0.25">
      <c r="AS599"/>
    </row>
    <row r="600" spans="45:45" x14ac:dyDescent="0.25">
      <c r="AS600"/>
    </row>
    <row r="601" spans="45:45" x14ac:dyDescent="0.25">
      <c r="AS601"/>
    </row>
    <row r="602" spans="45:45" x14ac:dyDescent="0.25">
      <c r="AS602"/>
    </row>
    <row r="603" spans="45:45" x14ac:dyDescent="0.25">
      <c r="AS603"/>
    </row>
    <row r="604" spans="45:45" x14ac:dyDescent="0.25">
      <c r="AS604"/>
    </row>
    <row r="605" spans="45:45" x14ac:dyDescent="0.25">
      <c r="AS605"/>
    </row>
    <row r="606" spans="45:45" x14ac:dyDescent="0.25">
      <c r="AS606"/>
    </row>
    <row r="607" spans="45:45" x14ac:dyDescent="0.25">
      <c r="AS607"/>
    </row>
    <row r="608" spans="45:45" x14ac:dyDescent="0.25">
      <c r="AS608"/>
    </row>
    <row r="609" spans="45:45" x14ac:dyDescent="0.25">
      <c r="AS609"/>
    </row>
    <row r="610" spans="45:45" x14ac:dyDescent="0.25">
      <c r="AS610"/>
    </row>
    <row r="611" spans="45:45" x14ac:dyDescent="0.25">
      <c r="AS611"/>
    </row>
    <row r="612" spans="45:45" x14ac:dyDescent="0.25">
      <c r="AS612"/>
    </row>
    <row r="613" spans="45:45" x14ac:dyDescent="0.25">
      <c r="AS613"/>
    </row>
    <row r="614" spans="45:45" x14ac:dyDescent="0.25">
      <c r="AS614"/>
    </row>
    <row r="615" spans="45:45" x14ac:dyDescent="0.25">
      <c r="AS615"/>
    </row>
    <row r="616" spans="45:45" x14ac:dyDescent="0.25">
      <c r="AS616"/>
    </row>
    <row r="617" spans="45:45" x14ac:dyDescent="0.25">
      <c r="AS617"/>
    </row>
    <row r="618" spans="45:45" x14ac:dyDescent="0.25">
      <c r="AS618"/>
    </row>
    <row r="619" spans="45:45" x14ac:dyDescent="0.25">
      <c r="AS619"/>
    </row>
    <row r="620" spans="45:45" x14ac:dyDescent="0.25">
      <c r="AS620"/>
    </row>
    <row r="621" spans="45:45" x14ac:dyDescent="0.25">
      <c r="AS621"/>
    </row>
    <row r="622" spans="45:45" x14ac:dyDescent="0.25">
      <c r="AS622"/>
    </row>
    <row r="623" spans="45:45" x14ac:dyDescent="0.25">
      <c r="AS623"/>
    </row>
    <row r="624" spans="45:45" x14ac:dyDescent="0.25">
      <c r="AS624"/>
    </row>
    <row r="625" spans="45:45" x14ac:dyDescent="0.25">
      <c r="AS625"/>
    </row>
    <row r="626" spans="45:45" x14ac:dyDescent="0.25">
      <c r="AS626"/>
    </row>
    <row r="627" spans="45:45" x14ac:dyDescent="0.25">
      <c r="AS627"/>
    </row>
    <row r="628" spans="45:45" x14ac:dyDescent="0.25">
      <c r="AS628"/>
    </row>
    <row r="629" spans="45:45" x14ac:dyDescent="0.25">
      <c r="AS629"/>
    </row>
    <row r="630" spans="45:45" x14ac:dyDescent="0.25">
      <c r="AS630"/>
    </row>
    <row r="631" spans="45:45" x14ac:dyDescent="0.25">
      <c r="AS631"/>
    </row>
    <row r="632" spans="45:45" x14ac:dyDescent="0.25">
      <c r="AS632"/>
    </row>
    <row r="633" spans="45:45" x14ac:dyDescent="0.25">
      <c r="AS633"/>
    </row>
    <row r="634" spans="45:45" x14ac:dyDescent="0.25">
      <c r="AS634"/>
    </row>
    <row r="635" spans="45:45" x14ac:dyDescent="0.25">
      <c r="AS635"/>
    </row>
    <row r="636" spans="45:45" x14ac:dyDescent="0.25">
      <c r="AS636"/>
    </row>
    <row r="637" spans="45:45" x14ac:dyDescent="0.25">
      <c r="AS637"/>
    </row>
    <row r="638" spans="45:45" x14ac:dyDescent="0.25">
      <c r="AS638"/>
    </row>
    <row r="639" spans="45:45" x14ac:dyDescent="0.25">
      <c r="AS639"/>
    </row>
    <row r="640" spans="45:45" x14ac:dyDescent="0.25">
      <c r="AS640"/>
    </row>
    <row r="641" spans="45:45" x14ac:dyDescent="0.25">
      <c r="AS641"/>
    </row>
    <row r="642" spans="45:45" x14ac:dyDescent="0.25">
      <c r="AS642"/>
    </row>
    <row r="643" spans="45:45" x14ac:dyDescent="0.25">
      <c r="AS643"/>
    </row>
    <row r="644" spans="45:45" x14ac:dyDescent="0.25">
      <c r="AS644"/>
    </row>
    <row r="645" spans="45:45" x14ac:dyDescent="0.25">
      <c r="AS645"/>
    </row>
    <row r="646" spans="45:45" x14ac:dyDescent="0.25">
      <c r="AS646"/>
    </row>
    <row r="647" spans="45:45" x14ac:dyDescent="0.25">
      <c r="AS647"/>
    </row>
    <row r="648" spans="45:45" x14ac:dyDescent="0.25">
      <c r="AS648"/>
    </row>
    <row r="649" spans="45:45" x14ac:dyDescent="0.25">
      <c r="AS649"/>
    </row>
    <row r="650" spans="45:45" x14ac:dyDescent="0.25">
      <c r="AS650"/>
    </row>
    <row r="651" spans="45:45" x14ac:dyDescent="0.25">
      <c r="AS651"/>
    </row>
    <row r="652" spans="45:45" x14ac:dyDescent="0.25">
      <c r="AS652"/>
    </row>
    <row r="653" spans="45:45" x14ac:dyDescent="0.25">
      <c r="AS653"/>
    </row>
    <row r="654" spans="45:45" x14ac:dyDescent="0.25">
      <c r="AS654"/>
    </row>
    <row r="655" spans="45:45" x14ac:dyDescent="0.25">
      <c r="AS655"/>
    </row>
    <row r="656" spans="45:45" x14ac:dyDescent="0.25">
      <c r="AS656"/>
    </row>
    <row r="657" spans="45:45" x14ac:dyDescent="0.25">
      <c r="AS657"/>
    </row>
    <row r="658" spans="45:45" x14ac:dyDescent="0.25">
      <c r="AS658"/>
    </row>
    <row r="659" spans="45:45" x14ac:dyDescent="0.25">
      <c r="AS659"/>
    </row>
    <row r="660" spans="45:45" x14ac:dyDescent="0.25">
      <c r="AS660"/>
    </row>
    <row r="661" spans="45:45" x14ac:dyDescent="0.25">
      <c r="AS661"/>
    </row>
    <row r="662" spans="45:45" x14ac:dyDescent="0.25">
      <c r="AS662"/>
    </row>
    <row r="663" spans="45:45" x14ac:dyDescent="0.25">
      <c r="AS663"/>
    </row>
    <row r="664" spans="45:45" x14ac:dyDescent="0.25">
      <c r="AS664"/>
    </row>
    <row r="665" spans="45:45" x14ac:dyDescent="0.25">
      <c r="AS665"/>
    </row>
    <row r="666" spans="45:45" x14ac:dyDescent="0.25">
      <c r="AS666"/>
    </row>
    <row r="667" spans="45:45" x14ac:dyDescent="0.25">
      <c r="AS667"/>
    </row>
    <row r="668" spans="45:45" x14ac:dyDescent="0.25">
      <c r="AS668"/>
    </row>
    <row r="669" spans="45:45" x14ac:dyDescent="0.25">
      <c r="AS669"/>
    </row>
    <row r="670" spans="45:45" x14ac:dyDescent="0.25">
      <c r="AS670"/>
    </row>
    <row r="671" spans="45:45" x14ac:dyDescent="0.25">
      <c r="AS671"/>
    </row>
    <row r="672" spans="45:45" x14ac:dyDescent="0.25">
      <c r="AS672"/>
    </row>
    <row r="673" spans="45:45" x14ac:dyDescent="0.25">
      <c r="AS673"/>
    </row>
    <row r="674" spans="45:45" x14ac:dyDescent="0.25">
      <c r="AS674"/>
    </row>
    <row r="675" spans="45:45" x14ac:dyDescent="0.25">
      <c r="AS675"/>
    </row>
    <row r="676" spans="45:45" x14ac:dyDescent="0.25">
      <c r="AS676"/>
    </row>
    <row r="677" spans="45:45" x14ac:dyDescent="0.25">
      <c r="AS677"/>
    </row>
    <row r="678" spans="45:45" x14ac:dyDescent="0.25">
      <c r="AS678"/>
    </row>
    <row r="679" spans="45:45" x14ac:dyDescent="0.25">
      <c r="AS679"/>
    </row>
    <row r="680" spans="45:45" x14ac:dyDescent="0.25">
      <c r="AS680"/>
    </row>
    <row r="681" spans="45:45" x14ac:dyDescent="0.25">
      <c r="AS681"/>
    </row>
    <row r="682" spans="45:45" x14ac:dyDescent="0.25">
      <c r="AS682"/>
    </row>
    <row r="683" spans="45:45" x14ac:dyDescent="0.25">
      <c r="AS683"/>
    </row>
    <row r="684" spans="45:45" x14ac:dyDescent="0.25">
      <c r="AS684"/>
    </row>
    <row r="685" spans="45:45" x14ac:dyDescent="0.25">
      <c r="AS685"/>
    </row>
    <row r="686" spans="45:45" x14ac:dyDescent="0.25">
      <c r="AS686"/>
    </row>
    <row r="687" spans="45:45" x14ac:dyDescent="0.25">
      <c r="AS687"/>
    </row>
    <row r="688" spans="45:45" x14ac:dyDescent="0.25">
      <c r="AS688"/>
    </row>
    <row r="689" spans="45:45" x14ac:dyDescent="0.25">
      <c r="AS689"/>
    </row>
    <row r="690" spans="45:45" x14ac:dyDescent="0.25">
      <c r="AS690"/>
    </row>
    <row r="691" spans="45:45" x14ac:dyDescent="0.25">
      <c r="AS691"/>
    </row>
    <row r="692" spans="45:45" x14ac:dyDescent="0.25">
      <c r="AS692"/>
    </row>
    <row r="693" spans="45:45" x14ac:dyDescent="0.25">
      <c r="AS693"/>
    </row>
    <row r="694" spans="45:45" x14ac:dyDescent="0.25">
      <c r="AS694"/>
    </row>
    <row r="695" spans="45:45" x14ac:dyDescent="0.25">
      <c r="AS695"/>
    </row>
    <row r="696" spans="45:45" x14ac:dyDescent="0.25">
      <c r="AS696"/>
    </row>
    <row r="697" spans="45:45" x14ac:dyDescent="0.25">
      <c r="AS697"/>
    </row>
    <row r="698" spans="45:45" x14ac:dyDescent="0.25">
      <c r="AS698"/>
    </row>
    <row r="699" spans="45:45" x14ac:dyDescent="0.25">
      <c r="AS699"/>
    </row>
    <row r="700" spans="45:45" x14ac:dyDescent="0.25">
      <c r="AS700"/>
    </row>
    <row r="701" spans="45:45" x14ac:dyDescent="0.25">
      <c r="AS701"/>
    </row>
    <row r="702" spans="45:45" x14ac:dyDescent="0.25">
      <c r="AS702"/>
    </row>
    <row r="703" spans="45:45" x14ac:dyDescent="0.25">
      <c r="AS703"/>
    </row>
  </sheetData>
  <mergeCells count="15">
    <mergeCell ref="P1:Q1"/>
    <mergeCell ref="AS1:AT1"/>
    <mergeCell ref="A1:B1"/>
    <mergeCell ref="D1:E1"/>
    <mergeCell ref="G1:H1"/>
    <mergeCell ref="J1:K1"/>
    <mergeCell ref="M1:N1"/>
    <mergeCell ref="AK1:AL1"/>
    <mergeCell ref="AN1:AQ1"/>
    <mergeCell ref="S1:T1"/>
    <mergeCell ref="V1:W1"/>
    <mergeCell ref="Y1:Z1"/>
    <mergeCell ref="AB1:AC1"/>
    <mergeCell ref="AE1:AF1"/>
    <mergeCell ref="AH1:AI1"/>
  </mergeCell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Pivot Q1</vt:lpstr>
      <vt:lpstr>Pivot Alt Q1</vt:lpstr>
      <vt:lpstr>NewQuiz</vt:lpstr>
      <vt:lpstr>NewQuiz letsgooo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Kiko</cp:lastModifiedBy>
  <dcterms:created xsi:type="dcterms:W3CDTF">2008-01-26T17:46:43Z</dcterms:created>
  <dcterms:modified xsi:type="dcterms:W3CDTF">2022-01-20T21:15:04Z</dcterms:modified>
</cp:coreProperties>
</file>