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Jacob\PycharmProjects\PyForecastModel\"/>
    </mc:Choice>
  </mc:AlternateContent>
  <xr:revisionPtr revIDLastSave="0" documentId="13_ncr:1_{9DA23EA4-6C6D-4DE7-9480-901681D14DF4}" xr6:coauthVersionLast="47" xr6:coauthVersionMax="47" xr10:uidLastSave="{00000000-0000-0000-0000-000000000000}"/>
  <bookViews>
    <workbookView xWindow="-108" yWindow="-108" windowWidth="23256" windowHeight="12576" tabRatio="303" xr2:uid="{00000000-000D-0000-FFFF-FFFF00000000}"/>
  </bookViews>
  <sheets>
    <sheet name="Forecasting" sheetId="1" r:id="rId1"/>
    <sheet name="Data" sheetId="2" r:id="rId2"/>
    <sheet name="Data2" sheetId="3" r:id="rId3"/>
  </sheets>
  <definedNames>
    <definedName name="_xlnm.Print_Area" localSheetId="0">Forecasting!$Z$1:$BB$1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3" i="1" l="1"/>
  <c r="AG36" i="1" s="1"/>
  <c r="AG4" i="1"/>
  <c r="AG5" i="1"/>
  <c r="AG6" i="1"/>
  <c r="AG7" i="1"/>
  <c r="AG8" i="1"/>
  <c r="AG9" i="1"/>
  <c r="AG42" i="1" s="1"/>
  <c r="AG10" i="1"/>
  <c r="AG11" i="1"/>
  <c r="AG44" i="1" s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" i="1"/>
  <c r="S3" i="1"/>
  <c r="S4" i="1"/>
  <c r="S5" i="1"/>
  <c r="S6" i="1"/>
  <c r="S39" i="1" s="1"/>
  <c r="S7" i="1"/>
  <c r="S8" i="1"/>
  <c r="S9" i="1"/>
  <c r="S10" i="1"/>
  <c r="S11" i="1"/>
  <c r="S12" i="1"/>
  <c r="S13" i="1"/>
  <c r="S46" i="1" s="1"/>
  <c r="S14" i="1"/>
  <c r="S15" i="1"/>
  <c r="S16" i="1"/>
  <c r="S17" i="1"/>
  <c r="S50" i="1" s="1"/>
  <c r="S18" i="1"/>
  <c r="S51" i="1" s="1"/>
  <c r="S19" i="1"/>
  <c r="S20" i="1"/>
  <c r="S53" i="1" s="1"/>
  <c r="S21" i="1"/>
  <c r="S54" i="1" s="1"/>
  <c r="S22" i="1"/>
  <c r="S23" i="1"/>
  <c r="S24" i="1"/>
  <c r="S57" i="1" s="1"/>
  <c r="S25" i="1"/>
  <c r="S58" i="1" s="1"/>
  <c r="S26" i="1"/>
  <c r="S27" i="1"/>
  <c r="S28" i="1"/>
  <c r="S2" i="1"/>
  <c r="AA62" i="1" a="1"/>
  <c r="AA62" i="1" s="1"/>
  <c r="AB62" i="1" a="1"/>
  <c r="AB62" i="1" s="1"/>
  <c r="AC62" i="1" a="1"/>
  <c r="AC62" i="1" s="1"/>
  <c r="AD62" i="1" a="1"/>
  <c r="AD62" i="1" s="1"/>
  <c r="AE62" i="1" a="1"/>
  <c r="AE62" i="1"/>
  <c r="AF62" i="1" a="1"/>
  <c r="AF62" i="1" s="1"/>
  <c r="F60" i="1"/>
  <c r="M57" i="1"/>
  <c r="F62" i="1" a="1"/>
  <c r="F62" i="1" s="1"/>
  <c r="D62" i="1" a="1"/>
  <c r="D62" i="1" s="1"/>
  <c r="E62" i="1" a="1"/>
  <c r="E62" i="1" s="1"/>
  <c r="G62" i="1" a="1"/>
  <c r="G62" i="1" s="1"/>
  <c r="H62" i="1" a="1"/>
  <c r="H62" i="1" s="1"/>
  <c r="H19" i="1"/>
  <c r="H20" i="1"/>
  <c r="H53" i="1" s="1"/>
  <c r="H21" i="1"/>
  <c r="H22" i="1"/>
  <c r="H23" i="1"/>
  <c r="H24" i="1"/>
  <c r="H25" i="1"/>
  <c r="H58" i="1" s="1"/>
  <c r="H26" i="1"/>
  <c r="H27" i="1"/>
  <c r="H28" i="1"/>
  <c r="H60" i="1" s="1"/>
  <c r="H3" i="1"/>
  <c r="H4" i="1"/>
  <c r="H5" i="1"/>
  <c r="H6" i="1"/>
  <c r="H7" i="1"/>
  <c r="H8" i="1"/>
  <c r="H9" i="1"/>
  <c r="H10" i="1"/>
  <c r="H11" i="1"/>
  <c r="H44" i="1" s="1"/>
  <c r="H12" i="1"/>
  <c r="H45" i="1" s="1"/>
  <c r="H13" i="1"/>
  <c r="H46" i="1" s="1"/>
  <c r="H14" i="1"/>
  <c r="H15" i="1"/>
  <c r="H16" i="1"/>
  <c r="H17" i="1"/>
  <c r="H18" i="1"/>
  <c r="H51" i="1" s="1"/>
  <c r="H2" i="1"/>
  <c r="D52" i="1"/>
  <c r="E52" i="1"/>
  <c r="F52" i="1"/>
  <c r="G52" i="1"/>
  <c r="H52" i="1"/>
  <c r="D53" i="1"/>
  <c r="E53" i="1"/>
  <c r="F53" i="1"/>
  <c r="G53" i="1"/>
  <c r="D54" i="1"/>
  <c r="E54" i="1"/>
  <c r="F54" i="1"/>
  <c r="G54" i="1"/>
  <c r="H54" i="1"/>
  <c r="D55" i="1"/>
  <c r="E55" i="1"/>
  <c r="F55" i="1"/>
  <c r="G55" i="1"/>
  <c r="H55" i="1"/>
  <c r="D56" i="1"/>
  <c r="E56" i="1"/>
  <c r="F56" i="1"/>
  <c r="G56" i="1"/>
  <c r="H56" i="1"/>
  <c r="D57" i="1"/>
  <c r="E57" i="1"/>
  <c r="F57" i="1"/>
  <c r="G57" i="1"/>
  <c r="H57" i="1"/>
  <c r="D58" i="1"/>
  <c r="E58" i="1"/>
  <c r="F58" i="1"/>
  <c r="G58" i="1"/>
  <c r="D59" i="1"/>
  <c r="E59" i="1"/>
  <c r="F59" i="1"/>
  <c r="G59" i="1"/>
  <c r="H59" i="1"/>
  <c r="D60" i="1"/>
  <c r="E60" i="1"/>
  <c r="G60" i="1"/>
  <c r="H49" i="1"/>
  <c r="H50" i="1"/>
  <c r="AZ62" i="1" a="1"/>
  <c r="AZ62" i="1" s="1"/>
  <c r="AY62" i="1" a="1"/>
  <c r="AY62" i="1" s="1"/>
  <c r="AX62" i="1" a="1"/>
  <c r="AX62" i="1" s="1"/>
  <c r="AW62" i="1" a="1"/>
  <c r="AW62" i="1" s="1"/>
  <c r="AV62" i="1" a="1"/>
  <c r="AV62" i="1" s="1"/>
  <c r="AU62" i="1" a="1"/>
  <c r="AU62" i="1" s="1"/>
  <c r="AT62" i="1" a="1"/>
  <c r="AT62" i="1" s="1"/>
  <c r="AS62" i="1" a="1"/>
  <c r="AS62" i="1" s="1"/>
  <c r="AR62" i="1" a="1"/>
  <c r="AR62" i="1" s="1"/>
  <c r="AQ62" i="1" a="1"/>
  <c r="AQ62" i="1" s="1"/>
  <c r="AP62" i="1" a="1"/>
  <c r="AP62" i="1" s="1"/>
  <c r="AZ61" i="1"/>
  <c r="AY61" i="1"/>
  <c r="AX61" i="1"/>
  <c r="AW61" i="1"/>
  <c r="AV61" i="1"/>
  <c r="AU61" i="1"/>
  <c r="AT61" i="1"/>
  <c r="AS61" i="1"/>
  <c r="AR61" i="1"/>
  <c r="AQ61" i="1"/>
  <c r="AP61" i="1"/>
  <c r="AO60" i="1"/>
  <c r="AN60" i="1"/>
  <c r="AM60" i="1"/>
  <c r="AL60" i="1"/>
  <c r="AK60" i="1"/>
  <c r="AJ60" i="1"/>
  <c r="AG60" i="1"/>
  <c r="AF60" i="1"/>
  <c r="AE60" i="1"/>
  <c r="AD60" i="1"/>
  <c r="AC60" i="1"/>
  <c r="AB60" i="1"/>
  <c r="AA60" i="1"/>
  <c r="Z60" i="1"/>
  <c r="Y60" i="1"/>
  <c r="X60" i="1"/>
  <c r="W60" i="1"/>
  <c r="V60" i="1"/>
  <c r="U60" i="1"/>
  <c r="S60" i="1"/>
  <c r="R60" i="1"/>
  <c r="Q60" i="1"/>
  <c r="P60" i="1"/>
  <c r="O60" i="1"/>
  <c r="N60" i="1"/>
  <c r="M60" i="1"/>
  <c r="C60" i="1"/>
  <c r="B60" i="1"/>
  <c r="A60" i="1"/>
  <c r="AO59" i="1"/>
  <c r="AN59" i="1"/>
  <c r="AM59" i="1"/>
  <c r="AL59" i="1"/>
  <c r="AK59" i="1"/>
  <c r="AJ59" i="1"/>
  <c r="AG59" i="1"/>
  <c r="AE59" i="1"/>
  <c r="AD59" i="1"/>
  <c r="AC59" i="1"/>
  <c r="AB59" i="1"/>
  <c r="AA59" i="1"/>
  <c r="Z59" i="1"/>
  <c r="Y59" i="1"/>
  <c r="X59" i="1"/>
  <c r="W59" i="1"/>
  <c r="V59" i="1"/>
  <c r="U59" i="1"/>
  <c r="S59" i="1"/>
  <c r="R59" i="1"/>
  <c r="Q59" i="1"/>
  <c r="P59" i="1"/>
  <c r="O59" i="1"/>
  <c r="N59" i="1"/>
  <c r="M59" i="1"/>
  <c r="C59" i="1"/>
  <c r="B59" i="1"/>
  <c r="A59" i="1"/>
  <c r="AO58" i="1"/>
  <c r="AN58" i="1"/>
  <c r="AM58" i="1"/>
  <c r="AL58" i="1"/>
  <c r="AK58" i="1"/>
  <c r="AJ58" i="1"/>
  <c r="AG58" i="1"/>
  <c r="AF58" i="1"/>
  <c r="AE58" i="1"/>
  <c r="AD58" i="1"/>
  <c r="AC58" i="1"/>
  <c r="AB58" i="1"/>
  <c r="AA58" i="1"/>
  <c r="Z58" i="1"/>
  <c r="Y58" i="1"/>
  <c r="X58" i="1"/>
  <c r="W58" i="1"/>
  <c r="V58" i="1"/>
  <c r="U58" i="1"/>
  <c r="R58" i="1"/>
  <c r="Q58" i="1"/>
  <c r="P58" i="1"/>
  <c r="O58" i="1"/>
  <c r="N58" i="1"/>
  <c r="M58" i="1"/>
  <c r="C58" i="1"/>
  <c r="B58" i="1"/>
  <c r="A58" i="1"/>
  <c r="AO57" i="1"/>
  <c r="AN57" i="1"/>
  <c r="AL57" i="1"/>
  <c r="AK57" i="1"/>
  <c r="AJ57" i="1"/>
  <c r="AD57" i="1"/>
  <c r="AB57" i="1"/>
  <c r="Z57" i="1"/>
  <c r="Y57" i="1"/>
  <c r="X57" i="1"/>
  <c r="W57" i="1"/>
  <c r="V57" i="1"/>
  <c r="U57" i="1"/>
  <c r="R57" i="1"/>
  <c r="Q57" i="1"/>
  <c r="P57" i="1"/>
  <c r="O57" i="1"/>
  <c r="N57" i="1"/>
  <c r="C57" i="1"/>
  <c r="B57" i="1"/>
  <c r="A57" i="1"/>
  <c r="AO56" i="1"/>
  <c r="AN56" i="1"/>
  <c r="Y56" i="1"/>
  <c r="S56" i="1"/>
  <c r="R56" i="1"/>
  <c r="Q56" i="1"/>
  <c r="P56" i="1"/>
  <c r="O56" i="1"/>
  <c r="N56" i="1"/>
  <c r="C56" i="1"/>
  <c r="B56" i="1"/>
  <c r="A56" i="1"/>
  <c r="AO55" i="1"/>
  <c r="AN55" i="1"/>
  <c r="Y55" i="1"/>
  <c r="S55" i="1"/>
  <c r="R55" i="1"/>
  <c r="Q55" i="1"/>
  <c r="P55" i="1"/>
  <c r="O55" i="1"/>
  <c r="N55" i="1"/>
  <c r="C55" i="1"/>
  <c r="B55" i="1"/>
  <c r="A55" i="1"/>
  <c r="AO54" i="1"/>
  <c r="AN54" i="1"/>
  <c r="AM54" i="1"/>
  <c r="AL54" i="1"/>
  <c r="AK54" i="1"/>
  <c r="AJ54" i="1"/>
  <c r="AG54" i="1"/>
  <c r="AE54" i="1"/>
  <c r="AD54" i="1"/>
  <c r="AC54" i="1"/>
  <c r="AB54" i="1"/>
  <c r="AA54" i="1"/>
  <c r="Z54" i="1"/>
  <c r="Y54" i="1"/>
  <c r="X54" i="1"/>
  <c r="W54" i="1"/>
  <c r="V54" i="1"/>
  <c r="U54" i="1"/>
  <c r="R54" i="1"/>
  <c r="Q54" i="1"/>
  <c r="P54" i="1"/>
  <c r="O54" i="1"/>
  <c r="N54" i="1"/>
  <c r="M54" i="1"/>
  <c r="C54" i="1"/>
  <c r="B54" i="1"/>
  <c r="A54" i="1"/>
  <c r="AO53" i="1"/>
  <c r="AN53" i="1"/>
  <c r="AM53" i="1"/>
  <c r="AL53" i="1"/>
  <c r="AK53" i="1"/>
  <c r="AJ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R53" i="1"/>
  <c r="Q53" i="1"/>
  <c r="P53" i="1"/>
  <c r="O53" i="1"/>
  <c r="N53" i="1"/>
  <c r="M53" i="1"/>
  <c r="C53" i="1"/>
  <c r="B53" i="1"/>
  <c r="A53" i="1"/>
  <c r="AO52" i="1"/>
  <c r="AN52" i="1"/>
  <c r="AM52" i="1"/>
  <c r="AL52" i="1"/>
  <c r="AK52" i="1"/>
  <c r="AK62" i="1" s="1" a="1"/>
  <c r="AK62" i="1" s="1"/>
  <c r="AJ52" i="1"/>
  <c r="AG52" i="1"/>
  <c r="AE52" i="1"/>
  <c r="AD52" i="1"/>
  <c r="AC52" i="1"/>
  <c r="AB52" i="1"/>
  <c r="AA52" i="1"/>
  <c r="Z52" i="1"/>
  <c r="Y52" i="1"/>
  <c r="X52" i="1"/>
  <c r="W52" i="1"/>
  <c r="W62" i="1" s="1" a="1"/>
  <c r="W62" i="1" s="1"/>
  <c r="V52" i="1"/>
  <c r="U52" i="1"/>
  <c r="U62" i="1" s="1" a="1"/>
  <c r="U62" i="1" s="1"/>
  <c r="S52" i="1"/>
  <c r="R52" i="1"/>
  <c r="Q52" i="1"/>
  <c r="P52" i="1"/>
  <c r="O52" i="1"/>
  <c r="N52" i="1"/>
  <c r="M52" i="1"/>
  <c r="M62" i="1" s="1" a="1"/>
  <c r="M62" i="1" s="1"/>
  <c r="K62" i="1" a="1"/>
  <c r="C52" i="1"/>
  <c r="B52" i="1"/>
  <c r="A52" i="1"/>
  <c r="AO51" i="1"/>
  <c r="AN51" i="1"/>
  <c r="AM51" i="1"/>
  <c r="AL51" i="1"/>
  <c r="AL62" i="1" s="1" a="1"/>
  <c r="AL62" i="1" s="1"/>
  <c r="AK51" i="1"/>
  <c r="AK61" i="1" s="1"/>
  <c r="AJ51" i="1"/>
  <c r="AJ62" i="1" s="1" a="1"/>
  <c r="AJ62" i="1" s="1"/>
  <c r="AG51" i="1"/>
  <c r="AF51" i="1"/>
  <c r="AE51" i="1"/>
  <c r="AD51" i="1"/>
  <c r="AC51" i="1"/>
  <c r="AB51" i="1"/>
  <c r="AA51" i="1"/>
  <c r="Z51" i="1"/>
  <c r="Y51" i="1"/>
  <c r="X51" i="1"/>
  <c r="X61" i="1" s="1"/>
  <c r="W51" i="1"/>
  <c r="W61" i="1" s="1"/>
  <c r="V51" i="1"/>
  <c r="V62" i="1" s="1" a="1"/>
  <c r="V62" i="1" s="1"/>
  <c r="U51" i="1"/>
  <c r="U61" i="1" s="1"/>
  <c r="R51" i="1"/>
  <c r="Q51" i="1"/>
  <c r="P51" i="1"/>
  <c r="O51" i="1"/>
  <c r="N51" i="1"/>
  <c r="M51" i="1"/>
  <c r="M61" i="1" s="1"/>
  <c r="K61" i="1"/>
  <c r="J62" i="1" a="1"/>
  <c r="G51" i="1"/>
  <c r="F51" i="1"/>
  <c r="E51" i="1"/>
  <c r="D51" i="1"/>
  <c r="C51" i="1"/>
  <c r="B51" i="1"/>
  <c r="A51" i="1"/>
  <c r="AO50" i="1"/>
  <c r="AN50" i="1"/>
  <c r="AG50" i="1"/>
  <c r="AF50" i="1"/>
  <c r="AE50" i="1"/>
  <c r="AD50" i="1"/>
  <c r="AC50" i="1"/>
  <c r="AA50" i="1"/>
  <c r="Y50" i="1"/>
  <c r="R50" i="1"/>
  <c r="Q50" i="1"/>
  <c r="P50" i="1"/>
  <c r="O50" i="1"/>
  <c r="N50" i="1"/>
  <c r="G50" i="1"/>
  <c r="F50" i="1"/>
  <c r="E50" i="1"/>
  <c r="D50" i="1"/>
  <c r="C50" i="1"/>
  <c r="B50" i="1"/>
  <c r="A50" i="1"/>
  <c r="AO49" i="1"/>
  <c r="AN49" i="1"/>
  <c r="AD49" i="1"/>
  <c r="AB49" i="1"/>
  <c r="Z49" i="1"/>
  <c r="Y49" i="1"/>
  <c r="S49" i="1"/>
  <c r="R49" i="1"/>
  <c r="Q49" i="1"/>
  <c r="P49" i="1"/>
  <c r="O49" i="1"/>
  <c r="N49" i="1"/>
  <c r="G49" i="1"/>
  <c r="F49" i="1"/>
  <c r="E49" i="1"/>
  <c r="D49" i="1"/>
  <c r="C49" i="1"/>
  <c r="B49" i="1"/>
  <c r="A49" i="1"/>
  <c r="AO48" i="1"/>
  <c r="AN48" i="1"/>
  <c r="AB48" i="1"/>
  <c r="AA48" i="1"/>
  <c r="Y48" i="1"/>
  <c r="S48" i="1"/>
  <c r="R48" i="1"/>
  <c r="Q48" i="1"/>
  <c r="P48" i="1"/>
  <c r="O48" i="1"/>
  <c r="N48" i="1"/>
  <c r="H48" i="1"/>
  <c r="G48" i="1"/>
  <c r="F48" i="1"/>
  <c r="E48" i="1"/>
  <c r="D48" i="1"/>
  <c r="C48" i="1"/>
  <c r="B48" i="1"/>
  <c r="A48" i="1"/>
  <c r="AO47" i="1"/>
  <c r="AN47" i="1"/>
  <c r="Y47" i="1"/>
  <c r="S47" i="1"/>
  <c r="R47" i="1"/>
  <c r="Q47" i="1"/>
  <c r="P47" i="1"/>
  <c r="O47" i="1"/>
  <c r="N47" i="1"/>
  <c r="H47" i="1"/>
  <c r="G47" i="1"/>
  <c r="F47" i="1"/>
  <c r="E47" i="1"/>
  <c r="D47" i="1"/>
  <c r="C47" i="1"/>
  <c r="B47" i="1"/>
  <c r="A47" i="1"/>
  <c r="AO46" i="1"/>
  <c r="AN46" i="1"/>
  <c r="AG46" i="1"/>
  <c r="AE46" i="1"/>
  <c r="AC46" i="1"/>
  <c r="AB46" i="1"/>
  <c r="AA46" i="1"/>
  <c r="Z46" i="1"/>
  <c r="Y46" i="1"/>
  <c r="R46" i="1"/>
  <c r="Q46" i="1"/>
  <c r="P46" i="1"/>
  <c r="O46" i="1"/>
  <c r="N46" i="1"/>
  <c r="G46" i="1"/>
  <c r="F46" i="1"/>
  <c r="E46" i="1"/>
  <c r="D46" i="1"/>
  <c r="C46" i="1"/>
  <c r="B46" i="1"/>
  <c r="A46" i="1"/>
  <c r="AO45" i="1"/>
  <c r="AN45" i="1"/>
  <c r="AG45" i="1"/>
  <c r="AF45" i="1"/>
  <c r="AE45" i="1"/>
  <c r="AD45" i="1"/>
  <c r="AB45" i="1"/>
  <c r="Z45" i="1"/>
  <c r="Y45" i="1"/>
  <c r="S45" i="1"/>
  <c r="R45" i="1"/>
  <c r="Q45" i="1"/>
  <c r="P45" i="1"/>
  <c r="O45" i="1"/>
  <c r="N45" i="1"/>
  <c r="G45" i="1"/>
  <c r="F45" i="1"/>
  <c r="E45" i="1"/>
  <c r="D45" i="1"/>
  <c r="C45" i="1"/>
  <c r="B45" i="1"/>
  <c r="A45" i="1"/>
  <c r="AO44" i="1"/>
  <c r="AN44" i="1"/>
  <c r="AE44" i="1"/>
  <c r="AC44" i="1"/>
  <c r="AA44" i="1"/>
  <c r="Z44" i="1"/>
  <c r="Y44" i="1"/>
  <c r="S44" i="1"/>
  <c r="R44" i="1"/>
  <c r="Q44" i="1"/>
  <c r="P44" i="1"/>
  <c r="O44" i="1"/>
  <c r="N44" i="1"/>
  <c r="G44" i="1"/>
  <c r="F44" i="1"/>
  <c r="E44" i="1"/>
  <c r="D44" i="1"/>
  <c r="C44" i="1"/>
  <c r="B44" i="1"/>
  <c r="A44" i="1"/>
  <c r="AO43" i="1"/>
  <c r="AN43" i="1"/>
  <c r="AE43" i="1"/>
  <c r="AD43" i="1"/>
  <c r="AC43" i="1"/>
  <c r="AB43" i="1"/>
  <c r="Z43" i="1"/>
  <c r="Y43" i="1"/>
  <c r="S43" i="1"/>
  <c r="R43" i="1"/>
  <c r="Q43" i="1"/>
  <c r="P43" i="1"/>
  <c r="O43" i="1"/>
  <c r="N43" i="1"/>
  <c r="H43" i="1"/>
  <c r="G43" i="1"/>
  <c r="F43" i="1"/>
  <c r="E43" i="1"/>
  <c r="D43" i="1"/>
  <c r="C43" i="1"/>
  <c r="B43" i="1"/>
  <c r="A43" i="1"/>
  <c r="AO42" i="1"/>
  <c r="AN42" i="1"/>
  <c r="Y42" i="1"/>
  <c r="S42" i="1"/>
  <c r="R42" i="1"/>
  <c r="Q42" i="1"/>
  <c r="P42" i="1"/>
  <c r="O42" i="1"/>
  <c r="N42" i="1"/>
  <c r="G42" i="1"/>
  <c r="F42" i="1"/>
  <c r="E42" i="1"/>
  <c r="D42" i="1"/>
  <c r="C42" i="1"/>
  <c r="B42" i="1"/>
  <c r="A42" i="1"/>
  <c r="AO41" i="1"/>
  <c r="AN41" i="1"/>
  <c r="AD41" i="1"/>
  <c r="AC41" i="1"/>
  <c r="AB41" i="1"/>
  <c r="AA41" i="1"/>
  <c r="Z41" i="1"/>
  <c r="Y41" i="1"/>
  <c r="S41" i="1"/>
  <c r="R41" i="1"/>
  <c r="Q41" i="1"/>
  <c r="P41" i="1"/>
  <c r="O41" i="1"/>
  <c r="N41" i="1"/>
  <c r="H41" i="1"/>
  <c r="G41" i="1"/>
  <c r="F41" i="1"/>
  <c r="E41" i="1"/>
  <c r="D41" i="1"/>
  <c r="C41" i="1"/>
  <c r="B41" i="1"/>
  <c r="A41" i="1"/>
  <c r="AO40" i="1"/>
  <c r="AN40" i="1"/>
  <c r="AG40" i="1"/>
  <c r="AF40" i="1"/>
  <c r="AE40" i="1"/>
  <c r="Y40" i="1"/>
  <c r="S40" i="1"/>
  <c r="R40" i="1"/>
  <c r="Q40" i="1"/>
  <c r="P40" i="1"/>
  <c r="O40" i="1"/>
  <c r="N40" i="1"/>
  <c r="G40" i="1"/>
  <c r="F40" i="1"/>
  <c r="E40" i="1"/>
  <c r="D40" i="1"/>
  <c r="C40" i="1"/>
  <c r="B40" i="1"/>
  <c r="A40" i="1"/>
  <c r="AO39" i="1"/>
  <c r="AN39" i="1"/>
  <c r="AD39" i="1"/>
  <c r="AA39" i="1"/>
  <c r="Z39" i="1"/>
  <c r="Y39" i="1"/>
  <c r="R39" i="1"/>
  <c r="Q39" i="1"/>
  <c r="P39" i="1"/>
  <c r="O39" i="1"/>
  <c r="N39" i="1"/>
  <c r="G39" i="1"/>
  <c r="F39" i="1"/>
  <c r="E39" i="1"/>
  <c r="D39" i="1"/>
  <c r="C39" i="1"/>
  <c r="B39" i="1"/>
  <c r="A39" i="1"/>
  <c r="AO38" i="1"/>
  <c r="AN38" i="1"/>
  <c r="Y38" i="1"/>
  <c r="S38" i="1"/>
  <c r="R38" i="1"/>
  <c r="Q38" i="1"/>
  <c r="P38" i="1"/>
  <c r="O38" i="1"/>
  <c r="N38" i="1"/>
  <c r="G38" i="1"/>
  <c r="F38" i="1"/>
  <c r="E38" i="1"/>
  <c r="D38" i="1"/>
  <c r="C38" i="1"/>
  <c r="B38" i="1"/>
  <c r="A38" i="1"/>
  <c r="AO37" i="1"/>
  <c r="AN37" i="1"/>
  <c r="AB37" i="1"/>
  <c r="Y37" i="1"/>
  <c r="S37" i="1"/>
  <c r="R37" i="1"/>
  <c r="Q37" i="1"/>
  <c r="P37" i="1"/>
  <c r="O37" i="1"/>
  <c r="N37" i="1"/>
  <c r="G37" i="1"/>
  <c r="F37" i="1"/>
  <c r="E37" i="1"/>
  <c r="D37" i="1"/>
  <c r="C37" i="1"/>
  <c r="B37" i="1"/>
  <c r="A37" i="1"/>
  <c r="AO36" i="1"/>
  <c r="AN36" i="1"/>
  <c r="AD36" i="1"/>
  <c r="AC36" i="1"/>
  <c r="AB36" i="1"/>
  <c r="AA36" i="1"/>
  <c r="Y36" i="1"/>
  <c r="S36" i="1"/>
  <c r="R36" i="1"/>
  <c r="Q36" i="1"/>
  <c r="P36" i="1"/>
  <c r="O36" i="1"/>
  <c r="O62" i="1" s="1" a="1"/>
  <c r="O62" i="1" s="1"/>
  <c r="N36" i="1"/>
  <c r="I62" i="1" a="1"/>
  <c r="G36" i="1"/>
  <c r="F36" i="1"/>
  <c r="E36" i="1"/>
  <c r="D36" i="1"/>
  <c r="C36" i="1"/>
  <c r="B36" i="1"/>
  <c r="A36" i="1"/>
  <c r="AO35" i="1"/>
  <c r="AO61" i="1" s="1"/>
  <c r="AN35" i="1"/>
  <c r="AN61" i="1" s="1"/>
  <c r="Y35" i="1"/>
  <c r="Y61" i="1" s="1"/>
  <c r="T62" i="1" a="1"/>
  <c r="T62" i="1" s="1"/>
  <c r="S35" i="1"/>
  <c r="R35" i="1"/>
  <c r="R62" i="1" s="1" a="1"/>
  <c r="R62" i="1" s="1"/>
  <c r="Q35" i="1"/>
  <c r="Q62" i="1" s="1" a="1"/>
  <c r="Q62" i="1" s="1"/>
  <c r="P35" i="1"/>
  <c r="P61" i="1" s="1"/>
  <c r="O35" i="1"/>
  <c r="O61" i="1" s="1"/>
  <c r="N35" i="1"/>
  <c r="N61" i="1" s="1"/>
  <c r="G35" i="1"/>
  <c r="F35" i="1"/>
  <c r="E35" i="1"/>
  <c r="D35" i="1"/>
  <c r="C35" i="1"/>
  <c r="C61" i="1" s="1"/>
  <c r="B35" i="1"/>
  <c r="A35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E29" i="1"/>
  <c r="AD29" i="1"/>
  <c r="AC29" i="1"/>
  <c r="AB29" i="1"/>
  <c r="AA29" i="1"/>
  <c r="Y29" i="1"/>
  <c r="X29" i="1"/>
  <c r="W29" i="1"/>
  <c r="V29" i="1"/>
  <c r="U29" i="1"/>
  <c r="T29" i="1"/>
  <c r="R29" i="1"/>
  <c r="Q29" i="1"/>
  <c r="P29" i="1"/>
  <c r="O29" i="1"/>
  <c r="N29" i="1"/>
  <c r="M29" i="1"/>
  <c r="L29" i="1"/>
  <c r="J29" i="1"/>
  <c r="G29" i="1"/>
  <c r="F29" i="1"/>
  <c r="E29" i="1"/>
  <c r="D29" i="1"/>
  <c r="C29" i="1"/>
  <c r="AF28" i="1"/>
  <c r="AF27" i="1"/>
  <c r="AF26" i="1"/>
  <c r="AF59" i="1" s="1"/>
  <c r="AF25" i="1"/>
  <c r="AF24" i="1"/>
  <c r="AF57" i="1" s="1"/>
  <c r="Z24" i="1"/>
  <c r="AG57" i="1" s="1"/>
  <c r="AF23" i="1"/>
  <c r="AF56" i="1" s="1"/>
  <c r="Z23" i="1"/>
  <c r="AF22" i="1"/>
  <c r="AF55" i="1" s="1"/>
  <c r="Z22" i="1"/>
  <c r="AB55" i="1" s="1"/>
  <c r="AF21" i="1"/>
  <c r="AF54" i="1" s="1"/>
  <c r="AF20" i="1"/>
  <c r="AF19" i="1"/>
  <c r="AF52" i="1" s="1"/>
  <c r="AF18" i="1"/>
  <c r="AF17" i="1"/>
  <c r="Z17" i="1"/>
  <c r="AB50" i="1" s="1"/>
  <c r="AF16" i="1"/>
  <c r="AF49" i="1" s="1"/>
  <c r="Z16" i="1"/>
  <c r="AG49" i="1" s="1"/>
  <c r="AF15" i="1"/>
  <c r="AF48" i="1" s="1"/>
  <c r="Z15" i="1"/>
  <c r="Z48" i="1" s="1"/>
  <c r="AF14" i="1"/>
  <c r="Z14" i="1"/>
  <c r="AF47" i="1" s="1"/>
  <c r="AF13" i="1"/>
  <c r="AF46" i="1" s="1"/>
  <c r="Z13" i="1"/>
  <c r="AF12" i="1"/>
  <c r="Z12" i="1"/>
  <c r="AC45" i="1" s="1"/>
  <c r="AF11" i="1"/>
  <c r="AF44" i="1" s="1"/>
  <c r="Z11" i="1"/>
  <c r="AF10" i="1"/>
  <c r="AF43" i="1" s="1"/>
  <c r="Z10" i="1"/>
  <c r="AA43" i="1" s="1"/>
  <c r="AF9" i="1"/>
  <c r="AF42" i="1" s="1"/>
  <c r="Z9" i="1"/>
  <c r="AE42" i="1" s="1"/>
  <c r="H42" i="1"/>
  <c r="AF8" i="1"/>
  <c r="AF41" i="1" s="1"/>
  <c r="Z8" i="1"/>
  <c r="AF7" i="1"/>
  <c r="Z7" i="1"/>
  <c r="AD40" i="1" s="1"/>
  <c r="H40" i="1"/>
  <c r="AF6" i="1"/>
  <c r="Z6" i="1"/>
  <c r="AF5" i="1"/>
  <c r="AF38" i="1" s="1"/>
  <c r="Z5" i="1"/>
  <c r="AB38" i="1" s="1"/>
  <c r="AF4" i="1"/>
  <c r="Z4" i="1"/>
  <c r="AF3" i="1"/>
  <c r="AF36" i="1" s="1"/>
  <c r="Z3" i="1"/>
  <c r="Z36" i="1" s="1"/>
  <c r="H36" i="1"/>
  <c r="AF2" i="1"/>
  <c r="AF29" i="1" s="1"/>
  <c r="Z2" i="1"/>
  <c r="AF35" i="1" s="1"/>
  <c r="K62" i="1" l="1"/>
  <c r="AG37" i="1"/>
  <c r="S61" i="1"/>
  <c r="S29" i="1"/>
  <c r="H37" i="1"/>
  <c r="H38" i="1"/>
  <c r="H39" i="1"/>
  <c r="E61" i="1"/>
  <c r="K29" i="1"/>
  <c r="I61" i="1"/>
  <c r="I29" i="1"/>
  <c r="H35" i="1"/>
  <c r="J62" i="1"/>
  <c r="L61" i="1"/>
  <c r="I62" i="1"/>
  <c r="AG35" i="1"/>
  <c r="AE38" i="1"/>
  <c r="AC48" i="1"/>
  <c r="AD55" i="1"/>
  <c r="F61" i="1"/>
  <c r="R61" i="1"/>
  <c r="X62" i="1" a="1"/>
  <c r="X62" i="1" s="1"/>
  <c r="AN62" i="1" a="1"/>
  <c r="AN62" i="1" s="1"/>
  <c r="AC38" i="1"/>
  <c r="AD48" i="1"/>
  <c r="AE55" i="1"/>
  <c r="G61" i="1"/>
  <c r="AE36" i="1"/>
  <c r="Z37" i="1"/>
  <c r="AG38" i="1"/>
  <c r="AB39" i="1"/>
  <c r="T61" i="1"/>
  <c r="L62" i="1" a="1"/>
  <c r="L62" i="1" s="1"/>
  <c r="S62" i="1" a="1"/>
  <c r="S62" i="1" s="1"/>
  <c r="H29" i="1"/>
  <c r="AE48" i="1"/>
  <c r="AA56" i="1"/>
  <c r="AA37" i="1"/>
  <c r="AC39" i="1"/>
  <c r="AE41" i="1"/>
  <c r="Z42" i="1"/>
  <c r="AG43" i="1"/>
  <c r="AB44" i="1"/>
  <c r="AD46" i="1"/>
  <c r="AA49" i="1"/>
  <c r="AG55" i="1"/>
  <c r="AB56" i="1"/>
  <c r="AA57" i="1"/>
  <c r="AM57" i="1"/>
  <c r="AM61" i="1" s="1"/>
  <c r="Z56" i="1"/>
  <c r="Z35" i="1"/>
  <c r="AA42" i="1"/>
  <c r="Z47" i="1"/>
  <c r="AG48" i="1"/>
  <c r="AC56" i="1"/>
  <c r="J61" i="1"/>
  <c r="V61" i="1"/>
  <c r="AJ61" i="1"/>
  <c r="AA35" i="1"/>
  <c r="AC37" i="1"/>
  <c r="AE39" i="1"/>
  <c r="Z40" i="1"/>
  <c r="AG41" i="1"/>
  <c r="AB42" i="1"/>
  <c r="AD44" i="1"/>
  <c r="AA47" i="1"/>
  <c r="AC49" i="1"/>
  <c r="AD56" i="1"/>
  <c r="AC57" i="1"/>
  <c r="AG47" i="1"/>
  <c r="AB35" i="1"/>
  <c r="AA40" i="1"/>
  <c r="AC42" i="1"/>
  <c r="AB47" i="1"/>
  <c r="AL61" i="1"/>
  <c r="AD38" i="1"/>
  <c r="AD37" i="1"/>
  <c r="AF39" i="1"/>
  <c r="AE56" i="1"/>
  <c r="AC35" i="1"/>
  <c r="AE37" i="1"/>
  <c r="Z38" i="1"/>
  <c r="AG39" i="1"/>
  <c r="AB40" i="1"/>
  <c r="AD42" i="1"/>
  <c r="AA45" i="1"/>
  <c r="AC47" i="1"/>
  <c r="AE49" i="1"/>
  <c r="Z50" i="1"/>
  <c r="AE57" i="1"/>
  <c r="AC55" i="1"/>
  <c r="Z29" i="1"/>
  <c r="AD35" i="1"/>
  <c r="AF37" i="1"/>
  <c r="AF61" i="1" s="1"/>
  <c r="AA38" i="1"/>
  <c r="AC40" i="1"/>
  <c r="AD47" i="1"/>
  <c r="AG56" i="1"/>
  <c r="P62" i="1" a="1"/>
  <c r="P62" i="1" s="1"/>
  <c r="Q61" i="1"/>
  <c r="Z55" i="1"/>
  <c r="AE35" i="1"/>
  <c r="AE47" i="1"/>
  <c r="AA55" i="1"/>
  <c r="D61" i="1"/>
  <c r="H61" i="1" l="1"/>
  <c r="AG61" i="1"/>
  <c r="AG62" i="1" a="1"/>
  <c r="AG62" i="1" s="1"/>
  <c r="AM62" i="1" a="1"/>
  <c r="AM62" i="1" s="1"/>
  <c r="AB61" i="1"/>
  <c r="AE61" i="1"/>
  <c r="Z61" i="1"/>
  <c r="AC61" i="1"/>
  <c r="AD61" i="1"/>
  <c r="AA6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<sst xmlns="http://schemas.openxmlformats.org/spreadsheetml/2006/main" count="114" uniqueCount="62">
  <si>
    <t xml:space="preserve">KTYS OBS Day </t>
  </si>
  <si>
    <t>Forecast Day</t>
  </si>
  <si>
    <t>TMAX Verification</t>
  </si>
  <si>
    <t>TMAX NAM MOS 12Z</t>
  </si>
  <si>
    <t>TMAX GFS MOS 12Z</t>
  </si>
  <si>
    <t>TMAX GFS MOS 18Z</t>
  </si>
  <si>
    <t>TMAX NBS 22Z</t>
  </si>
  <si>
    <t>TMAX NBH 19Z (20Z END)</t>
  </si>
  <si>
    <t>TMAX USL 12Z</t>
  </si>
  <si>
    <t>TMAX USL 22Z</t>
  </si>
  <si>
    <t>TMAX NWS</t>
  </si>
  <si>
    <t>TMAX Your Forecast</t>
  </si>
  <si>
    <t>TMIN Verification</t>
  </si>
  <si>
    <t>TMIN NAM MOS 12Z</t>
  </si>
  <si>
    <t>TMIN GFS MOS 12Z</t>
  </si>
  <si>
    <t>TMIN GFS MOS 18Z</t>
  </si>
  <si>
    <t>TMIN NBS 22Z</t>
  </si>
  <si>
    <t>TMIN NBH 19Z (20Z END)</t>
  </si>
  <si>
    <t>TMIN USL 12Z</t>
  </si>
  <si>
    <t>TMIN USL 22Z</t>
  </si>
  <si>
    <t>TMIN NWS</t>
  </si>
  <si>
    <t>TMIN Your Forecast</t>
  </si>
  <si>
    <t>VMAX Verification (mph)</t>
  </si>
  <si>
    <t>VMAX Verification (knots)</t>
  </si>
  <si>
    <t>VMAX NAM MOS 12Z</t>
  </si>
  <si>
    <t>VMAX GFS MOS 12Z</t>
  </si>
  <si>
    <t>VMAX GFS MOS 18Z</t>
  </si>
  <si>
    <t>VMAX NBS 22Z</t>
  </si>
  <si>
    <t>VMAX NBS GUST 22Z</t>
  </si>
  <si>
    <t>VMAX NBS AVG 22Z</t>
  </si>
  <si>
    <t>VMAX NBH 19Z (20Z END)</t>
  </si>
  <si>
    <t>VMAX NBH GUST 19Z (20Z END)</t>
  </si>
  <si>
    <t>VMAX USL 12Z</t>
  </si>
  <si>
    <t>VMAX USL 22Z</t>
  </si>
  <si>
    <t>VMAX NWS</t>
  </si>
  <si>
    <t>VMAX Your Forecast</t>
  </si>
  <si>
    <t>PRECIP Verification</t>
  </si>
  <si>
    <t>PRECIP SNOW (if applicable)</t>
  </si>
  <si>
    <t xml:space="preserve"> PRECIP NAM 18Z</t>
  </si>
  <si>
    <t>PRECIP GFS 12Z</t>
  </si>
  <si>
    <t>PRECIP GFS 18Z</t>
  </si>
  <si>
    <t>PRECIP NAM 3km</t>
  </si>
  <si>
    <t>PRECIP HRRR</t>
  </si>
  <si>
    <t>PRECIP NBS 22Z</t>
  </si>
  <si>
    <t>PRECIP NBH 19Z (20Z END)</t>
  </si>
  <si>
    <t>PRECIP USL 12Z</t>
  </si>
  <si>
    <t>PRECIP USL 22Z</t>
  </si>
  <si>
    <t>PRECIP NWS</t>
  </si>
  <si>
    <t>PRECIP Your Forecast</t>
  </si>
  <si>
    <t xml:space="preserve">OBS Day </t>
  </si>
  <si>
    <t xml:space="preserve"> </t>
  </si>
  <si>
    <t>Difference (MOS - Verification)</t>
  </si>
  <si>
    <t>OBS Day</t>
  </si>
  <si>
    <t>TMAX NBS 23Z</t>
  </si>
  <si>
    <t>TMAX JBAM 22Z</t>
  </si>
  <si>
    <t>TMIN NBS 23Z</t>
  </si>
  <si>
    <t>VMAX NBS 23Z</t>
  </si>
  <si>
    <t>Absolute #</t>
  </si>
  <si>
    <t>TMAX CGPT</t>
  </si>
  <si>
    <t>TMIN JNM</t>
  </si>
  <si>
    <t>TMAX JNM</t>
  </si>
  <si>
    <t>VMAX JNM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</si>
</sst>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u/>
      <sz val="11"/>
      <name val="Calibri"/>
      <family val="2"/>
      <scheme val="minor"/>
    </font>
    <font>
      <b/>
      <sz val="1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4" tint="-0.499984740745262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rgb="FF000000"/>
      </patternFill>
    </fill>
    <fill>
      <patternFill patternType="solid">
        <fgColor theme="7" tint="-0.499984740745262"/>
        <bgColor rgb="FF000000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100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0" xfId="0" applyNumberFormat="1"/>
    <xf numFmtId="1" fontId="0" fillId="2" borderId="1" xfId="0" applyNumberFormat="1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2" borderId="1" xfId="0" applyNumberFormat="1" applyFill="1" applyBorder="1" applyAlignment="1">
      <alignment horizontal="center"/>
    </xf>
    <xf numFmtId="1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 wrapText="1"/>
    </xf>
    <xf numFmtId="2" fontId="0" fillId="2" borderId="1" xfId="0" applyNumberFormat="1" applyFill="1" applyBorder="1" applyAlignment="1">
      <alignment horizontal="center" wrapText="1"/>
    </xf>
    <xf numFmtId="16" fontId="0" fillId="0" borderId="1" xfId="0" applyNumberFormat="1" applyBorder="1" applyAlignment="1">
      <alignment horizontal="center" wrapText="1"/>
    </xf>
    <xf numFmtId="16" fontId="4" fillId="0" borderId="1" xfId="0" applyNumberFormat="1" applyFont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164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2" borderId="3" xfId="0" applyFill="1" applyBorder="1" applyAlignment="1">
      <alignment horizontal="center"/>
    </xf>
    <xf numFmtId="1" fontId="0" fillId="2" borderId="3" xfId="0" applyNumberForma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0" fontId="5" fillId="13" borderId="1" xfId="0" applyFon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6" fillId="15" borderId="1" xfId="0" applyFont="1" applyFill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0" fontId="6" fillId="29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6" fillId="24" borderId="2" xfId="0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0" fontId="6" fillId="32" borderId="1" xfId="0" applyFont="1" applyFill="1" applyBorder="1" applyAlignment="1">
      <alignment horizontal="center"/>
    </xf>
    <xf numFmtId="2" fontId="6" fillId="0" borderId="2" xfId="0" applyNumberFormat="1" applyFont="1" applyBorder="1" applyAlignment="1">
      <alignment horizontal="center"/>
    </xf>
    <xf numFmtId="2" fontId="7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16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" fontId="4" fillId="0" borderId="1" xfId="0" applyNumberFormat="1" applyFont="1" applyBorder="1" applyAlignment="1">
      <alignment horizontal="center"/>
    </xf>
    <xf numFmtId="1" fontId="4" fillId="0" borderId="2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165" fontId="4" fillId="2" borderId="1" xfId="0" applyNumberFormat="1" applyFont="1" applyFill="1" applyBorder="1" applyAlignment="1">
      <alignment horizontal="center"/>
    </xf>
    <xf numFmtId="2" fontId="4" fillId="0" borderId="0" xfId="0" applyNumberFormat="1" applyFont="1" applyAlignment="1">
      <alignment horizontal="center"/>
    </xf>
    <xf numFmtId="0" fontId="6" fillId="31" borderId="1" xfId="0" applyFont="1" applyFill="1" applyBorder="1" applyAlignment="1">
      <alignment horizontal="center"/>
    </xf>
    <xf numFmtId="0" fontId="7" fillId="31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1" fontId="6" fillId="3" borderId="1" xfId="0" applyNumberFormat="1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6" fillId="14" borderId="1" xfId="0" applyFont="1" applyFill="1" applyBorder="1" applyAlignment="1">
      <alignment horizontal="center"/>
    </xf>
    <xf numFmtId="0" fontId="6" fillId="18" borderId="1" xfId="0" applyFont="1" applyFill="1" applyBorder="1" applyAlignment="1">
      <alignment horizontal="center"/>
    </xf>
    <xf numFmtId="0" fontId="6" fillId="16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/>
    </xf>
    <xf numFmtId="0" fontId="6" fillId="19" borderId="1" xfId="0" applyFont="1" applyFill="1" applyBorder="1" applyAlignment="1">
      <alignment horizontal="center"/>
    </xf>
    <xf numFmtId="0" fontId="6" fillId="21" borderId="1" xfId="0" applyFont="1" applyFill="1" applyBorder="1" applyAlignment="1">
      <alignment horizontal="center"/>
    </xf>
    <xf numFmtId="0" fontId="6" fillId="20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23" borderId="1" xfId="0" applyFont="1" applyFill="1" applyBorder="1" applyAlignment="1">
      <alignment horizontal="center"/>
    </xf>
    <xf numFmtId="0" fontId="6" fillId="24" borderId="1" xfId="0" applyFont="1" applyFill="1" applyBorder="1" applyAlignment="1">
      <alignment horizontal="center"/>
    </xf>
    <xf numFmtId="0" fontId="6" fillId="25" borderId="1" xfId="0" applyFont="1" applyFill="1" applyBorder="1" applyAlignment="1">
      <alignment horizontal="center"/>
    </xf>
    <xf numFmtId="0" fontId="6" fillId="22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26" borderId="1" xfId="0" applyFont="1" applyFill="1" applyBorder="1" applyAlignment="1">
      <alignment horizontal="center"/>
    </xf>
    <xf numFmtId="0" fontId="6" fillId="27" borderId="1" xfId="0" applyFont="1" applyFill="1" applyBorder="1" applyAlignment="1">
      <alignment horizontal="center"/>
    </xf>
    <xf numFmtId="0" fontId="6" fillId="17" borderId="1" xfId="0" applyFont="1" applyFill="1" applyBorder="1" applyAlignment="1">
      <alignment horizontal="center"/>
    </xf>
    <xf numFmtId="0" fontId="6" fillId="28" borderId="1" xfId="0" applyFont="1" applyFill="1" applyBorder="1" applyAlignment="1">
      <alignment horizontal="center"/>
    </xf>
    <xf numFmtId="0" fontId="7" fillId="22" borderId="1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6" fillId="30" borderId="1" xfId="0" applyFont="1" applyFill="1" applyBorder="1" applyAlignment="1">
      <alignment horizontal="center"/>
    </xf>
    <xf numFmtId="0" fontId="7" fillId="30" borderId="1" xfId="0" applyFont="1" applyFill="1" applyBorder="1" applyAlignment="1">
      <alignment horizontal="center"/>
    </xf>
    <xf numFmtId="0" fontId="6" fillId="28" borderId="2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8" fillId="31" borderId="1" xfId="0" applyFont="1" applyFill="1" applyBorder="1" applyAlignment="1">
      <alignment horizontal="center"/>
    </xf>
    <xf numFmtId="0" fontId="9" fillId="31" borderId="1" xfId="0" applyFont="1" applyFill="1" applyBorder="1" applyAlignment="1">
      <alignment horizontal="center"/>
    </xf>
    <xf numFmtId="2" fontId="6" fillId="8" borderId="1" xfId="0" applyNumberFormat="1" applyFont="1" applyFill="1" applyBorder="1" applyAlignment="1">
      <alignment horizontal="center"/>
    </xf>
    <xf numFmtId="2" fontId="7" fillId="8" borderId="1" xfId="0" applyNumberFormat="1" applyFont="1" applyFill="1" applyBorder="1" applyAlignment="1">
      <alignment horizontal="center"/>
    </xf>
    <xf numFmtId="2" fontId="6" fillId="33" borderId="1" xfId="0" applyNumberFormat="1" applyFont="1" applyFill="1" applyBorder="1" applyAlignment="1">
      <alignment horizontal="center"/>
    </xf>
    <xf numFmtId="2" fontId="6" fillId="34" borderId="1" xfId="0" applyNumberFormat="1" applyFont="1" applyFill="1" applyBorder="1" applyAlignment="1">
      <alignment horizontal="center"/>
    </xf>
    <xf numFmtId="2" fontId="6" fillId="7" borderId="1" xfId="0" applyNumberFormat="1" applyFont="1" applyFill="1" applyBorder="1" applyAlignment="1">
      <alignment horizontal="center"/>
    </xf>
    <xf numFmtId="2" fontId="6" fillId="10" borderId="1" xfId="0" applyNumberFormat="1" applyFont="1" applyFill="1" applyBorder="1" applyAlignment="1">
      <alignment horizontal="center"/>
    </xf>
    <xf numFmtId="2" fontId="6" fillId="6" borderId="1" xfId="0" applyNumberFormat="1" applyFont="1" applyFill="1" applyBorder="1" applyAlignment="1">
      <alignment horizontal="center"/>
    </xf>
    <xf numFmtId="2" fontId="7" fillId="7" borderId="1" xfId="0" applyNumberFormat="1" applyFont="1" applyFill="1" applyBorder="1" applyAlignment="1">
      <alignment horizontal="center"/>
    </xf>
    <xf numFmtId="0" fontId="10" fillId="0" borderId="4" xfId="0" applyFont="1" applyBorder="1" applyAlignment="1">
      <alignment horizontal="center" vertical="top"/>
    </xf>
    <xf numFmtId="1" fontId="7" fillId="3" borderId="1" xfId="0" applyNumberFormat="1" applyFont="1" applyFill="1" applyBorder="1" applyAlignment="1">
      <alignment horizontal="center"/>
    </xf>
    <xf numFmtId="1" fontId="8" fillId="3" borderId="1" xfId="0" applyNumberFormat="1" applyFont="1" applyFill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</cellXfs>
  <cellStyles count="4">
    <cellStyle name="Followed Hyperlink" xfId="2" builtinId="9" hidden="1"/>
    <cellStyle name="Hyperlink" xfId="1" builtinId="8" hidden="1"/>
    <cellStyle name="Normal" xfId="0" builtinId="0"/>
    <cellStyle name="WxChallenge" xfId="3" xr:uid="{00000000-0005-0000-0000-000003000000}"/>
  </cellStyles>
  <dxfs count="143"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7" tint="0.59996337778862885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color theme="0"/>
      </font>
      <fill>
        <patternFill>
          <bgColor theme="7" tint="-0.499984740745262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7" tint="0.59996337778862885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color theme="0"/>
      </font>
      <fill>
        <patternFill>
          <bgColor theme="7" tint="-0.499984740745262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7" tint="0.59996337778862885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color theme="0"/>
      </font>
      <fill>
        <patternFill>
          <bgColor theme="7" tint="-0.499984740745262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bgColor theme="7" tint="0.59996337778862885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color theme="0"/>
      </font>
      <fill>
        <patternFill>
          <bgColor theme="7" tint="-0.499984740745262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/>
        </patternFill>
      </fill>
    </dxf>
    <dxf>
      <font>
        <color theme="0"/>
      </font>
      <numFmt numFmtId="0" formatCode="General"/>
      <fill>
        <patternFill>
          <fgColor auto="1"/>
          <bgColor theme="1"/>
        </patternFill>
      </fill>
    </dxf>
    <dxf>
      <font>
        <color theme="0"/>
      </font>
      <numFmt numFmtId="0" formatCode="General"/>
      <fill>
        <patternFill>
          <fgColor auto="1"/>
          <bgColor theme="7" tint="-0.499984740745262"/>
        </patternFill>
      </fill>
    </dxf>
    <dxf>
      <font>
        <color theme="0"/>
      </font>
      <numFmt numFmtId="0" formatCode="General"/>
      <fill>
        <patternFill>
          <fgColor auto="1"/>
          <bgColor theme="7" tint="-0.24994659260841701"/>
        </patternFill>
      </fill>
    </dxf>
    <dxf>
      <font>
        <color theme="1"/>
      </font>
      <numFmt numFmtId="0" formatCode="General"/>
      <fill>
        <patternFill>
          <fgColor auto="1"/>
          <bgColor theme="7" tint="0.39994506668294322"/>
        </patternFill>
      </fill>
    </dxf>
    <dxf>
      <font>
        <color theme="1"/>
      </font>
      <numFmt numFmtId="0" formatCode="General"/>
      <fill>
        <patternFill>
          <fgColor auto="1"/>
          <bgColor theme="7" tint="0.59996337778862885"/>
        </patternFill>
      </fill>
    </dxf>
    <dxf>
      <font>
        <color theme="1"/>
      </font>
      <numFmt numFmtId="0" formatCode="General"/>
      <fill>
        <patternFill>
          <fgColor auto="1"/>
          <bgColor theme="7" tint="0.79998168889431442"/>
        </patternFill>
      </fill>
    </dxf>
    <dxf>
      <font>
        <color theme="0"/>
      </font>
      <numFmt numFmtId="0" formatCode="General"/>
      <fill>
        <patternFill>
          <fgColor auto="1"/>
          <bgColor theme="4" tint="-0.499984740745262"/>
        </patternFill>
      </fill>
    </dxf>
    <dxf>
      <font>
        <color theme="0"/>
      </font>
      <numFmt numFmtId="0" formatCode="General"/>
      <fill>
        <patternFill>
          <fgColor auto="1"/>
          <bgColor theme="4" tint="-0.24994659260841701"/>
        </patternFill>
      </fill>
    </dxf>
    <dxf>
      <numFmt numFmtId="0" formatCode="General"/>
      <fill>
        <patternFill>
          <fgColor auto="1"/>
          <bgColor theme="4" tint="0.39994506668294322"/>
        </patternFill>
      </fill>
    </dxf>
    <dxf>
      <numFmt numFmtId="0" formatCode="General"/>
      <fill>
        <patternFill>
          <fgColor auto="1"/>
          <bgColor theme="4" tint="0.59996337778862885"/>
        </patternFill>
      </fill>
    </dxf>
    <dxf>
      <numFmt numFmtId="0" formatCode="General"/>
      <fill>
        <patternFill>
          <fgColor auto="1"/>
          <bgColor theme="4" tint="0.79998168889431442"/>
        </patternFill>
      </fill>
    </dxf>
    <dxf>
      <font>
        <color theme="0"/>
      </font>
      <numFmt numFmtId="0" formatCode="General"/>
      <fill>
        <patternFill>
          <fgColor auto="1"/>
          <bgColor theme="1"/>
        </patternFill>
      </fill>
    </dxf>
    <dxf>
      <font>
        <color theme="0"/>
      </font>
      <numFmt numFmtId="0" formatCode="General"/>
      <fill>
        <patternFill>
          <fgColor auto="1"/>
          <bgColor theme="9" tint="-0.499984740745262"/>
        </patternFill>
      </fill>
    </dxf>
    <dxf>
      <font>
        <color theme="0"/>
      </font>
      <numFmt numFmtId="0" formatCode="General"/>
      <fill>
        <patternFill>
          <fgColor auto="1"/>
          <bgColor theme="9" tint="-0.24994659260841701"/>
        </patternFill>
      </fill>
    </dxf>
    <dxf>
      <font>
        <color theme="1"/>
      </font>
      <numFmt numFmtId="0" formatCode="General"/>
      <fill>
        <patternFill>
          <fgColor auto="1"/>
          <bgColor theme="9" tint="0.39994506668294322"/>
        </patternFill>
      </fill>
    </dxf>
    <dxf>
      <font>
        <color theme="1"/>
      </font>
      <numFmt numFmtId="0" formatCode="General"/>
      <fill>
        <patternFill>
          <fgColor auto="1"/>
          <bgColor theme="9" tint="0.59996337778862885"/>
        </patternFill>
      </fill>
    </dxf>
    <dxf>
      <font>
        <color theme="1"/>
      </font>
      <numFmt numFmtId="0" formatCode="General"/>
      <fill>
        <patternFill>
          <fgColor auto="1"/>
          <bgColor theme="9" tint="0.79998168889431442"/>
        </patternFill>
      </fill>
    </dxf>
    <dxf>
      <font>
        <color theme="0"/>
      </font>
      <numFmt numFmtId="0" formatCode="General"/>
      <fill>
        <patternFill>
          <fgColor auto="1"/>
          <bgColor theme="5" tint="-0.499984740745262"/>
        </patternFill>
      </fill>
    </dxf>
    <dxf>
      <font>
        <color theme="0"/>
      </font>
      <numFmt numFmtId="0" formatCode="General"/>
      <fill>
        <patternFill>
          <fgColor auto="1"/>
          <bgColor theme="5" tint="-0.24994659260841701"/>
        </patternFill>
      </fill>
    </dxf>
    <dxf>
      <numFmt numFmtId="0" formatCode="General"/>
      <fill>
        <patternFill>
          <fgColor auto="1"/>
          <bgColor theme="5" tint="0.39994506668294322"/>
        </patternFill>
      </fill>
    </dxf>
    <dxf>
      <numFmt numFmtId="0" formatCode="General"/>
      <fill>
        <patternFill>
          <fgColor auto="1"/>
          <bgColor theme="5" tint="0.79998168889431442"/>
        </patternFill>
      </fill>
    </dxf>
    <dxf>
      <numFmt numFmtId="0" formatCode="General"/>
      <fill>
        <patternFill>
          <fgColor auto="1"/>
          <bgColor theme="5" tint="0.59996337778862885"/>
        </patternFill>
      </fill>
    </dxf>
    <dxf>
      <numFmt numFmtId="0" formatCode="General"/>
      <fill>
        <patternFill>
          <fgColor auto="1"/>
          <bgColor rgb="FF92D050"/>
        </patternFill>
      </fill>
    </dxf>
    <dxf>
      <font>
        <color theme="0"/>
      </font>
      <numFmt numFmtId="0" formatCode="General"/>
      <fill>
        <patternFill>
          <fgColor auto="1"/>
          <bgColor theme="1"/>
        </patternFill>
      </fill>
    </dxf>
    <dxf>
      <font>
        <color theme="0"/>
      </font>
      <numFmt numFmtId="0" formatCode="General"/>
      <fill>
        <patternFill>
          <fgColor auto="1"/>
          <bgColor theme="7" tint="-0.499984740745262"/>
        </patternFill>
      </fill>
    </dxf>
    <dxf>
      <font>
        <color theme="0"/>
      </font>
      <numFmt numFmtId="0" formatCode="General"/>
      <fill>
        <patternFill>
          <fgColor auto="1"/>
          <bgColor theme="7" tint="-0.24994659260841701"/>
        </patternFill>
      </fill>
    </dxf>
    <dxf>
      <font>
        <color theme="1"/>
      </font>
      <numFmt numFmtId="0" formatCode="General"/>
      <fill>
        <patternFill>
          <fgColor auto="1"/>
          <bgColor theme="7" tint="0.39994506668294322"/>
        </patternFill>
      </fill>
    </dxf>
    <dxf>
      <font>
        <color theme="1"/>
      </font>
      <numFmt numFmtId="0" formatCode="General"/>
      <fill>
        <patternFill>
          <fgColor auto="1"/>
          <bgColor theme="7" tint="0.59996337778862885"/>
        </patternFill>
      </fill>
    </dxf>
    <dxf>
      <font>
        <color theme="1"/>
      </font>
      <numFmt numFmtId="0" formatCode="General"/>
      <fill>
        <patternFill>
          <fgColor auto="1"/>
          <bgColor theme="7" tint="0.79998168889431442"/>
        </patternFill>
      </fill>
    </dxf>
    <dxf>
      <font>
        <color theme="0"/>
      </font>
      <numFmt numFmtId="0" formatCode="General"/>
      <fill>
        <patternFill>
          <fgColor auto="1"/>
          <bgColor theme="4" tint="-0.499984740745262"/>
        </patternFill>
      </fill>
    </dxf>
    <dxf>
      <font>
        <color theme="0"/>
      </font>
      <numFmt numFmtId="0" formatCode="General"/>
      <fill>
        <patternFill>
          <fgColor auto="1"/>
          <bgColor theme="4" tint="-0.24994659260841701"/>
        </patternFill>
      </fill>
    </dxf>
    <dxf>
      <numFmt numFmtId="0" formatCode="General"/>
      <fill>
        <patternFill>
          <fgColor auto="1"/>
          <bgColor theme="4" tint="0.39994506668294322"/>
        </patternFill>
      </fill>
    </dxf>
    <dxf>
      <numFmt numFmtId="0" formatCode="General"/>
      <fill>
        <patternFill>
          <fgColor auto="1"/>
          <bgColor theme="4" tint="0.59996337778862885"/>
        </patternFill>
      </fill>
    </dxf>
    <dxf>
      <numFmt numFmtId="0" formatCode="General"/>
      <fill>
        <patternFill>
          <fgColor auto="1"/>
          <bgColor theme="4" tint="0.79998168889431442"/>
        </patternFill>
      </fill>
    </dxf>
    <dxf>
      <numFmt numFmtId="0" formatCode="General"/>
      <fill>
        <patternFill>
          <fgColor auto="1"/>
          <bgColor rgb="FF92D050"/>
        </patternFill>
      </fill>
    </dxf>
    <dxf>
      <numFmt numFmtId="0" formatCode="General"/>
      <fill>
        <patternFill>
          <fgColor auto="1"/>
          <bgColor theme="5" tint="0.79998168889431442"/>
        </patternFill>
      </fill>
    </dxf>
    <dxf>
      <numFmt numFmtId="0" formatCode="General"/>
      <fill>
        <patternFill>
          <fgColor auto="1"/>
          <bgColor theme="5" tint="0.59996337778862885"/>
        </patternFill>
      </fill>
    </dxf>
    <dxf>
      <numFmt numFmtId="0" formatCode="General"/>
      <fill>
        <patternFill>
          <fgColor auto="1"/>
          <bgColor theme="5" tint="0.39994506668294322"/>
        </patternFill>
      </fill>
    </dxf>
    <dxf>
      <font>
        <color theme="0"/>
      </font>
      <numFmt numFmtId="0" formatCode="General"/>
      <fill>
        <patternFill>
          <fgColor auto="1"/>
          <bgColor theme="5" tint="-0.24994659260841701"/>
        </patternFill>
      </fill>
    </dxf>
    <dxf>
      <font>
        <color theme="0"/>
      </font>
      <numFmt numFmtId="0" formatCode="General"/>
      <fill>
        <patternFill>
          <fgColor auto="1"/>
          <bgColor theme="5" tint="-0.499984740745262"/>
        </patternFill>
      </fill>
    </dxf>
    <dxf>
      <font>
        <color theme="1"/>
      </font>
      <numFmt numFmtId="0" formatCode="General"/>
      <fill>
        <patternFill>
          <fgColor auto="1"/>
          <bgColor theme="9" tint="0.79998168889431442"/>
        </patternFill>
      </fill>
    </dxf>
    <dxf>
      <font>
        <color theme="1"/>
      </font>
      <numFmt numFmtId="0" formatCode="General"/>
      <fill>
        <patternFill>
          <fgColor auto="1"/>
          <bgColor theme="9" tint="0.59996337778862885"/>
        </patternFill>
      </fill>
    </dxf>
    <dxf>
      <font>
        <color theme="1"/>
      </font>
      <numFmt numFmtId="0" formatCode="General"/>
      <fill>
        <patternFill>
          <fgColor auto="1"/>
          <bgColor theme="9" tint="0.39994506668294322"/>
        </patternFill>
      </fill>
    </dxf>
    <dxf>
      <font>
        <color theme="0"/>
      </font>
      <numFmt numFmtId="0" formatCode="General"/>
      <fill>
        <patternFill>
          <fgColor auto="1"/>
          <bgColor theme="9" tint="-0.24994659260841701"/>
        </patternFill>
      </fill>
    </dxf>
    <dxf>
      <font>
        <color theme="0"/>
      </font>
      <numFmt numFmtId="0" formatCode="General"/>
      <fill>
        <patternFill>
          <fgColor auto="1"/>
          <bgColor theme="9" tint="-0.499984740745262"/>
        </patternFill>
      </fill>
    </dxf>
    <dxf>
      <font>
        <color theme="0"/>
      </font>
      <numFmt numFmtId="0" formatCode="General"/>
      <fill>
        <patternFill>
          <fgColor auto="1"/>
          <bgColor rgb="FFC00000"/>
        </patternFill>
      </fill>
    </dxf>
    <dxf>
      <font>
        <color auto="1"/>
      </font>
      <numFmt numFmtId="0" formatCode="General"/>
      <fill>
        <patternFill>
          <fgColor auto="1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C73"/>
  <sheetViews>
    <sheetView tabSelected="1" zoomScale="90" zoomScaleNormal="90" zoomScalePageLayoutView="125" workbookViewId="0">
      <selection activeCell="I32" sqref="I32"/>
    </sheetView>
  </sheetViews>
  <sheetFormatPr defaultColWidth="8.5546875" defaultRowHeight="14.4" x14ac:dyDescent="0.3"/>
  <cols>
    <col min="1" max="1" width="11.6640625" style="1" customWidth="1"/>
    <col min="2" max="2" width="11.5546875" style="1" bestFit="1" customWidth="1"/>
    <col min="3" max="3" width="12" style="3" bestFit="1" customWidth="1"/>
    <col min="4" max="4" width="8.5546875" style="1" customWidth="1"/>
    <col min="5" max="5" width="8.33203125" style="1" customWidth="1"/>
    <col min="6" max="6" width="8.21875" style="1" customWidth="1"/>
    <col min="7" max="8" width="8.33203125" style="1" customWidth="1"/>
    <col min="9" max="9" width="9.5546875" style="1" customWidth="1"/>
    <col min="10" max="11" width="7.44140625" style="1" bestFit="1" customWidth="1"/>
    <col min="12" max="12" width="7.21875" style="1" bestFit="1" customWidth="1"/>
    <col min="13" max="13" width="8.5546875" style="46" customWidth="1"/>
    <col min="14" max="14" width="12" style="3" bestFit="1" customWidth="1"/>
    <col min="15" max="16" width="8.33203125" style="1" customWidth="1"/>
    <col min="17" max="17" width="8.109375" style="1" customWidth="1"/>
    <col min="18" max="19" width="8.44140625" style="1" customWidth="1"/>
    <col min="20" max="20" width="9.44140625" style="1" customWidth="1"/>
    <col min="21" max="22" width="7.44140625" style="1" bestFit="1" customWidth="1"/>
    <col min="23" max="23" width="7.21875" style="1" bestFit="1" customWidth="1"/>
    <col min="24" max="24" width="9.21875" style="46" customWidth="1"/>
    <col min="25" max="26" width="12" style="3" bestFit="1" customWidth="1"/>
    <col min="27" max="27" width="9.44140625" style="1" customWidth="1"/>
    <col min="28" max="28" width="8.5546875" style="1" customWidth="1"/>
    <col min="29" max="29" width="8.109375" style="1" customWidth="1"/>
    <col min="30" max="30" width="7.6640625" style="1" bestFit="1" customWidth="1"/>
    <col min="31" max="32" width="8.77734375" style="1" customWidth="1"/>
    <col min="33" max="34" width="10" style="1" customWidth="1"/>
    <col min="35" max="35" width="10.21875" style="1" customWidth="1"/>
    <col min="36" max="37" width="7.44140625" style="1" bestFit="1" customWidth="1"/>
    <col min="38" max="38" width="7.21875" style="1" bestFit="1" customWidth="1"/>
    <col min="39" max="39" width="9.109375" style="46" customWidth="1"/>
    <col min="40" max="40" width="11.109375" style="11" customWidth="1"/>
    <col min="41" max="41" width="11.44140625" style="11" customWidth="1"/>
    <col min="42" max="44" width="9.33203125" style="10" bestFit="1" customWidth="1"/>
    <col min="45" max="46" width="9.33203125" style="10" customWidth="1"/>
    <col min="47" max="47" width="8.77734375" style="10" bestFit="1" customWidth="1"/>
    <col min="48" max="48" width="8.77734375" style="10" customWidth="1"/>
    <col min="49" max="49" width="8.77734375" style="10" bestFit="1" customWidth="1"/>
    <col min="50" max="50" width="9.33203125" style="10" bestFit="1" customWidth="1"/>
    <col min="51" max="51" width="8.77734375" style="10" bestFit="1" customWidth="1"/>
    <col min="52" max="52" width="8.77734375" style="51" bestFit="1" customWidth="1"/>
    <col min="53" max="54" width="11.6640625" style="1" customWidth="1"/>
    <col min="55" max="55" width="8.5546875" style="5" customWidth="1"/>
  </cols>
  <sheetData>
    <row r="1" spans="1:55" ht="45" customHeight="1" x14ac:dyDescent="0.3">
      <c r="A1" s="18" t="s">
        <v>0</v>
      </c>
      <c r="B1" s="7" t="s">
        <v>1</v>
      </c>
      <c r="C1" s="16" t="s">
        <v>2</v>
      </c>
      <c r="D1" s="21" t="s">
        <v>3</v>
      </c>
      <c r="E1" s="13" t="s">
        <v>4</v>
      </c>
      <c r="F1" s="13" t="s">
        <v>5</v>
      </c>
      <c r="G1" s="13" t="s">
        <v>6</v>
      </c>
      <c r="H1" s="41" t="s">
        <v>60</v>
      </c>
      <c r="I1" s="13" t="s">
        <v>7</v>
      </c>
      <c r="J1" s="13" t="s">
        <v>8</v>
      </c>
      <c r="K1" s="13" t="s">
        <v>9</v>
      </c>
      <c r="L1" s="13" t="s">
        <v>10</v>
      </c>
      <c r="M1" s="41" t="s">
        <v>11</v>
      </c>
      <c r="N1" s="16" t="s">
        <v>12</v>
      </c>
      <c r="O1" s="21" t="s">
        <v>13</v>
      </c>
      <c r="P1" s="13" t="s">
        <v>14</v>
      </c>
      <c r="Q1" s="13" t="s">
        <v>15</v>
      </c>
      <c r="R1" s="13" t="s">
        <v>16</v>
      </c>
      <c r="S1" s="41" t="s">
        <v>59</v>
      </c>
      <c r="T1" s="13" t="s">
        <v>17</v>
      </c>
      <c r="U1" s="13" t="s">
        <v>18</v>
      </c>
      <c r="V1" s="13" t="s">
        <v>19</v>
      </c>
      <c r="W1" s="13" t="s">
        <v>20</v>
      </c>
      <c r="X1" s="41" t="s">
        <v>21</v>
      </c>
      <c r="Y1" s="16" t="s">
        <v>22</v>
      </c>
      <c r="Z1" s="16" t="s">
        <v>23</v>
      </c>
      <c r="AA1" s="21" t="s">
        <v>24</v>
      </c>
      <c r="AB1" s="13" t="s">
        <v>25</v>
      </c>
      <c r="AC1" s="13" t="s">
        <v>26</v>
      </c>
      <c r="AD1" s="13" t="s">
        <v>27</v>
      </c>
      <c r="AE1" s="13" t="s">
        <v>28</v>
      </c>
      <c r="AF1" s="13" t="s">
        <v>29</v>
      </c>
      <c r="AG1" s="41" t="s">
        <v>61</v>
      </c>
      <c r="AH1" s="13" t="s">
        <v>30</v>
      </c>
      <c r="AI1" s="13" t="s">
        <v>31</v>
      </c>
      <c r="AJ1" s="13" t="s">
        <v>32</v>
      </c>
      <c r="AK1" s="13" t="s">
        <v>33</v>
      </c>
      <c r="AL1" s="13" t="s">
        <v>34</v>
      </c>
      <c r="AM1" s="41" t="s">
        <v>35</v>
      </c>
      <c r="AN1" s="17" t="s">
        <v>36</v>
      </c>
      <c r="AO1" s="17" t="s">
        <v>37</v>
      </c>
      <c r="AP1" s="21" t="s">
        <v>38</v>
      </c>
      <c r="AQ1" s="13" t="s">
        <v>39</v>
      </c>
      <c r="AR1" s="13" t="s">
        <v>40</v>
      </c>
      <c r="AS1" s="13" t="s">
        <v>41</v>
      </c>
      <c r="AT1" s="13" t="s">
        <v>42</v>
      </c>
      <c r="AU1" s="13" t="s">
        <v>43</v>
      </c>
      <c r="AV1" s="13" t="s">
        <v>44</v>
      </c>
      <c r="AW1" s="13" t="s">
        <v>45</v>
      </c>
      <c r="AX1" s="13" t="s">
        <v>46</v>
      </c>
      <c r="AY1" s="13" t="s">
        <v>47</v>
      </c>
      <c r="AZ1" s="41" t="s">
        <v>48</v>
      </c>
      <c r="BA1" s="18" t="s">
        <v>49</v>
      </c>
      <c r="BB1" s="7" t="s">
        <v>1</v>
      </c>
    </row>
    <row r="2" spans="1:55" x14ac:dyDescent="0.3">
      <c r="A2" s="7">
        <v>44828</v>
      </c>
      <c r="B2" s="7">
        <v>44829</v>
      </c>
      <c r="C2" s="29">
        <v>80</v>
      </c>
      <c r="D2" s="52">
        <v>82</v>
      </c>
      <c r="E2" s="52">
        <v>79</v>
      </c>
      <c r="F2" s="52">
        <v>77</v>
      </c>
      <c r="G2" s="52">
        <v>79</v>
      </c>
      <c r="H2" s="53">
        <f>ROUND((0.195184094206082*D2)+(0.812837164829134*G2),0)</f>
        <v>80</v>
      </c>
      <c r="I2" s="52"/>
      <c r="J2" s="52"/>
      <c r="K2" s="52"/>
      <c r="L2" s="52"/>
      <c r="M2" s="53"/>
      <c r="N2" s="29">
        <v>60</v>
      </c>
      <c r="O2" s="52">
        <v>59</v>
      </c>
      <c r="P2" s="52">
        <v>60</v>
      </c>
      <c r="Q2" s="52">
        <v>61</v>
      </c>
      <c r="R2" s="86">
        <v>61</v>
      </c>
      <c r="S2" s="53">
        <f>ROUND((-0.0379566639410694*O2)+(1.01765131844786*R2),0)</f>
        <v>60</v>
      </c>
      <c r="T2" s="52"/>
      <c r="U2" s="52"/>
      <c r="V2" s="52"/>
      <c r="W2" s="52"/>
      <c r="X2" s="53"/>
      <c r="Y2" s="29">
        <v>25</v>
      </c>
      <c r="Z2" s="29">
        <f t="shared" ref="Z2:Z17" si="0">ROUND(Y2/1.151, 0)</f>
        <v>22</v>
      </c>
      <c r="AA2" s="52">
        <v>14</v>
      </c>
      <c r="AB2" s="52">
        <v>16</v>
      </c>
      <c r="AC2" s="52">
        <v>16</v>
      </c>
      <c r="AD2" s="54">
        <v>12</v>
      </c>
      <c r="AE2" s="54">
        <v>19</v>
      </c>
      <c r="AF2" s="55">
        <f t="shared" ref="AF2:AF28" si="1">ROUND((AD2+AE2)/2, 0)</f>
        <v>16</v>
      </c>
      <c r="AG2" s="97">
        <f>ROUND((0.0270198124946082*AE2)+(1.18340591235374*AF2),0)</f>
        <v>19</v>
      </c>
      <c r="AH2" s="55"/>
      <c r="AI2" s="55"/>
      <c r="AJ2" s="54"/>
      <c r="AK2" s="54"/>
      <c r="AL2" s="54"/>
      <c r="AM2" s="56"/>
      <c r="AN2" s="29">
        <v>0.04</v>
      </c>
      <c r="AO2" s="29"/>
      <c r="AP2" s="39"/>
      <c r="AQ2" s="33"/>
      <c r="AR2" s="33"/>
      <c r="AS2" s="33"/>
      <c r="AT2" s="33"/>
      <c r="AU2" s="33">
        <v>0.13</v>
      </c>
      <c r="AV2" s="33"/>
      <c r="AW2" s="33"/>
      <c r="AX2" s="33"/>
      <c r="AY2" s="33"/>
      <c r="AZ2" s="40"/>
      <c r="BA2" s="7">
        <v>44828</v>
      </c>
      <c r="BB2" s="7">
        <v>44829</v>
      </c>
      <c r="BC2" s="15"/>
    </row>
    <row r="3" spans="1:55" x14ac:dyDescent="0.3">
      <c r="A3" s="7">
        <v>44829</v>
      </c>
      <c r="B3" s="7">
        <v>44830</v>
      </c>
      <c r="C3" s="29">
        <v>77</v>
      </c>
      <c r="D3" s="52">
        <v>78</v>
      </c>
      <c r="E3" s="52">
        <v>76</v>
      </c>
      <c r="F3" s="52">
        <v>76</v>
      </c>
      <c r="G3" s="52">
        <v>76</v>
      </c>
      <c r="H3" s="53">
        <f t="shared" ref="H3:H28" si="2">ROUND((0.195184094206082*D3)+(0.812837164829134*G3),0)</f>
        <v>77</v>
      </c>
      <c r="I3" s="52"/>
      <c r="J3" s="52"/>
      <c r="K3" s="52"/>
      <c r="L3" s="52"/>
      <c r="M3" s="53"/>
      <c r="N3" s="29">
        <v>54</v>
      </c>
      <c r="O3" s="52">
        <v>56</v>
      </c>
      <c r="P3" s="52">
        <v>52</v>
      </c>
      <c r="Q3" s="52">
        <v>54</v>
      </c>
      <c r="R3" s="86">
        <v>53</v>
      </c>
      <c r="S3" s="53">
        <f t="shared" ref="S3:S28" si="3">ROUND((-0.0379566639410694*O3)+(1.01765131844786*R3),0)</f>
        <v>52</v>
      </c>
      <c r="T3" s="52"/>
      <c r="U3" s="52"/>
      <c r="V3" s="52"/>
      <c r="W3" s="52"/>
      <c r="X3" s="53"/>
      <c r="Y3" s="29">
        <v>20</v>
      </c>
      <c r="Z3" s="29">
        <f t="shared" si="0"/>
        <v>17</v>
      </c>
      <c r="AA3" s="57">
        <v>12</v>
      </c>
      <c r="AB3" s="58">
        <v>14</v>
      </c>
      <c r="AC3" s="59">
        <v>16</v>
      </c>
      <c r="AD3" s="60">
        <v>11</v>
      </c>
      <c r="AE3" s="61">
        <v>17</v>
      </c>
      <c r="AF3" s="55">
        <f t="shared" si="1"/>
        <v>14</v>
      </c>
      <c r="AG3" s="97">
        <f t="shared" ref="AG3:AG28" si="4">ROUND((0.0270198124946082*AE3)+(1.18340591235374*AF3),0)</f>
        <v>17</v>
      </c>
      <c r="AH3" s="55"/>
      <c r="AI3" s="55"/>
      <c r="AJ3" s="54"/>
      <c r="AK3" s="54"/>
      <c r="AL3" s="54"/>
      <c r="AM3" s="56"/>
      <c r="AN3" s="29">
        <v>0</v>
      </c>
      <c r="AO3" s="29"/>
      <c r="AP3" s="39"/>
      <c r="AQ3" s="33"/>
      <c r="AR3" s="33"/>
      <c r="AS3" s="33"/>
      <c r="AT3" s="33"/>
      <c r="AU3" s="33">
        <v>0</v>
      </c>
      <c r="AV3" s="33"/>
      <c r="AW3" s="33"/>
      <c r="AX3" s="33"/>
      <c r="AY3" s="33"/>
      <c r="AZ3" s="40"/>
      <c r="BA3" s="7">
        <v>44829</v>
      </c>
      <c r="BB3" s="7">
        <v>44830</v>
      </c>
      <c r="BC3" s="15"/>
    </row>
    <row r="4" spans="1:55" x14ac:dyDescent="0.3">
      <c r="A4" s="7">
        <v>44830</v>
      </c>
      <c r="B4" s="7">
        <v>44831</v>
      </c>
      <c r="C4" s="29">
        <v>72</v>
      </c>
      <c r="D4" s="52">
        <v>71</v>
      </c>
      <c r="E4" s="52">
        <v>69</v>
      </c>
      <c r="F4" s="52">
        <v>71</v>
      </c>
      <c r="G4" s="52">
        <v>71</v>
      </c>
      <c r="H4" s="53">
        <f t="shared" si="2"/>
        <v>72</v>
      </c>
      <c r="I4" s="52"/>
      <c r="J4" s="52"/>
      <c r="K4" s="52"/>
      <c r="L4" s="52"/>
      <c r="M4" s="53"/>
      <c r="N4" s="29">
        <v>45</v>
      </c>
      <c r="O4" s="52">
        <v>46</v>
      </c>
      <c r="P4" s="52">
        <v>46</v>
      </c>
      <c r="Q4" s="52">
        <v>47</v>
      </c>
      <c r="R4" s="52">
        <v>47</v>
      </c>
      <c r="S4" s="53">
        <f t="shared" si="3"/>
        <v>46</v>
      </c>
      <c r="T4" s="52"/>
      <c r="U4" s="52"/>
      <c r="V4" s="52"/>
      <c r="W4" s="52"/>
      <c r="X4" s="53"/>
      <c r="Y4" s="29">
        <v>14</v>
      </c>
      <c r="Z4" s="29">
        <f t="shared" si="0"/>
        <v>12</v>
      </c>
      <c r="AA4" s="58">
        <v>11</v>
      </c>
      <c r="AB4" s="58">
        <v>12</v>
      </c>
      <c r="AC4" s="32">
        <v>13</v>
      </c>
      <c r="AD4" s="62">
        <v>10</v>
      </c>
      <c r="AE4" s="63">
        <v>12</v>
      </c>
      <c r="AF4" s="55">
        <f t="shared" si="1"/>
        <v>11</v>
      </c>
      <c r="AG4" s="97">
        <f t="shared" si="4"/>
        <v>13</v>
      </c>
      <c r="AH4" s="55"/>
      <c r="AI4" s="55"/>
      <c r="AJ4" s="54"/>
      <c r="AK4" s="54"/>
      <c r="AL4" s="54"/>
      <c r="AM4" s="56"/>
      <c r="AN4" s="29">
        <v>0</v>
      </c>
      <c r="AO4" s="29"/>
      <c r="AP4" s="39"/>
      <c r="AQ4" s="33"/>
      <c r="AR4" s="33"/>
      <c r="AS4" s="33"/>
      <c r="AT4" s="33"/>
      <c r="AU4" s="33">
        <v>0</v>
      </c>
      <c r="AV4" s="33"/>
      <c r="AW4" s="33"/>
      <c r="AX4" s="33"/>
      <c r="AY4" s="33"/>
      <c r="AZ4" s="40"/>
      <c r="BA4" s="7">
        <v>44830</v>
      </c>
      <c r="BB4" s="7">
        <v>44831</v>
      </c>
      <c r="BC4" s="15"/>
    </row>
    <row r="5" spans="1:55" x14ac:dyDescent="0.3">
      <c r="A5" s="7">
        <v>44831</v>
      </c>
      <c r="B5" s="7">
        <v>44832</v>
      </c>
      <c r="C5" s="29">
        <v>68</v>
      </c>
      <c r="D5" s="52">
        <v>66</v>
      </c>
      <c r="E5" s="52">
        <v>68</v>
      </c>
      <c r="F5" s="52">
        <v>69</v>
      </c>
      <c r="G5" s="52">
        <v>68</v>
      </c>
      <c r="H5" s="53">
        <f t="shared" si="2"/>
        <v>68</v>
      </c>
      <c r="I5" s="52"/>
      <c r="J5" s="52"/>
      <c r="K5" s="52"/>
      <c r="L5" s="52"/>
      <c r="M5" s="53"/>
      <c r="N5" s="29">
        <v>42</v>
      </c>
      <c r="O5" s="52">
        <v>44</v>
      </c>
      <c r="P5" s="52">
        <v>45</v>
      </c>
      <c r="Q5" s="52">
        <v>45</v>
      </c>
      <c r="R5" s="52">
        <v>44</v>
      </c>
      <c r="S5" s="53">
        <f t="shared" si="3"/>
        <v>43</v>
      </c>
      <c r="T5" s="52"/>
      <c r="U5" s="52"/>
      <c r="V5" s="52"/>
      <c r="W5" s="52"/>
      <c r="X5" s="53"/>
      <c r="Y5" s="29">
        <v>20</v>
      </c>
      <c r="Z5" s="29">
        <f t="shared" si="0"/>
        <v>17</v>
      </c>
      <c r="AA5" s="64">
        <v>8</v>
      </c>
      <c r="AB5" s="65">
        <v>9</v>
      </c>
      <c r="AC5" s="64">
        <v>11</v>
      </c>
      <c r="AD5" s="66">
        <v>11</v>
      </c>
      <c r="AE5" s="67">
        <v>13</v>
      </c>
      <c r="AF5" s="55">
        <f t="shared" si="1"/>
        <v>12</v>
      </c>
      <c r="AG5" s="97">
        <f t="shared" si="4"/>
        <v>15</v>
      </c>
      <c r="AH5" s="55"/>
      <c r="AI5" s="55"/>
      <c r="AJ5" s="54"/>
      <c r="AK5" s="54"/>
      <c r="AL5" s="54"/>
      <c r="AM5" s="56"/>
      <c r="AN5" s="29">
        <v>0</v>
      </c>
      <c r="AO5" s="29"/>
      <c r="AP5" s="39"/>
      <c r="AQ5" s="33"/>
      <c r="AR5" s="33"/>
      <c r="AS5" s="33"/>
      <c r="AT5" s="33"/>
      <c r="AU5" s="33">
        <v>0</v>
      </c>
      <c r="AV5" s="33"/>
      <c r="AW5" s="33"/>
      <c r="AX5" s="33"/>
      <c r="AY5" s="33"/>
      <c r="AZ5" s="40"/>
      <c r="BA5" s="7">
        <v>44831</v>
      </c>
      <c r="BB5" s="7">
        <v>44832</v>
      </c>
      <c r="BC5" s="15"/>
    </row>
    <row r="6" spans="1:55" x14ac:dyDescent="0.3">
      <c r="A6" s="7">
        <v>44832</v>
      </c>
      <c r="B6" s="7">
        <v>44833</v>
      </c>
      <c r="C6" s="29">
        <v>74</v>
      </c>
      <c r="D6" s="52">
        <v>68</v>
      </c>
      <c r="E6" s="52">
        <v>74</v>
      </c>
      <c r="F6" s="52">
        <v>74</v>
      </c>
      <c r="G6" s="52">
        <v>73</v>
      </c>
      <c r="H6" s="53">
        <f t="shared" si="2"/>
        <v>73</v>
      </c>
      <c r="I6" s="52"/>
      <c r="J6" s="52"/>
      <c r="K6" s="52"/>
      <c r="L6" s="52"/>
      <c r="M6" s="53"/>
      <c r="N6" s="29">
        <v>46</v>
      </c>
      <c r="O6" s="52">
        <v>48</v>
      </c>
      <c r="P6" s="52">
        <v>46</v>
      </c>
      <c r="Q6" s="52">
        <v>45</v>
      </c>
      <c r="R6" s="52">
        <v>47</v>
      </c>
      <c r="S6" s="53">
        <f t="shared" si="3"/>
        <v>46</v>
      </c>
      <c r="T6" s="52"/>
      <c r="U6" s="52"/>
      <c r="V6" s="52"/>
      <c r="W6" s="52"/>
      <c r="X6" s="53"/>
      <c r="Y6" s="29">
        <v>20</v>
      </c>
      <c r="Z6" s="29">
        <f t="shared" si="0"/>
        <v>17</v>
      </c>
      <c r="AA6" s="58">
        <v>9</v>
      </c>
      <c r="AB6" s="64">
        <v>12</v>
      </c>
      <c r="AC6" s="64">
        <v>12</v>
      </c>
      <c r="AD6" s="66">
        <v>12</v>
      </c>
      <c r="AE6" s="61">
        <v>16</v>
      </c>
      <c r="AF6" s="55">
        <f t="shared" si="1"/>
        <v>14</v>
      </c>
      <c r="AG6" s="97">
        <f t="shared" si="4"/>
        <v>17</v>
      </c>
      <c r="AH6" s="55"/>
      <c r="AI6" s="55"/>
      <c r="AJ6" s="54"/>
      <c r="AK6" s="54"/>
      <c r="AL6" s="54"/>
      <c r="AM6" s="56"/>
      <c r="AN6" s="29">
        <v>0</v>
      </c>
      <c r="AO6" s="29"/>
      <c r="AP6" s="39"/>
      <c r="AQ6" s="33"/>
      <c r="AR6" s="33"/>
      <c r="AS6" s="33"/>
      <c r="AT6" s="33"/>
      <c r="AU6" s="33">
        <v>0</v>
      </c>
      <c r="AV6" s="33"/>
      <c r="AW6" s="33"/>
      <c r="AX6" s="33"/>
      <c r="AY6" s="33"/>
      <c r="AZ6" s="40"/>
      <c r="BA6" s="7">
        <v>44832</v>
      </c>
      <c r="BB6" s="7">
        <v>44833</v>
      </c>
      <c r="BC6" s="15"/>
    </row>
    <row r="7" spans="1:55" x14ac:dyDescent="0.3">
      <c r="A7" s="7">
        <v>44833</v>
      </c>
      <c r="B7" s="7">
        <v>44834</v>
      </c>
      <c r="C7" s="29">
        <v>74</v>
      </c>
      <c r="D7" s="52">
        <v>69</v>
      </c>
      <c r="E7" s="52">
        <v>71</v>
      </c>
      <c r="F7" s="52">
        <v>68</v>
      </c>
      <c r="G7" s="52">
        <v>70</v>
      </c>
      <c r="H7" s="53">
        <f t="shared" si="2"/>
        <v>70</v>
      </c>
      <c r="I7" s="52"/>
      <c r="J7" s="52"/>
      <c r="K7" s="52"/>
      <c r="L7" s="52"/>
      <c r="M7" s="53"/>
      <c r="N7" s="29">
        <v>48</v>
      </c>
      <c r="O7" s="52">
        <v>49</v>
      </c>
      <c r="P7" s="52">
        <v>48</v>
      </c>
      <c r="Q7" s="52">
        <v>47</v>
      </c>
      <c r="R7" s="52">
        <v>49</v>
      </c>
      <c r="S7" s="53">
        <f t="shared" si="3"/>
        <v>48</v>
      </c>
      <c r="T7" s="52"/>
      <c r="U7" s="52"/>
      <c r="V7" s="52"/>
      <c r="W7" s="52"/>
      <c r="X7" s="53"/>
      <c r="Y7" s="29">
        <v>20</v>
      </c>
      <c r="Z7" s="29">
        <f t="shared" si="0"/>
        <v>17</v>
      </c>
      <c r="AA7" s="32">
        <v>12</v>
      </c>
      <c r="AB7" s="64">
        <v>12</v>
      </c>
      <c r="AC7" s="64">
        <v>12</v>
      </c>
      <c r="AD7" s="66">
        <v>12</v>
      </c>
      <c r="AE7" s="63">
        <v>16</v>
      </c>
      <c r="AF7" s="55">
        <f t="shared" si="1"/>
        <v>14</v>
      </c>
      <c r="AG7" s="97">
        <f t="shared" si="4"/>
        <v>17</v>
      </c>
      <c r="AH7" s="55"/>
      <c r="AI7" s="55"/>
      <c r="AJ7" s="54"/>
      <c r="AK7" s="54"/>
      <c r="AL7" s="54"/>
      <c r="AM7" s="56"/>
      <c r="AN7" s="29">
        <v>0</v>
      </c>
      <c r="AO7" s="29"/>
      <c r="AP7" s="39"/>
      <c r="AQ7" s="33"/>
      <c r="AR7" s="33"/>
      <c r="AS7" s="33"/>
      <c r="AT7" s="33"/>
      <c r="AU7" s="33">
        <v>0.34</v>
      </c>
      <c r="AV7" s="33"/>
      <c r="AW7" s="33"/>
      <c r="AX7" s="33"/>
      <c r="AY7" s="33"/>
      <c r="AZ7" s="40"/>
      <c r="BA7" s="7">
        <v>44833</v>
      </c>
      <c r="BB7" s="7">
        <v>44834</v>
      </c>
      <c r="BC7" s="15"/>
    </row>
    <row r="8" spans="1:55" x14ac:dyDescent="0.3">
      <c r="A8" s="7">
        <v>44834</v>
      </c>
      <c r="B8" s="7">
        <v>44835</v>
      </c>
      <c r="C8" s="29">
        <v>60</v>
      </c>
      <c r="D8" s="52">
        <v>62</v>
      </c>
      <c r="E8" s="52">
        <v>63</v>
      </c>
      <c r="F8" s="52">
        <v>65</v>
      </c>
      <c r="G8" s="52">
        <v>66</v>
      </c>
      <c r="H8" s="53">
        <f t="shared" si="2"/>
        <v>66</v>
      </c>
      <c r="I8" s="52"/>
      <c r="J8" s="52"/>
      <c r="K8" s="52"/>
      <c r="L8" s="52"/>
      <c r="M8" s="53"/>
      <c r="N8" s="29">
        <v>52</v>
      </c>
      <c r="O8" s="52">
        <v>51</v>
      </c>
      <c r="P8" s="52">
        <v>52</v>
      </c>
      <c r="Q8" s="52">
        <v>52</v>
      </c>
      <c r="R8" s="52">
        <v>53</v>
      </c>
      <c r="S8" s="53">
        <f t="shared" si="3"/>
        <v>52</v>
      </c>
      <c r="T8" s="52"/>
      <c r="U8" s="52"/>
      <c r="V8" s="52"/>
      <c r="W8" s="52"/>
      <c r="X8" s="53"/>
      <c r="Y8" s="29">
        <v>14</v>
      </c>
      <c r="Z8" s="29">
        <f t="shared" si="0"/>
        <v>12</v>
      </c>
      <c r="AA8" s="65">
        <v>12</v>
      </c>
      <c r="AB8" s="68">
        <v>9</v>
      </c>
      <c r="AC8" s="68">
        <v>11</v>
      </c>
      <c r="AD8" s="69">
        <v>9</v>
      </c>
      <c r="AE8" s="67">
        <v>15</v>
      </c>
      <c r="AF8" s="55">
        <f t="shared" si="1"/>
        <v>12</v>
      </c>
      <c r="AG8" s="97">
        <f t="shared" si="4"/>
        <v>15</v>
      </c>
      <c r="AH8" s="55"/>
      <c r="AI8" s="55"/>
      <c r="AJ8" s="54"/>
      <c r="AK8" s="54"/>
      <c r="AL8" s="54"/>
      <c r="AM8" s="56"/>
      <c r="AN8" s="29">
        <v>0.06</v>
      </c>
      <c r="AO8" s="29"/>
      <c r="AP8" s="39"/>
      <c r="AQ8" s="33"/>
      <c r="AR8" s="33"/>
      <c r="AS8" s="33"/>
      <c r="AT8" s="33"/>
      <c r="AU8" s="33">
        <v>0.03</v>
      </c>
      <c r="AV8" s="33"/>
      <c r="AW8" s="33"/>
      <c r="AX8" s="33"/>
      <c r="AY8" s="33"/>
      <c r="AZ8" s="40"/>
      <c r="BA8" s="7">
        <v>44834</v>
      </c>
      <c r="BB8" s="7">
        <v>44835</v>
      </c>
      <c r="BC8" s="15"/>
    </row>
    <row r="9" spans="1:55" x14ac:dyDescent="0.3">
      <c r="A9" s="7">
        <v>44835</v>
      </c>
      <c r="B9" s="7">
        <v>44836</v>
      </c>
      <c r="C9" s="29">
        <v>62</v>
      </c>
      <c r="D9" s="52">
        <v>61</v>
      </c>
      <c r="E9" s="52">
        <v>65</v>
      </c>
      <c r="F9" s="52">
        <v>64</v>
      </c>
      <c r="G9" s="52">
        <v>67</v>
      </c>
      <c r="H9" s="53">
        <f t="shared" si="2"/>
        <v>66</v>
      </c>
      <c r="I9" s="52"/>
      <c r="J9" s="52"/>
      <c r="K9" s="52"/>
      <c r="L9" s="52"/>
      <c r="M9" s="53"/>
      <c r="N9" s="29">
        <v>54</v>
      </c>
      <c r="O9" s="52">
        <v>49</v>
      </c>
      <c r="P9" s="52">
        <v>52</v>
      </c>
      <c r="Q9" s="52">
        <v>51</v>
      </c>
      <c r="R9" s="52">
        <v>53</v>
      </c>
      <c r="S9" s="53">
        <f t="shared" si="3"/>
        <v>52</v>
      </c>
      <c r="T9" s="52"/>
      <c r="U9" s="52"/>
      <c r="V9" s="52"/>
      <c r="W9" s="52"/>
      <c r="X9" s="53"/>
      <c r="Y9" s="29">
        <v>16</v>
      </c>
      <c r="Z9" s="29">
        <f t="shared" si="0"/>
        <v>14</v>
      </c>
      <c r="AA9" s="68">
        <v>7</v>
      </c>
      <c r="AB9" s="70">
        <v>9</v>
      </c>
      <c r="AC9" s="68">
        <v>7</v>
      </c>
      <c r="AD9" s="71">
        <v>10</v>
      </c>
      <c r="AE9" s="72">
        <v>15</v>
      </c>
      <c r="AF9" s="55">
        <f t="shared" si="1"/>
        <v>13</v>
      </c>
      <c r="AG9" s="97">
        <f t="shared" si="4"/>
        <v>16</v>
      </c>
      <c r="AH9" s="55"/>
      <c r="AI9" s="55"/>
      <c r="AJ9" s="54"/>
      <c r="AK9" s="54"/>
      <c r="AL9" s="54"/>
      <c r="AM9" s="56"/>
      <c r="AN9" s="29">
        <v>0</v>
      </c>
      <c r="AO9" s="29"/>
      <c r="AP9" s="39"/>
      <c r="AQ9" s="33"/>
      <c r="AR9" s="33"/>
      <c r="AS9" s="33"/>
      <c r="AT9" s="33"/>
      <c r="AU9" s="33">
        <v>0</v>
      </c>
      <c r="AV9" s="33"/>
      <c r="AW9" s="33"/>
      <c r="AX9" s="33"/>
      <c r="AY9" s="33"/>
      <c r="AZ9" s="40"/>
      <c r="BA9" s="7">
        <v>44835</v>
      </c>
      <c r="BB9" s="7">
        <v>44836</v>
      </c>
      <c r="BC9" s="15"/>
    </row>
    <row r="10" spans="1:55" x14ac:dyDescent="0.3">
      <c r="A10" s="7">
        <v>44836</v>
      </c>
      <c r="B10" s="7">
        <v>44837</v>
      </c>
      <c r="C10" s="29">
        <v>69</v>
      </c>
      <c r="D10" s="52">
        <v>67</v>
      </c>
      <c r="E10" s="52">
        <v>75</v>
      </c>
      <c r="F10" s="52">
        <v>73</v>
      </c>
      <c r="G10" s="52">
        <v>73</v>
      </c>
      <c r="H10" s="53">
        <f t="shared" si="2"/>
        <v>72</v>
      </c>
      <c r="I10" s="52"/>
      <c r="J10" s="52"/>
      <c r="K10" s="52"/>
      <c r="L10" s="52"/>
      <c r="M10" s="53"/>
      <c r="N10" s="29">
        <v>54</v>
      </c>
      <c r="O10" s="52">
        <v>49</v>
      </c>
      <c r="P10" s="52">
        <v>52</v>
      </c>
      <c r="Q10" s="52">
        <v>52</v>
      </c>
      <c r="R10" s="52">
        <v>52</v>
      </c>
      <c r="S10" s="53">
        <f t="shared" si="3"/>
        <v>51</v>
      </c>
      <c r="T10" s="52"/>
      <c r="U10" s="52"/>
      <c r="V10" s="52"/>
      <c r="W10" s="52"/>
      <c r="X10" s="53"/>
      <c r="Y10" s="29">
        <v>17</v>
      </c>
      <c r="Z10" s="29">
        <f t="shared" si="0"/>
        <v>15</v>
      </c>
      <c r="AA10" s="65">
        <v>6</v>
      </c>
      <c r="AB10" s="70">
        <v>8</v>
      </c>
      <c r="AC10" s="73">
        <v>6</v>
      </c>
      <c r="AD10" s="74">
        <v>9</v>
      </c>
      <c r="AE10" s="63">
        <v>13</v>
      </c>
      <c r="AF10" s="55">
        <f t="shared" si="1"/>
        <v>11</v>
      </c>
      <c r="AG10" s="97">
        <f t="shared" si="4"/>
        <v>13</v>
      </c>
      <c r="AH10" s="55"/>
      <c r="AI10" s="55"/>
      <c r="AJ10" s="54"/>
      <c r="AK10" s="54"/>
      <c r="AL10" s="54"/>
      <c r="AM10" s="56"/>
      <c r="AN10" s="29">
        <v>0</v>
      </c>
      <c r="AO10" s="29"/>
      <c r="AP10" s="39"/>
      <c r="AQ10" s="33"/>
      <c r="AR10" s="33"/>
      <c r="AS10" s="33"/>
      <c r="AT10" s="33"/>
      <c r="AU10" s="33">
        <v>0</v>
      </c>
      <c r="AV10" s="33"/>
      <c r="AW10" s="33"/>
      <c r="AX10" s="33"/>
      <c r="AY10" s="33"/>
      <c r="AZ10" s="40"/>
      <c r="BA10" s="7">
        <v>44836</v>
      </c>
      <c r="BB10" s="7">
        <v>44837</v>
      </c>
      <c r="BC10" s="15"/>
    </row>
    <row r="11" spans="1:55" x14ac:dyDescent="0.3">
      <c r="A11" s="7">
        <v>44837</v>
      </c>
      <c r="B11" s="7">
        <v>44838</v>
      </c>
      <c r="C11" s="29">
        <v>73</v>
      </c>
      <c r="D11" s="52">
        <v>70</v>
      </c>
      <c r="E11" s="52">
        <v>74</v>
      </c>
      <c r="F11" s="52">
        <v>74</v>
      </c>
      <c r="G11" s="52">
        <v>73</v>
      </c>
      <c r="H11" s="53">
        <f t="shared" si="2"/>
        <v>73</v>
      </c>
      <c r="I11" s="52"/>
      <c r="J11" s="52"/>
      <c r="K11" s="52"/>
      <c r="L11" s="52"/>
      <c r="M11" s="53"/>
      <c r="N11" s="29">
        <v>48</v>
      </c>
      <c r="O11" s="52">
        <v>46</v>
      </c>
      <c r="P11" s="52">
        <v>49</v>
      </c>
      <c r="Q11" s="52">
        <v>51</v>
      </c>
      <c r="R11" s="52">
        <v>46</v>
      </c>
      <c r="S11" s="53">
        <f t="shared" si="3"/>
        <v>45</v>
      </c>
      <c r="T11" s="52"/>
      <c r="U11" s="52"/>
      <c r="V11" s="52"/>
      <c r="W11" s="52"/>
      <c r="X11" s="53"/>
      <c r="Y11" s="29">
        <v>12</v>
      </c>
      <c r="Z11" s="29">
        <f t="shared" si="0"/>
        <v>10</v>
      </c>
      <c r="AA11" s="75">
        <v>6</v>
      </c>
      <c r="AB11" s="64">
        <v>7</v>
      </c>
      <c r="AC11" s="65">
        <v>6</v>
      </c>
      <c r="AD11" s="66">
        <v>7</v>
      </c>
      <c r="AE11" s="67">
        <v>9</v>
      </c>
      <c r="AF11" s="55">
        <f t="shared" si="1"/>
        <v>8</v>
      </c>
      <c r="AG11" s="97">
        <f t="shared" si="4"/>
        <v>10</v>
      </c>
      <c r="AH11" s="55"/>
      <c r="AI11" s="55"/>
      <c r="AJ11" s="54"/>
      <c r="AK11" s="54"/>
      <c r="AL11" s="54"/>
      <c r="AM11" s="56"/>
      <c r="AN11" s="29">
        <v>0</v>
      </c>
      <c r="AO11" s="29"/>
      <c r="AP11" s="39"/>
      <c r="AQ11" s="33"/>
      <c r="AR11" s="33"/>
      <c r="AS11" s="33"/>
      <c r="AT11" s="33"/>
      <c r="AU11" s="33">
        <v>0</v>
      </c>
      <c r="AV11" s="33"/>
      <c r="AW11" s="33"/>
      <c r="AX11" s="33"/>
      <c r="AY11" s="33"/>
      <c r="AZ11" s="40"/>
      <c r="BA11" s="7">
        <v>44837</v>
      </c>
      <c r="BB11" s="7">
        <v>44838</v>
      </c>
      <c r="BC11" s="15"/>
    </row>
    <row r="12" spans="1:55" x14ac:dyDescent="0.3">
      <c r="A12" s="7">
        <v>44838</v>
      </c>
      <c r="B12" s="7">
        <v>44839</v>
      </c>
      <c r="C12" s="29">
        <v>75</v>
      </c>
      <c r="D12" s="52">
        <v>72</v>
      </c>
      <c r="E12" s="52">
        <v>74</v>
      </c>
      <c r="F12" s="52">
        <v>75</v>
      </c>
      <c r="G12" s="52">
        <v>74</v>
      </c>
      <c r="H12" s="53">
        <f t="shared" si="2"/>
        <v>74</v>
      </c>
      <c r="I12" s="52"/>
      <c r="J12" s="52"/>
      <c r="K12" s="52"/>
      <c r="L12" s="52"/>
      <c r="M12" s="53"/>
      <c r="N12" s="29">
        <v>42</v>
      </c>
      <c r="O12" s="52">
        <v>44</v>
      </c>
      <c r="P12" s="52">
        <v>46</v>
      </c>
      <c r="Q12" s="52">
        <v>46</v>
      </c>
      <c r="R12" s="52">
        <v>44</v>
      </c>
      <c r="S12" s="53">
        <f t="shared" si="3"/>
        <v>43</v>
      </c>
      <c r="T12" s="52"/>
      <c r="U12" s="52"/>
      <c r="V12" s="52"/>
      <c r="W12" s="52"/>
      <c r="X12" s="53"/>
      <c r="Y12" s="29">
        <v>13</v>
      </c>
      <c r="Z12" s="29">
        <f t="shared" si="0"/>
        <v>11</v>
      </c>
      <c r="AA12" s="59">
        <v>5</v>
      </c>
      <c r="AB12" s="58">
        <v>5</v>
      </c>
      <c r="AC12" s="58">
        <v>4</v>
      </c>
      <c r="AD12" s="60">
        <v>6</v>
      </c>
      <c r="AE12" s="61">
        <v>9</v>
      </c>
      <c r="AF12" s="55">
        <f t="shared" si="1"/>
        <v>8</v>
      </c>
      <c r="AG12" s="97">
        <f t="shared" si="4"/>
        <v>10</v>
      </c>
      <c r="AH12" s="55"/>
      <c r="AI12" s="55"/>
      <c r="AJ12" s="54"/>
      <c r="AK12" s="54"/>
      <c r="AL12" s="54"/>
      <c r="AM12" s="56"/>
      <c r="AN12" s="29">
        <v>0</v>
      </c>
      <c r="AO12" s="29"/>
      <c r="AP12" s="39"/>
      <c r="AQ12" s="33"/>
      <c r="AR12" s="33"/>
      <c r="AS12" s="33"/>
      <c r="AT12" s="33"/>
      <c r="AU12" s="33">
        <v>0</v>
      </c>
      <c r="AV12" s="33"/>
      <c r="AW12" s="33"/>
      <c r="AX12" s="33"/>
      <c r="AY12" s="33"/>
      <c r="AZ12" s="40"/>
      <c r="BA12" s="7">
        <v>44838</v>
      </c>
      <c r="BB12" s="7">
        <v>44839</v>
      </c>
      <c r="BC12" s="15"/>
    </row>
    <row r="13" spans="1:55" x14ac:dyDescent="0.3">
      <c r="A13" s="7">
        <v>44839</v>
      </c>
      <c r="B13" s="7">
        <v>44840</v>
      </c>
      <c r="C13" s="29">
        <v>77</v>
      </c>
      <c r="D13" s="52">
        <v>76</v>
      </c>
      <c r="E13" s="52">
        <v>78</v>
      </c>
      <c r="F13" s="52">
        <v>78</v>
      </c>
      <c r="G13" s="52">
        <v>77</v>
      </c>
      <c r="H13" s="53">
        <f t="shared" si="2"/>
        <v>77</v>
      </c>
      <c r="I13" s="52"/>
      <c r="J13" s="52"/>
      <c r="K13" s="52"/>
      <c r="L13" s="52"/>
      <c r="M13" s="53"/>
      <c r="N13" s="29">
        <v>44</v>
      </c>
      <c r="O13" s="52">
        <v>45</v>
      </c>
      <c r="P13" s="52">
        <v>50</v>
      </c>
      <c r="Q13" s="52">
        <v>50</v>
      </c>
      <c r="R13" s="52">
        <v>47</v>
      </c>
      <c r="S13" s="53">
        <f t="shared" si="3"/>
        <v>46</v>
      </c>
      <c r="T13" s="52"/>
      <c r="U13" s="52"/>
      <c r="V13" s="52"/>
      <c r="W13" s="52"/>
      <c r="X13" s="53"/>
      <c r="Y13" s="29">
        <v>7</v>
      </c>
      <c r="Z13" s="29">
        <f t="shared" si="0"/>
        <v>6</v>
      </c>
      <c r="AA13" s="58">
        <v>4</v>
      </c>
      <c r="AB13" s="32">
        <v>4</v>
      </c>
      <c r="AC13" s="32">
        <v>4</v>
      </c>
      <c r="AD13" s="60">
        <v>5</v>
      </c>
      <c r="AE13" s="31">
        <v>6</v>
      </c>
      <c r="AF13" s="55">
        <f t="shared" si="1"/>
        <v>6</v>
      </c>
      <c r="AG13" s="97">
        <f t="shared" si="4"/>
        <v>7</v>
      </c>
      <c r="AH13" s="55"/>
      <c r="AI13" s="55"/>
      <c r="AJ13" s="54"/>
      <c r="AK13" s="54"/>
      <c r="AL13" s="54"/>
      <c r="AM13" s="56"/>
      <c r="AN13" s="29">
        <v>0</v>
      </c>
      <c r="AO13" s="29"/>
      <c r="AP13" s="39"/>
      <c r="AQ13" s="33"/>
      <c r="AR13" s="33"/>
      <c r="AS13" s="33"/>
      <c r="AT13" s="33"/>
      <c r="AU13" s="33">
        <v>0</v>
      </c>
      <c r="AV13" s="33"/>
      <c r="AW13" s="33"/>
      <c r="AX13" s="33"/>
      <c r="AY13" s="33"/>
      <c r="AZ13" s="40"/>
      <c r="BA13" s="7">
        <v>44839</v>
      </c>
      <c r="BB13" s="7">
        <v>44840</v>
      </c>
      <c r="BC13" s="15"/>
    </row>
    <row r="14" spans="1:55" x14ac:dyDescent="0.3">
      <c r="A14" s="7">
        <v>44840</v>
      </c>
      <c r="B14" s="7">
        <v>44841</v>
      </c>
      <c r="C14" s="29">
        <v>79</v>
      </c>
      <c r="D14" s="52">
        <v>75</v>
      </c>
      <c r="E14" s="52">
        <v>77</v>
      </c>
      <c r="F14" s="52">
        <v>77</v>
      </c>
      <c r="G14" s="52">
        <v>79</v>
      </c>
      <c r="H14" s="53">
        <f t="shared" si="2"/>
        <v>79</v>
      </c>
      <c r="I14" s="52"/>
      <c r="J14" s="52"/>
      <c r="K14" s="52"/>
      <c r="L14" s="52"/>
      <c r="M14" s="53"/>
      <c r="N14" s="29">
        <v>47</v>
      </c>
      <c r="O14" s="52">
        <v>47</v>
      </c>
      <c r="P14" s="52">
        <v>53</v>
      </c>
      <c r="Q14" s="52">
        <v>53</v>
      </c>
      <c r="R14" s="52">
        <v>51</v>
      </c>
      <c r="S14" s="53">
        <f t="shared" si="3"/>
        <v>50</v>
      </c>
      <c r="T14" s="52"/>
      <c r="U14" s="52"/>
      <c r="V14" s="52"/>
      <c r="W14" s="52"/>
      <c r="X14" s="53"/>
      <c r="Y14" s="29">
        <v>15</v>
      </c>
      <c r="Z14" s="29">
        <f t="shared" si="0"/>
        <v>13</v>
      </c>
      <c r="AA14" s="64">
        <v>9</v>
      </c>
      <c r="AB14" s="70">
        <v>9</v>
      </c>
      <c r="AC14" s="68">
        <v>8</v>
      </c>
      <c r="AD14" s="71">
        <v>9</v>
      </c>
      <c r="AE14" s="67">
        <v>11</v>
      </c>
      <c r="AF14" s="55">
        <f t="shared" si="1"/>
        <v>10</v>
      </c>
      <c r="AG14" s="97">
        <f t="shared" si="4"/>
        <v>12</v>
      </c>
      <c r="AH14" s="55"/>
      <c r="AI14" s="55"/>
      <c r="AJ14" s="54"/>
      <c r="AK14" s="54"/>
      <c r="AL14" s="54"/>
      <c r="AM14" s="56"/>
      <c r="AN14" s="29">
        <v>0</v>
      </c>
      <c r="AO14" s="29"/>
      <c r="AP14" s="39"/>
      <c r="AQ14" s="33"/>
      <c r="AR14" s="33"/>
      <c r="AS14" s="33"/>
      <c r="AT14" s="33"/>
      <c r="AU14" s="33">
        <v>0</v>
      </c>
      <c r="AV14" s="33"/>
      <c r="AW14" s="33"/>
      <c r="AX14" s="33"/>
      <c r="AY14" s="33"/>
      <c r="AZ14" s="40"/>
      <c r="BA14" s="7">
        <v>44840</v>
      </c>
      <c r="BB14" s="7">
        <v>44841</v>
      </c>
      <c r="BC14" s="15"/>
    </row>
    <row r="15" spans="1:55" x14ac:dyDescent="0.3">
      <c r="A15" s="7">
        <v>44841</v>
      </c>
      <c r="B15" s="7">
        <v>44842</v>
      </c>
      <c r="C15" s="29">
        <v>65</v>
      </c>
      <c r="D15" s="52">
        <v>63</v>
      </c>
      <c r="E15" s="52">
        <v>68</v>
      </c>
      <c r="F15" s="52">
        <v>69</v>
      </c>
      <c r="G15" s="52">
        <v>66</v>
      </c>
      <c r="H15" s="53">
        <f t="shared" si="2"/>
        <v>66</v>
      </c>
      <c r="I15" s="52"/>
      <c r="J15" s="52"/>
      <c r="K15" s="52"/>
      <c r="L15" s="52"/>
      <c r="M15" s="53"/>
      <c r="N15" s="29">
        <v>44</v>
      </c>
      <c r="O15" s="52">
        <v>43</v>
      </c>
      <c r="P15" s="52">
        <v>47</v>
      </c>
      <c r="Q15" s="52">
        <v>48</v>
      </c>
      <c r="R15" s="86">
        <v>45</v>
      </c>
      <c r="S15" s="53">
        <f t="shared" si="3"/>
        <v>44</v>
      </c>
      <c r="T15" s="52"/>
      <c r="U15" s="52"/>
      <c r="V15" s="52"/>
      <c r="W15" s="52"/>
      <c r="X15" s="53"/>
      <c r="Y15" s="29">
        <v>14</v>
      </c>
      <c r="Z15" s="29">
        <f t="shared" si="0"/>
        <v>12</v>
      </c>
      <c r="AA15" s="76">
        <v>8</v>
      </c>
      <c r="AB15" s="74">
        <v>7</v>
      </c>
      <c r="AC15" s="74">
        <v>6</v>
      </c>
      <c r="AD15" s="76">
        <v>8</v>
      </c>
      <c r="AE15" s="63">
        <v>11</v>
      </c>
      <c r="AF15" s="55">
        <f t="shared" si="1"/>
        <v>10</v>
      </c>
      <c r="AG15" s="97">
        <f t="shared" si="4"/>
        <v>12</v>
      </c>
      <c r="AH15" s="55"/>
      <c r="AI15" s="55"/>
      <c r="AJ15" s="54"/>
      <c r="AK15" s="54"/>
      <c r="AL15" s="54"/>
      <c r="AM15" s="56"/>
      <c r="AN15" s="29">
        <v>0</v>
      </c>
      <c r="AO15" s="29"/>
      <c r="AP15" s="39"/>
      <c r="AQ15" s="33"/>
      <c r="AR15" s="33"/>
      <c r="AS15" s="33"/>
      <c r="AT15" s="33"/>
      <c r="AU15" s="33"/>
      <c r="AV15" s="33"/>
      <c r="AW15" s="33"/>
      <c r="AX15" s="33"/>
      <c r="AY15" s="33"/>
      <c r="AZ15" s="40"/>
      <c r="BA15" s="7">
        <v>44841</v>
      </c>
      <c r="BB15" s="7">
        <v>44842</v>
      </c>
      <c r="BC15" s="15"/>
    </row>
    <row r="16" spans="1:55" x14ac:dyDescent="0.3">
      <c r="A16" s="7">
        <v>44842</v>
      </c>
      <c r="B16" s="7">
        <v>44843</v>
      </c>
      <c r="C16" s="29">
        <v>69</v>
      </c>
      <c r="D16" s="52">
        <v>64</v>
      </c>
      <c r="E16" s="52">
        <v>69</v>
      </c>
      <c r="F16" s="52">
        <v>69</v>
      </c>
      <c r="G16" s="52">
        <v>68</v>
      </c>
      <c r="H16" s="53">
        <f t="shared" si="2"/>
        <v>68</v>
      </c>
      <c r="I16" s="52"/>
      <c r="J16" s="52"/>
      <c r="K16" s="52"/>
      <c r="L16" s="52"/>
      <c r="M16" s="53"/>
      <c r="N16" s="29">
        <v>37</v>
      </c>
      <c r="O16" s="52">
        <v>38</v>
      </c>
      <c r="P16" s="52">
        <v>42</v>
      </c>
      <c r="Q16" s="52">
        <v>42</v>
      </c>
      <c r="R16" s="52">
        <v>40</v>
      </c>
      <c r="S16" s="53">
        <f t="shared" si="3"/>
        <v>39</v>
      </c>
      <c r="T16" s="52"/>
      <c r="U16" s="52"/>
      <c r="V16" s="52"/>
      <c r="W16" s="52"/>
      <c r="X16" s="53"/>
      <c r="Y16" s="29">
        <v>10</v>
      </c>
      <c r="Z16" s="29">
        <f t="shared" si="0"/>
        <v>9</v>
      </c>
      <c r="AA16" s="76">
        <v>5</v>
      </c>
      <c r="AB16" s="76">
        <v>6</v>
      </c>
      <c r="AC16" s="76">
        <v>5</v>
      </c>
      <c r="AD16" s="71">
        <v>5</v>
      </c>
      <c r="AE16" s="67">
        <v>7</v>
      </c>
      <c r="AF16" s="55">
        <f t="shared" si="1"/>
        <v>6</v>
      </c>
      <c r="AG16" s="97">
        <f t="shared" si="4"/>
        <v>7</v>
      </c>
      <c r="AH16" s="55"/>
      <c r="AI16" s="55"/>
      <c r="AJ16" s="54"/>
      <c r="AK16" s="54"/>
      <c r="AL16" s="54"/>
      <c r="AM16" s="56"/>
      <c r="AN16" s="29">
        <v>0</v>
      </c>
      <c r="AO16" s="29"/>
      <c r="AP16" s="39"/>
      <c r="AQ16" s="33"/>
      <c r="AR16" s="33"/>
      <c r="AS16" s="33"/>
      <c r="AT16" s="33"/>
      <c r="AU16" s="33"/>
      <c r="AV16" s="33"/>
      <c r="AW16" s="33"/>
      <c r="AX16" s="33"/>
      <c r="AY16" s="33"/>
      <c r="AZ16" s="40"/>
      <c r="BA16" s="7">
        <v>44842</v>
      </c>
      <c r="BB16" s="7">
        <v>44843</v>
      </c>
      <c r="BC16" s="15"/>
    </row>
    <row r="17" spans="1:55" x14ac:dyDescent="0.3">
      <c r="A17" s="7">
        <v>44843</v>
      </c>
      <c r="B17" s="7">
        <v>44844</v>
      </c>
      <c r="C17" s="3">
        <v>71</v>
      </c>
      <c r="D17" s="52">
        <v>68</v>
      </c>
      <c r="E17" s="52">
        <v>72</v>
      </c>
      <c r="F17" s="52">
        <v>71</v>
      </c>
      <c r="G17" s="52">
        <v>71</v>
      </c>
      <c r="H17" s="53">
        <f t="shared" si="2"/>
        <v>71</v>
      </c>
      <c r="I17" s="52"/>
      <c r="J17" s="52"/>
      <c r="K17" s="52"/>
      <c r="L17" s="52"/>
      <c r="M17" s="53"/>
      <c r="N17" s="3">
        <v>40</v>
      </c>
      <c r="O17" s="52">
        <v>37</v>
      </c>
      <c r="P17" s="52">
        <v>43</v>
      </c>
      <c r="Q17" s="52">
        <v>43</v>
      </c>
      <c r="R17" s="52">
        <v>40</v>
      </c>
      <c r="S17" s="53">
        <f t="shared" si="3"/>
        <v>39</v>
      </c>
      <c r="T17" s="52"/>
      <c r="U17" s="52"/>
      <c r="V17" s="52"/>
      <c r="W17" s="52"/>
      <c r="X17" s="53"/>
      <c r="Y17" s="6">
        <v>13</v>
      </c>
      <c r="Z17" s="29">
        <f t="shared" si="0"/>
        <v>11</v>
      </c>
      <c r="AA17" s="36">
        <v>6</v>
      </c>
      <c r="AB17" s="34">
        <v>5</v>
      </c>
      <c r="AC17" s="34">
        <v>4</v>
      </c>
      <c r="AD17" s="34">
        <v>6</v>
      </c>
      <c r="AE17" s="35">
        <v>9</v>
      </c>
      <c r="AF17" s="55">
        <f t="shared" si="1"/>
        <v>8</v>
      </c>
      <c r="AG17" s="97">
        <f t="shared" si="4"/>
        <v>10</v>
      </c>
      <c r="AH17" s="55"/>
      <c r="AI17" s="55"/>
      <c r="AJ17" s="71"/>
      <c r="AK17" s="71"/>
      <c r="AL17" s="34"/>
      <c r="AM17" s="77"/>
      <c r="AN17" s="37"/>
      <c r="AO17" s="29"/>
      <c r="AP17" s="39"/>
      <c r="AQ17" s="33"/>
      <c r="AR17" s="33"/>
      <c r="AS17" s="33"/>
      <c r="AT17" s="33"/>
      <c r="AU17" s="33"/>
      <c r="AV17" s="33"/>
      <c r="AW17" s="33"/>
      <c r="AX17" s="33"/>
      <c r="AY17" s="33"/>
      <c r="AZ17" s="40"/>
      <c r="BA17" s="7">
        <v>44843</v>
      </c>
      <c r="BB17" s="7">
        <v>44844</v>
      </c>
      <c r="BC17" s="15"/>
    </row>
    <row r="18" spans="1:55" x14ac:dyDescent="0.3">
      <c r="A18" s="19">
        <v>44844</v>
      </c>
      <c r="B18" s="19">
        <v>44845</v>
      </c>
      <c r="C18" s="3">
        <v>77</v>
      </c>
      <c r="D18" s="52">
        <v>73</v>
      </c>
      <c r="E18" s="52">
        <v>77</v>
      </c>
      <c r="F18" s="52">
        <v>77</v>
      </c>
      <c r="G18" s="52">
        <v>76</v>
      </c>
      <c r="H18" s="86">
        <f t="shared" si="2"/>
        <v>76</v>
      </c>
      <c r="I18" s="52"/>
      <c r="J18" s="52"/>
      <c r="K18" s="52"/>
      <c r="L18" s="52"/>
      <c r="M18" s="53">
        <v>76</v>
      </c>
      <c r="N18" s="3">
        <v>41</v>
      </c>
      <c r="O18" s="52">
        <v>45</v>
      </c>
      <c r="P18" s="52">
        <v>49</v>
      </c>
      <c r="Q18" s="52">
        <v>49</v>
      </c>
      <c r="R18" s="52">
        <v>44</v>
      </c>
      <c r="S18" s="86">
        <f t="shared" si="3"/>
        <v>43</v>
      </c>
      <c r="T18" s="52"/>
      <c r="U18" s="52">
        <v>43</v>
      </c>
      <c r="V18" s="52">
        <v>42</v>
      </c>
      <c r="W18" s="52">
        <v>46</v>
      </c>
      <c r="X18" s="53">
        <v>42</v>
      </c>
      <c r="Y18" s="6"/>
      <c r="Z18" s="29">
        <v>7</v>
      </c>
      <c r="AA18" s="78">
        <v>4</v>
      </c>
      <c r="AB18" s="72">
        <v>7</v>
      </c>
      <c r="AC18" s="72">
        <v>5</v>
      </c>
      <c r="AD18" s="72">
        <v>5</v>
      </c>
      <c r="AE18" s="79">
        <v>8</v>
      </c>
      <c r="AF18" s="55">
        <f t="shared" si="1"/>
        <v>7</v>
      </c>
      <c r="AG18" s="98">
        <f t="shared" si="4"/>
        <v>8</v>
      </c>
      <c r="AH18" s="55"/>
      <c r="AI18" s="55"/>
      <c r="AJ18" s="61">
        <v>8</v>
      </c>
      <c r="AK18" s="61">
        <v>9</v>
      </c>
      <c r="AL18" s="72">
        <v>6</v>
      </c>
      <c r="AM18" s="80">
        <v>9</v>
      </c>
      <c r="AN18" s="11">
        <v>0</v>
      </c>
      <c r="AP18" s="39"/>
      <c r="AQ18" s="33"/>
      <c r="AR18" s="33"/>
      <c r="AS18" s="33"/>
      <c r="AT18" s="33"/>
      <c r="AU18" s="88">
        <v>0</v>
      </c>
      <c r="AV18" s="88">
        <v>0</v>
      </c>
      <c r="AW18" s="88">
        <v>0</v>
      </c>
      <c r="AX18" s="88">
        <v>0</v>
      </c>
      <c r="AY18" s="88">
        <v>0</v>
      </c>
      <c r="AZ18" s="89">
        <v>0</v>
      </c>
      <c r="BA18" s="19">
        <v>44844</v>
      </c>
      <c r="BB18" s="19">
        <v>44845</v>
      </c>
      <c r="BC18" s="15"/>
    </row>
    <row r="19" spans="1:55" x14ac:dyDescent="0.3">
      <c r="A19" s="7">
        <v>44845</v>
      </c>
      <c r="B19" s="7">
        <v>44846</v>
      </c>
      <c r="C19" s="3">
        <v>83</v>
      </c>
      <c r="D19" s="52">
        <v>72</v>
      </c>
      <c r="E19" s="52">
        <v>72</v>
      </c>
      <c r="F19" s="52">
        <v>73</v>
      </c>
      <c r="G19" s="52">
        <v>78</v>
      </c>
      <c r="H19" s="86">
        <f t="shared" si="2"/>
        <v>77</v>
      </c>
      <c r="I19" s="52"/>
      <c r="J19" s="52"/>
      <c r="K19" s="52"/>
      <c r="L19" s="52"/>
      <c r="M19" s="53">
        <v>76</v>
      </c>
      <c r="N19" s="3">
        <v>51</v>
      </c>
      <c r="O19" s="52">
        <v>52</v>
      </c>
      <c r="P19" s="52">
        <v>56</v>
      </c>
      <c r="Q19" s="52">
        <v>57</v>
      </c>
      <c r="R19" s="52">
        <v>54</v>
      </c>
      <c r="S19" s="86">
        <f t="shared" si="3"/>
        <v>53</v>
      </c>
      <c r="T19" s="52"/>
      <c r="U19" s="52">
        <v>53</v>
      </c>
      <c r="V19" s="52">
        <v>54</v>
      </c>
      <c r="W19" s="52">
        <v>55</v>
      </c>
      <c r="X19" s="53">
        <v>53</v>
      </c>
      <c r="Y19" s="6"/>
      <c r="Z19" s="29">
        <v>25</v>
      </c>
      <c r="AA19" s="81">
        <v>9</v>
      </c>
      <c r="AB19" s="69">
        <v>15</v>
      </c>
      <c r="AC19" s="69">
        <v>10</v>
      </c>
      <c r="AD19" s="74">
        <v>11</v>
      </c>
      <c r="AE19" s="63">
        <v>16</v>
      </c>
      <c r="AF19" s="55">
        <f t="shared" si="1"/>
        <v>14</v>
      </c>
      <c r="AG19" s="98">
        <f t="shared" si="4"/>
        <v>17</v>
      </c>
      <c r="AH19" s="55"/>
      <c r="AI19" s="55"/>
      <c r="AJ19" s="72">
        <v>21</v>
      </c>
      <c r="AK19" s="82">
        <v>19</v>
      </c>
      <c r="AL19" s="76">
        <v>10</v>
      </c>
      <c r="AM19" s="83">
        <v>17</v>
      </c>
      <c r="AN19" s="11">
        <v>0.09</v>
      </c>
      <c r="AP19" s="93">
        <v>0.38</v>
      </c>
      <c r="AQ19" s="91">
        <v>0.12</v>
      </c>
      <c r="AR19" s="93">
        <v>0.37</v>
      </c>
      <c r="AS19" s="94">
        <v>0.01</v>
      </c>
      <c r="AT19" s="93">
        <v>0.36</v>
      </c>
      <c r="AU19" s="91">
        <v>0.12</v>
      </c>
      <c r="AV19" s="94">
        <v>0</v>
      </c>
      <c r="AW19" s="90">
        <v>0.04</v>
      </c>
      <c r="AX19" s="92">
        <v>0.18</v>
      </c>
      <c r="AY19" s="93">
        <v>0.34</v>
      </c>
      <c r="AZ19" s="95">
        <v>0.17</v>
      </c>
      <c r="BA19" s="7">
        <v>44845</v>
      </c>
      <c r="BB19" s="7">
        <v>44846</v>
      </c>
      <c r="BC19" s="15"/>
    </row>
    <row r="20" spans="1:55" x14ac:dyDescent="0.3">
      <c r="A20" s="7">
        <v>44846</v>
      </c>
      <c r="B20" s="7">
        <v>44847</v>
      </c>
      <c r="C20" s="3">
        <v>75</v>
      </c>
      <c r="D20" s="52">
        <v>75</v>
      </c>
      <c r="E20" s="52">
        <v>73</v>
      </c>
      <c r="F20" s="52">
        <v>73</v>
      </c>
      <c r="G20" s="52">
        <v>72</v>
      </c>
      <c r="H20" s="86">
        <f t="shared" si="2"/>
        <v>73</v>
      </c>
      <c r="I20" s="52"/>
      <c r="J20" s="52"/>
      <c r="K20" s="52"/>
      <c r="L20" s="52"/>
      <c r="M20" s="53">
        <v>74</v>
      </c>
      <c r="N20" s="3">
        <v>46</v>
      </c>
      <c r="O20" s="86">
        <v>47</v>
      </c>
      <c r="P20" s="86">
        <v>47</v>
      </c>
      <c r="Q20" s="86">
        <v>50</v>
      </c>
      <c r="R20" s="86">
        <v>49</v>
      </c>
      <c r="S20" s="86">
        <f t="shared" si="3"/>
        <v>48</v>
      </c>
      <c r="T20" s="87"/>
      <c r="U20" s="52">
        <v>47</v>
      </c>
      <c r="V20" s="52">
        <v>47</v>
      </c>
      <c r="W20" s="86">
        <v>48</v>
      </c>
      <c r="X20" s="53">
        <v>46</v>
      </c>
      <c r="Y20" s="6"/>
      <c r="Z20" s="29">
        <v>22</v>
      </c>
      <c r="AA20" s="81">
        <v>14</v>
      </c>
      <c r="AB20" s="38">
        <v>16</v>
      </c>
      <c r="AC20" s="38">
        <v>12</v>
      </c>
      <c r="AD20" s="66">
        <v>12</v>
      </c>
      <c r="AE20" s="61">
        <v>18</v>
      </c>
      <c r="AF20" s="55">
        <f t="shared" si="1"/>
        <v>15</v>
      </c>
      <c r="AG20" s="98">
        <f t="shared" si="4"/>
        <v>18</v>
      </c>
      <c r="AH20" s="55"/>
      <c r="AI20" s="55"/>
      <c r="AJ20" s="67">
        <v>18</v>
      </c>
      <c r="AK20" s="67">
        <v>15</v>
      </c>
      <c r="AL20" s="71">
        <v>10</v>
      </c>
      <c r="AM20" s="83">
        <v>17</v>
      </c>
      <c r="AN20" s="11">
        <v>0.01</v>
      </c>
      <c r="AP20" s="33">
        <v>7.0000000000000007E-2</v>
      </c>
      <c r="AQ20" s="33">
        <v>0.14000000000000001</v>
      </c>
      <c r="AR20" s="33">
        <v>0.1</v>
      </c>
      <c r="AS20" s="33">
        <v>0.08</v>
      </c>
      <c r="AT20" s="33">
        <v>0.06</v>
      </c>
      <c r="AU20" s="33">
        <v>0.12</v>
      </c>
      <c r="AV20" s="33">
        <v>0.15</v>
      </c>
      <c r="AW20" s="33">
        <v>0.27</v>
      </c>
      <c r="AX20" s="33">
        <v>0.24</v>
      </c>
      <c r="AY20" s="33">
        <v>0.24</v>
      </c>
      <c r="AZ20" s="40">
        <v>0.18</v>
      </c>
      <c r="BA20" s="7">
        <v>44846</v>
      </c>
      <c r="BB20" s="7">
        <v>44847</v>
      </c>
      <c r="BC20" s="15"/>
    </row>
    <row r="21" spans="1:55" x14ac:dyDescent="0.3">
      <c r="A21" s="7">
        <v>44847</v>
      </c>
      <c r="B21" s="7">
        <v>44848</v>
      </c>
      <c r="C21" s="3">
        <v>72</v>
      </c>
      <c r="D21" s="52">
        <v>73</v>
      </c>
      <c r="E21" s="52">
        <v>72</v>
      </c>
      <c r="F21" s="52">
        <v>73</v>
      </c>
      <c r="G21" s="52">
        <v>71</v>
      </c>
      <c r="H21" s="86">
        <f t="shared" si="2"/>
        <v>72</v>
      </c>
      <c r="I21" s="52"/>
      <c r="J21" s="52"/>
      <c r="L21" s="52"/>
      <c r="M21" s="53">
        <v>73</v>
      </c>
      <c r="N21" s="3">
        <v>42</v>
      </c>
      <c r="O21" s="52">
        <v>43</v>
      </c>
      <c r="P21" s="52">
        <v>44</v>
      </c>
      <c r="Q21" s="52">
        <v>44</v>
      </c>
      <c r="R21" s="52">
        <v>44</v>
      </c>
      <c r="S21" s="86">
        <f t="shared" si="3"/>
        <v>43</v>
      </c>
      <c r="T21" s="52"/>
      <c r="U21" s="52">
        <v>41</v>
      </c>
      <c r="V21" s="52">
        <v>42</v>
      </c>
      <c r="W21" s="52">
        <v>45</v>
      </c>
      <c r="X21" s="53">
        <v>41</v>
      </c>
      <c r="Y21" s="6"/>
      <c r="Z21" s="29">
        <v>18</v>
      </c>
      <c r="AA21" s="84">
        <v>12</v>
      </c>
      <c r="AB21" s="54">
        <v>12</v>
      </c>
      <c r="AC21" s="54">
        <v>13</v>
      </c>
      <c r="AD21" s="54">
        <v>11</v>
      </c>
      <c r="AE21" s="54">
        <v>15</v>
      </c>
      <c r="AF21" s="55">
        <f t="shared" si="1"/>
        <v>13</v>
      </c>
      <c r="AG21" s="98">
        <f t="shared" si="4"/>
        <v>16</v>
      </c>
      <c r="AH21" s="55"/>
      <c r="AI21" s="55"/>
      <c r="AJ21" s="54">
        <v>17</v>
      </c>
      <c r="AK21" s="54">
        <v>18</v>
      </c>
      <c r="AL21" s="54">
        <v>11</v>
      </c>
      <c r="AM21" s="56">
        <v>16</v>
      </c>
      <c r="AN21" s="11">
        <v>0</v>
      </c>
      <c r="AP21" s="39"/>
      <c r="AQ21" s="33"/>
      <c r="AR21" s="33"/>
      <c r="AS21" s="33"/>
      <c r="AT21" s="33"/>
      <c r="AU21" s="33">
        <v>0</v>
      </c>
      <c r="AV21" s="33"/>
      <c r="AW21" s="33">
        <v>0</v>
      </c>
      <c r="AX21" s="33"/>
      <c r="AY21" s="33">
        <v>0</v>
      </c>
      <c r="AZ21" s="40">
        <v>0</v>
      </c>
      <c r="BA21" s="7">
        <v>44847</v>
      </c>
      <c r="BB21" s="7">
        <v>44848</v>
      </c>
      <c r="BC21" s="15"/>
    </row>
    <row r="22" spans="1:55" x14ac:dyDescent="0.3">
      <c r="A22" s="7">
        <v>44848</v>
      </c>
      <c r="B22" s="7">
        <v>44849</v>
      </c>
      <c r="C22" s="3">
        <v>82</v>
      </c>
      <c r="D22" s="52">
        <v>77</v>
      </c>
      <c r="E22" s="52">
        <v>76</v>
      </c>
      <c r="F22" s="52">
        <v>76</v>
      </c>
      <c r="G22" s="52">
        <v>79</v>
      </c>
      <c r="H22" s="86">
        <f t="shared" si="2"/>
        <v>79</v>
      </c>
      <c r="I22" s="52"/>
      <c r="J22" s="52"/>
      <c r="K22" s="52"/>
      <c r="L22" s="52"/>
      <c r="M22" s="53"/>
      <c r="N22" s="3">
        <v>46</v>
      </c>
      <c r="O22" s="52">
        <v>48</v>
      </c>
      <c r="P22" s="52">
        <v>48</v>
      </c>
      <c r="Q22" s="52">
        <v>49</v>
      </c>
      <c r="R22" s="52">
        <v>52</v>
      </c>
      <c r="S22" s="86">
        <f t="shared" si="3"/>
        <v>51</v>
      </c>
      <c r="T22" s="52"/>
      <c r="U22" s="52">
        <v>53</v>
      </c>
      <c r="V22" s="52">
        <v>53</v>
      </c>
      <c r="W22" s="52"/>
      <c r="X22" s="53"/>
      <c r="Y22" s="6">
        <v>25</v>
      </c>
      <c r="Z22" s="29">
        <f>ROUND(Y22/1.151, 0)</f>
        <v>22</v>
      </c>
      <c r="AA22" s="84">
        <v>10</v>
      </c>
      <c r="AB22" s="54">
        <v>14</v>
      </c>
      <c r="AC22" s="54">
        <v>12</v>
      </c>
      <c r="AD22" s="54">
        <v>12</v>
      </c>
      <c r="AE22" s="54">
        <v>20</v>
      </c>
      <c r="AF22" s="55">
        <f t="shared" si="1"/>
        <v>16</v>
      </c>
      <c r="AG22" s="98">
        <f t="shared" si="4"/>
        <v>19</v>
      </c>
      <c r="AH22" s="55"/>
      <c r="AI22" s="55"/>
      <c r="AJ22" s="54">
        <v>19</v>
      </c>
      <c r="AK22" s="54">
        <v>20</v>
      </c>
      <c r="AL22" s="54"/>
      <c r="AM22" s="56"/>
      <c r="AN22" s="11">
        <v>0</v>
      </c>
      <c r="AP22" s="39"/>
      <c r="AQ22" s="33"/>
      <c r="AR22" s="33"/>
      <c r="AS22" s="33"/>
      <c r="AT22" s="33"/>
      <c r="AU22" s="33">
        <v>0</v>
      </c>
      <c r="AV22" s="33"/>
      <c r="AW22" s="33">
        <v>0</v>
      </c>
      <c r="AX22" s="33">
        <v>0</v>
      </c>
      <c r="AY22" s="33"/>
      <c r="AZ22" s="40">
        <v>0</v>
      </c>
      <c r="BA22" s="7">
        <v>44848</v>
      </c>
      <c r="BB22" s="7">
        <v>44849</v>
      </c>
      <c r="BC22" s="15"/>
    </row>
    <row r="23" spans="1:55" x14ac:dyDescent="0.3">
      <c r="A23" s="7">
        <v>44849</v>
      </c>
      <c r="B23" s="7">
        <v>44850</v>
      </c>
      <c r="C23" s="3">
        <v>75</v>
      </c>
      <c r="D23" s="52">
        <v>71</v>
      </c>
      <c r="E23" s="52">
        <v>69</v>
      </c>
      <c r="F23" s="52">
        <v>73</v>
      </c>
      <c r="G23" s="52">
        <v>74</v>
      </c>
      <c r="H23" s="86">
        <f t="shared" si="2"/>
        <v>74</v>
      </c>
      <c r="I23" s="52"/>
      <c r="J23" s="52"/>
      <c r="K23" s="52"/>
      <c r="L23" s="52"/>
      <c r="M23" s="53"/>
      <c r="N23" s="3">
        <v>57</v>
      </c>
      <c r="O23" s="52">
        <v>55</v>
      </c>
      <c r="P23" s="52">
        <v>55</v>
      </c>
      <c r="Q23" s="52">
        <v>55</v>
      </c>
      <c r="R23" s="52">
        <v>57</v>
      </c>
      <c r="S23" s="86">
        <f t="shared" si="3"/>
        <v>56</v>
      </c>
      <c r="T23" s="52"/>
      <c r="U23" s="52">
        <v>58</v>
      </c>
      <c r="V23" s="52">
        <v>56</v>
      </c>
      <c r="W23" s="52"/>
      <c r="X23" s="53"/>
      <c r="Y23" s="6">
        <v>22</v>
      </c>
      <c r="Z23" s="29">
        <f>ROUND(Y23/1.151, 0)</f>
        <v>19</v>
      </c>
      <c r="AA23" s="84">
        <v>8</v>
      </c>
      <c r="AB23" s="54">
        <v>11</v>
      </c>
      <c r="AC23" s="54">
        <v>8</v>
      </c>
      <c r="AD23" s="54">
        <v>9</v>
      </c>
      <c r="AE23" s="54">
        <v>16</v>
      </c>
      <c r="AF23" s="55">
        <f t="shared" si="1"/>
        <v>13</v>
      </c>
      <c r="AG23" s="98">
        <f t="shared" si="4"/>
        <v>16</v>
      </c>
      <c r="AH23" s="55"/>
      <c r="AI23" s="55"/>
      <c r="AJ23" s="54">
        <v>15</v>
      </c>
      <c r="AK23" s="54">
        <v>16</v>
      </c>
      <c r="AL23" s="54"/>
      <c r="AM23" s="56"/>
      <c r="AN23" s="11">
        <v>0.4</v>
      </c>
      <c r="AP23" s="39"/>
      <c r="AQ23" s="33"/>
      <c r="AR23" s="33"/>
      <c r="AS23" s="33"/>
      <c r="AT23" s="33"/>
      <c r="AU23" s="33">
        <v>0.32</v>
      </c>
      <c r="AV23" s="33"/>
      <c r="AW23" s="33">
        <v>0.21</v>
      </c>
      <c r="AX23" s="33">
        <v>0.28999999999999998</v>
      </c>
      <c r="AY23" s="33"/>
      <c r="AZ23" s="40"/>
      <c r="BA23" s="7">
        <v>44849</v>
      </c>
      <c r="BB23" s="7">
        <v>44850</v>
      </c>
      <c r="BC23" s="15"/>
    </row>
    <row r="24" spans="1:55" x14ac:dyDescent="0.3">
      <c r="A24" s="7">
        <v>44850</v>
      </c>
      <c r="B24" s="7">
        <v>44851</v>
      </c>
      <c r="C24" s="3">
        <v>67</v>
      </c>
      <c r="D24" s="52">
        <v>62</v>
      </c>
      <c r="E24" s="52">
        <v>66</v>
      </c>
      <c r="F24" s="52">
        <v>66</v>
      </c>
      <c r="G24" s="52">
        <v>65</v>
      </c>
      <c r="H24" s="86">
        <f t="shared" si="2"/>
        <v>65</v>
      </c>
      <c r="I24" s="52"/>
      <c r="J24" s="52"/>
      <c r="K24" s="52"/>
      <c r="L24" s="52"/>
      <c r="M24" s="53"/>
      <c r="N24" s="3">
        <v>43</v>
      </c>
      <c r="O24" s="52">
        <v>37</v>
      </c>
      <c r="P24" s="86">
        <v>42</v>
      </c>
      <c r="Q24" s="86">
        <v>43</v>
      </c>
      <c r="R24" s="52">
        <v>39</v>
      </c>
      <c r="S24" s="86">
        <f t="shared" si="3"/>
        <v>38</v>
      </c>
      <c r="T24" s="52"/>
      <c r="U24" s="52">
        <v>37</v>
      </c>
      <c r="V24" s="52">
        <v>37</v>
      </c>
      <c r="W24" s="52"/>
      <c r="X24" s="53"/>
      <c r="Y24" s="6">
        <v>24</v>
      </c>
      <c r="Z24" s="29">
        <f>ROUND(Y24/1.151, 0)</f>
        <v>21</v>
      </c>
      <c r="AA24" s="84">
        <v>12</v>
      </c>
      <c r="AB24" s="54">
        <v>16</v>
      </c>
      <c r="AC24" s="54">
        <v>13</v>
      </c>
      <c r="AD24" s="54">
        <v>13</v>
      </c>
      <c r="AE24" s="54">
        <v>18</v>
      </c>
      <c r="AF24" s="55">
        <f t="shared" si="1"/>
        <v>16</v>
      </c>
      <c r="AG24" s="98">
        <f t="shared" si="4"/>
        <v>19</v>
      </c>
      <c r="AH24" s="55"/>
      <c r="AI24" s="55"/>
      <c r="AJ24" s="54">
        <v>18</v>
      </c>
      <c r="AK24" s="54">
        <v>19</v>
      </c>
      <c r="AL24" s="54"/>
      <c r="AM24" s="56"/>
      <c r="AN24" s="11">
        <v>0.1</v>
      </c>
      <c r="AP24" s="33"/>
      <c r="AQ24" s="33"/>
      <c r="AR24" s="33"/>
      <c r="AS24" s="33"/>
      <c r="AT24" s="33"/>
      <c r="AU24" s="33">
        <v>0.02</v>
      </c>
      <c r="AV24" s="33"/>
      <c r="AW24" s="33">
        <v>0.15</v>
      </c>
      <c r="AX24" s="33">
        <v>0.25</v>
      </c>
      <c r="AY24" s="33"/>
      <c r="AZ24" s="40"/>
      <c r="BA24" s="7">
        <v>44850</v>
      </c>
      <c r="BB24" s="7">
        <v>44851</v>
      </c>
      <c r="BC24" s="15"/>
    </row>
    <row r="25" spans="1:55" x14ac:dyDescent="0.3">
      <c r="A25" s="19">
        <v>44851</v>
      </c>
      <c r="B25" s="19">
        <v>44852</v>
      </c>
      <c r="C25" s="3">
        <v>47</v>
      </c>
      <c r="D25" s="52">
        <v>50</v>
      </c>
      <c r="E25" s="52">
        <v>53</v>
      </c>
      <c r="F25" s="52">
        <v>55</v>
      </c>
      <c r="G25" s="52">
        <v>51</v>
      </c>
      <c r="H25" s="86">
        <f t="shared" si="2"/>
        <v>51</v>
      </c>
      <c r="I25" s="52"/>
      <c r="J25" s="52"/>
      <c r="K25" s="52"/>
      <c r="L25" s="52"/>
      <c r="M25" s="53">
        <v>50</v>
      </c>
      <c r="N25" s="3">
        <v>31</v>
      </c>
      <c r="O25" s="52">
        <v>35</v>
      </c>
      <c r="P25" s="52">
        <v>37</v>
      </c>
      <c r="Q25" s="52">
        <v>38</v>
      </c>
      <c r="R25" s="52">
        <v>33</v>
      </c>
      <c r="S25" s="86">
        <f t="shared" si="3"/>
        <v>32</v>
      </c>
      <c r="T25" s="52"/>
      <c r="U25" s="52">
        <v>30</v>
      </c>
      <c r="V25" s="52">
        <v>31</v>
      </c>
      <c r="W25" s="52">
        <v>32</v>
      </c>
      <c r="X25" s="53">
        <v>31</v>
      </c>
      <c r="Y25" s="6"/>
      <c r="Z25" s="29">
        <v>10</v>
      </c>
      <c r="AA25" s="84">
        <v>8</v>
      </c>
      <c r="AB25" s="54">
        <v>11</v>
      </c>
      <c r="AC25" s="54">
        <v>8</v>
      </c>
      <c r="AD25" s="54">
        <v>10</v>
      </c>
      <c r="AE25" s="54">
        <v>14</v>
      </c>
      <c r="AF25" s="55">
        <f t="shared" si="1"/>
        <v>12</v>
      </c>
      <c r="AG25" s="98">
        <f t="shared" si="4"/>
        <v>15</v>
      </c>
      <c r="AH25" s="55"/>
      <c r="AI25" s="55"/>
      <c r="AJ25" s="54">
        <v>14</v>
      </c>
      <c r="AK25" s="54">
        <v>14</v>
      </c>
      <c r="AL25" s="54">
        <v>9</v>
      </c>
      <c r="AM25" s="56">
        <v>14</v>
      </c>
      <c r="AN25" s="11">
        <v>0</v>
      </c>
      <c r="AP25" s="39"/>
      <c r="AQ25" s="33"/>
      <c r="AR25" s="33"/>
      <c r="AS25" s="33"/>
      <c r="AT25" s="33"/>
      <c r="AU25" s="33"/>
      <c r="AV25" s="33"/>
      <c r="AW25" s="33">
        <v>0</v>
      </c>
      <c r="AX25" s="33">
        <v>0</v>
      </c>
      <c r="AY25" s="33"/>
      <c r="AZ25" s="40">
        <v>0</v>
      </c>
      <c r="BA25" s="19">
        <v>44851</v>
      </c>
      <c r="BB25" s="19">
        <v>44852</v>
      </c>
      <c r="BC25" s="15"/>
    </row>
    <row r="26" spans="1:55" x14ac:dyDescent="0.3">
      <c r="A26" s="7">
        <v>44852</v>
      </c>
      <c r="B26" s="7">
        <v>44853</v>
      </c>
      <c r="C26" s="3">
        <v>57</v>
      </c>
      <c r="D26" s="52">
        <v>53</v>
      </c>
      <c r="E26" s="52">
        <v>57</v>
      </c>
      <c r="F26" s="52">
        <v>55</v>
      </c>
      <c r="G26" s="52">
        <v>56</v>
      </c>
      <c r="H26" s="86">
        <f t="shared" si="2"/>
        <v>56</v>
      </c>
      <c r="I26" s="52"/>
      <c r="J26" s="52"/>
      <c r="K26" s="52"/>
      <c r="L26" s="52"/>
      <c r="M26" s="53">
        <v>53</v>
      </c>
      <c r="N26" s="3">
        <v>33</v>
      </c>
      <c r="O26" s="52">
        <v>31</v>
      </c>
      <c r="P26" s="52">
        <v>32</v>
      </c>
      <c r="Q26" s="52">
        <v>34</v>
      </c>
      <c r="R26" s="52">
        <v>32</v>
      </c>
      <c r="S26" s="86">
        <f t="shared" si="3"/>
        <v>31</v>
      </c>
      <c r="T26" s="52"/>
      <c r="U26" s="52">
        <v>30</v>
      </c>
      <c r="V26" s="52">
        <v>31</v>
      </c>
      <c r="W26" s="52">
        <v>31</v>
      </c>
      <c r="X26" s="53">
        <v>31</v>
      </c>
      <c r="Y26" s="6"/>
      <c r="Z26" s="29">
        <v>13</v>
      </c>
      <c r="AA26" s="84">
        <v>10</v>
      </c>
      <c r="AB26" s="54">
        <v>10</v>
      </c>
      <c r="AC26" s="85">
        <v>8</v>
      </c>
      <c r="AD26" s="54">
        <v>9</v>
      </c>
      <c r="AE26" s="54">
        <v>13</v>
      </c>
      <c r="AF26" s="55">
        <f t="shared" si="1"/>
        <v>11</v>
      </c>
      <c r="AG26" s="98">
        <f t="shared" si="4"/>
        <v>13</v>
      </c>
      <c r="AH26" s="55"/>
      <c r="AI26" s="55"/>
      <c r="AJ26" s="54">
        <v>14</v>
      </c>
      <c r="AK26" s="54">
        <v>13</v>
      </c>
      <c r="AL26" s="54">
        <v>7</v>
      </c>
      <c r="AM26" s="56">
        <v>12</v>
      </c>
      <c r="AN26" s="11">
        <v>0</v>
      </c>
      <c r="AP26" s="33"/>
      <c r="AQ26" s="33"/>
      <c r="AR26" s="33"/>
      <c r="AS26" s="33"/>
      <c r="AT26" s="33"/>
      <c r="AU26" s="33">
        <v>0</v>
      </c>
      <c r="AV26" s="33"/>
      <c r="AW26" s="33">
        <v>0</v>
      </c>
      <c r="AX26" s="33">
        <v>0</v>
      </c>
      <c r="AY26" s="33"/>
      <c r="AZ26" s="40">
        <v>0</v>
      </c>
      <c r="BA26" s="7">
        <v>44852</v>
      </c>
      <c r="BB26" s="7">
        <v>44853</v>
      </c>
      <c r="BC26" s="15"/>
    </row>
    <row r="27" spans="1:55" x14ac:dyDescent="0.3">
      <c r="A27" s="7">
        <v>44853</v>
      </c>
      <c r="B27" s="7">
        <v>44854</v>
      </c>
      <c r="C27" s="3">
        <v>60</v>
      </c>
      <c r="D27" s="52">
        <v>60</v>
      </c>
      <c r="E27" s="52">
        <v>60</v>
      </c>
      <c r="F27" s="52">
        <v>59</v>
      </c>
      <c r="G27" s="52">
        <v>60</v>
      </c>
      <c r="H27" s="86">
        <f t="shared" si="2"/>
        <v>60</v>
      </c>
      <c r="I27" s="52"/>
      <c r="J27" s="52"/>
      <c r="K27" s="52"/>
      <c r="L27" s="52"/>
      <c r="M27" s="53">
        <v>61</v>
      </c>
      <c r="N27" s="3">
        <v>31</v>
      </c>
      <c r="O27" s="52">
        <v>32</v>
      </c>
      <c r="P27" s="52">
        <v>32</v>
      </c>
      <c r="Q27" s="52">
        <v>32</v>
      </c>
      <c r="R27" s="52">
        <v>32</v>
      </c>
      <c r="S27" s="86">
        <f t="shared" si="3"/>
        <v>31</v>
      </c>
      <c r="T27" s="52"/>
      <c r="U27" s="52">
        <v>29</v>
      </c>
      <c r="V27" s="52">
        <v>29</v>
      </c>
      <c r="W27" s="52"/>
      <c r="X27" s="53">
        <v>30</v>
      </c>
      <c r="Y27" s="6"/>
      <c r="Z27" s="29">
        <v>16</v>
      </c>
      <c r="AA27" s="84">
        <v>9</v>
      </c>
      <c r="AB27" s="54">
        <v>12</v>
      </c>
      <c r="AC27" s="54">
        <v>9</v>
      </c>
      <c r="AD27" s="54">
        <v>10</v>
      </c>
      <c r="AE27" s="54">
        <v>15</v>
      </c>
      <c r="AF27" s="55">
        <f t="shared" si="1"/>
        <v>13</v>
      </c>
      <c r="AG27" s="98">
        <f t="shared" si="4"/>
        <v>16</v>
      </c>
      <c r="AH27" s="54"/>
      <c r="AI27" s="54"/>
      <c r="AJ27" s="54">
        <v>16</v>
      </c>
      <c r="AK27" s="54">
        <v>16</v>
      </c>
      <c r="AL27" s="54"/>
      <c r="AM27" s="56">
        <v>16</v>
      </c>
      <c r="AN27" s="11">
        <v>0</v>
      </c>
      <c r="AP27" s="33"/>
      <c r="AQ27" s="33"/>
      <c r="AR27" s="33"/>
      <c r="AS27" s="33"/>
      <c r="AT27" s="33"/>
      <c r="AU27" s="33">
        <v>0</v>
      </c>
      <c r="AV27" s="33"/>
      <c r="AW27" s="33">
        <v>0</v>
      </c>
      <c r="AX27" s="33">
        <v>0</v>
      </c>
      <c r="AY27" s="33"/>
      <c r="AZ27" s="40">
        <v>0</v>
      </c>
      <c r="BA27" s="7">
        <v>44853</v>
      </c>
      <c r="BB27" s="7">
        <v>44854</v>
      </c>
      <c r="BC27" s="15"/>
    </row>
    <row r="28" spans="1:55" x14ac:dyDescent="0.3">
      <c r="A28" s="7">
        <v>44854</v>
      </c>
      <c r="B28" s="7">
        <v>44855</v>
      </c>
      <c r="C28" s="3">
        <v>65</v>
      </c>
      <c r="D28" s="52">
        <v>65</v>
      </c>
      <c r="E28" s="52">
        <v>67</v>
      </c>
      <c r="F28" s="52">
        <v>66</v>
      </c>
      <c r="G28" s="52">
        <v>68</v>
      </c>
      <c r="H28" s="86">
        <f t="shared" si="2"/>
        <v>68</v>
      </c>
      <c r="I28" s="52"/>
      <c r="J28" s="52"/>
      <c r="K28" s="52"/>
      <c r="L28" s="52"/>
      <c r="M28" s="53">
        <v>68</v>
      </c>
      <c r="N28" s="3">
        <v>33</v>
      </c>
      <c r="O28" s="52">
        <v>34</v>
      </c>
      <c r="P28" s="52">
        <v>37</v>
      </c>
      <c r="Q28" s="52">
        <v>34</v>
      </c>
      <c r="R28" s="52">
        <v>35</v>
      </c>
      <c r="S28" s="86">
        <f t="shared" si="3"/>
        <v>34</v>
      </c>
      <c r="T28" s="52"/>
      <c r="U28" s="52">
        <v>32</v>
      </c>
      <c r="V28" s="52"/>
      <c r="W28" s="52">
        <v>36</v>
      </c>
      <c r="X28" s="53">
        <v>34</v>
      </c>
      <c r="Y28" s="6"/>
      <c r="Z28" s="29">
        <v>4</v>
      </c>
      <c r="AA28" s="84">
        <v>5</v>
      </c>
      <c r="AB28" s="54">
        <v>6</v>
      </c>
      <c r="AC28" s="54">
        <v>6</v>
      </c>
      <c r="AD28" s="54">
        <v>6</v>
      </c>
      <c r="AE28" s="54">
        <v>9</v>
      </c>
      <c r="AF28" s="55">
        <f t="shared" si="1"/>
        <v>8</v>
      </c>
      <c r="AG28" s="98">
        <f t="shared" si="4"/>
        <v>10</v>
      </c>
      <c r="AH28" s="54"/>
      <c r="AI28" s="54"/>
      <c r="AJ28" s="54">
        <v>10</v>
      </c>
      <c r="AK28" s="54"/>
      <c r="AL28" s="54">
        <v>4</v>
      </c>
      <c r="AM28" s="56">
        <v>11</v>
      </c>
      <c r="AN28" s="11">
        <v>0</v>
      </c>
      <c r="AP28" s="33"/>
      <c r="AQ28" s="33"/>
      <c r="AR28" s="33"/>
      <c r="AS28" s="33"/>
      <c r="AT28" s="33"/>
      <c r="AU28" s="33">
        <v>0</v>
      </c>
      <c r="AV28" s="33"/>
      <c r="AW28" s="33">
        <v>0</v>
      </c>
      <c r="AX28" s="33"/>
      <c r="AY28" s="33">
        <v>0</v>
      </c>
      <c r="AZ28" s="40">
        <v>0</v>
      </c>
      <c r="BA28" s="7">
        <v>44854</v>
      </c>
      <c r="BB28" s="7">
        <v>44855</v>
      </c>
      <c r="BC28" s="15"/>
    </row>
    <row r="29" spans="1:55" x14ac:dyDescent="0.3">
      <c r="A29" s="7"/>
      <c r="B29" s="7" t="s">
        <v>50</v>
      </c>
      <c r="C29" s="8">
        <f t="shared" ref="C29:AH29" si="5">AVERAGE(C2:C28)</f>
        <v>70.555555555555557</v>
      </c>
      <c r="D29" s="22">
        <f t="shared" si="5"/>
        <v>68.259259259259252</v>
      </c>
      <c r="E29" s="8">
        <f t="shared" si="5"/>
        <v>70.148148148148152</v>
      </c>
      <c r="F29" s="8">
        <f t="shared" si="5"/>
        <v>70.222222222222229</v>
      </c>
      <c r="G29" s="8">
        <f t="shared" si="5"/>
        <v>70.407407407407405</v>
      </c>
      <c r="H29" s="8">
        <f t="shared" si="5"/>
        <v>70.481481481481481</v>
      </c>
      <c r="I29" s="8" t="e">
        <f t="shared" si="5"/>
        <v>#DIV/0!</v>
      </c>
      <c r="J29" s="8" t="e">
        <f t="shared" si="5"/>
        <v>#DIV/0!</v>
      </c>
      <c r="K29" s="8" t="e">
        <f t="shared" si="5"/>
        <v>#DIV/0!</v>
      </c>
      <c r="L29" s="8" t="e">
        <f t="shared" si="5"/>
        <v>#DIV/0!</v>
      </c>
      <c r="M29" s="42">
        <f t="shared" si="5"/>
        <v>66.375</v>
      </c>
      <c r="N29" s="8">
        <f t="shared" si="5"/>
        <v>44.851851851851855</v>
      </c>
      <c r="O29" s="22">
        <f t="shared" si="5"/>
        <v>44.814814814814817</v>
      </c>
      <c r="P29" s="8">
        <f t="shared" si="5"/>
        <v>46.74074074074074</v>
      </c>
      <c r="Q29" s="8">
        <f t="shared" si="5"/>
        <v>47.111111111111114</v>
      </c>
      <c r="R29" s="8">
        <f t="shared" si="5"/>
        <v>46.037037037037038</v>
      </c>
      <c r="S29" s="8">
        <f t="shared" si="5"/>
        <v>45.037037037037038</v>
      </c>
      <c r="T29" s="8" t="e">
        <f t="shared" si="5"/>
        <v>#DIV/0!</v>
      </c>
      <c r="U29" s="8">
        <f t="shared" si="5"/>
        <v>41.18181818181818</v>
      </c>
      <c r="V29" s="8">
        <f t="shared" si="5"/>
        <v>42.2</v>
      </c>
      <c r="W29" s="8">
        <f t="shared" si="5"/>
        <v>41.857142857142854</v>
      </c>
      <c r="X29" s="42">
        <f t="shared" si="5"/>
        <v>38.5</v>
      </c>
      <c r="Y29" s="8">
        <f t="shared" si="5"/>
        <v>16.894736842105264</v>
      </c>
      <c r="Z29" s="8">
        <f t="shared" si="5"/>
        <v>14.518518518518519</v>
      </c>
      <c r="AA29" s="22">
        <f t="shared" si="5"/>
        <v>8.7037037037037042</v>
      </c>
      <c r="AB29" s="8">
        <f t="shared" si="5"/>
        <v>10.148148148148149</v>
      </c>
      <c r="AC29" s="8">
        <f t="shared" si="5"/>
        <v>9.0740740740740744</v>
      </c>
      <c r="AD29" s="8">
        <f t="shared" si="5"/>
        <v>9.2592592592592595</v>
      </c>
      <c r="AE29" s="8">
        <f t="shared" si="5"/>
        <v>13.333333333333334</v>
      </c>
      <c r="AF29" s="8">
        <f t="shared" si="5"/>
        <v>11.518518518518519</v>
      </c>
      <c r="AG29" s="8">
        <f t="shared" si="5"/>
        <v>13.962962962962964</v>
      </c>
      <c r="AH29" s="8" t="e">
        <f t="shared" si="5"/>
        <v>#DIV/0!</v>
      </c>
      <c r="AI29" s="8" t="e">
        <f t="shared" ref="AI29:AZ29" si="6">AVERAGE(AI2:AI28)</f>
        <v>#DIV/0!</v>
      </c>
      <c r="AJ29" s="8">
        <f t="shared" si="6"/>
        <v>15.454545454545455</v>
      </c>
      <c r="AK29" s="8">
        <f t="shared" si="6"/>
        <v>15.9</v>
      </c>
      <c r="AL29" s="8">
        <f t="shared" si="6"/>
        <v>8.1428571428571423</v>
      </c>
      <c r="AM29" s="42">
        <f t="shared" si="6"/>
        <v>14</v>
      </c>
      <c r="AN29" s="8">
        <f t="shared" si="6"/>
        <v>2.6923076923076925E-2</v>
      </c>
      <c r="AO29" s="8" t="e">
        <f t="shared" si="6"/>
        <v>#DIV/0!</v>
      </c>
      <c r="AP29" s="22">
        <f t="shared" si="6"/>
        <v>0.22500000000000001</v>
      </c>
      <c r="AQ29" s="8">
        <f t="shared" si="6"/>
        <v>0.13</v>
      </c>
      <c r="AR29" s="8">
        <f t="shared" si="6"/>
        <v>0.23499999999999999</v>
      </c>
      <c r="AS29" s="8">
        <f t="shared" si="6"/>
        <v>4.4999999999999998E-2</v>
      </c>
      <c r="AT29" s="8">
        <f t="shared" si="6"/>
        <v>0.21</v>
      </c>
      <c r="AU29" s="8">
        <f t="shared" si="6"/>
        <v>4.6956521739130438E-2</v>
      </c>
      <c r="AV29" s="8">
        <f t="shared" si="6"/>
        <v>4.9999999999999996E-2</v>
      </c>
      <c r="AW29" s="8">
        <f t="shared" si="6"/>
        <v>6.0909090909090913E-2</v>
      </c>
      <c r="AX29" s="8">
        <f t="shared" si="6"/>
        <v>0.10666666666666666</v>
      </c>
      <c r="AY29" s="8">
        <f t="shared" si="6"/>
        <v>0.11600000000000002</v>
      </c>
      <c r="AZ29" s="42">
        <f t="shared" si="6"/>
        <v>3.888888888888889E-2</v>
      </c>
      <c r="BA29" s="7" t="s">
        <v>50</v>
      </c>
      <c r="BB29" s="7" t="s">
        <v>50</v>
      </c>
      <c r="BC29" s="15"/>
    </row>
    <row r="30" spans="1:55" x14ac:dyDescent="0.3">
      <c r="A30" s="7"/>
      <c r="B30" s="7" t="s">
        <v>50</v>
      </c>
      <c r="D30" s="24"/>
      <c r="E30" s="4"/>
      <c r="F30" s="4"/>
      <c r="G30" s="4"/>
      <c r="H30" s="4"/>
      <c r="I30" s="4"/>
      <c r="J30" s="4"/>
      <c r="K30" s="4"/>
      <c r="L30" s="4"/>
      <c r="M30" s="43"/>
      <c r="O30" s="24"/>
      <c r="P30" s="4"/>
      <c r="Q30" s="4"/>
      <c r="R30" s="4"/>
      <c r="S30" s="4"/>
      <c r="T30" s="4"/>
      <c r="U30" s="4"/>
      <c r="V30" s="4"/>
      <c r="W30" s="4"/>
      <c r="X30" s="43"/>
      <c r="Y30" s="6"/>
      <c r="Z30" s="6"/>
      <c r="AA30" s="2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3"/>
      <c r="AP30" s="23"/>
      <c r="AQ30" s="9"/>
      <c r="AR30" s="9"/>
      <c r="AS30" s="9"/>
      <c r="AT30" s="9"/>
      <c r="AU30" s="9"/>
      <c r="AV30" s="9"/>
      <c r="AW30" s="9"/>
      <c r="AX30" s="9"/>
      <c r="AY30" s="9"/>
      <c r="AZ30" s="49"/>
      <c r="BA30" s="7"/>
      <c r="BB30" s="7" t="s">
        <v>50</v>
      </c>
      <c r="BC30" s="15"/>
    </row>
    <row r="31" spans="1:55" x14ac:dyDescent="0.3">
      <c r="A31" s="7"/>
      <c r="B31" s="7"/>
      <c r="D31" s="24"/>
      <c r="E31" s="4"/>
      <c r="F31" s="4"/>
      <c r="G31" s="4"/>
      <c r="H31" s="4"/>
      <c r="I31" s="4"/>
      <c r="J31" s="4"/>
      <c r="K31" s="4"/>
      <c r="L31" s="4"/>
      <c r="M31" s="43"/>
      <c r="O31" s="24"/>
      <c r="P31" s="4"/>
      <c r="Q31" s="4"/>
      <c r="R31" s="4"/>
      <c r="S31" s="4"/>
      <c r="T31" s="4"/>
      <c r="U31" s="4"/>
      <c r="V31" s="4"/>
      <c r="W31" s="4"/>
      <c r="X31" s="43"/>
      <c r="Y31" s="6"/>
      <c r="Z31" s="6"/>
      <c r="AA31" s="2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3"/>
      <c r="AP31" s="23"/>
      <c r="AQ31" s="9"/>
      <c r="AR31" s="9"/>
      <c r="AS31" s="9"/>
      <c r="AT31" s="9"/>
      <c r="AU31" s="9"/>
      <c r="AV31" s="9"/>
      <c r="AW31" s="9"/>
      <c r="AX31" s="9"/>
      <c r="AY31" s="9"/>
      <c r="AZ31" s="49"/>
      <c r="BA31" s="7"/>
      <c r="BB31" s="7"/>
      <c r="BC31" s="15"/>
    </row>
    <row r="32" spans="1:55" ht="43.2" customHeight="1" x14ac:dyDescent="0.3">
      <c r="A32" s="12" t="s">
        <v>51</v>
      </c>
      <c r="B32" s="7"/>
      <c r="D32" s="24"/>
      <c r="E32" s="4"/>
      <c r="F32" s="4"/>
      <c r="G32" s="4"/>
      <c r="H32" s="4"/>
      <c r="I32" s="4"/>
      <c r="J32" s="4"/>
      <c r="K32" s="4"/>
      <c r="L32" s="4"/>
      <c r="M32" s="43"/>
      <c r="O32" s="24"/>
      <c r="P32" s="4"/>
      <c r="Q32" s="4"/>
      <c r="R32" s="4"/>
      <c r="S32" s="4"/>
      <c r="T32" s="4"/>
      <c r="U32" s="4"/>
      <c r="V32" s="4"/>
      <c r="W32" s="4"/>
      <c r="X32" s="43"/>
      <c r="Y32" s="6"/>
      <c r="Z32" s="6"/>
      <c r="AA32" s="2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3"/>
      <c r="AP32" s="23"/>
      <c r="AQ32" s="9"/>
      <c r="AR32" s="9"/>
      <c r="AS32" s="9"/>
      <c r="AT32" s="9"/>
      <c r="AU32" s="9"/>
      <c r="AV32" s="9"/>
      <c r="AW32" s="9"/>
      <c r="AX32" s="9"/>
      <c r="AY32" s="9"/>
      <c r="AZ32" s="49"/>
      <c r="BA32" s="7"/>
      <c r="BB32" s="7"/>
      <c r="BC32" s="15"/>
    </row>
    <row r="33" spans="1:55" x14ac:dyDescent="0.3">
      <c r="A33" s="7"/>
      <c r="B33" s="7"/>
      <c r="D33" s="24"/>
      <c r="E33" s="4"/>
      <c r="F33" s="4"/>
      <c r="G33" s="4"/>
      <c r="H33" s="4"/>
      <c r="I33" s="4"/>
      <c r="J33" s="4"/>
      <c r="K33" s="4"/>
      <c r="L33" s="4"/>
      <c r="M33" s="43"/>
      <c r="O33" s="24"/>
      <c r="P33" s="4"/>
      <c r="Q33" s="4"/>
      <c r="R33" s="4"/>
      <c r="S33" s="4"/>
      <c r="T33" s="4"/>
      <c r="U33" s="4"/>
      <c r="V33" s="4"/>
      <c r="W33" s="4"/>
      <c r="X33" s="43"/>
      <c r="Y33" s="6"/>
      <c r="Z33" s="6"/>
      <c r="AA33" s="2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3"/>
      <c r="AP33" s="23"/>
      <c r="AQ33" s="9"/>
      <c r="AR33" s="9"/>
      <c r="AS33" s="9"/>
      <c r="AT33" s="9"/>
      <c r="AU33" s="9"/>
      <c r="AV33" s="9"/>
      <c r="AW33" s="9"/>
      <c r="AX33" s="9"/>
      <c r="AY33" s="9"/>
      <c r="AZ33" s="49"/>
      <c r="BA33" s="7"/>
      <c r="BB33" s="7"/>
      <c r="BC33" s="15"/>
    </row>
    <row r="34" spans="1:55" ht="57.6" customHeight="1" x14ac:dyDescent="0.3">
      <c r="A34" s="7" t="s">
        <v>52</v>
      </c>
      <c r="B34" s="7" t="s">
        <v>1</v>
      </c>
      <c r="C34" s="16" t="s">
        <v>2</v>
      </c>
      <c r="D34" s="21" t="s">
        <v>3</v>
      </c>
      <c r="E34" s="13" t="s">
        <v>4</v>
      </c>
      <c r="F34" s="13" t="s">
        <v>5</v>
      </c>
      <c r="G34" s="13" t="s">
        <v>53</v>
      </c>
      <c r="H34" s="13" t="s">
        <v>54</v>
      </c>
      <c r="I34" s="13" t="s">
        <v>7</v>
      </c>
      <c r="J34" s="13" t="s">
        <v>8</v>
      </c>
      <c r="K34" s="13" t="s">
        <v>9</v>
      </c>
      <c r="L34" s="13" t="s">
        <v>10</v>
      </c>
      <c r="M34" s="41" t="s">
        <v>11</v>
      </c>
      <c r="N34" s="16" t="s">
        <v>12</v>
      </c>
      <c r="O34" s="21" t="s">
        <v>13</v>
      </c>
      <c r="P34" s="13" t="s">
        <v>14</v>
      </c>
      <c r="Q34" s="13" t="s">
        <v>15</v>
      </c>
      <c r="R34" s="13" t="s">
        <v>55</v>
      </c>
      <c r="S34" s="41" t="s">
        <v>59</v>
      </c>
      <c r="T34" s="13" t="s">
        <v>17</v>
      </c>
      <c r="U34" s="13" t="s">
        <v>18</v>
      </c>
      <c r="V34" s="13" t="s">
        <v>19</v>
      </c>
      <c r="W34" s="13" t="s">
        <v>20</v>
      </c>
      <c r="X34" s="41" t="s">
        <v>21</v>
      </c>
      <c r="Y34" s="16" t="s">
        <v>22</v>
      </c>
      <c r="Z34" s="16" t="s">
        <v>23</v>
      </c>
      <c r="AA34" s="21" t="s">
        <v>24</v>
      </c>
      <c r="AB34" s="13" t="s">
        <v>25</v>
      </c>
      <c r="AC34" s="13" t="s">
        <v>26</v>
      </c>
      <c r="AD34" s="13" t="s">
        <v>56</v>
      </c>
      <c r="AE34" s="13" t="s">
        <v>28</v>
      </c>
      <c r="AF34" s="13" t="s">
        <v>29</v>
      </c>
      <c r="AG34" s="41" t="s">
        <v>61</v>
      </c>
      <c r="AH34" s="13" t="s">
        <v>30</v>
      </c>
      <c r="AI34" s="13" t="s">
        <v>31</v>
      </c>
      <c r="AJ34" s="13" t="s">
        <v>32</v>
      </c>
      <c r="AK34" s="13" t="s">
        <v>33</v>
      </c>
      <c r="AL34" s="13" t="s">
        <v>34</v>
      </c>
      <c r="AM34" s="41" t="s">
        <v>35</v>
      </c>
      <c r="AN34" s="17" t="s">
        <v>36</v>
      </c>
      <c r="AO34" s="17" t="s">
        <v>37</v>
      </c>
      <c r="AP34" s="21" t="s">
        <v>38</v>
      </c>
      <c r="AQ34" s="13" t="s">
        <v>39</v>
      </c>
      <c r="AR34" s="13" t="s">
        <v>40</v>
      </c>
      <c r="AS34" s="13"/>
      <c r="AT34" s="13"/>
      <c r="AU34" s="13" t="s">
        <v>43</v>
      </c>
      <c r="AV34" s="13"/>
      <c r="AW34" s="13" t="s">
        <v>45</v>
      </c>
      <c r="AX34" s="13" t="s">
        <v>46</v>
      </c>
      <c r="AY34" s="13" t="s">
        <v>47</v>
      </c>
      <c r="AZ34" s="41" t="s">
        <v>48</v>
      </c>
      <c r="BA34" s="7" t="s">
        <v>52</v>
      </c>
      <c r="BB34" s="7" t="s">
        <v>1</v>
      </c>
      <c r="BC34" s="15"/>
    </row>
    <row r="35" spans="1:55" x14ac:dyDescent="0.3">
      <c r="A35" s="7">
        <f t="shared" ref="A35:C59" si="7">A2</f>
        <v>44828</v>
      </c>
      <c r="B35" s="7">
        <f t="shared" si="7"/>
        <v>44829</v>
      </c>
      <c r="C35" s="3">
        <f t="shared" si="7"/>
        <v>80</v>
      </c>
      <c r="D35" s="24">
        <f t="shared" ref="D35:I44" si="8">D2-$C2</f>
        <v>2</v>
      </c>
      <c r="E35" s="24">
        <f t="shared" si="8"/>
        <v>-1</v>
      </c>
      <c r="F35" s="24">
        <f t="shared" si="8"/>
        <v>-3</v>
      </c>
      <c r="G35" s="24">
        <f t="shared" si="8"/>
        <v>-1</v>
      </c>
      <c r="H35" s="24">
        <f t="shared" si="8"/>
        <v>0</v>
      </c>
      <c r="I35" s="24"/>
      <c r="J35" s="4"/>
      <c r="K35" s="4"/>
      <c r="L35" s="4"/>
      <c r="M35" s="43"/>
      <c r="N35" s="3">
        <f t="shared" ref="N35:N59" si="9">N2</f>
        <v>60</v>
      </c>
      <c r="O35" s="24">
        <f t="shared" ref="O35:T44" si="10">O2-$N2</f>
        <v>-1</v>
      </c>
      <c r="P35" s="24">
        <f t="shared" si="10"/>
        <v>0</v>
      </c>
      <c r="Q35" s="24">
        <f t="shared" si="10"/>
        <v>1</v>
      </c>
      <c r="R35" s="24">
        <f t="shared" si="10"/>
        <v>1</v>
      </c>
      <c r="S35" s="24">
        <f t="shared" si="10"/>
        <v>0</v>
      </c>
      <c r="T35" s="24"/>
      <c r="U35" s="4"/>
      <c r="V35" s="4"/>
      <c r="W35" s="4"/>
      <c r="X35" s="43"/>
      <c r="Y35" s="6">
        <f t="shared" ref="Y35:Z59" si="11">Y2</f>
        <v>25</v>
      </c>
      <c r="Z35" s="6">
        <f t="shared" si="11"/>
        <v>22</v>
      </c>
      <c r="AA35" s="25">
        <f t="shared" ref="AA35:AI35" si="12">AA2-$Z2</f>
        <v>-8</v>
      </c>
      <c r="AB35" s="25">
        <f t="shared" si="12"/>
        <v>-6</v>
      </c>
      <c r="AC35" s="25">
        <f t="shared" si="12"/>
        <v>-6</v>
      </c>
      <c r="AD35" s="25">
        <f t="shared" si="12"/>
        <v>-10</v>
      </c>
      <c r="AE35" s="25">
        <f t="shared" si="12"/>
        <v>-3</v>
      </c>
      <c r="AF35" s="25">
        <f t="shared" si="12"/>
        <v>-6</v>
      </c>
      <c r="AG35" s="25">
        <f t="shared" si="12"/>
        <v>-3</v>
      </c>
      <c r="AH35" s="25"/>
      <c r="AI35" s="25"/>
      <c r="AJ35" s="14"/>
      <c r="AK35" s="14"/>
      <c r="AL35" s="14"/>
      <c r="AM35" s="47"/>
      <c r="AN35" s="11">
        <f t="shared" ref="AN35:AO59" si="13">AN2</f>
        <v>0.04</v>
      </c>
      <c r="AO35" s="11">
        <f t="shared" si="13"/>
        <v>0</v>
      </c>
      <c r="AP35" s="23"/>
      <c r="AQ35" s="9"/>
      <c r="AR35" s="9"/>
      <c r="AS35" s="9"/>
      <c r="AT35" s="9"/>
      <c r="AU35" s="9"/>
      <c r="AV35" s="9"/>
      <c r="AW35" s="9"/>
      <c r="AX35" s="9"/>
      <c r="AY35" s="9"/>
      <c r="AZ35" s="49"/>
      <c r="BA35" s="7">
        <v>44493</v>
      </c>
      <c r="BB35" s="7">
        <v>44494</v>
      </c>
    </row>
    <row r="36" spans="1:55" x14ac:dyDescent="0.3">
      <c r="A36" s="7">
        <f t="shared" si="7"/>
        <v>44829</v>
      </c>
      <c r="B36" s="7">
        <f t="shared" si="7"/>
        <v>44830</v>
      </c>
      <c r="C36" s="3">
        <f t="shared" si="7"/>
        <v>77</v>
      </c>
      <c r="D36" s="24">
        <f t="shared" si="8"/>
        <v>1</v>
      </c>
      <c r="E36" s="24">
        <f t="shared" si="8"/>
        <v>-1</v>
      </c>
      <c r="F36" s="24">
        <f t="shared" si="8"/>
        <v>-1</v>
      </c>
      <c r="G36" s="24">
        <f t="shared" si="8"/>
        <v>-1</v>
      </c>
      <c r="H36" s="24">
        <f t="shared" si="8"/>
        <v>0</v>
      </c>
      <c r="I36" s="24"/>
      <c r="J36" s="4"/>
      <c r="K36" s="4"/>
      <c r="L36" s="4"/>
      <c r="M36" s="43"/>
      <c r="N36" s="3">
        <f t="shared" si="9"/>
        <v>54</v>
      </c>
      <c r="O36" s="24">
        <f t="shared" si="10"/>
        <v>2</v>
      </c>
      <c r="P36" s="24">
        <f t="shared" si="10"/>
        <v>-2</v>
      </c>
      <c r="Q36" s="24">
        <f t="shared" si="10"/>
        <v>0</v>
      </c>
      <c r="R36" s="24">
        <f t="shared" si="10"/>
        <v>-1</v>
      </c>
      <c r="S36" s="24">
        <f t="shared" si="10"/>
        <v>-2</v>
      </c>
      <c r="T36" s="24"/>
      <c r="U36" s="4"/>
      <c r="V36" s="4"/>
      <c r="W36" s="4"/>
      <c r="X36" s="43"/>
      <c r="Y36" s="6">
        <f t="shared" si="11"/>
        <v>20</v>
      </c>
      <c r="Z36" s="6">
        <f t="shared" si="11"/>
        <v>17</v>
      </c>
      <c r="AA36" s="25">
        <f t="shared" ref="AA36:AI36" si="14">AA3-$Z3</f>
        <v>-5</v>
      </c>
      <c r="AB36" s="25">
        <f t="shared" si="14"/>
        <v>-3</v>
      </c>
      <c r="AC36" s="25">
        <f t="shared" si="14"/>
        <v>-1</v>
      </c>
      <c r="AD36" s="25">
        <f t="shared" si="14"/>
        <v>-6</v>
      </c>
      <c r="AE36" s="25">
        <f t="shared" si="14"/>
        <v>0</v>
      </c>
      <c r="AF36" s="25">
        <f t="shared" si="14"/>
        <v>-3</v>
      </c>
      <c r="AG36" s="25">
        <f t="shared" si="14"/>
        <v>0</v>
      </c>
      <c r="AH36" s="25"/>
      <c r="AI36" s="25"/>
      <c r="AJ36" s="14"/>
      <c r="AK36" s="14"/>
      <c r="AL36" s="14"/>
      <c r="AM36" s="47"/>
      <c r="AN36" s="11">
        <f t="shared" si="13"/>
        <v>0</v>
      </c>
      <c r="AO36" s="11">
        <f t="shared" si="13"/>
        <v>0</v>
      </c>
      <c r="AP36" s="23"/>
      <c r="AQ36" s="9"/>
      <c r="AR36" s="9"/>
      <c r="AS36" s="9"/>
      <c r="AT36" s="9"/>
      <c r="AU36" s="9"/>
      <c r="AV36" s="9"/>
      <c r="AW36" s="9"/>
      <c r="AX36" s="9"/>
      <c r="AY36" s="9"/>
      <c r="AZ36" s="49"/>
      <c r="BA36" s="7">
        <v>44494</v>
      </c>
      <c r="BB36" s="7">
        <v>44495</v>
      </c>
    </row>
    <row r="37" spans="1:55" x14ac:dyDescent="0.3">
      <c r="A37" s="7">
        <f t="shared" si="7"/>
        <v>44830</v>
      </c>
      <c r="B37" s="7">
        <f t="shared" si="7"/>
        <v>44831</v>
      </c>
      <c r="C37" s="3">
        <f t="shared" si="7"/>
        <v>72</v>
      </c>
      <c r="D37" s="24">
        <f t="shared" si="8"/>
        <v>-1</v>
      </c>
      <c r="E37" s="24">
        <f t="shared" si="8"/>
        <v>-3</v>
      </c>
      <c r="F37" s="24">
        <f t="shared" si="8"/>
        <v>-1</v>
      </c>
      <c r="G37" s="24">
        <f t="shared" si="8"/>
        <v>-1</v>
      </c>
      <c r="H37" s="24">
        <f t="shared" si="8"/>
        <v>0</v>
      </c>
      <c r="I37" s="24"/>
      <c r="J37" s="4"/>
      <c r="K37" s="4"/>
      <c r="L37" s="4"/>
      <c r="M37" s="43"/>
      <c r="N37" s="3">
        <f t="shared" si="9"/>
        <v>45</v>
      </c>
      <c r="O37" s="24">
        <f t="shared" si="10"/>
        <v>1</v>
      </c>
      <c r="P37" s="24">
        <f t="shared" si="10"/>
        <v>1</v>
      </c>
      <c r="Q37" s="24">
        <f t="shared" si="10"/>
        <v>2</v>
      </c>
      <c r="R37" s="24">
        <f t="shared" si="10"/>
        <v>2</v>
      </c>
      <c r="S37" s="24">
        <f t="shared" si="10"/>
        <v>1</v>
      </c>
      <c r="T37" s="24"/>
      <c r="U37" s="4"/>
      <c r="V37" s="4"/>
      <c r="W37" s="4"/>
      <c r="X37" s="43"/>
      <c r="Y37" s="6">
        <f t="shared" si="11"/>
        <v>14</v>
      </c>
      <c r="Z37" s="6">
        <f t="shared" si="11"/>
        <v>12</v>
      </c>
      <c r="AA37" s="25">
        <f t="shared" ref="AA37:AI37" si="15">AA4-$Z4</f>
        <v>-1</v>
      </c>
      <c r="AB37" s="25">
        <f t="shared" si="15"/>
        <v>0</v>
      </c>
      <c r="AC37" s="25">
        <f t="shared" si="15"/>
        <v>1</v>
      </c>
      <c r="AD37" s="25">
        <f t="shared" si="15"/>
        <v>-2</v>
      </c>
      <c r="AE37" s="25">
        <f t="shared" si="15"/>
        <v>0</v>
      </c>
      <c r="AF37" s="25">
        <f t="shared" si="15"/>
        <v>-1</v>
      </c>
      <c r="AG37" s="25">
        <f t="shared" si="15"/>
        <v>1</v>
      </c>
      <c r="AH37" s="25"/>
      <c r="AI37" s="25"/>
      <c r="AJ37" s="14"/>
      <c r="AK37" s="14"/>
      <c r="AL37" s="14"/>
      <c r="AM37" s="47"/>
      <c r="AN37" s="11">
        <f t="shared" si="13"/>
        <v>0</v>
      </c>
      <c r="AO37" s="11">
        <f t="shared" si="13"/>
        <v>0</v>
      </c>
      <c r="AP37" s="23"/>
      <c r="AQ37" s="9"/>
      <c r="AR37" s="9"/>
      <c r="AS37" s="9"/>
      <c r="AT37" s="9"/>
      <c r="AU37" s="9"/>
      <c r="AV37" s="9"/>
      <c r="AW37" s="9"/>
      <c r="AX37" s="9"/>
      <c r="AY37" s="9"/>
      <c r="AZ37" s="49"/>
      <c r="BA37" s="7">
        <v>44495</v>
      </c>
      <c r="BB37" s="7">
        <v>44496</v>
      </c>
    </row>
    <row r="38" spans="1:55" x14ac:dyDescent="0.3">
      <c r="A38" s="7">
        <f t="shared" si="7"/>
        <v>44831</v>
      </c>
      <c r="B38" s="7">
        <f t="shared" si="7"/>
        <v>44832</v>
      </c>
      <c r="C38" s="3">
        <f t="shared" si="7"/>
        <v>68</v>
      </c>
      <c r="D38" s="24">
        <f t="shared" si="8"/>
        <v>-2</v>
      </c>
      <c r="E38" s="24">
        <f t="shared" si="8"/>
        <v>0</v>
      </c>
      <c r="F38" s="24">
        <f t="shared" si="8"/>
        <v>1</v>
      </c>
      <c r="G38" s="24">
        <f t="shared" si="8"/>
        <v>0</v>
      </c>
      <c r="H38" s="24">
        <f t="shared" si="8"/>
        <v>0</v>
      </c>
      <c r="I38" s="24"/>
      <c r="J38" s="4"/>
      <c r="K38" s="4"/>
      <c r="L38" s="4"/>
      <c r="M38" s="43"/>
      <c r="N38" s="3">
        <f t="shared" si="9"/>
        <v>42</v>
      </c>
      <c r="O38" s="24">
        <f t="shared" si="10"/>
        <v>2</v>
      </c>
      <c r="P38" s="24">
        <f t="shared" si="10"/>
        <v>3</v>
      </c>
      <c r="Q38" s="24">
        <f t="shared" si="10"/>
        <v>3</v>
      </c>
      <c r="R38" s="24">
        <f t="shared" si="10"/>
        <v>2</v>
      </c>
      <c r="S38" s="24">
        <f t="shared" si="10"/>
        <v>1</v>
      </c>
      <c r="T38" s="24"/>
      <c r="U38" s="4"/>
      <c r="V38" s="4"/>
      <c r="W38" s="4"/>
      <c r="X38" s="43"/>
      <c r="Y38" s="6">
        <f t="shared" si="11"/>
        <v>20</v>
      </c>
      <c r="Z38" s="6">
        <f t="shared" si="11"/>
        <v>17</v>
      </c>
      <c r="AA38" s="25">
        <f t="shared" ref="AA38:AI38" si="16">AA5-$Z5</f>
        <v>-9</v>
      </c>
      <c r="AB38" s="25">
        <f t="shared" si="16"/>
        <v>-8</v>
      </c>
      <c r="AC38" s="25">
        <f t="shared" si="16"/>
        <v>-6</v>
      </c>
      <c r="AD38" s="25">
        <f t="shared" si="16"/>
        <v>-6</v>
      </c>
      <c r="AE38" s="25">
        <f t="shared" si="16"/>
        <v>-4</v>
      </c>
      <c r="AF38" s="25">
        <f t="shared" si="16"/>
        <v>-5</v>
      </c>
      <c r="AG38" s="25">
        <f t="shared" si="16"/>
        <v>-2</v>
      </c>
      <c r="AH38" s="25"/>
      <c r="AI38" s="25"/>
      <c r="AJ38" s="14"/>
      <c r="AK38" s="14"/>
      <c r="AL38" s="14"/>
      <c r="AM38" s="47"/>
      <c r="AN38" s="11">
        <f t="shared" si="13"/>
        <v>0</v>
      </c>
      <c r="AO38" s="11">
        <f t="shared" si="13"/>
        <v>0</v>
      </c>
      <c r="AP38" s="23"/>
      <c r="AQ38" s="9"/>
      <c r="AR38" s="9"/>
      <c r="AS38" s="9"/>
      <c r="AT38" s="9"/>
      <c r="AU38" s="9"/>
      <c r="AV38" s="9"/>
      <c r="AW38" s="9"/>
      <c r="AX38" s="9"/>
      <c r="AY38" s="9"/>
      <c r="AZ38" s="49"/>
      <c r="BA38" s="7">
        <v>44496</v>
      </c>
      <c r="BB38" s="7">
        <v>44497</v>
      </c>
    </row>
    <row r="39" spans="1:55" x14ac:dyDescent="0.3">
      <c r="A39" s="7">
        <f t="shared" si="7"/>
        <v>44832</v>
      </c>
      <c r="B39" s="7">
        <f t="shared" si="7"/>
        <v>44833</v>
      </c>
      <c r="C39" s="3">
        <f t="shared" si="7"/>
        <v>74</v>
      </c>
      <c r="D39" s="24">
        <f t="shared" si="8"/>
        <v>-6</v>
      </c>
      <c r="E39" s="24">
        <f t="shared" si="8"/>
        <v>0</v>
      </c>
      <c r="F39" s="24">
        <f t="shared" si="8"/>
        <v>0</v>
      </c>
      <c r="G39" s="24">
        <f t="shared" si="8"/>
        <v>-1</v>
      </c>
      <c r="H39" s="24">
        <f t="shared" si="8"/>
        <v>-1</v>
      </c>
      <c r="I39" s="24"/>
      <c r="J39" s="4"/>
      <c r="K39" s="4"/>
      <c r="L39" s="4"/>
      <c r="M39" s="43"/>
      <c r="N39" s="3">
        <f t="shared" si="9"/>
        <v>46</v>
      </c>
      <c r="O39" s="24">
        <f t="shared" si="10"/>
        <v>2</v>
      </c>
      <c r="P39" s="24">
        <f t="shared" si="10"/>
        <v>0</v>
      </c>
      <c r="Q39" s="24">
        <f t="shared" si="10"/>
        <v>-1</v>
      </c>
      <c r="R39" s="24">
        <f t="shared" si="10"/>
        <v>1</v>
      </c>
      <c r="S39" s="24">
        <f t="shared" si="10"/>
        <v>0</v>
      </c>
      <c r="T39" s="24"/>
      <c r="U39" s="4"/>
      <c r="V39" s="4"/>
      <c r="W39" s="4"/>
      <c r="X39" s="43"/>
      <c r="Y39" s="6">
        <f t="shared" si="11"/>
        <v>20</v>
      </c>
      <c r="Z39" s="6">
        <f t="shared" si="11"/>
        <v>17</v>
      </c>
      <c r="AA39" s="25">
        <f t="shared" ref="AA39:AI39" si="17">AA6-$Z6</f>
        <v>-8</v>
      </c>
      <c r="AB39" s="25">
        <f t="shared" si="17"/>
        <v>-5</v>
      </c>
      <c r="AC39" s="25">
        <f t="shared" si="17"/>
        <v>-5</v>
      </c>
      <c r="AD39" s="25">
        <f t="shared" si="17"/>
        <v>-5</v>
      </c>
      <c r="AE39" s="25">
        <f t="shared" si="17"/>
        <v>-1</v>
      </c>
      <c r="AF39" s="25">
        <f t="shared" si="17"/>
        <v>-3</v>
      </c>
      <c r="AG39" s="25">
        <f t="shared" si="17"/>
        <v>0</v>
      </c>
      <c r="AH39" s="25"/>
      <c r="AI39" s="25"/>
      <c r="AJ39" s="14"/>
      <c r="AK39" s="14"/>
      <c r="AL39" s="14"/>
      <c r="AM39" s="47"/>
      <c r="AN39" s="11">
        <f t="shared" si="13"/>
        <v>0</v>
      </c>
      <c r="AO39" s="11">
        <f t="shared" si="13"/>
        <v>0</v>
      </c>
      <c r="AP39" s="23"/>
      <c r="AQ39" s="9"/>
      <c r="AR39" s="9"/>
      <c r="AS39" s="9"/>
      <c r="AT39" s="9"/>
      <c r="AU39" s="9"/>
      <c r="AV39" s="9"/>
      <c r="AW39" s="9"/>
      <c r="AX39" s="9"/>
      <c r="AY39" s="9"/>
      <c r="AZ39" s="49"/>
      <c r="BA39" s="7">
        <v>44497</v>
      </c>
      <c r="BB39" s="7">
        <v>44498</v>
      </c>
    </row>
    <row r="40" spans="1:55" x14ac:dyDescent="0.3">
      <c r="A40" s="7">
        <f t="shared" si="7"/>
        <v>44833</v>
      </c>
      <c r="B40" s="7">
        <f t="shared" si="7"/>
        <v>44834</v>
      </c>
      <c r="C40" s="3">
        <f t="shared" si="7"/>
        <v>74</v>
      </c>
      <c r="D40" s="24">
        <f t="shared" si="8"/>
        <v>-5</v>
      </c>
      <c r="E40" s="24">
        <f t="shared" si="8"/>
        <v>-3</v>
      </c>
      <c r="F40" s="24">
        <f t="shared" si="8"/>
        <v>-6</v>
      </c>
      <c r="G40" s="24">
        <f t="shared" si="8"/>
        <v>-4</v>
      </c>
      <c r="H40" s="24">
        <f t="shared" si="8"/>
        <v>-4</v>
      </c>
      <c r="I40" s="24"/>
      <c r="J40" s="4"/>
      <c r="K40" s="4"/>
      <c r="L40" s="4"/>
      <c r="M40" s="43"/>
      <c r="N40" s="3">
        <f t="shared" si="9"/>
        <v>48</v>
      </c>
      <c r="O40" s="24">
        <f t="shared" si="10"/>
        <v>1</v>
      </c>
      <c r="P40" s="24">
        <f t="shared" si="10"/>
        <v>0</v>
      </c>
      <c r="Q40" s="24">
        <f t="shared" si="10"/>
        <v>-1</v>
      </c>
      <c r="R40" s="24">
        <f t="shared" si="10"/>
        <v>1</v>
      </c>
      <c r="S40" s="24">
        <f t="shared" si="10"/>
        <v>0</v>
      </c>
      <c r="T40" s="24"/>
      <c r="U40" s="4"/>
      <c r="V40" s="4"/>
      <c r="W40" s="4"/>
      <c r="X40" s="43"/>
      <c r="Y40" s="6">
        <f t="shared" si="11"/>
        <v>20</v>
      </c>
      <c r="Z40" s="6">
        <f t="shared" si="11"/>
        <v>17</v>
      </c>
      <c r="AA40" s="25">
        <f t="shared" ref="AA40:AI40" si="18">AA7-$Z7</f>
        <v>-5</v>
      </c>
      <c r="AB40" s="25">
        <f t="shared" si="18"/>
        <v>-5</v>
      </c>
      <c r="AC40" s="25">
        <f t="shared" si="18"/>
        <v>-5</v>
      </c>
      <c r="AD40" s="25">
        <f t="shared" si="18"/>
        <v>-5</v>
      </c>
      <c r="AE40" s="25">
        <f t="shared" si="18"/>
        <v>-1</v>
      </c>
      <c r="AF40" s="25">
        <f t="shared" si="18"/>
        <v>-3</v>
      </c>
      <c r="AG40" s="25">
        <f t="shared" si="18"/>
        <v>0</v>
      </c>
      <c r="AH40" s="25"/>
      <c r="AI40" s="25"/>
      <c r="AJ40" s="14"/>
      <c r="AK40" s="14"/>
      <c r="AL40" s="14"/>
      <c r="AM40" s="47"/>
      <c r="AN40" s="11">
        <f t="shared" si="13"/>
        <v>0</v>
      </c>
      <c r="AO40" s="11">
        <f t="shared" si="13"/>
        <v>0</v>
      </c>
      <c r="AP40" s="23"/>
      <c r="AQ40" s="9"/>
      <c r="AR40" s="9"/>
      <c r="AS40" s="9"/>
      <c r="AT40" s="9"/>
      <c r="AU40" s="9"/>
      <c r="AV40" s="9"/>
      <c r="AW40" s="9"/>
      <c r="AX40" s="9"/>
      <c r="AY40" s="9"/>
      <c r="AZ40" s="49"/>
      <c r="BA40" s="7">
        <v>44498</v>
      </c>
      <c r="BB40" s="7">
        <v>44499</v>
      </c>
    </row>
    <row r="41" spans="1:55" x14ac:dyDescent="0.3">
      <c r="A41" s="7">
        <f t="shared" si="7"/>
        <v>44834</v>
      </c>
      <c r="B41" s="7">
        <f t="shared" si="7"/>
        <v>44835</v>
      </c>
      <c r="C41" s="3">
        <f t="shared" si="7"/>
        <v>60</v>
      </c>
      <c r="D41" s="24">
        <f t="shared" si="8"/>
        <v>2</v>
      </c>
      <c r="E41" s="24">
        <f t="shared" si="8"/>
        <v>3</v>
      </c>
      <c r="F41" s="24">
        <f t="shared" si="8"/>
        <v>5</v>
      </c>
      <c r="G41" s="24">
        <f t="shared" si="8"/>
        <v>6</v>
      </c>
      <c r="H41" s="24">
        <f t="shared" si="8"/>
        <v>6</v>
      </c>
      <c r="I41" s="24"/>
      <c r="J41" s="4"/>
      <c r="K41" s="4"/>
      <c r="L41" s="4"/>
      <c r="M41" s="43"/>
      <c r="N41" s="3">
        <f t="shared" si="9"/>
        <v>52</v>
      </c>
      <c r="O41" s="24">
        <f t="shared" si="10"/>
        <v>-1</v>
      </c>
      <c r="P41" s="24">
        <f t="shared" si="10"/>
        <v>0</v>
      </c>
      <c r="Q41" s="24">
        <f t="shared" si="10"/>
        <v>0</v>
      </c>
      <c r="R41" s="24">
        <f t="shared" si="10"/>
        <v>1</v>
      </c>
      <c r="S41" s="24">
        <f t="shared" si="10"/>
        <v>0</v>
      </c>
      <c r="T41" s="24"/>
      <c r="U41" s="4"/>
      <c r="V41" s="4"/>
      <c r="W41" s="4"/>
      <c r="X41" s="43"/>
      <c r="Y41" s="6">
        <f t="shared" si="11"/>
        <v>14</v>
      </c>
      <c r="Z41" s="6">
        <f t="shared" si="11"/>
        <v>12</v>
      </c>
      <c r="AA41" s="25">
        <f t="shared" ref="AA41:AI41" si="19">AA8-$Z8</f>
        <v>0</v>
      </c>
      <c r="AB41" s="25">
        <f t="shared" si="19"/>
        <v>-3</v>
      </c>
      <c r="AC41" s="25">
        <f t="shared" si="19"/>
        <v>-1</v>
      </c>
      <c r="AD41" s="25">
        <f t="shared" si="19"/>
        <v>-3</v>
      </c>
      <c r="AE41" s="25">
        <f t="shared" si="19"/>
        <v>3</v>
      </c>
      <c r="AF41" s="25">
        <f t="shared" si="19"/>
        <v>0</v>
      </c>
      <c r="AG41" s="25">
        <f t="shared" si="19"/>
        <v>3</v>
      </c>
      <c r="AH41" s="25"/>
      <c r="AI41" s="25"/>
      <c r="AJ41" s="14"/>
      <c r="AK41" s="14"/>
      <c r="AL41" s="14"/>
      <c r="AM41" s="47"/>
      <c r="AN41" s="11">
        <f t="shared" si="13"/>
        <v>0.06</v>
      </c>
      <c r="AO41" s="11">
        <f t="shared" si="13"/>
        <v>0</v>
      </c>
      <c r="AP41" s="23"/>
      <c r="AQ41" s="9"/>
      <c r="AR41" s="9"/>
      <c r="AS41" s="9"/>
      <c r="AT41" s="9"/>
      <c r="AU41" s="9"/>
      <c r="AV41" s="9"/>
      <c r="AW41" s="9"/>
      <c r="AX41" s="9"/>
      <c r="AY41" s="9"/>
      <c r="AZ41" s="49"/>
      <c r="BA41" s="7">
        <v>44499</v>
      </c>
      <c r="BB41" s="7">
        <v>44500</v>
      </c>
    </row>
    <row r="42" spans="1:55" x14ac:dyDescent="0.3">
      <c r="A42" s="7">
        <f t="shared" si="7"/>
        <v>44835</v>
      </c>
      <c r="B42" s="7">
        <f t="shared" si="7"/>
        <v>44836</v>
      </c>
      <c r="C42" s="3">
        <f t="shared" si="7"/>
        <v>62</v>
      </c>
      <c r="D42" s="24">
        <f t="shared" si="8"/>
        <v>-1</v>
      </c>
      <c r="E42" s="24">
        <f t="shared" si="8"/>
        <v>3</v>
      </c>
      <c r="F42" s="24">
        <f t="shared" si="8"/>
        <v>2</v>
      </c>
      <c r="G42" s="24">
        <f t="shared" si="8"/>
        <v>5</v>
      </c>
      <c r="H42" s="24">
        <f t="shared" si="8"/>
        <v>4</v>
      </c>
      <c r="I42" s="24"/>
      <c r="J42" s="4"/>
      <c r="K42" s="4"/>
      <c r="L42" s="4"/>
      <c r="M42" s="43"/>
      <c r="N42" s="3">
        <f t="shared" si="9"/>
        <v>54</v>
      </c>
      <c r="O42" s="24">
        <f t="shared" si="10"/>
        <v>-5</v>
      </c>
      <c r="P42" s="24">
        <f t="shared" si="10"/>
        <v>-2</v>
      </c>
      <c r="Q42" s="24">
        <f t="shared" si="10"/>
        <v>-3</v>
      </c>
      <c r="R42" s="24">
        <f t="shared" si="10"/>
        <v>-1</v>
      </c>
      <c r="S42" s="24">
        <f t="shared" si="10"/>
        <v>-2</v>
      </c>
      <c r="T42" s="24"/>
      <c r="U42" s="4"/>
      <c r="V42" s="4"/>
      <c r="W42" s="4"/>
      <c r="X42" s="43"/>
      <c r="Y42" s="6">
        <f t="shared" si="11"/>
        <v>16</v>
      </c>
      <c r="Z42" s="6">
        <f t="shared" si="11"/>
        <v>14</v>
      </c>
      <c r="AA42" s="25">
        <f t="shared" ref="AA42:AI42" si="20">AA9-$Z9</f>
        <v>-7</v>
      </c>
      <c r="AB42" s="25">
        <f t="shared" si="20"/>
        <v>-5</v>
      </c>
      <c r="AC42" s="25">
        <f t="shared" si="20"/>
        <v>-7</v>
      </c>
      <c r="AD42" s="25">
        <f t="shared" si="20"/>
        <v>-4</v>
      </c>
      <c r="AE42" s="25">
        <f t="shared" si="20"/>
        <v>1</v>
      </c>
      <c r="AF42" s="25">
        <f t="shared" si="20"/>
        <v>-1</v>
      </c>
      <c r="AG42" s="25">
        <f t="shared" si="20"/>
        <v>2</v>
      </c>
      <c r="AH42" s="25"/>
      <c r="AI42" s="25"/>
      <c r="AJ42" s="14"/>
      <c r="AK42" s="14"/>
      <c r="AL42" s="14"/>
      <c r="AM42" s="47"/>
      <c r="AN42" s="11">
        <f t="shared" si="13"/>
        <v>0</v>
      </c>
      <c r="AO42" s="11">
        <f t="shared" si="13"/>
        <v>0</v>
      </c>
      <c r="AP42" s="23"/>
      <c r="AQ42" s="9"/>
      <c r="AR42" s="9"/>
      <c r="AS42" s="9"/>
      <c r="AT42" s="9"/>
      <c r="AU42" s="9"/>
      <c r="AV42" s="9"/>
      <c r="AW42" s="9"/>
      <c r="AX42" s="9"/>
      <c r="AY42" s="9"/>
      <c r="AZ42" s="49"/>
      <c r="BA42" s="7">
        <v>44500</v>
      </c>
      <c r="BB42" s="7">
        <v>44501</v>
      </c>
    </row>
    <row r="43" spans="1:55" x14ac:dyDescent="0.3">
      <c r="A43" s="7">
        <f t="shared" si="7"/>
        <v>44836</v>
      </c>
      <c r="B43" s="7">
        <f t="shared" si="7"/>
        <v>44837</v>
      </c>
      <c r="C43" s="3">
        <f t="shared" si="7"/>
        <v>69</v>
      </c>
      <c r="D43" s="24">
        <f t="shared" si="8"/>
        <v>-2</v>
      </c>
      <c r="E43" s="24">
        <f t="shared" si="8"/>
        <v>6</v>
      </c>
      <c r="F43" s="24">
        <f t="shared" si="8"/>
        <v>4</v>
      </c>
      <c r="G43" s="24">
        <f t="shared" si="8"/>
        <v>4</v>
      </c>
      <c r="H43" s="24">
        <f t="shared" si="8"/>
        <v>3</v>
      </c>
      <c r="I43" s="24"/>
      <c r="J43" s="4"/>
      <c r="K43" s="4"/>
      <c r="L43" s="4"/>
      <c r="M43" s="43"/>
      <c r="N43" s="3">
        <f t="shared" si="9"/>
        <v>54</v>
      </c>
      <c r="O43" s="24">
        <f t="shared" si="10"/>
        <v>-5</v>
      </c>
      <c r="P43" s="24">
        <f t="shared" si="10"/>
        <v>-2</v>
      </c>
      <c r="Q43" s="24">
        <f t="shared" si="10"/>
        <v>-2</v>
      </c>
      <c r="R43" s="24">
        <f t="shared" si="10"/>
        <v>-2</v>
      </c>
      <c r="S43" s="24">
        <f t="shared" si="10"/>
        <v>-3</v>
      </c>
      <c r="T43" s="24"/>
      <c r="U43" s="4"/>
      <c r="V43" s="4"/>
      <c r="W43" s="4"/>
      <c r="X43" s="43"/>
      <c r="Y43" s="6">
        <f t="shared" si="11"/>
        <v>17</v>
      </c>
      <c r="Z43" s="6">
        <f t="shared" si="11"/>
        <v>15</v>
      </c>
      <c r="AA43" s="25">
        <f t="shared" ref="AA43:AI43" si="21">AA10-$Z10</f>
        <v>-9</v>
      </c>
      <c r="AB43" s="25">
        <f t="shared" si="21"/>
        <v>-7</v>
      </c>
      <c r="AC43" s="25">
        <f t="shared" si="21"/>
        <v>-9</v>
      </c>
      <c r="AD43" s="25">
        <f t="shared" si="21"/>
        <v>-6</v>
      </c>
      <c r="AE43" s="25">
        <f t="shared" si="21"/>
        <v>-2</v>
      </c>
      <c r="AF43" s="25">
        <f t="shared" si="21"/>
        <v>-4</v>
      </c>
      <c r="AG43" s="25">
        <f t="shared" si="21"/>
        <v>-2</v>
      </c>
      <c r="AH43" s="25"/>
      <c r="AI43" s="25"/>
      <c r="AJ43" s="14"/>
      <c r="AK43" s="14"/>
      <c r="AL43" s="14"/>
      <c r="AM43" s="47"/>
      <c r="AN43" s="11">
        <f t="shared" si="13"/>
        <v>0</v>
      </c>
      <c r="AO43" s="11">
        <f t="shared" si="13"/>
        <v>0</v>
      </c>
      <c r="AP43" s="23"/>
      <c r="AQ43" s="9"/>
      <c r="AR43" s="9"/>
      <c r="AS43" s="9"/>
      <c r="AT43" s="9"/>
      <c r="AU43" s="9"/>
      <c r="AV43" s="9"/>
      <c r="AW43" s="9"/>
      <c r="AX43" s="9"/>
      <c r="AY43" s="9"/>
      <c r="AZ43" s="49"/>
      <c r="BA43" s="7">
        <v>44501</v>
      </c>
      <c r="BB43" s="7">
        <v>44502</v>
      </c>
    </row>
    <row r="44" spans="1:55" x14ac:dyDescent="0.3">
      <c r="A44" s="7">
        <f t="shared" si="7"/>
        <v>44837</v>
      </c>
      <c r="B44" s="7">
        <f t="shared" si="7"/>
        <v>44838</v>
      </c>
      <c r="C44" s="3">
        <f t="shared" si="7"/>
        <v>73</v>
      </c>
      <c r="D44" s="24">
        <f t="shared" si="8"/>
        <v>-3</v>
      </c>
      <c r="E44" s="24">
        <f t="shared" si="8"/>
        <v>1</v>
      </c>
      <c r="F44" s="24">
        <f t="shared" si="8"/>
        <v>1</v>
      </c>
      <c r="G44" s="24">
        <f t="shared" si="8"/>
        <v>0</v>
      </c>
      <c r="H44" s="24">
        <f t="shared" si="8"/>
        <v>0</v>
      </c>
      <c r="I44" s="24"/>
      <c r="J44" s="4"/>
      <c r="K44" s="4"/>
      <c r="L44" s="4"/>
      <c r="M44" s="43"/>
      <c r="N44" s="3">
        <f t="shared" si="9"/>
        <v>48</v>
      </c>
      <c r="O44" s="24">
        <f t="shared" si="10"/>
        <v>-2</v>
      </c>
      <c r="P44" s="24">
        <f t="shared" si="10"/>
        <v>1</v>
      </c>
      <c r="Q44" s="24">
        <f t="shared" si="10"/>
        <v>3</v>
      </c>
      <c r="R44" s="24">
        <f t="shared" si="10"/>
        <v>-2</v>
      </c>
      <c r="S44" s="24">
        <f t="shared" si="10"/>
        <v>-3</v>
      </c>
      <c r="T44" s="24"/>
      <c r="U44" s="4"/>
      <c r="V44" s="4"/>
      <c r="W44" s="4"/>
      <c r="X44" s="43"/>
      <c r="Y44" s="6">
        <f t="shared" si="11"/>
        <v>12</v>
      </c>
      <c r="Z44" s="6">
        <f t="shared" si="11"/>
        <v>10</v>
      </c>
      <c r="AA44" s="25">
        <f t="shared" ref="AA44:AI44" si="22">AA11-$Z11</f>
        <v>-4</v>
      </c>
      <c r="AB44" s="25">
        <f t="shared" si="22"/>
        <v>-3</v>
      </c>
      <c r="AC44" s="25">
        <f t="shared" si="22"/>
        <v>-4</v>
      </c>
      <c r="AD44" s="25">
        <f t="shared" si="22"/>
        <v>-3</v>
      </c>
      <c r="AE44" s="25">
        <f t="shared" si="22"/>
        <v>-1</v>
      </c>
      <c r="AF44" s="25">
        <f t="shared" si="22"/>
        <v>-2</v>
      </c>
      <c r="AG44" s="25">
        <f t="shared" si="22"/>
        <v>0</v>
      </c>
      <c r="AH44" s="25"/>
      <c r="AI44" s="25"/>
      <c r="AJ44" s="14"/>
      <c r="AK44" s="14"/>
      <c r="AL44" s="14"/>
      <c r="AM44" s="47"/>
      <c r="AN44" s="11">
        <f t="shared" si="13"/>
        <v>0</v>
      </c>
      <c r="AO44" s="11">
        <f t="shared" si="13"/>
        <v>0</v>
      </c>
      <c r="AP44" s="23"/>
      <c r="AQ44" s="9"/>
      <c r="AR44" s="9"/>
      <c r="AS44" s="9"/>
      <c r="AT44" s="9"/>
      <c r="AU44" s="9"/>
      <c r="AV44" s="9"/>
      <c r="AW44" s="9"/>
      <c r="AX44" s="9"/>
      <c r="AY44" s="9"/>
      <c r="AZ44" s="49"/>
      <c r="BA44" s="7">
        <v>44502</v>
      </c>
      <c r="BB44" s="7">
        <v>44503</v>
      </c>
    </row>
    <row r="45" spans="1:55" x14ac:dyDescent="0.3">
      <c r="A45" s="7">
        <f t="shared" si="7"/>
        <v>44838</v>
      </c>
      <c r="B45" s="7">
        <f t="shared" si="7"/>
        <v>44839</v>
      </c>
      <c r="C45" s="3">
        <f t="shared" si="7"/>
        <v>75</v>
      </c>
      <c r="D45" s="24">
        <f t="shared" ref="D45:I54" si="23">D12-$C12</f>
        <v>-3</v>
      </c>
      <c r="E45" s="24">
        <f t="shared" si="23"/>
        <v>-1</v>
      </c>
      <c r="F45" s="24">
        <f t="shared" si="23"/>
        <v>0</v>
      </c>
      <c r="G45" s="24">
        <f t="shared" si="23"/>
        <v>-1</v>
      </c>
      <c r="H45" s="24">
        <f t="shared" si="23"/>
        <v>-1</v>
      </c>
      <c r="I45" s="24"/>
      <c r="J45" s="4"/>
      <c r="K45" s="4"/>
      <c r="L45" s="4"/>
      <c r="M45" s="43"/>
      <c r="N45" s="3">
        <f t="shared" si="9"/>
        <v>42</v>
      </c>
      <c r="O45" s="24">
        <f t="shared" ref="O45:T54" si="24">O12-$N12</f>
        <v>2</v>
      </c>
      <c r="P45" s="24">
        <f t="shared" si="24"/>
        <v>4</v>
      </c>
      <c r="Q45" s="24">
        <f t="shared" si="24"/>
        <v>4</v>
      </c>
      <c r="R45" s="24">
        <f t="shared" si="24"/>
        <v>2</v>
      </c>
      <c r="S45" s="24">
        <f t="shared" si="24"/>
        <v>1</v>
      </c>
      <c r="T45" s="24"/>
      <c r="U45" s="4"/>
      <c r="V45" s="4"/>
      <c r="W45" s="4"/>
      <c r="X45" s="43"/>
      <c r="Y45" s="6">
        <f t="shared" si="11"/>
        <v>13</v>
      </c>
      <c r="Z45" s="6">
        <f t="shared" si="11"/>
        <v>11</v>
      </c>
      <c r="AA45" s="25">
        <f t="shared" ref="AA45:AI45" si="25">AA12-$Z12</f>
        <v>-6</v>
      </c>
      <c r="AB45" s="25">
        <f t="shared" si="25"/>
        <v>-6</v>
      </c>
      <c r="AC45" s="25">
        <f t="shared" si="25"/>
        <v>-7</v>
      </c>
      <c r="AD45" s="25">
        <f t="shared" si="25"/>
        <v>-5</v>
      </c>
      <c r="AE45" s="25">
        <f t="shared" si="25"/>
        <v>-2</v>
      </c>
      <c r="AF45" s="25">
        <f t="shared" si="25"/>
        <v>-3</v>
      </c>
      <c r="AG45" s="25">
        <f t="shared" si="25"/>
        <v>-1</v>
      </c>
      <c r="AH45" s="25"/>
      <c r="AI45" s="25"/>
      <c r="AJ45" s="14"/>
      <c r="AK45" s="14"/>
      <c r="AL45" s="14"/>
      <c r="AM45" s="47"/>
      <c r="AN45" s="11">
        <f t="shared" si="13"/>
        <v>0</v>
      </c>
      <c r="AO45" s="11">
        <f t="shared" si="13"/>
        <v>0</v>
      </c>
      <c r="AP45" s="23"/>
      <c r="AQ45" s="9"/>
      <c r="AR45" s="9"/>
      <c r="AS45" s="9"/>
      <c r="AT45" s="9"/>
      <c r="AU45" s="9"/>
      <c r="AV45" s="9"/>
      <c r="AW45" s="9"/>
      <c r="AX45" s="9"/>
      <c r="AY45" s="9"/>
      <c r="AZ45" s="49"/>
      <c r="BA45" s="7">
        <v>44503</v>
      </c>
      <c r="BB45" s="7">
        <v>44504</v>
      </c>
    </row>
    <row r="46" spans="1:55" x14ac:dyDescent="0.3">
      <c r="A46" s="7">
        <f t="shared" si="7"/>
        <v>44839</v>
      </c>
      <c r="B46" s="7">
        <f t="shared" si="7"/>
        <v>44840</v>
      </c>
      <c r="C46" s="3">
        <f t="shared" si="7"/>
        <v>77</v>
      </c>
      <c r="D46" s="24">
        <f t="shared" si="23"/>
        <v>-1</v>
      </c>
      <c r="E46" s="24">
        <f t="shared" si="23"/>
        <v>1</v>
      </c>
      <c r="F46" s="24">
        <f t="shared" si="23"/>
        <v>1</v>
      </c>
      <c r="G46" s="24">
        <f t="shared" si="23"/>
        <v>0</v>
      </c>
      <c r="H46" s="24">
        <f t="shared" si="23"/>
        <v>0</v>
      </c>
      <c r="I46" s="24"/>
      <c r="J46" s="24"/>
      <c r="K46" s="24"/>
      <c r="L46" s="4"/>
      <c r="M46" s="43"/>
      <c r="N46" s="3">
        <f t="shared" si="9"/>
        <v>44</v>
      </c>
      <c r="O46" s="24">
        <f t="shared" si="24"/>
        <v>1</v>
      </c>
      <c r="P46" s="24">
        <f t="shared" si="24"/>
        <v>6</v>
      </c>
      <c r="Q46" s="24">
        <f t="shared" si="24"/>
        <v>6</v>
      </c>
      <c r="R46" s="24">
        <f t="shared" si="24"/>
        <v>3</v>
      </c>
      <c r="S46" s="24">
        <f t="shared" si="24"/>
        <v>2</v>
      </c>
      <c r="T46" s="24"/>
      <c r="U46" s="4"/>
      <c r="V46" s="4"/>
      <c r="W46" s="4"/>
      <c r="X46" s="43"/>
      <c r="Y46" s="6">
        <f t="shared" si="11"/>
        <v>7</v>
      </c>
      <c r="Z46" s="6">
        <f t="shared" si="11"/>
        <v>6</v>
      </c>
      <c r="AA46" s="25">
        <f t="shared" ref="AA46:AI46" si="26">AA13-$Z13</f>
        <v>-2</v>
      </c>
      <c r="AB46" s="25">
        <f t="shared" si="26"/>
        <v>-2</v>
      </c>
      <c r="AC46" s="25">
        <f t="shared" si="26"/>
        <v>-2</v>
      </c>
      <c r="AD46" s="25">
        <f t="shared" si="26"/>
        <v>-1</v>
      </c>
      <c r="AE46" s="25">
        <f t="shared" si="26"/>
        <v>0</v>
      </c>
      <c r="AF46" s="25">
        <f t="shared" si="26"/>
        <v>0</v>
      </c>
      <c r="AG46" s="25">
        <f t="shared" si="26"/>
        <v>1</v>
      </c>
      <c r="AH46" s="25"/>
      <c r="AI46" s="25"/>
      <c r="AJ46" s="14"/>
      <c r="AK46" s="14"/>
      <c r="AL46" s="14"/>
      <c r="AM46" s="47"/>
      <c r="AN46" s="11">
        <f t="shared" si="13"/>
        <v>0</v>
      </c>
      <c r="AO46" s="11">
        <f t="shared" si="13"/>
        <v>0</v>
      </c>
      <c r="AP46" s="23"/>
      <c r="AQ46" s="9"/>
      <c r="AR46" s="9"/>
      <c r="AS46" s="9"/>
      <c r="AT46" s="9"/>
      <c r="AU46" s="9"/>
      <c r="AV46" s="9"/>
      <c r="AW46" s="9"/>
      <c r="AX46" s="9"/>
      <c r="AY46" s="9"/>
      <c r="AZ46" s="49"/>
      <c r="BA46" s="7">
        <v>44504</v>
      </c>
      <c r="BB46" s="7">
        <v>44505</v>
      </c>
    </row>
    <row r="47" spans="1:55" x14ac:dyDescent="0.3">
      <c r="A47" s="7">
        <f t="shared" si="7"/>
        <v>44840</v>
      </c>
      <c r="B47" s="7">
        <f t="shared" si="7"/>
        <v>44841</v>
      </c>
      <c r="C47" s="3">
        <f t="shared" si="7"/>
        <v>79</v>
      </c>
      <c r="D47" s="24">
        <f t="shared" si="23"/>
        <v>-4</v>
      </c>
      <c r="E47" s="24">
        <f t="shared" si="23"/>
        <v>-2</v>
      </c>
      <c r="F47" s="24">
        <f t="shared" si="23"/>
        <v>-2</v>
      </c>
      <c r="G47" s="24">
        <f t="shared" si="23"/>
        <v>0</v>
      </c>
      <c r="H47" s="24">
        <f t="shared" si="23"/>
        <v>0</v>
      </c>
      <c r="I47" s="24"/>
      <c r="J47" s="24"/>
      <c r="K47" s="24"/>
      <c r="L47" s="4"/>
      <c r="M47" s="43"/>
      <c r="N47" s="3">
        <f t="shared" si="9"/>
        <v>47</v>
      </c>
      <c r="O47" s="24">
        <f t="shared" si="24"/>
        <v>0</v>
      </c>
      <c r="P47" s="24">
        <f t="shared" si="24"/>
        <v>6</v>
      </c>
      <c r="Q47" s="24">
        <f t="shared" si="24"/>
        <v>6</v>
      </c>
      <c r="R47" s="24">
        <f t="shared" si="24"/>
        <v>4</v>
      </c>
      <c r="S47" s="24">
        <f t="shared" si="24"/>
        <v>3</v>
      </c>
      <c r="T47" s="24"/>
      <c r="U47" s="4"/>
      <c r="V47" s="4"/>
      <c r="W47" s="4"/>
      <c r="X47" s="43"/>
      <c r="Y47" s="6">
        <f t="shared" si="11"/>
        <v>15</v>
      </c>
      <c r="Z47" s="6">
        <f t="shared" si="11"/>
        <v>13</v>
      </c>
      <c r="AA47" s="25">
        <f t="shared" ref="AA47:AI47" si="27">AA14-$Z14</f>
        <v>-4</v>
      </c>
      <c r="AB47" s="25">
        <f t="shared" si="27"/>
        <v>-4</v>
      </c>
      <c r="AC47" s="25">
        <f t="shared" si="27"/>
        <v>-5</v>
      </c>
      <c r="AD47" s="25">
        <f t="shared" si="27"/>
        <v>-4</v>
      </c>
      <c r="AE47" s="25">
        <f t="shared" si="27"/>
        <v>-2</v>
      </c>
      <c r="AF47" s="25">
        <f t="shared" si="27"/>
        <v>-3</v>
      </c>
      <c r="AG47" s="25">
        <f t="shared" si="27"/>
        <v>-1</v>
      </c>
      <c r="AH47" s="25"/>
      <c r="AI47" s="25"/>
      <c r="AJ47" s="14"/>
      <c r="AK47" s="14"/>
      <c r="AL47" s="14"/>
      <c r="AM47" s="47"/>
      <c r="AN47" s="11">
        <f t="shared" si="13"/>
        <v>0</v>
      </c>
      <c r="AO47" s="11">
        <f t="shared" si="13"/>
        <v>0</v>
      </c>
      <c r="AP47" s="23"/>
      <c r="AQ47" s="9"/>
      <c r="AR47" s="9"/>
      <c r="AS47" s="9"/>
      <c r="AT47" s="9"/>
      <c r="AU47" s="9"/>
      <c r="AV47" s="9"/>
      <c r="AW47" s="9"/>
      <c r="AX47" s="9"/>
      <c r="AY47" s="9"/>
      <c r="AZ47" s="49"/>
      <c r="BA47" s="7">
        <v>44505</v>
      </c>
      <c r="BB47" s="7">
        <v>44506</v>
      </c>
    </row>
    <row r="48" spans="1:55" x14ac:dyDescent="0.3">
      <c r="A48" s="7">
        <f t="shared" si="7"/>
        <v>44841</v>
      </c>
      <c r="B48" s="7">
        <f t="shared" si="7"/>
        <v>44842</v>
      </c>
      <c r="C48" s="3">
        <f t="shared" si="7"/>
        <v>65</v>
      </c>
      <c r="D48" s="24">
        <f t="shared" si="23"/>
        <v>-2</v>
      </c>
      <c r="E48" s="24">
        <f t="shared" si="23"/>
        <v>3</v>
      </c>
      <c r="F48" s="24">
        <f t="shared" si="23"/>
        <v>4</v>
      </c>
      <c r="G48" s="24">
        <f t="shared" si="23"/>
        <v>1</v>
      </c>
      <c r="H48" s="24">
        <f t="shared" si="23"/>
        <v>1</v>
      </c>
      <c r="I48" s="24"/>
      <c r="J48" s="24"/>
      <c r="K48" s="24"/>
      <c r="L48" s="4"/>
      <c r="M48" s="43"/>
      <c r="N48" s="3">
        <f t="shared" si="9"/>
        <v>44</v>
      </c>
      <c r="O48" s="24">
        <f t="shared" si="24"/>
        <v>-1</v>
      </c>
      <c r="P48" s="24">
        <f t="shared" si="24"/>
        <v>3</v>
      </c>
      <c r="Q48" s="24">
        <f t="shared" si="24"/>
        <v>4</v>
      </c>
      <c r="R48" s="24">
        <f t="shared" si="24"/>
        <v>1</v>
      </c>
      <c r="S48" s="24">
        <f t="shared" si="24"/>
        <v>0</v>
      </c>
      <c r="T48" s="24"/>
      <c r="U48" s="4"/>
      <c r="V48" s="4"/>
      <c r="W48" s="4"/>
      <c r="X48" s="43"/>
      <c r="Y48" s="6">
        <f t="shared" si="11"/>
        <v>14</v>
      </c>
      <c r="Z48" s="6">
        <f t="shared" si="11"/>
        <v>12</v>
      </c>
      <c r="AA48" s="25">
        <f t="shared" ref="AA48:AI48" si="28">ROUND(AA15-$Z15, 0)</f>
        <v>-4</v>
      </c>
      <c r="AB48" s="25">
        <f t="shared" si="28"/>
        <v>-5</v>
      </c>
      <c r="AC48" s="25">
        <f t="shared" si="28"/>
        <v>-6</v>
      </c>
      <c r="AD48" s="25">
        <f t="shared" si="28"/>
        <v>-4</v>
      </c>
      <c r="AE48" s="25">
        <f t="shared" si="28"/>
        <v>-1</v>
      </c>
      <c r="AF48" s="25">
        <f t="shared" si="28"/>
        <v>-2</v>
      </c>
      <c r="AG48" s="25">
        <f t="shared" si="28"/>
        <v>0</v>
      </c>
      <c r="AH48" s="25"/>
      <c r="AI48" s="25"/>
      <c r="AJ48" s="14"/>
      <c r="AK48" s="14"/>
      <c r="AL48" s="14"/>
      <c r="AM48" s="47"/>
      <c r="AN48" s="11">
        <f t="shared" si="13"/>
        <v>0</v>
      </c>
      <c r="AO48" s="11">
        <f t="shared" si="13"/>
        <v>0</v>
      </c>
      <c r="AP48" s="23"/>
      <c r="AQ48" s="9"/>
      <c r="AR48" s="9"/>
      <c r="AS48" s="9"/>
      <c r="AT48" s="9"/>
      <c r="AU48" s="9"/>
      <c r="AV48" s="9"/>
      <c r="AW48" s="9"/>
      <c r="AX48" s="9"/>
      <c r="AY48" s="9"/>
      <c r="AZ48" s="49"/>
      <c r="BA48" s="7">
        <v>44506</v>
      </c>
      <c r="BB48" s="7">
        <v>44507</v>
      </c>
    </row>
    <row r="49" spans="1:54" x14ac:dyDescent="0.3">
      <c r="A49" s="7">
        <f t="shared" si="7"/>
        <v>44842</v>
      </c>
      <c r="B49" s="7">
        <f t="shared" si="7"/>
        <v>44843</v>
      </c>
      <c r="C49" s="3">
        <f t="shared" si="7"/>
        <v>69</v>
      </c>
      <c r="D49" s="24">
        <f t="shared" si="23"/>
        <v>-5</v>
      </c>
      <c r="E49" s="24">
        <f t="shared" si="23"/>
        <v>0</v>
      </c>
      <c r="F49" s="24">
        <f t="shared" si="23"/>
        <v>0</v>
      </c>
      <c r="G49" s="24">
        <f t="shared" si="23"/>
        <v>-1</v>
      </c>
      <c r="H49" s="24">
        <f t="shared" si="23"/>
        <v>-1</v>
      </c>
      <c r="I49" s="24"/>
      <c r="J49" s="24"/>
      <c r="K49" s="24"/>
      <c r="L49" s="4"/>
      <c r="M49" s="43"/>
      <c r="N49" s="3">
        <f t="shared" si="9"/>
        <v>37</v>
      </c>
      <c r="O49" s="24">
        <f t="shared" si="24"/>
        <v>1</v>
      </c>
      <c r="P49" s="24">
        <f t="shared" si="24"/>
        <v>5</v>
      </c>
      <c r="Q49" s="24">
        <f t="shared" si="24"/>
        <v>5</v>
      </c>
      <c r="R49" s="24">
        <f t="shared" si="24"/>
        <v>3</v>
      </c>
      <c r="S49" s="24">
        <f t="shared" si="24"/>
        <v>2</v>
      </c>
      <c r="T49" s="24"/>
      <c r="U49" s="4"/>
      <c r="V49" s="4"/>
      <c r="W49" s="4"/>
      <c r="X49" s="43"/>
      <c r="Y49" s="6">
        <f t="shared" si="11"/>
        <v>10</v>
      </c>
      <c r="Z49" s="6">
        <f t="shared" si="11"/>
        <v>9</v>
      </c>
      <c r="AA49" s="25">
        <f t="shared" ref="AA49:AI49" si="29">ROUND(AA16-$Z16, 0)</f>
        <v>-4</v>
      </c>
      <c r="AB49" s="25">
        <f t="shared" si="29"/>
        <v>-3</v>
      </c>
      <c r="AC49" s="25">
        <f t="shared" si="29"/>
        <v>-4</v>
      </c>
      <c r="AD49" s="25">
        <f t="shared" si="29"/>
        <v>-4</v>
      </c>
      <c r="AE49" s="25">
        <f t="shared" si="29"/>
        <v>-2</v>
      </c>
      <c r="AF49" s="25">
        <f t="shared" si="29"/>
        <v>-3</v>
      </c>
      <c r="AG49" s="25">
        <f t="shared" si="29"/>
        <v>-2</v>
      </c>
      <c r="AH49" s="25"/>
      <c r="AI49" s="25"/>
      <c r="AJ49" s="14"/>
      <c r="AK49" s="14"/>
      <c r="AL49" s="14"/>
      <c r="AM49" s="47"/>
      <c r="AN49" s="11">
        <f t="shared" si="13"/>
        <v>0</v>
      </c>
      <c r="AO49" s="11">
        <f t="shared" si="13"/>
        <v>0</v>
      </c>
      <c r="AP49" s="23"/>
      <c r="AQ49" s="9"/>
      <c r="AR49" s="9"/>
      <c r="AS49" s="9"/>
      <c r="AT49" s="9"/>
      <c r="AU49" s="9"/>
      <c r="AV49" s="9"/>
      <c r="AW49" s="9"/>
      <c r="AX49" s="9"/>
      <c r="AY49" s="9"/>
      <c r="AZ49" s="49"/>
      <c r="BA49" s="7">
        <v>44507</v>
      </c>
      <c r="BB49" s="7">
        <v>44508</v>
      </c>
    </row>
    <row r="50" spans="1:54" x14ac:dyDescent="0.3">
      <c r="A50" s="7">
        <f t="shared" si="7"/>
        <v>44843</v>
      </c>
      <c r="B50" s="7">
        <f t="shared" si="7"/>
        <v>44844</v>
      </c>
      <c r="C50" s="3">
        <f t="shared" si="7"/>
        <v>71</v>
      </c>
      <c r="D50" s="24">
        <f t="shared" si="23"/>
        <v>-3</v>
      </c>
      <c r="E50" s="24">
        <f t="shared" si="23"/>
        <v>1</v>
      </c>
      <c r="F50" s="24">
        <f t="shared" si="23"/>
        <v>0</v>
      </c>
      <c r="G50" s="24">
        <f t="shared" si="23"/>
        <v>0</v>
      </c>
      <c r="H50" s="24">
        <f t="shared" si="23"/>
        <v>0</v>
      </c>
      <c r="I50" s="24"/>
      <c r="J50" s="24"/>
      <c r="K50" s="24"/>
      <c r="L50" s="24"/>
      <c r="M50" s="44"/>
      <c r="N50" s="3">
        <f t="shared" si="9"/>
        <v>40</v>
      </c>
      <c r="O50" s="24">
        <f t="shared" si="24"/>
        <v>-3</v>
      </c>
      <c r="P50" s="24">
        <f t="shared" si="24"/>
        <v>3</v>
      </c>
      <c r="Q50" s="24">
        <f t="shared" si="24"/>
        <v>3</v>
      </c>
      <c r="R50" s="24">
        <f t="shared" si="24"/>
        <v>0</v>
      </c>
      <c r="S50" s="24">
        <f t="shared" si="24"/>
        <v>-1</v>
      </c>
      <c r="T50" s="24"/>
      <c r="U50" s="24"/>
      <c r="V50" s="24"/>
      <c r="W50" s="24"/>
      <c r="X50" s="44"/>
      <c r="Y50" s="6">
        <f t="shared" si="11"/>
        <v>13</v>
      </c>
      <c r="Z50" s="6">
        <f t="shared" si="11"/>
        <v>11</v>
      </c>
      <c r="AA50" s="25">
        <f t="shared" ref="AA50:AI50" si="30">AA17-$Z17</f>
        <v>-5</v>
      </c>
      <c r="AB50" s="25">
        <f t="shared" si="30"/>
        <v>-6</v>
      </c>
      <c r="AC50" s="25">
        <f t="shared" si="30"/>
        <v>-7</v>
      </c>
      <c r="AD50" s="25">
        <f t="shared" si="30"/>
        <v>-5</v>
      </c>
      <c r="AE50" s="25">
        <f t="shared" si="30"/>
        <v>-2</v>
      </c>
      <c r="AF50" s="25">
        <f t="shared" si="30"/>
        <v>-3</v>
      </c>
      <c r="AG50" s="25">
        <f t="shared" si="30"/>
        <v>-1</v>
      </c>
      <c r="AH50" s="25"/>
      <c r="AI50" s="25"/>
      <c r="AJ50" s="25"/>
      <c r="AK50" s="25"/>
      <c r="AL50" s="25"/>
      <c r="AM50" s="48"/>
      <c r="AN50" s="11">
        <f t="shared" si="13"/>
        <v>0</v>
      </c>
      <c r="AO50" s="11">
        <f t="shared" si="13"/>
        <v>0</v>
      </c>
      <c r="AP50" s="23"/>
      <c r="AQ50" s="9"/>
      <c r="AR50" s="9"/>
      <c r="AS50" s="9"/>
      <c r="AT50" s="9"/>
      <c r="AU50" s="9"/>
      <c r="AV50" s="9"/>
      <c r="AW50" s="9"/>
      <c r="AX50" s="9"/>
      <c r="AY50" s="9"/>
      <c r="AZ50" s="49"/>
      <c r="BA50" s="7">
        <v>44508</v>
      </c>
      <c r="BB50" s="7">
        <v>44509</v>
      </c>
    </row>
    <row r="51" spans="1:54" x14ac:dyDescent="0.3">
      <c r="A51" s="7">
        <f t="shared" si="7"/>
        <v>44844</v>
      </c>
      <c r="B51" s="7">
        <f t="shared" si="7"/>
        <v>44845</v>
      </c>
      <c r="C51" s="3">
        <f t="shared" si="7"/>
        <v>77</v>
      </c>
      <c r="D51" s="24">
        <f t="shared" si="23"/>
        <v>-4</v>
      </c>
      <c r="E51" s="24">
        <f t="shared" si="23"/>
        <v>0</v>
      </c>
      <c r="F51" s="24">
        <f t="shared" si="23"/>
        <v>0</v>
      </c>
      <c r="G51" s="24">
        <f t="shared" si="23"/>
        <v>-1</v>
      </c>
      <c r="H51" s="24">
        <f t="shared" si="23"/>
        <v>-1</v>
      </c>
      <c r="I51" s="24"/>
      <c r="J51" s="44"/>
      <c r="K51" s="44"/>
      <c r="L51" s="44"/>
      <c r="M51" s="44">
        <f t="shared" ref="J51:M52" si="31">M18-$C18</f>
        <v>-1</v>
      </c>
      <c r="N51" s="3">
        <f t="shared" si="9"/>
        <v>41</v>
      </c>
      <c r="O51" s="24">
        <f t="shared" si="24"/>
        <v>4</v>
      </c>
      <c r="P51" s="24">
        <f t="shared" si="24"/>
        <v>8</v>
      </c>
      <c r="Q51" s="24">
        <f t="shared" si="24"/>
        <v>8</v>
      </c>
      <c r="R51" s="24">
        <f t="shared" si="24"/>
        <v>3</v>
      </c>
      <c r="S51" s="24">
        <f t="shared" si="24"/>
        <v>2</v>
      </c>
      <c r="T51" s="24"/>
      <c r="U51" s="24">
        <f t="shared" ref="U51:X54" si="32">U18-$N18</f>
        <v>2</v>
      </c>
      <c r="V51" s="24">
        <f t="shared" si="32"/>
        <v>1</v>
      </c>
      <c r="W51" s="24">
        <f t="shared" si="32"/>
        <v>5</v>
      </c>
      <c r="X51" s="44">
        <f t="shared" si="32"/>
        <v>1</v>
      </c>
      <c r="Y51" s="6">
        <f t="shared" si="11"/>
        <v>0</v>
      </c>
      <c r="Z51" s="6">
        <f t="shared" si="11"/>
        <v>7</v>
      </c>
      <c r="AA51" s="25">
        <f t="shared" ref="AA51:AI51" si="33">AA18-$Z18</f>
        <v>-3</v>
      </c>
      <c r="AB51" s="25">
        <f t="shared" si="33"/>
        <v>0</v>
      </c>
      <c r="AC51" s="25">
        <f t="shared" si="33"/>
        <v>-2</v>
      </c>
      <c r="AD51" s="25">
        <f t="shared" si="33"/>
        <v>-2</v>
      </c>
      <c r="AE51" s="25">
        <f t="shared" si="33"/>
        <v>1</v>
      </c>
      <c r="AF51" s="25">
        <f t="shared" si="33"/>
        <v>0</v>
      </c>
      <c r="AG51" s="25">
        <f t="shared" si="33"/>
        <v>1</v>
      </c>
      <c r="AH51" s="25"/>
      <c r="AI51" s="25"/>
      <c r="AJ51" s="25">
        <f t="shared" ref="AJ51:AM54" si="34">AJ18-$Z18</f>
        <v>1</v>
      </c>
      <c r="AK51" s="25">
        <f t="shared" si="34"/>
        <v>2</v>
      </c>
      <c r="AL51" s="25">
        <f t="shared" si="34"/>
        <v>-1</v>
      </c>
      <c r="AM51" s="48">
        <f t="shared" si="34"/>
        <v>2</v>
      </c>
      <c r="AN51" s="11">
        <f t="shared" si="13"/>
        <v>0</v>
      </c>
      <c r="AO51" s="11">
        <f t="shared" si="13"/>
        <v>0</v>
      </c>
      <c r="AP51" s="23"/>
      <c r="AQ51" s="9"/>
      <c r="AR51" s="9"/>
      <c r="AS51" s="9"/>
      <c r="AT51" s="9"/>
      <c r="AU51" s="9"/>
      <c r="AV51" s="9"/>
      <c r="AW51" s="9"/>
      <c r="AX51" s="9"/>
      <c r="AY51" s="9"/>
      <c r="AZ51" s="49"/>
      <c r="BA51" s="7">
        <v>44509</v>
      </c>
      <c r="BB51" s="7">
        <v>44510</v>
      </c>
    </row>
    <row r="52" spans="1:54" x14ac:dyDescent="0.3">
      <c r="A52" s="7">
        <f t="shared" si="7"/>
        <v>44845</v>
      </c>
      <c r="B52" s="7">
        <f t="shared" si="7"/>
        <v>44846</v>
      </c>
      <c r="C52" s="3">
        <f t="shared" si="7"/>
        <v>83</v>
      </c>
      <c r="D52" s="24">
        <f t="shared" si="23"/>
        <v>-11</v>
      </c>
      <c r="E52" s="24">
        <f t="shared" si="23"/>
        <v>-11</v>
      </c>
      <c r="F52" s="24">
        <f t="shared" si="23"/>
        <v>-10</v>
      </c>
      <c r="G52" s="24">
        <f t="shared" si="23"/>
        <v>-5</v>
      </c>
      <c r="H52" s="24">
        <f t="shared" si="23"/>
        <v>-6</v>
      </c>
      <c r="I52" s="24"/>
      <c r="J52" s="24"/>
      <c r="K52" s="24"/>
      <c r="L52" s="24"/>
      <c r="M52" s="44">
        <f t="shared" si="31"/>
        <v>-7</v>
      </c>
      <c r="N52" s="3">
        <f t="shared" si="9"/>
        <v>51</v>
      </c>
      <c r="O52" s="24">
        <f t="shared" si="24"/>
        <v>1</v>
      </c>
      <c r="P52" s="24">
        <f t="shared" si="24"/>
        <v>5</v>
      </c>
      <c r="Q52" s="24">
        <f t="shared" si="24"/>
        <v>6</v>
      </c>
      <c r="R52" s="24">
        <f t="shared" si="24"/>
        <v>3</v>
      </c>
      <c r="S52" s="24">
        <f t="shared" si="24"/>
        <v>2</v>
      </c>
      <c r="T52" s="24"/>
      <c r="U52" s="24">
        <f t="shared" si="32"/>
        <v>2</v>
      </c>
      <c r="V52" s="24">
        <f t="shared" si="32"/>
        <v>3</v>
      </c>
      <c r="W52" s="24">
        <f t="shared" si="32"/>
        <v>4</v>
      </c>
      <c r="X52" s="44">
        <f t="shared" si="32"/>
        <v>2</v>
      </c>
      <c r="Y52" s="6">
        <f t="shared" si="11"/>
        <v>0</v>
      </c>
      <c r="Z52" s="6">
        <f t="shared" si="11"/>
        <v>25</v>
      </c>
      <c r="AA52" s="25">
        <f t="shared" ref="AA52:AI52" si="35">AA19-$Z19</f>
        <v>-16</v>
      </c>
      <c r="AB52" s="25">
        <f t="shared" si="35"/>
        <v>-10</v>
      </c>
      <c r="AC52" s="25">
        <f t="shared" si="35"/>
        <v>-15</v>
      </c>
      <c r="AD52" s="25">
        <f t="shared" si="35"/>
        <v>-14</v>
      </c>
      <c r="AE52" s="25">
        <f t="shared" si="35"/>
        <v>-9</v>
      </c>
      <c r="AF52" s="25">
        <f t="shared" si="35"/>
        <v>-11</v>
      </c>
      <c r="AG52" s="25">
        <f t="shared" si="35"/>
        <v>-8</v>
      </c>
      <c r="AH52" s="25"/>
      <c r="AI52" s="25"/>
      <c r="AJ52" s="25">
        <f t="shared" si="34"/>
        <v>-4</v>
      </c>
      <c r="AK52" s="25">
        <f t="shared" si="34"/>
        <v>-6</v>
      </c>
      <c r="AL52" s="25">
        <f t="shared" si="34"/>
        <v>-15</v>
      </c>
      <c r="AM52" s="48">
        <f t="shared" si="34"/>
        <v>-8</v>
      </c>
      <c r="AN52" s="11">
        <f t="shared" si="13"/>
        <v>0.09</v>
      </c>
      <c r="AO52" s="11">
        <f t="shared" si="13"/>
        <v>0</v>
      </c>
      <c r="AP52" s="23"/>
      <c r="AQ52" s="9"/>
      <c r="AR52" s="9"/>
      <c r="AS52" s="9"/>
      <c r="AT52" s="9"/>
      <c r="AU52" s="9"/>
      <c r="AV52" s="9"/>
      <c r="AW52" s="9"/>
      <c r="AX52" s="9"/>
      <c r="AY52" s="9"/>
      <c r="AZ52" s="49"/>
      <c r="BA52" s="7">
        <v>44510</v>
      </c>
      <c r="BB52" s="7">
        <v>44511</v>
      </c>
    </row>
    <row r="53" spans="1:54" x14ac:dyDescent="0.3">
      <c r="A53" s="7">
        <f t="shared" si="7"/>
        <v>44846</v>
      </c>
      <c r="B53" s="7">
        <f t="shared" si="7"/>
        <v>44847</v>
      </c>
      <c r="C53" s="3">
        <f t="shared" si="7"/>
        <v>75</v>
      </c>
      <c r="D53" s="24">
        <f t="shared" si="23"/>
        <v>0</v>
      </c>
      <c r="E53" s="24">
        <f t="shared" si="23"/>
        <v>-2</v>
      </c>
      <c r="F53" s="24">
        <f t="shared" si="23"/>
        <v>-2</v>
      </c>
      <c r="G53" s="24">
        <f t="shared" si="23"/>
        <v>-3</v>
      </c>
      <c r="H53" s="24">
        <f t="shared" si="23"/>
        <v>-2</v>
      </c>
      <c r="I53" s="24"/>
      <c r="J53" s="24"/>
      <c r="K53" s="24"/>
      <c r="L53" s="24"/>
      <c r="M53" s="44">
        <f>M20-$C20</f>
        <v>-1</v>
      </c>
      <c r="N53" s="3">
        <f t="shared" si="9"/>
        <v>46</v>
      </c>
      <c r="O53" s="24">
        <f t="shared" si="24"/>
        <v>1</v>
      </c>
      <c r="P53" s="24">
        <f t="shared" si="24"/>
        <v>1</v>
      </c>
      <c r="Q53" s="24">
        <f t="shared" si="24"/>
        <v>4</v>
      </c>
      <c r="R53" s="24">
        <f t="shared" si="24"/>
        <v>3</v>
      </c>
      <c r="S53" s="24">
        <f t="shared" si="24"/>
        <v>2</v>
      </c>
      <c r="T53" s="24"/>
      <c r="U53" s="24">
        <f t="shared" si="32"/>
        <v>1</v>
      </c>
      <c r="V53" s="24">
        <f t="shared" si="32"/>
        <v>1</v>
      </c>
      <c r="W53" s="24">
        <f t="shared" si="32"/>
        <v>2</v>
      </c>
      <c r="X53" s="44">
        <f t="shared" si="32"/>
        <v>0</v>
      </c>
      <c r="Y53" s="6">
        <f t="shared" si="11"/>
        <v>0</v>
      </c>
      <c r="Z53" s="6">
        <f t="shared" si="11"/>
        <v>22</v>
      </c>
      <c r="AA53" s="25">
        <f t="shared" ref="AA53:AI53" si="36">AA20-$Z20</f>
        <v>-8</v>
      </c>
      <c r="AB53" s="25">
        <f t="shared" si="36"/>
        <v>-6</v>
      </c>
      <c r="AC53" s="25">
        <f t="shared" si="36"/>
        <v>-10</v>
      </c>
      <c r="AD53" s="25">
        <f t="shared" si="36"/>
        <v>-10</v>
      </c>
      <c r="AE53" s="25">
        <f t="shared" si="36"/>
        <v>-4</v>
      </c>
      <c r="AF53" s="25">
        <f t="shared" si="36"/>
        <v>-7</v>
      </c>
      <c r="AG53" s="25">
        <f t="shared" si="36"/>
        <v>-4</v>
      </c>
      <c r="AH53" s="25"/>
      <c r="AI53" s="25"/>
      <c r="AJ53" s="25">
        <f t="shared" si="34"/>
        <v>-4</v>
      </c>
      <c r="AK53" s="25">
        <f t="shared" si="34"/>
        <v>-7</v>
      </c>
      <c r="AL53" s="25">
        <f t="shared" si="34"/>
        <v>-12</v>
      </c>
      <c r="AM53" s="48">
        <f t="shared" si="34"/>
        <v>-5</v>
      </c>
      <c r="AN53" s="11">
        <f t="shared" si="13"/>
        <v>0.01</v>
      </c>
      <c r="AO53" s="11">
        <f t="shared" si="13"/>
        <v>0</v>
      </c>
      <c r="AP53" s="23"/>
      <c r="AQ53" s="9"/>
      <c r="AR53" s="9"/>
      <c r="AS53" s="9"/>
      <c r="AT53" s="9"/>
      <c r="AU53" s="9"/>
      <c r="AV53" s="9"/>
      <c r="AW53" s="9"/>
      <c r="AX53" s="9"/>
      <c r="AY53" s="9"/>
      <c r="AZ53" s="49"/>
      <c r="BA53" s="7">
        <v>44511</v>
      </c>
      <c r="BB53" s="7">
        <v>44512</v>
      </c>
    </row>
    <row r="54" spans="1:54" x14ac:dyDescent="0.3">
      <c r="A54" s="7">
        <f t="shared" si="7"/>
        <v>44847</v>
      </c>
      <c r="B54" s="7">
        <f t="shared" si="7"/>
        <v>44848</v>
      </c>
      <c r="C54" s="3">
        <f t="shared" si="7"/>
        <v>72</v>
      </c>
      <c r="D54" s="24">
        <f t="shared" si="23"/>
        <v>1</v>
      </c>
      <c r="E54" s="24">
        <f t="shared" si="23"/>
        <v>0</v>
      </c>
      <c r="F54" s="24">
        <f t="shared" si="23"/>
        <v>1</v>
      </c>
      <c r="G54" s="24">
        <f t="shared" si="23"/>
        <v>-1</v>
      </c>
      <c r="H54" s="24">
        <f t="shared" si="23"/>
        <v>0</v>
      </c>
      <c r="I54" s="24"/>
      <c r="J54" s="24"/>
      <c r="K54" s="24"/>
      <c r="L54" s="24"/>
      <c r="M54" s="44">
        <f>M21-$C21</f>
        <v>1</v>
      </c>
      <c r="N54" s="3">
        <f t="shared" si="9"/>
        <v>42</v>
      </c>
      <c r="O54" s="24">
        <f t="shared" si="24"/>
        <v>1</v>
      </c>
      <c r="P54" s="24">
        <f t="shared" si="24"/>
        <v>2</v>
      </c>
      <c r="Q54" s="24">
        <f t="shared" si="24"/>
        <v>2</v>
      </c>
      <c r="R54" s="24">
        <f t="shared" si="24"/>
        <v>2</v>
      </c>
      <c r="S54" s="24">
        <f t="shared" si="24"/>
        <v>1</v>
      </c>
      <c r="T54" s="24"/>
      <c r="U54" s="24">
        <f t="shared" si="32"/>
        <v>-1</v>
      </c>
      <c r="V54" s="24">
        <f t="shared" si="32"/>
        <v>0</v>
      </c>
      <c r="W54" s="24">
        <f t="shared" si="32"/>
        <v>3</v>
      </c>
      <c r="X54" s="44">
        <f t="shared" si="32"/>
        <v>-1</v>
      </c>
      <c r="Y54" s="6">
        <f t="shared" si="11"/>
        <v>0</v>
      </c>
      <c r="Z54" s="6">
        <f t="shared" si="11"/>
        <v>18</v>
      </c>
      <c r="AA54" s="25">
        <f t="shared" ref="AA54:AI54" si="37">AA21-$Z21</f>
        <v>-6</v>
      </c>
      <c r="AB54" s="25">
        <f t="shared" si="37"/>
        <v>-6</v>
      </c>
      <c r="AC54" s="25">
        <f t="shared" si="37"/>
        <v>-5</v>
      </c>
      <c r="AD54" s="25">
        <f t="shared" si="37"/>
        <v>-7</v>
      </c>
      <c r="AE54" s="25">
        <f t="shared" si="37"/>
        <v>-3</v>
      </c>
      <c r="AF54" s="25">
        <f t="shared" si="37"/>
        <v>-5</v>
      </c>
      <c r="AG54" s="25">
        <f t="shared" si="37"/>
        <v>-2</v>
      </c>
      <c r="AH54" s="25"/>
      <c r="AI54" s="25"/>
      <c r="AJ54" s="25">
        <f t="shared" si="34"/>
        <v>-1</v>
      </c>
      <c r="AK54" s="25">
        <f t="shared" si="34"/>
        <v>0</v>
      </c>
      <c r="AL54" s="25">
        <f t="shared" si="34"/>
        <v>-7</v>
      </c>
      <c r="AM54" s="48">
        <f t="shared" si="34"/>
        <v>-2</v>
      </c>
      <c r="AN54" s="11">
        <f t="shared" si="13"/>
        <v>0</v>
      </c>
      <c r="AO54" s="11">
        <f t="shared" si="13"/>
        <v>0</v>
      </c>
      <c r="AP54" s="23"/>
      <c r="AQ54" s="9"/>
      <c r="AR54" s="9"/>
      <c r="AS54" s="9"/>
      <c r="AT54" s="9"/>
      <c r="AU54" s="9"/>
      <c r="AV54" s="9"/>
      <c r="AW54" s="9"/>
      <c r="AX54" s="9"/>
      <c r="AY54" s="9"/>
      <c r="AZ54" s="49"/>
      <c r="BA54" s="7">
        <v>44512</v>
      </c>
      <c r="BB54" s="7">
        <v>44513</v>
      </c>
    </row>
    <row r="55" spans="1:54" x14ac:dyDescent="0.3">
      <c r="A55" s="7">
        <f t="shared" si="7"/>
        <v>44848</v>
      </c>
      <c r="B55" s="7">
        <f t="shared" si="7"/>
        <v>44849</v>
      </c>
      <c r="C55" s="3">
        <f t="shared" si="7"/>
        <v>82</v>
      </c>
      <c r="D55" s="24">
        <f t="shared" ref="D55:I60" si="38">D22-$C22</f>
        <v>-5</v>
      </c>
      <c r="E55" s="24">
        <f t="shared" si="38"/>
        <v>-6</v>
      </c>
      <c r="F55" s="24">
        <f t="shared" si="38"/>
        <v>-6</v>
      </c>
      <c r="G55" s="24">
        <f t="shared" si="38"/>
        <v>-3</v>
      </c>
      <c r="H55" s="24">
        <f t="shared" si="38"/>
        <v>-3</v>
      </c>
      <c r="I55" s="24"/>
      <c r="J55" s="24"/>
      <c r="K55" s="24"/>
      <c r="L55" s="24"/>
      <c r="M55" s="44"/>
      <c r="N55" s="3">
        <f t="shared" si="9"/>
        <v>46</v>
      </c>
      <c r="O55" s="24">
        <f t="shared" ref="O55:T60" si="39">O22-$N22</f>
        <v>2</v>
      </c>
      <c r="P55" s="24">
        <f t="shared" si="39"/>
        <v>2</v>
      </c>
      <c r="Q55" s="24">
        <f t="shared" si="39"/>
        <v>3</v>
      </c>
      <c r="R55" s="24">
        <f t="shared" si="39"/>
        <v>6</v>
      </c>
      <c r="S55" s="24">
        <f t="shared" si="39"/>
        <v>5</v>
      </c>
      <c r="T55" s="24"/>
      <c r="U55" s="4"/>
      <c r="V55" s="4"/>
      <c r="W55" s="4"/>
      <c r="X55" s="43"/>
      <c r="Y55" s="6">
        <f t="shared" si="11"/>
        <v>25</v>
      </c>
      <c r="Z55" s="6">
        <f t="shared" si="11"/>
        <v>22</v>
      </c>
      <c r="AA55" s="25">
        <f t="shared" ref="AA55:AI55" si="40">AA22-$Z22</f>
        <v>-12</v>
      </c>
      <c r="AB55" s="25">
        <f t="shared" si="40"/>
        <v>-8</v>
      </c>
      <c r="AC55" s="25">
        <f t="shared" si="40"/>
        <v>-10</v>
      </c>
      <c r="AD55" s="25">
        <f t="shared" si="40"/>
        <v>-10</v>
      </c>
      <c r="AE55" s="25">
        <f t="shared" si="40"/>
        <v>-2</v>
      </c>
      <c r="AF55" s="25">
        <f t="shared" si="40"/>
        <v>-6</v>
      </c>
      <c r="AG55" s="25">
        <f t="shared" si="40"/>
        <v>-3</v>
      </c>
      <c r="AH55" s="25"/>
      <c r="AI55" s="25"/>
      <c r="AJ55" s="14"/>
      <c r="AK55" s="14"/>
      <c r="AL55" s="14"/>
      <c r="AM55" s="47"/>
      <c r="AN55" s="11">
        <f t="shared" si="13"/>
        <v>0</v>
      </c>
      <c r="AO55" s="11">
        <f t="shared" si="13"/>
        <v>0</v>
      </c>
      <c r="AP55" s="23"/>
      <c r="AQ55" s="9"/>
      <c r="AR55" s="9"/>
      <c r="AS55" s="9"/>
      <c r="AT55" s="9"/>
      <c r="AU55" s="9"/>
      <c r="AV55" s="9"/>
      <c r="AW55" s="9"/>
      <c r="AX55" s="9"/>
      <c r="AY55" s="9"/>
      <c r="AZ55" s="49"/>
      <c r="BA55" s="7">
        <v>44513</v>
      </c>
      <c r="BB55" s="7">
        <v>44514</v>
      </c>
    </row>
    <row r="56" spans="1:54" x14ac:dyDescent="0.3">
      <c r="A56" s="7">
        <f t="shared" si="7"/>
        <v>44849</v>
      </c>
      <c r="B56" s="7">
        <f t="shared" si="7"/>
        <v>44850</v>
      </c>
      <c r="C56" s="3">
        <f t="shared" si="7"/>
        <v>75</v>
      </c>
      <c r="D56" s="24">
        <f t="shared" si="38"/>
        <v>-4</v>
      </c>
      <c r="E56" s="24">
        <f t="shared" si="38"/>
        <v>-6</v>
      </c>
      <c r="F56" s="24">
        <f t="shared" si="38"/>
        <v>-2</v>
      </c>
      <c r="G56" s="24">
        <f t="shared" si="38"/>
        <v>-1</v>
      </c>
      <c r="H56" s="24">
        <f t="shared" si="38"/>
        <v>-1</v>
      </c>
      <c r="I56" s="24"/>
      <c r="J56" s="24"/>
      <c r="K56" s="24"/>
      <c r="L56" s="24"/>
      <c r="M56" s="44"/>
      <c r="N56" s="3">
        <f t="shared" si="9"/>
        <v>57</v>
      </c>
      <c r="O56" s="24">
        <f t="shared" si="39"/>
        <v>-2</v>
      </c>
      <c r="P56" s="24">
        <f t="shared" si="39"/>
        <v>-2</v>
      </c>
      <c r="Q56" s="24">
        <f t="shared" si="39"/>
        <v>-2</v>
      </c>
      <c r="R56" s="24">
        <f t="shared" si="39"/>
        <v>0</v>
      </c>
      <c r="S56" s="24">
        <f t="shared" si="39"/>
        <v>-1</v>
      </c>
      <c r="T56" s="24"/>
      <c r="U56" s="4"/>
      <c r="V56" s="4"/>
      <c r="W56" s="4"/>
      <c r="X56" s="43"/>
      <c r="Y56" s="6">
        <f t="shared" si="11"/>
        <v>22</v>
      </c>
      <c r="Z56" s="6">
        <f t="shared" si="11"/>
        <v>19</v>
      </c>
      <c r="AA56" s="25">
        <f t="shared" ref="AA56:AI56" si="41">AA23-$Z23</f>
        <v>-11</v>
      </c>
      <c r="AB56" s="25">
        <f t="shared" si="41"/>
        <v>-8</v>
      </c>
      <c r="AC56" s="25">
        <f t="shared" si="41"/>
        <v>-11</v>
      </c>
      <c r="AD56" s="25">
        <f t="shared" si="41"/>
        <v>-10</v>
      </c>
      <c r="AE56" s="25">
        <f t="shared" si="41"/>
        <v>-3</v>
      </c>
      <c r="AF56" s="25">
        <f t="shared" si="41"/>
        <v>-6</v>
      </c>
      <c r="AG56" s="25">
        <f t="shared" si="41"/>
        <v>-3</v>
      </c>
      <c r="AH56" s="25"/>
      <c r="AI56" s="25"/>
      <c r="AJ56" s="14"/>
      <c r="AK56" s="14"/>
      <c r="AL56" s="14"/>
      <c r="AM56" s="47"/>
      <c r="AN56" s="11">
        <f t="shared" si="13"/>
        <v>0.4</v>
      </c>
      <c r="AO56" s="11">
        <f t="shared" si="13"/>
        <v>0</v>
      </c>
      <c r="AP56" s="23"/>
      <c r="AQ56" s="9"/>
      <c r="AR56" s="9"/>
      <c r="AS56" s="9"/>
      <c r="AT56" s="9"/>
      <c r="AU56" s="9"/>
      <c r="AV56" s="9"/>
      <c r="AW56" s="9"/>
      <c r="AX56" s="9"/>
      <c r="AY56" s="9"/>
      <c r="AZ56" s="49"/>
      <c r="BA56" s="7">
        <v>44514</v>
      </c>
      <c r="BB56" s="7">
        <v>44515</v>
      </c>
    </row>
    <row r="57" spans="1:54" x14ac:dyDescent="0.3">
      <c r="A57" s="7">
        <f t="shared" si="7"/>
        <v>44850</v>
      </c>
      <c r="B57" s="7">
        <f t="shared" si="7"/>
        <v>44851</v>
      </c>
      <c r="C57" s="3">
        <f t="shared" si="7"/>
        <v>67</v>
      </c>
      <c r="D57" s="24">
        <f t="shared" si="38"/>
        <v>-5</v>
      </c>
      <c r="E57" s="24">
        <f t="shared" si="38"/>
        <v>-1</v>
      </c>
      <c r="F57" s="24">
        <f t="shared" si="38"/>
        <v>-1</v>
      </c>
      <c r="G57" s="24">
        <f t="shared" si="38"/>
        <v>-2</v>
      </c>
      <c r="H57" s="24">
        <f t="shared" si="38"/>
        <v>-2</v>
      </c>
      <c r="I57" s="24"/>
      <c r="J57" s="24"/>
      <c r="K57" s="24"/>
      <c r="L57" s="24"/>
      <c r="M57" s="44">
        <f>M25-$C25</f>
        <v>3</v>
      </c>
      <c r="N57" s="3">
        <f t="shared" si="9"/>
        <v>43</v>
      </c>
      <c r="O57" s="24">
        <f t="shared" si="39"/>
        <v>-6</v>
      </c>
      <c r="P57" s="24">
        <f t="shared" si="39"/>
        <v>-1</v>
      </c>
      <c r="Q57" s="24">
        <f t="shared" si="39"/>
        <v>0</v>
      </c>
      <c r="R57" s="24">
        <f t="shared" si="39"/>
        <v>-4</v>
      </c>
      <c r="S57" s="24">
        <f t="shared" si="39"/>
        <v>-5</v>
      </c>
      <c r="T57" s="24"/>
      <c r="U57" s="24">
        <f t="shared" ref="U57:X59" si="42">U24-$N24</f>
        <v>-6</v>
      </c>
      <c r="V57" s="24">
        <f t="shared" si="42"/>
        <v>-6</v>
      </c>
      <c r="W57" s="24">
        <f t="shared" si="42"/>
        <v>-43</v>
      </c>
      <c r="X57" s="44">
        <f t="shared" si="42"/>
        <v>-43</v>
      </c>
      <c r="Y57" s="6">
        <f t="shared" si="11"/>
        <v>24</v>
      </c>
      <c r="Z57" s="6">
        <f t="shared" si="11"/>
        <v>21</v>
      </c>
      <c r="AA57" s="25">
        <f t="shared" ref="AA57:AI57" si="43">AA24-$Z24</f>
        <v>-9</v>
      </c>
      <c r="AB57" s="25">
        <f t="shared" si="43"/>
        <v>-5</v>
      </c>
      <c r="AC57" s="25">
        <f t="shared" si="43"/>
        <v>-8</v>
      </c>
      <c r="AD57" s="25">
        <f t="shared" si="43"/>
        <v>-8</v>
      </c>
      <c r="AE57" s="25">
        <f t="shared" si="43"/>
        <v>-3</v>
      </c>
      <c r="AF57" s="25">
        <f t="shared" si="43"/>
        <v>-5</v>
      </c>
      <c r="AG57" s="25">
        <f t="shared" si="43"/>
        <v>-2</v>
      </c>
      <c r="AH57" s="25"/>
      <c r="AI57" s="25"/>
      <c r="AJ57" s="14">
        <f>AJ24-Z24</f>
        <v>-3</v>
      </c>
      <c r="AK57" s="14">
        <f>AK24-Z24</f>
        <v>-2</v>
      </c>
      <c r="AL57" s="14">
        <f>AL24-Z24</f>
        <v>-21</v>
      </c>
      <c r="AM57" s="47">
        <f>AM24-Z24</f>
        <v>-21</v>
      </c>
      <c r="AN57" s="11">
        <f t="shared" si="13"/>
        <v>0.1</v>
      </c>
      <c r="AO57" s="11">
        <f t="shared" si="13"/>
        <v>0</v>
      </c>
      <c r="AP57" s="23"/>
      <c r="AQ57" s="9"/>
      <c r="AR57" s="9"/>
      <c r="AS57" s="9"/>
      <c r="AT57" s="9"/>
      <c r="AU57" s="9"/>
      <c r="AV57" s="9"/>
      <c r="AW57" s="9"/>
      <c r="AX57" s="9"/>
      <c r="AY57" s="9"/>
      <c r="AZ57" s="49"/>
      <c r="BA57" s="7">
        <v>44515</v>
      </c>
      <c r="BB57" s="7">
        <v>44516</v>
      </c>
    </row>
    <row r="58" spans="1:54" x14ac:dyDescent="0.3">
      <c r="A58" s="7">
        <f t="shared" si="7"/>
        <v>44851</v>
      </c>
      <c r="B58" s="7">
        <f t="shared" si="7"/>
        <v>44852</v>
      </c>
      <c r="C58" s="3">
        <f t="shared" si="7"/>
        <v>47</v>
      </c>
      <c r="D58" s="24">
        <f t="shared" si="38"/>
        <v>3</v>
      </c>
      <c r="E58" s="24">
        <f t="shared" si="38"/>
        <v>6</v>
      </c>
      <c r="F58" s="24">
        <f t="shared" si="38"/>
        <v>8</v>
      </c>
      <c r="G58" s="24">
        <f t="shared" si="38"/>
        <v>4</v>
      </c>
      <c r="H58" s="24">
        <f t="shared" si="38"/>
        <v>4</v>
      </c>
      <c r="I58" s="24"/>
      <c r="J58" s="24"/>
      <c r="K58" s="24"/>
      <c r="L58" s="24"/>
      <c r="M58" s="44">
        <f t="shared" ref="J57:M59" si="44">M25-$C25</f>
        <v>3</v>
      </c>
      <c r="N58" s="3">
        <f t="shared" si="9"/>
        <v>31</v>
      </c>
      <c r="O58" s="24">
        <f t="shared" si="39"/>
        <v>4</v>
      </c>
      <c r="P58" s="24">
        <f t="shared" si="39"/>
        <v>6</v>
      </c>
      <c r="Q58" s="24">
        <f t="shared" si="39"/>
        <v>7</v>
      </c>
      <c r="R58" s="24">
        <f t="shared" si="39"/>
        <v>2</v>
      </c>
      <c r="S58" s="24">
        <f t="shared" si="39"/>
        <v>1</v>
      </c>
      <c r="T58" s="24"/>
      <c r="U58" s="24">
        <f t="shared" si="42"/>
        <v>-1</v>
      </c>
      <c r="V58" s="24">
        <f t="shared" si="42"/>
        <v>0</v>
      </c>
      <c r="W58" s="24">
        <f t="shared" si="42"/>
        <v>1</v>
      </c>
      <c r="X58" s="44">
        <f t="shared" si="42"/>
        <v>0</v>
      </c>
      <c r="Y58" s="6">
        <f t="shared" si="11"/>
        <v>0</v>
      </c>
      <c r="Z58" s="6">
        <f t="shared" si="11"/>
        <v>10</v>
      </c>
      <c r="AA58" s="25">
        <f t="shared" ref="AA58:AI58" si="45">AA25-$Z25</f>
        <v>-2</v>
      </c>
      <c r="AB58" s="25">
        <f t="shared" si="45"/>
        <v>1</v>
      </c>
      <c r="AC58" s="25">
        <f t="shared" si="45"/>
        <v>-2</v>
      </c>
      <c r="AD58" s="25">
        <f t="shared" si="45"/>
        <v>0</v>
      </c>
      <c r="AE58" s="25">
        <f t="shared" si="45"/>
        <v>4</v>
      </c>
      <c r="AF58" s="25">
        <f t="shared" si="45"/>
        <v>2</v>
      </c>
      <c r="AG58" s="25">
        <f t="shared" si="45"/>
        <v>5</v>
      </c>
      <c r="AH58" s="25"/>
      <c r="AI58" s="25"/>
      <c r="AJ58" s="14">
        <f>AJ25-Z25</f>
        <v>4</v>
      </c>
      <c r="AK58" s="14">
        <f>AK25-Z25</f>
        <v>4</v>
      </c>
      <c r="AL58" s="14">
        <f>AL25-Z25</f>
        <v>-1</v>
      </c>
      <c r="AM58" s="47">
        <f>AM25-Z25</f>
        <v>4</v>
      </c>
      <c r="AN58" s="11">
        <f t="shared" si="13"/>
        <v>0</v>
      </c>
      <c r="AO58" s="11">
        <f t="shared" si="13"/>
        <v>0</v>
      </c>
      <c r="AP58" s="23"/>
      <c r="AQ58" s="9"/>
      <c r="AR58" s="9"/>
      <c r="AS58" s="9"/>
      <c r="AT58" s="9"/>
      <c r="AU58" s="9"/>
      <c r="AV58" s="9"/>
      <c r="AW58" s="9"/>
      <c r="AX58" s="9"/>
      <c r="AY58" s="9"/>
      <c r="AZ58" s="49"/>
      <c r="BA58" s="7">
        <v>44516</v>
      </c>
      <c r="BB58" s="7">
        <v>44517</v>
      </c>
    </row>
    <row r="59" spans="1:54" x14ac:dyDescent="0.3">
      <c r="A59" s="7">
        <f t="shared" si="7"/>
        <v>44852</v>
      </c>
      <c r="B59" s="7">
        <f t="shared" si="7"/>
        <v>44853</v>
      </c>
      <c r="C59" s="3">
        <f t="shared" si="7"/>
        <v>57</v>
      </c>
      <c r="D59" s="24">
        <f t="shared" si="38"/>
        <v>-4</v>
      </c>
      <c r="E59" s="24">
        <f t="shared" si="38"/>
        <v>0</v>
      </c>
      <c r="F59" s="24">
        <f t="shared" si="38"/>
        <v>-2</v>
      </c>
      <c r="G59" s="24">
        <f t="shared" si="38"/>
        <v>-1</v>
      </c>
      <c r="H59" s="24">
        <f t="shared" si="38"/>
        <v>-1</v>
      </c>
      <c r="I59" s="24"/>
      <c r="J59" s="24"/>
      <c r="K59" s="24"/>
      <c r="L59" s="24"/>
      <c r="M59" s="44">
        <f t="shared" si="44"/>
        <v>-4</v>
      </c>
      <c r="N59" s="3">
        <f t="shared" si="9"/>
        <v>33</v>
      </c>
      <c r="O59" s="24">
        <f t="shared" si="39"/>
        <v>-2</v>
      </c>
      <c r="P59" s="24">
        <f t="shared" si="39"/>
        <v>-1</v>
      </c>
      <c r="Q59" s="24">
        <f t="shared" si="39"/>
        <v>1</v>
      </c>
      <c r="R59" s="24">
        <f t="shared" si="39"/>
        <v>-1</v>
      </c>
      <c r="S59" s="24">
        <f t="shared" si="39"/>
        <v>-2</v>
      </c>
      <c r="T59" s="24"/>
      <c r="U59" s="24">
        <f t="shared" si="42"/>
        <v>-3</v>
      </c>
      <c r="V59" s="24">
        <f t="shared" si="42"/>
        <v>-2</v>
      </c>
      <c r="W59" s="24">
        <f t="shared" si="42"/>
        <v>-2</v>
      </c>
      <c r="X59" s="44">
        <f t="shared" si="42"/>
        <v>-2</v>
      </c>
      <c r="Y59" s="6">
        <f t="shared" si="11"/>
        <v>0</v>
      </c>
      <c r="Z59" s="6">
        <f t="shared" si="11"/>
        <v>13</v>
      </c>
      <c r="AA59" s="25">
        <f t="shared" ref="AA59:AI59" si="46">AA26-$Z26</f>
        <v>-3</v>
      </c>
      <c r="AB59" s="25">
        <f t="shared" si="46"/>
        <v>-3</v>
      </c>
      <c r="AC59" s="25">
        <f t="shared" si="46"/>
        <v>-5</v>
      </c>
      <c r="AD59" s="25">
        <f t="shared" si="46"/>
        <v>-4</v>
      </c>
      <c r="AE59" s="25">
        <f t="shared" si="46"/>
        <v>0</v>
      </c>
      <c r="AF59" s="25">
        <f t="shared" si="46"/>
        <v>-2</v>
      </c>
      <c r="AG59" s="25">
        <f t="shared" si="46"/>
        <v>0</v>
      </c>
      <c r="AH59" s="25"/>
      <c r="AI59" s="25"/>
      <c r="AJ59" s="14">
        <f>AJ26-Z26</f>
        <v>1</v>
      </c>
      <c r="AK59" s="14">
        <f>AK26-Z26</f>
        <v>0</v>
      </c>
      <c r="AL59" s="14">
        <f>AL26-Z26</f>
        <v>-6</v>
      </c>
      <c r="AM59" s="47">
        <f>AM26-Z26</f>
        <v>-1</v>
      </c>
      <c r="AN59" s="11">
        <f t="shared" si="13"/>
        <v>0</v>
      </c>
      <c r="AO59" s="11">
        <f t="shared" si="13"/>
        <v>0</v>
      </c>
      <c r="AP59" s="23"/>
      <c r="AQ59" s="9"/>
      <c r="AR59" s="9"/>
      <c r="AS59" s="9"/>
      <c r="AT59" s="9"/>
      <c r="AU59" s="9"/>
      <c r="AV59" s="9"/>
      <c r="AW59" s="9"/>
      <c r="AX59" s="9"/>
      <c r="AY59" s="9"/>
      <c r="AZ59" s="49"/>
      <c r="BA59" s="7">
        <v>44517</v>
      </c>
      <c r="BB59" s="7">
        <v>44518</v>
      </c>
    </row>
    <row r="60" spans="1:54" x14ac:dyDescent="0.3">
      <c r="A60" s="7">
        <f>A28</f>
        <v>44854</v>
      </c>
      <c r="B60" s="7">
        <f>B28</f>
        <v>44855</v>
      </c>
      <c r="C60" s="3">
        <f>C28</f>
        <v>65</v>
      </c>
      <c r="D60" s="24">
        <f t="shared" ref="D60:M60" si="47">D28-$C28</f>
        <v>0</v>
      </c>
      <c r="E60" s="24">
        <f t="shared" si="47"/>
        <v>2</v>
      </c>
      <c r="F60" s="24">
        <f t="shared" si="38"/>
        <v>-1</v>
      </c>
      <c r="G60" s="24">
        <f t="shared" si="47"/>
        <v>3</v>
      </c>
      <c r="H60" s="24">
        <f t="shared" si="47"/>
        <v>3</v>
      </c>
      <c r="I60" s="24"/>
      <c r="J60" s="24"/>
      <c r="K60" s="24"/>
      <c r="L60" s="24"/>
      <c r="M60" s="44">
        <f t="shared" si="47"/>
        <v>3</v>
      </c>
      <c r="N60" s="3">
        <f>N28</f>
        <v>33</v>
      </c>
      <c r="O60" s="24">
        <f t="shared" si="39"/>
        <v>1</v>
      </c>
      <c r="P60" s="24">
        <f t="shared" si="39"/>
        <v>1</v>
      </c>
      <c r="Q60" s="24">
        <f t="shared" si="39"/>
        <v>1</v>
      </c>
      <c r="R60" s="24">
        <f t="shared" si="39"/>
        <v>1</v>
      </c>
      <c r="S60" s="24">
        <f t="shared" si="39"/>
        <v>0</v>
      </c>
      <c r="T60" s="24"/>
      <c r="U60" s="24">
        <f>U28-$N28</f>
        <v>-1</v>
      </c>
      <c r="V60" s="24">
        <f>V28-$N28</f>
        <v>-33</v>
      </c>
      <c r="W60" s="24">
        <f>W28-$N28</f>
        <v>3</v>
      </c>
      <c r="X60" s="44">
        <f>X28-$N28</f>
        <v>1</v>
      </c>
      <c r="Y60" s="6">
        <f>Y28</f>
        <v>0</v>
      </c>
      <c r="Z60" s="6">
        <f>Z28</f>
        <v>4</v>
      </c>
      <c r="AA60" s="25">
        <f t="shared" ref="AA60:AI60" si="48">AA28-$Z28</f>
        <v>1</v>
      </c>
      <c r="AB60" s="25">
        <f t="shared" si="48"/>
        <v>2</v>
      </c>
      <c r="AC60" s="25">
        <f t="shared" si="48"/>
        <v>2</v>
      </c>
      <c r="AD60" s="25">
        <f t="shared" si="48"/>
        <v>2</v>
      </c>
      <c r="AE60" s="25">
        <f t="shared" si="48"/>
        <v>5</v>
      </c>
      <c r="AF60" s="25">
        <f t="shared" si="48"/>
        <v>4</v>
      </c>
      <c r="AG60" s="25">
        <f t="shared" si="48"/>
        <v>6</v>
      </c>
      <c r="AH60" s="25"/>
      <c r="AI60" s="25"/>
      <c r="AJ60" s="14">
        <f>AJ28-Z28</f>
        <v>6</v>
      </c>
      <c r="AK60" s="14">
        <f>AK28-Z28</f>
        <v>-4</v>
      </c>
      <c r="AL60" s="14">
        <f>AL28-Z28</f>
        <v>0</v>
      </c>
      <c r="AM60" s="47">
        <f>AM28-Z28</f>
        <v>7</v>
      </c>
      <c r="AN60" s="11">
        <f>AN28</f>
        <v>0</v>
      </c>
      <c r="AO60" s="11">
        <f>AO28</f>
        <v>0</v>
      </c>
      <c r="AP60" s="23"/>
      <c r="AQ60" s="9"/>
      <c r="AR60" s="9"/>
      <c r="AS60" s="9"/>
      <c r="AT60" s="9"/>
      <c r="AU60" s="9"/>
      <c r="AV60" s="9"/>
      <c r="AW60" s="9"/>
      <c r="AX60" s="9"/>
      <c r="AY60" s="9"/>
      <c r="AZ60" s="49"/>
      <c r="BA60" s="7">
        <v>44518</v>
      </c>
      <c r="BB60" s="7">
        <v>44519</v>
      </c>
    </row>
    <row r="61" spans="1:54" x14ac:dyDescent="0.3">
      <c r="A61" s="2"/>
      <c r="B61" s="2"/>
      <c r="C61" s="3">
        <f t="shared" ref="C61:AG61" si="49">AVERAGE(C35:C60)</f>
        <v>70.961538461538467</v>
      </c>
      <c r="D61" s="3">
        <f t="shared" si="49"/>
        <v>-2.3846153846153846</v>
      </c>
      <c r="E61" s="3">
        <f t="shared" si="49"/>
        <v>-0.42307692307692307</v>
      </c>
      <c r="F61" s="3">
        <f t="shared" si="49"/>
        <v>-0.38461538461538464</v>
      </c>
      <c r="G61" s="3">
        <f t="shared" si="49"/>
        <v>-0.15384615384615385</v>
      </c>
      <c r="H61" s="3">
        <f t="shared" si="49"/>
        <v>-7.6923076923076927E-2</v>
      </c>
      <c r="I61" s="3" t="e">
        <f t="shared" si="49"/>
        <v>#DIV/0!</v>
      </c>
      <c r="J61" s="3" t="e">
        <f t="shared" si="49"/>
        <v>#DIV/0!</v>
      </c>
      <c r="K61" s="3" t="e">
        <f t="shared" si="49"/>
        <v>#DIV/0!</v>
      </c>
      <c r="L61" s="3" t="e">
        <f t="shared" si="49"/>
        <v>#DIV/0!</v>
      </c>
      <c r="M61" s="45">
        <f t="shared" si="49"/>
        <v>-0.375</v>
      </c>
      <c r="N61" s="3">
        <f t="shared" si="49"/>
        <v>45.384615384615387</v>
      </c>
      <c r="O61" s="3">
        <f t="shared" si="49"/>
        <v>-7.6923076923076927E-2</v>
      </c>
      <c r="P61" s="3">
        <f t="shared" si="49"/>
        <v>1.8076923076923077</v>
      </c>
      <c r="Q61" s="3">
        <f t="shared" si="49"/>
        <v>2.3076923076923075</v>
      </c>
      <c r="R61" s="3">
        <f t="shared" si="49"/>
        <v>1.1538461538461537</v>
      </c>
      <c r="S61" s="3">
        <f t="shared" si="49"/>
        <v>0.15384615384615385</v>
      </c>
      <c r="T61" s="3" t="e">
        <f t="shared" si="49"/>
        <v>#DIV/0!</v>
      </c>
      <c r="U61" s="3">
        <f t="shared" si="49"/>
        <v>-0.875</v>
      </c>
      <c r="V61" s="3">
        <f t="shared" si="49"/>
        <v>-4.5</v>
      </c>
      <c r="W61" s="3">
        <f t="shared" si="49"/>
        <v>-3.375</v>
      </c>
      <c r="X61" s="45">
        <f t="shared" si="49"/>
        <v>-5.25</v>
      </c>
      <c r="Y61" s="3">
        <f t="shared" si="49"/>
        <v>12.346153846153847</v>
      </c>
      <c r="Z61" s="3">
        <f t="shared" si="49"/>
        <v>14.461538461538462</v>
      </c>
      <c r="AA61" s="3">
        <f t="shared" si="49"/>
        <v>-5.7692307692307692</v>
      </c>
      <c r="AB61" s="3">
        <f t="shared" si="49"/>
        <v>-4.384615384615385</v>
      </c>
      <c r="AC61" s="3">
        <f t="shared" si="49"/>
        <v>-5.384615384615385</v>
      </c>
      <c r="AD61" s="3">
        <f t="shared" si="49"/>
        <v>-5.2307692307692308</v>
      </c>
      <c r="AE61" s="3">
        <f t="shared" si="49"/>
        <v>-1.1923076923076923</v>
      </c>
      <c r="AF61" s="3">
        <f t="shared" si="49"/>
        <v>-3</v>
      </c>
      <c r="AG61" s="3">
        <f t="shared" si="49"/>
        <v>-0.57692307692307687</v>
      </c>
      <c r="AH61" s="3"/>
      <c r="AI61" s="3"/>
      <c r="AJ61" s="3">
        <f t="shared" ref="AJ61:AZ61" si="50">AVERAGE(AJ35:AJ60)</f>
        <v>0</v>
      </c>
      <c r="AK61" s="3">
        <f t="shared" si="50"/>
        <v>-1.625</v>
      </c>
      <c r="AL61" s="3">
        <f t="shared" si="50"/>
        <v>-7.875</v>
      </c>
      <c r="AM61" s="45">
        <f t="shared" si="50"/>
        <v>-3</v>
      </c>
      <c r="AN61" s="3">
        <f t="shared" si="50"/>
        <v>2.6923076923076925E-2</v>
      </c>
      <c r="AO61" s="3">
        <f t="shared" si="50"/>
        <v>0</v>
      </c>
      <c r="AP61" s="20" t="e">
        <f t="shared" si="50"/>
        <v>#DIV/0!</v>
      </c>
      <c r="AQ61" s="20" t="e">
        <f t="shared" si="50"/>
        <v>#DIV/0!</v>
      </c>
      <c r="AR61" s="20" t="e">
        <f t="shared" si="50"/>
        <v>#DIV/0!</v>
      </c>
      <c r="AS61" s="20" t="e">
        <f t="shared" si="50"/>
        <v>#DIV/0!</v>
      </c>
      <c r="AT61" s="20" t="e">
        <f t="shared" si="50"/>
        <v>#DIV/0!</v>
      </c>
      <c r="AU61" s="20" t="e">
        <f t="shared" si="50"/>
        <v>#DIV/0!</v>
      </c>
      <c r="AV61" s="20" t="e">
        <f t="shared" si="50"/>
        <v>#DIV/0!</v>
      </c>
      <c r="AW61" s="20" t="e">
        <f t="shared" si="50"/>
        <v>#DIV/0!</v>
      </c>
      <c r="AX61" s="20" t="e">
        <f t="shared" si="50"/>
        <v>#DIV/0!</v>
      </c>
      <c r="AY61" s="20" t="e">
        <f t="shared" si="50"/>
        <v>#DIV/0!</v>
      </c>
      <c r="AZ61" s="50" t="e">
        <f t="shared" si="50"/>
        <v>#DIV/0!</v>
      </c>
      <c r="BA61" s="7"/>
      <c r="BB61" s="7"/>
    </row>
    <row r="62" spans="1:54" x14ac:dyDescent="0.3">
      <c r="A62" s="2"/>
      <c r="B62" s="2"/>
      <c r="C62" s="3" t="s">
        <v>57</v>
      </c>
      <c r="D62" s="30" cm="1">
        <f t="array" ref="D62">(SUM(ABS(D35:D60)))/26</f>
        <v>3.0769230769230771</v>
      </c>
      <c r="E62" s="30" cm="1">
        <f t="array" ref="E62">(SUM(ABS(E35:E60)))/26</f>
        <v>2.4230769230769229</v>
      </c>
      <c r="F62" s="30" cm="1">
        <f t="array" ref="F62">(SUM(ABS(F35:F60)))/25</f>
        <v>2.56</v>
      </c>
      <c r="G62" s="30" cm="1">
        <f t="array" ref="G62">(SUM(ABS(G35:G60)))/26</f>
        <v>1.9230769230769231</v>
      </c>
      <c r="H62" s="99" cm="1">
        <f t="array" ref="H62">(SUM(ABS(H35:H60)))/26</f>
        <v>1.6923076923076923</v>
      </c>
      <c r="I62" s="30">
        <f t="array" ref="I62">(SUM(ABS(I35:I60)))/25</f>
        <v>0</v>
      </c>
      <c r="J62" s="4">
        <f t="array" ref="J62">(SUM(ABS(J35:J60)))/8</f>
        <v>0</v>
      </c>
      <c r="K62" s="4">
        <f t="array" ref="K62">(SUM(ABS(K35:K60)))/8</f>
        <v>0</v>
      </c>
      <c r="L62" s="4">
        <f t="array" ref="L62">(SUM(ABS(L35:L60)))/8</f>
        <v>0</v>
      </c>
      <c r="M62" s="43">
        <f t="array" ref="M62">(SUM(ABS(M35:M60)))/8</f>
        <v>2.875</v>
      </c>
      <c r="N62" s="3" t="s">
        <v>57</v>
      </c>
      <c r="O62" s="30">
        <f t="array" ref="O62">(SUM(ABS(O35:O60)))/25</f>
        <v>2.16</v>
      </c>
      <c r="P62" s="30">
        <f t="array" ref="P62">(SUM(ABS(P35:P60)))/25</f>
        <v>2.68</v>
      </c>
      <c r="Q62" s="30">
        <f t="array" ref="Q62">(SUM(ABS(Q35:Q60)))/25</f>
        <v>3.12</v>
      </c>
      <c r="R62" s="30">
        <f t="array" ref="R62">(SUM(ABS(R35:R60)))/25</f>
        <v>2.08</v>
      </c>
      <c r="S62" s="99">
        <f t="array" ref="S62">(SUM(ABS(S35:S60)))/25</f>
        <v>1.68</v>
      </c>
      <c r="T62" s="30">
        <f t="array" ref="T62">(SUM(ABS(T35:T60)))/25</f>
        <v>0</v>
      </c>
      <c r="U62" s="4">
        <f t="array" ref="U62">(SUM(ABS(U35:U60)))/8</f>
        <v>2.125</v>
      </c>
      <c r="V62" s="4">
        <f t="array" ref="V62">(SUM(ABS(V35:V60)))/8</f>
        <v>5.75</v>
      </c>
      <c r="W62" s="4">
        <f t="array" ref="W62">(SUM(ABS(W35:W60)))/8</f>
        <v>7.875</v>
      </c>
      <c r="X62" s="43">
        <f t="array" ref="X62">(SUM(ABS(X35:X60)))/8</f>
        <v>6.25</v>
      </c>
      <c r="Y62" s="6"/>
      <c r="Z62" s="6"/>
      <c r="AA62" s="30" cm="1">
        <f t="array" ref="AA62">(SUM(ABS(AA35:AA60)))/26</f>
        <v>5.8461538461538458</v>
      </c>
      <c r="AB62" s="30" cm="1">
        <f t="array" ref="AB62">(SUM(ABS(AB35:AB60)))/26</f>
        <v>4.615384615384615</v>
      </c>
      <c r="AC62" s="30" cm="1">
        <f t="array" ref="AC62">(SUM(ABS(AC35:AC60)))/26</f>
        <v>5.615384615384615</v>
      </c>
      <c r="AD62" s="30" cm="1">
        <f t="array" ref="AD62">(SUM(ABS(AD35:AD60)))/26</f>
        <v>5.384615384615385</v>
      </c>
      <c r="AE62" s="30" cm="1">
        <f t="array" ref="AE62">(SUM(ABS(AE35:AE60)))/26</f>
        <v>2.2692307692307692</v>
      </c>
      <c r="AF62" s="30" cm="1">
        <f t="array" ref="AF62">(SUM(ABS(AF35:AF60)))/26</f>
        <v>3.4615384615384617</v>
      </c>
      <c r="AG62" s="99">
        <f t="array" ref="AG62">(SUM(ABS(AG35:AG60)))/25</f>
        <v>2.12</v>
      </c>
      <c r="AH62" s="30"/>
      <c r="AI62" s="30"/>
      <c r="AJ62" s="4">
        <f t="array" ref="AJ62">(SUM(ABS(AJ35:AJ60)))/26</f>
        <v>0.92307692307692313</v>
      </c>
      <c r="AK62" s="4">
        <f t="array" ref="AK62">(SUM(ABS(AK35:AK60)))/8</f>
        <v>3.125</v>
      </c>
      <c r="AL62" s="4">
        <f t="array" ref="AL62">(SUM(ABS(AL35:AL60)))/8</f>
        <v>7.875</v>
      </c>
      <c r="AM62" s="43">
        <f t="array" ref="AM62">(SUM(ABS(AM35:AM60)))/8</f>
        <v>6.25</v>
      </c>
      <c r="AN62" s="4">
        <f t="array" ref="AN62">(SUM(ABS(AN35:AN60)))/8</f>
        <v>8.7500000000000008E-2</v>
      </c>
      <c r="AP62" s="4">
        <f t="array" ref="AP62">(SUM(ABS(AP35:AP60)))/8</f>
        <v>0</v>
      </c>
      <c r="AQ62" s="4">
        <f t="array" ref="AQ62">(SUM(ABS(AQ35:AQ60)))/8</f>
        <v>0</v>
      </c>
      <c r="AR62" s="4">
        <f t="array" ref="AR62">(SUM(ABS(AR35:AR60)))/8</f>
        <v>0</v>
      </c>
      <c r="AS62" s="4">
        <f t="array" ref="AS62">(SUM(ABS(AS35:AS60)))/8</f>
        <v>0</v>
      </c>
      <c r="AT62" s="4">
        <f t="array" ref="AT62">(SUM(ABS(AT35:AT60)))/8</f>
        <v>0</v>
      </c>
      <c r="AU62" s="4">
        <f t="array" ref="AU62">(SUM(ABS(AU35:AU60)))/8</f>
        <v>0</v>
      </c>
      <c r="AV62" s="4">
        <f t="array" ref="AV62">(SUM(ABS(AV35:AV60)))/8</f>
        <v>0</v>
      </c>
      <c r="AW62" s="4">
        <f t="array" ref="AW62">(SUM(ABS(AW35:AW60)))/8</f>
        <v>0</v>
      </c>
      <c r="AX62" s="4">
        <f t="array" ref="AX62">(SUM(ABS(AX35:AX60)))/8</f>
        <v>0</v>
      </c>
      <c r="AY62" s="4">
        <f t="array" ref="AY62">(SUM(ABS(AY35:AY60)))/8</f>
        <v>0</v>
      </c>
      <c r="AZ62" s="43">
        <f t="array" ref="AZ62">(SUM(ABS(AZ35:AZ60)))/8</f>
        <v>0</v>
      </c>
      <c r="BA62" s="7"/>
      <c r="BB62" s="7"/>
    </row>
    <row r="63" spans="1:54" x14ac:dyDescent="0.3">
      <c r="A63" s="2"/>
      <c r="B63" s="2"/>
      <c r="C63" s="26"/>
      <c r="N63" s="26"/>
      <c r="Y63" s="27"/>
      <c r="Z63" s="27"/>
      <c r="AN63" s="28"/>
      <c r="AO63" s="28"/>
      <c r="BA63" s="2"/>
      <c r="BB63" s="2"/>
    </row>
    <row r="64" spans="1:54" x14ac:dyDescent="0.3">
      <c r="A64" s="2"/>
      <c r="B64" s="2"/>
      <c r="Y64" s="6"/>
      <c r="Z64" s="6"/>
      <c r="BA64" s="2"/>
      <c r="BB64" s="2"/>
    </row>
    <row r="65" spans="1:54" x14ac:dyDescent="0.3">
      <c r="A65" s="2"/>
      <c r="B65" s="2"/>
      <c r="Y65" s="6"/>
      <c r="Z65" s="6"/>
      <c r="BA65" s="2"/>
      <c r="BB65" s="2"/>
    </row>
    <row r="66" spans="1:54" x14ac:dyDescent="0.3">
      <c r="A66" s="2"/>
      <c r="B66" s="2"/>
      <c r="Y66" s="6"/>
      <c r="Z66" s="6"/>
      <c r="BA66" s="2"/>
      <c r="BB66" s="2"/>
    </row>
    <row r="67" spans="1:54" x14ac:dyDescent="0.3">
      <c r="A67" s="2"/>
      <c r="B67" s="2"/>
      <c r="Y67" s="6"/>
      <c r="Z67" s="6"/>
      <c r="BA67" s="2"/>
      <c r="BB67" s="2"/>
    </row>
    <row r="68" spans="1:54" x14ac:dyDescent="0.3">
      <c r="A68" s="2"/>
      <c r="B68" s="2"/>
      <c r="Y68" s="6"/>
      <c r="Z68" s="6"/>
      <c r="BA68" s="2"/>
      <c r="BB68" s="2"/>
    </row>
    <row r="69" spans="1:54" x14ac:dyDescent="0.3">
      <c r="A69" s="2"/>
      <c r="B69" s="2"/>
      <c r="Y69" s="6"/>
      <c r="Z69" s="6"/>
      <c r="BA69" s="2"/>
      <c r="BB69" s="2"/>
    </row>
    <row r="70" spans="1:54" x14ac:dyDescent="0.3">
      <c r="A70" s="2"/>
      <c r="B70" s="2"/>
      <c r="Y70" s="6"/>
      <c r="Z70" s="6"/>
      <c r="BA70" s="2"/>
      <c r="BB70" s="2"/>
    </row>
    <row r="71" spans="1:54" x14ac:dyDescent="0.3">
      <c r="A71" s="2"/>
      <c r="B71" s="2"/>
      <c r="Y71" s="6"/>
      <c r="Z71" s="6"/>
      <c r="BA71" s="2"/>
      <c r="BB71" s="2"/>
    </row>
    <row r="72" spans="1:54" x14ac:dyDescent="0.3">
      <c r="A72" s="2"/>
      <c r="B72" s="2"/>
      <c r="Y72" s="6"/>
      <c r="Z72" s="6"/>
      <c r="BA72" s="2"/>
      <c r="BB72" s="2"/>
    </row>
    <row r="73" spans="1:54" x14ac:dyDescent="0.3">
      <c r="A73" s="2"/>
      <c r="B73" s="2"/>
      <c r="BA73" s="2"/>
      <c r="BB73" s="2"/>
    </row>
  </sheetData>
  <conditionalFormatting sqref="AP35:AZ60 AA35:AM60 O35:X60 D35:M60">
    <cfRule type="containsBlanks" dxfId="142" priority="77">
      <formula>LEN(TRIM(D35))=0</formula>
    </cfRule>
    <cfRule type="cellIs" dxfId="141" priority="78" operator="greaterThan">
      <formula>10</formula>
    </cfRule>
    <cfRule type="cellIs" dxfId="140" priority="79" operator="equal">
      <formula>10</formula>
    </cfRule>
    <cfRule type="cellIs" dxfId="139" priority="80" operator="equal">
      <formula>9</formula>
    </cfRule>
    <cfRule type="cellIs" dxfId="138" priority="81" operator="equal">
      <formula>8</formula>
    </cfRule>
    <cfRule type="cellIs" dxfId="137" priority="82" operator="equal">
      <formula>7</formula>
    </cfRule>
    <cfRule type="cellIs" dxfId="136" priority="83" operator="equal">
      <formula>6</formula>
    </cfRule>
    <cfRule type="cellIs" dxfId="135" priority="84" operator="equal">
      <formula>5</formula>
    </cfRule>
    <cfRule type="cellIs" dxfId="134" priority="85" operator="equal">
      <formula>4</formula>
    </cfRule>
    <cfRule type="cellIs" dxfId="133" priority="86" operator="equal">
      <formula>3</formula>
    </cfRule>
    <cfRule type="cellIs" dxfId="132" priority="87" operator="equal">
      <formula>2</formula>
    </cfRule>
    <cfRule type="cellIs" dxfId="131" priority="88" operator="equal">
      <formula>1</formula>
    </cfRule>
    <cfRule type="cellIs" dxfId="130" priority="89" operator="equal">
      <formula>0</formula>
    </cfRule>
    <cfRule type="cellIs" dxfId="129" priority="90" operator="equal">
      <formula>-1</formula>
    </cfRule>
    <cfRule type="cellIs" dxfId="128" priority="91" operator="equal">
      <formula>-2</formula>
    </cfRule>
    <cfRule type="cellIs" dxfId="127" priority="92" operator="equal">
      <formula>-3</formula>
    </cfRule>
    <cfRule type="cellIs" dxfId="126" priority="93" operator="equal">
      <formula>-4</formula>
    </cfRule>
    <cfRule type="cellIs" dxfId="125" priority="94" operator="equal">
      <formula>-5</formula>
    </cfRule>
    <cfRule type="cellIs" dxfId="124" priority="95" operator="equal">
      <formula>-6</formula>
    </cfRule>
    <cfRule type="cellIs" dxfId="123" priority="96" operator="equal">
      <formula>-7</formula>
    </cfRule>
    <cfRule type="cellIs" dxfId="122" priority="97" operator="equal">
      <formula>-8</formula>
    </cfRule>
    <cfRule type="cellIs" dxfId="121" priority="98" operator="equal">
      <formula>-9</formula>
    </cfRule>
    <cfRule type="cellIs" dxfId="120" priority="99" operator="equal">
      <formula>-10</formula>
    </cfRule>
    <cfRule type="cellIs" dxfId="119" priority="100" operator="lessThan">
      <formula>-10</formula>
    </cfRule>
    <cfRule type="cellIs" dxfId="118" priority="101" operator="equal">
      <formula>0</formula>
    </cfRule>
    <cfRule type="cellIs" dxfId="117" priority="101" operator="equal">
      <formula>2</formula>
    </cfRule>
    <cfRule type="cellIs" dxfId="116" priority="101" operator="equal">
      <formula>1</formula>
    </cfRule>
    <cfRule type="cellIs" dxfId="115" priority="101" operator="equal">
      <formula>3</formula>
    </cfRule>
    <cfRule type="cellIs" dxfId="114" priority="101" operator="equal">
      <formula>4</formula>
    </cfRule>
    <cfRule type="cellIs" dxfId="113" priority="101" operator="equal">
      <formula>5</formula>
    </cfRule>
    <cfRule type="cellIs" dxfId="112" priority="101" operator="equal">
      <formula>6</formula>
    </cfRule>
    <cfRule type="cellIs" dxfId="111" priority="101" operator="equal">
      <formula>7</formula>
    </cfRule>
    <cfRule type="cellIs" dxfId="110" priority="101" operator="equal">
      <formula>8</formula>
    </cfRule>
    <cfRule type="cellIs" dxfId="109" priority="101" operator="equal">
      <formula>9</formula>
    </cfRule>
    <cfRule type="cellIs" dxfId="108" priority="101" operator="equal">
      <formula>10</formula>
    </cfRule>
    <cfRule type="cellIs" dxfId="107" priority="101" operator="greaterThan">
      <formula>10</formula>
    </cfRule>
    <cfRule type="cellIs" dxfId="106" priority="101" operator="equal">
      <formula>-1</formula>
    </cfRule>
    <cfRule type="cellIs" dxfId="105" priority="101" operator="equal">
      <formula>-2</formula>
    </cfRule>
    <cfRule type="cellIs" dxfId="104" priority="101" operator="equal">
      <formula>-3</formula>
    </cfRule>
    <cfRule type="cellIs" dxfId="103" priority="101" operator="equal">
      <formula>-4</formula>
    </cfRule>
    <cfRule type="cellIs" dxfId="102" priority="101" operator="equal">
      <formula>-5</formula>
    </cfRule>
    <cfRule type="cellIs" dxfId="101" priority="101" operator="equal">
      <formula>-6</formula>
    </cfRule>
    <cfRule type="cellIs" dxfId="100" priority="101" operator="equal">
      <formula>-7</formula>
    </cfRule>
    <cfRule type="cellIs" dxfId="99" priority="101" operator="equal">
      <formula>-8</formula>
    </cfRule>
    <cfRule type="cellIs" dxfId="98" priority="101" operator="equal">
      <formula>-9</formula>
    </cfRule>
    <cfRule type="cellIs" dxfId="97" priority="101" operator="equal">
      <formula>-10</formula>
    </cfRule>
    <cfRule type="cellIs" dxfId="96" priority="101" operator="lessThan">
      <formula>-10</formula>
    </cfRule>
  </conditionalFormatting>
  <conditionalFormatting sqref="AA2:AM28">
    <cfRule type="containsBlanks" dxfId="95" priority="51">
      <formula>LEN(TRIM(AA2))=0</formula>
    </cfRule>
    <cfRule type="cellIs" dxfId="94" priority="52" operator="lessThan">
      <formula>$Z2-10</formula>
    </cfRule>
    <cfRule type="cellIs" dxfId="93" priority="53" operator="equal">
      <formula>$Z2-10</formula>
    </cfRule>
    <cfRule type="cellIs" dxfId="92" priority="54" operator="equal">
      <formula>$Z2-9</formula>
    </cfRule>
    <cfRule type="cellIs" dxfId="91" priority="55" operator="equal">
      <formula>$Z2-8</formula>
    </cfRule>
    <cfRule type="cellIs" dxfId="90" priority="56" operator="equal">
      <formula>$Z2-7</formula>
    </cfRule>
    <cfRule type="cellIs" dxfId="89" priority="57" operator="equal">
      <formula>$Z2-6</formula>
    </cfRule>
    <cfRule type="cellIs" dxfId="88" priority="58" operator="equal">
      <formula>$Z2-5</formula>
    </cfRule>
    <cfRule type="cellIs" dxfId="87" priority="59" operator="equal">
      <formula>$Z2-4</formula>
    </cfRule>
    <cfRule type="cellIs" dxfId="86" priority="60" operator="equal">
      <formula>$Z2-3</formula>
    </cfRule>
    <cfRule type="cellIs" dxfId="85" priority="61" operator="equal">
      <formula>$Z2-2</formula>
    </cfRule>
    <cfRule type="cellIs" dxfId="84" priority="62" operator="equal">
      <formula>$Z2-1</formula>
    </cfRule>
    <cfRule type="cellIs" dxfId="83" priority="63" operator="greaterThan">
      <formula>($Z2)+10</formula>
    </cfRule>
    <cfRule type="cellIs" dxfId="82" priority="64" operator="equal">
      <formula>($Z2)+10</formula>
    </cfRule>
    <cfRule type="cellIs" dxfId="81" priority="65" operator="equal">
      <formula>($Z2)+9</formula>
    </cfRule>
    <cfRule type="cellIs" dxfId="80" priority="66" operator="equal">
      <formula>($Z2)+8</formula>
    </cfRule>
    <cfRule type="cellIs" dxfId="79" priority="67" operator="equal">
      <formula>($Z2)+7</formula>
    </cfRule>
    <cfRule type="cellIs" dxfId="78" priority="68" operator="equal">
      <formula>($Z2)+6</formula>
    </cfRule>
    <cfRule type="cellIs" dxfId="77" priority="69" operator="equal">
      <formula>($Z2)+5</formula>
    </cfRule>
    <cfRule type="cellIs" dxfId="76" priority="70" operator="equal">
      <formula>($Z2)+4</formula>
    </cfRule>
    <cfRule type="cellIs" dxfId="75" priority="71" operator="equal">
      <formula>($Z2)+3</formula>
    </cfRule>
    <cfRule type="cellIs" dxfId="74" priority="72" operator="equal">
      <formula>($Z2)+2</formula>
    </cfRule>
    <cfRule type="cellIs" dxfId="73" priority="73" operator="equal">
      <formula>($Z2)+1</formula>
    </cfRule>
    <cfRule type="cellIs" dxfId="72" priority="74" operator="equal">
      <formula>$Z2</formula>
    </cfRule>
  </conditionalFormatting>
  <conditionalFormatting sqref="O2:X28">
    <cfRule type="containsBlanks" dxfId="71" priority="26">
      <formula>LEN(TRIM(O2))=0</formula>
    </cfRule>
    <cfRule type="cellIs" dxfId="70" priority="27" operator="lessThan">
      <formula>$N2-10</formula>
    </cfRule>
    <cfRule type="cellIs" dxfId="69" priority="28" operator="equal">
      <formula>$N2-10</formula>
    </cfRule>
    <cfRule type="cellIs" dxfId="68" priority="29" operator="equal">
      <formula>$N2-9</formula>
    </cfRule>
    <cfRule type="cellIs" dxfId="67" priority="30" operator="equal">
      <formula>$N2-8</formula>
    </cfRule>
    <cfRule type="cellIs" dxfId="66" priority="31" operator="equal">
      <formula>$N2-7</formula>
    </cfRule>
    <cfRule type="cellIs" dxfId="65" priority="32" operator="equal">
      <formula>$N2-6</formula>
    </cfRule>
    <cfRule type="cellIs" dxfId="64" priority="33" operator="equal">
      <formula>$N2-5</formula>
    </cfRule>
    <cfRule type="cellIs" dxfId="63" priority="34" operator="equal">
      <formula>$N2-4</formula>
    </cfRule>
    <cfRule type="cellIs" dxfId="62" priority="35" operator="equal">
      <formula>$N2-3</formula>
    </cfRule>
    <cfRule type="cellIs" dxfId="61" priority="36" operator="equal">
      <formula>$N2-2</formula>
    </cfRule>
    <cfRule type="cellIs" dxfId="60" priority="37" operator="equal">
      <formula>$N2-1</formula>
    </cfRule>
    <cfRule type="cellIs" dxfId="59" priority="38" operator="greaterThan">
      <formula>($N2)+10</formula>
    </cfRule>
    <cfRule type="cellIs" dxfId="58" priority="40" operator="equal">
      <formula>($N2)+10</formula>
    </cfRule>
    <cfRule type="cellIs" dxfId="57" priority="41" operator="equal">
      <formula>($N2)+9</formula>
    </cfRule>
    <cfRule type="cellIs" dxfId="56" priority="42" operator="equal">
      <formula>($N2)+8</formula>
    </cfRule>
    <cfRule type="cellIs" dxfId="55" priority="43" operator="equal">
      <formula>($N2)+7</formula>
    </cfRule>
    <cfRule type="cellIs" dxfId="54" priority="44" operator="equal">
      <formula>($N2)+6</formula>
    </cfRule>
    <cfRule type="cellIs" dxfId="53" priority="45" operator="equal">
      <formula>($N2)+5</formula>
    </cfRule>
    <cfRule type="cellIs" dxfId="52" priority="46" operator="equal">
      <formula>($N2)+4</formula>
    </cfRule>
    <cfRule type="cellIs" dxfId="51" priority="47" operator="equal">
      <formula>($N2)+3</formula>
    </cfRule>
    <cfRule type="cellIs" dxfId="50" priority="48" operator="equal">
      <formula>($N2)+2</formula>
    </cfRule>
    <cfRule type="cellIs" dxfId="49" priority="49" operator="equal">
      <formula>($N2)+1</formula>
    </cfRule>
    <cfRule type="cellIs" dxfId="48" priority="50" operator="equal">
      <formula>$N2</formula>
    </cfRule>
  </conditionalFormatting>
  <conditionalFormatting sqref="L20:M21 D2:M2 J3:M19 J20 D3:I18 I19:I20 I21:J21 I22:M28 D19:H28">
    <cfRule type="containsBlanks" dxfId="47" priority="2">
      <formula>LEN(TRIM(D2))=0</formula>
    </cfRule>
    <cfRule type="cellIs" dxfId="46" priority="3" operator="lessThan">
      <formula>$C2-10</formula>
    </cfRule>
    <cfRule type="cellIs" dxfId="45" priority="4" operator="equal">
      <formula>$C2-10</formula>
    </cfRule>
    <cfRule type="cellIs" dxfId="44" priority="5" operator="equal">
      <formula>$C2-9</formula>
    </cfRule>
    <cfRule type="cellIs" dxfId="43" priority="6" operator="equal">
      <formula>$C2-8</formula>
    </cfRule>
    <cfRule type="cellIs" dxfId="42" priority="7" operator="equal">
      <formula>$C2-7</formula>
    </cfRule>
    <cfRule type="cellIs" dxfId="41" priority="8" operator="equal">
      <formula>$C2-6</formula>
    </cfRule>
    <cfRule type="cellIs" dxfId="40" priority="9" operator="equal">
      <formula>$C2-5</formula>
    </cfRule>
    <cfRule type="cellIs" dxfId="39" priority="10" operator="equal">
      <formula>$C2-4</formula>
    </cfRule>
    <cfRule type="cellIs" dxfId="38" priority="11" operator="equal">
      <formula>$C2-3</formula>
    </cfRule>
    <cfRule type="cellIs" dxfId="37" priority="12" operator="equal">
      <formula>$C2-2</formula>
    </cfRule>
    <cfRule type="cellIs" dxfId="36" priority="13" operator="equal">
      <formula>$C2-1</formula>
    </cfRule>
    <cfRule type="cellIs" dxfId="35" priority="14" operator="greaterThan">
      <formula>($C2)+10</formula>
    </cfRule>
    <cfRule type="cellIs" dxfId="34" priority="15" operator="equal">
      <formula>($C2)+10</formula>
    </cfRule>
    <cfRule type="cellIs" dxfId="33" priority="16" operator="equal">
      <formula>($C2)+9</formula>
    </cfRule>
    <cfRule type="cellIs" dxfId="32" priority="17" operator="equal">
      <formula>($C2)+8</formula>
    </cfRule>
    <cfRule type="cellIs" dxfId="31" priority="18" operator="equal">
      <formula>($C2)+7</formula>
    </cfRule>
    <cfRule type="cellIs" dxfId="30" priority="19" operator="equal">
      <formula>($C2)+6</formula>
    </cfRule>
    <cfRule type="cellIs" dxfId="29" priority="20" operator="equal">
      <formula>($C2)+5</formula>
    </cfRule>
    <cfRule type="cellIs" dxfId="28" priority="21" operator="equal">
      <formula>($C2)+4</formula>
    </cfRule>
    <cfRule type="cellIs" dxfId="27" priority="22" operator="equal">
      <formula>($C2)+3</formula>
    </cfRule>
    <cfRule type="cellIs" dxfId="26" priority="23" operator="equal">
      <formula>($C2)+2</formula>
    </cfRule>
    <cfRule type="cellIs" dxfId="25" priority="24" operator="equal">
      <formula>($C2)+1</formula>
    </cfRule>
    <cfRule type="cellIs" dxfId="24" priority="25" operator="equal">
      <formula>$C2</formula>
    </cfRule>
  </conditionalFormatting>
  <conditionalFormatting sqref="K20">
    <cfRule type="containsBlanks" dxfId="23" priority="126">
      <formula>LEN(TRIM(K20))=0</formula>
    </cfRule>
    <cfRule type="cellIs" dxfId="22" priority="127" operator="lessThan">
      <formula>$C21-10</formula>
    </cfRule>
    <cfRule type="cellIs" dxfId="21" priority="128" operator="equal">
      <formula>$C21-10</formula>
    </cfRule>
    <cfRule type="cellIs" dxfId="20" priority="129" operator="equal">
      <formula>$C21-9</formula>
    </cfRule>
    <cfRule type="cellIs" dxfId="19" priority="130" operator="equal">
      <formula>$C21-8</formula>
    </cfRule>
    <cfRule type="cellIs" dxfId="18" priority="131" operator="equal">
      <formula>$C21-7</formula>
    </cfRule>
    <cfRule type="cellIs" dxfId="17" priority="132" operator="equal">
      <formula>$C21-6</formula>
    </cfRule>
    <cfRule type="cellIs" dxfId="16" priority="133" operator="equal">
      <formula>$C21-5</formula>
    </cfRule>
    <cfRule type="cellIs" dxfId="15" priority="134" operator="equal">
      <formula>$C21-4</formula>
    </cfRule>
    <cfRule type="cellIs" dxfId="14" priority="135" operator="equal">
      <formula>$C21-3</formula>
    </cfRule>
    <cfRule type="cellIs" dxfId="13" priority="136" operator="equal">
      <formula>$C21-2</formula>
    </cfRule>
    <cfRule type="cellIs" dxfId="12" priority="137" operator="equal">
      <formula>$C21-1</formula>
    </cfRule>
    <cfRule type="cellIs" dxfId="11" priority="138" operator="greaterThan">
      <formula>($C21)+10</formula>
    </cfRule>
    <cfRule type="cellIs" dxfId="10" priority="139" operator="equal">
      <formula>($C21)+10</formula>
    </cfRule>
    <cfRule type="cellIs" dxfId="9" priority="140" operator="equal">
      <formula>($C21)+9</formula>
    </cfRule>
    <cfRule type="cellIs" dxfId="8" priority="141" operator="equal">
      <formula>($C21)+8</formula>
    </cfRule>
    <cfRule type="cellIs" dxfId="7" priority="142" operator="equal">
      <formula>($C21)+7</formula>
    </cfRule>
    <cfRule type="cellIs" dxfId="6" priority="143" operator="equal">
      <formula>($C21)+6</formula>
    </cfRule>
    <cfRule type="cellIs" dxfId="5" priority="144" operator="equal">
      <formula>($C21)+5</formula>
    </cfRule>
    <cfRule type="cellIs" dxfId="4" priority="145" operator="equal">
      <formula>($C21)+4</formula>
    </cfRule>
    <cfRule type="cellIs" dxfId="3" priority="146" operator="equal">
      <formula>($C21)+3</formula>
    </cfRule>
    <cfRule type="cellIs" dxfId="2" priority="147" operator="equal">
      <formula>($C21)+2</formula>
    </cfRule>
    <cfRule type="cellIs" dxfId="1" priority="148" operator="equal">
      <formula>($C21)+1</formula>
    </cfRule>
    <cfRule type="cellIs" dxfId="0" priority="149" operator="equal">
      <formula>$C21</formula>
    </cfRule>
  </conditionalFormatting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5" sqref="E5"/>
    </sheetView>
  </sheetViews>
  <sheetFormatPr defaultRowHeight="14.4" x14ac:dyDescent="0.3"/>
  <cols>
    <col min="1" max="1" width="12.5546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"/>
  <sheetViews>
    <sheetView workbookViewId="0">
      <selection activeCell="B2" sqref="B2"/>
    </sheetView>
  </sheetViews>
  <sheetFormatPr defaultRowHeight="14.4" x14ac:dyDescent="0.3"/>
  <sheetData>
    <row r="1" spans="1:2" x14ac:dyDescent="0.3">
      <c r="B1" s="96" t="s">
        <v>58</v>
      </c>
    </row>
    <row r="2" spans="1:2" x14ac:dyDescent="0.3">
      <c r="A2" s="96">
        <v>0</v>
      </c>
      <c r="B2">
        <v>83.047013155057144</v>
      </c>
    </row>
    <row r="3" spans="1:2" x14ac:dyDescent="0.3">
      <c r="A3" s="96">
        <v>1</v>
      </c>
      <c r="B3">
        <v>79.414492128531379</v>
      </c>
    </row>
    <row r="4" spans="1:2" x14ac:dyDescent="0.3">
      <c r="A4" s="96">
        <v>2</v>
      </c>
      <c r="B4">
        <v>73.057580332111272</v>
      </c>
    </row>
    <row r="5" spans="1:2" x14ac:dyDescent="0.3">
      <c r="A5" s="96">
        <v>3</v>
      </c>
      <c r="B5">
        <v>68.516929048954069</v>
      </c>
    </row>
    <row r="6" spans="1:2" x14ac:dyDescent="0.3">
      <c r="A6" s="96">
        <v>4</v>
      </c>
      <c r="B6">
        <v>70.333189562216944</v>
      </c>
    </row>
    <row r="7" spans="1:2" x14ac:dyDescent="0.3">
      <c r="A7" s="96">
        <v>5</v>
      </c>
      <c r="B7">
        <v>71.241319818848382</v>
      </c>
    </row>
    <row r="8" spans="1:2" x14ac:dyDescent="0.3">
      <c r="A8" s="96">
        <v>6</v>
      </c>
      <c r="B8">
        <v>64.884408022428289</v>
      </c>
    </row>
    <row r="9" spans="1:2" x14ac:dyDescent="0.3">
      <c r="A9" s="96">
        <v>7</v>
      </c>
      <c r="B9">
        <v>63.976277765796851</v>
      </c>
    </row>
    <row r="10" spans="1:2" x14ac:dyDescent="0.3">
      <c r="A10" s="96">
        <v>8</v>
      </c>
      <c r="B10">
        <v>69.425059305585506</v>
      </c>
    </row>
    <row r="11" spans="1:2" x14ac:dyDescent="0.3">
      <c r="A11" s="96">
        <v>9</v>
      </c>
      <c r="B11">
        <v>72.149450075479834</v>
      </c>
    </row>
    <row r="12" spans="1:2" x14ac:dyDescent="0.3">
      <c r="A12" s="96">
        <v>10</v>
      </c>
      <c r="B12">
        <v>73.965710588742724</v>
      </c>
    </row>
    <row r="13" spans="1:2" x14ac:dyDescent="0.3">
      <c r="A13" s="96">
        <v>11</v>
      </c>
      <c r="B13">
        <v>77.598231615268489</v>
      </c>
    </row>
    <row r="14" spans="1:2" x14ac:dyDescent="0.3">
      <c r="A14" s="96">
        <v>12</v>
      </c>
      <c r="B14">
        <v>76.690101358637051</v>
      </c>
    </row>
    <row r="15" spans="1:2" x14ac:dyDescent="0.3">
      <c r="A15" s="96">
        <v>13</v>
      </c>
      <c r="B15">
        <v>65.792538279059727</v>
      </c>
    </row>
    <row r="16" spans="1:2" x14ac:dyDescent="0.3">
      <c r="A16" s="96">
        <v>14</v>
      </c>
      <c r="B16">
        <v>66.700668535691179</v>
      </c>
    </row>
    <row r="17" spans="1:2" x14ac:dyDescent="0.3">
      <c r="A17" s="96">
        <v>15</v>
      </c>
      <c r="B17">
        <v>70.333189562216944</v>
      </c>
    </row>
    <row r="18" spans="1:2" x14ac:dyDescent="0.3">
      <c r="A18" s="96">
        <v>16</v>
      </c>
      <c r="B18">
        <v>74.873840845374161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Forecasting</vt:lpstr>
      <vt:lpstr>Data</vt:lpstr>
      <vt:lpstr>Data2</vt:lpstr>
      <vt:lpstr>Forecasting!Print_Area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WxChallenge Forecasting Table</dc:title>
  <dc:creator>Jacob Hinson;Robert X Black</dc:creator>
  <cp:keywords>Forecasting</cp:keywords>
  <cp:lastModifiedBy>Jacob Hinson</cp:lastModifiedBy>
  <cp:revision>0</cp:revision>
  <dcterms:created xsi:type="dcterms:W3CDTF">2014-12-01T16:10:59Z</dcterms:created>
  <dcterms:modified xsi:type="dcterms:W3CDTF">2023-01-27T00:42:38Z</dcterms:modified>
  <dc:language>English</dc:language>
  <cp:version>4</cp:version>
</cp:coreProperties>
</file>