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urfbook/Documents/HsH_WiMi/prometeus_git/code/nlp/pos/"/>
    </mc:Choice>
  </mc:AlternateContent>
  <xr:revisionPtr revIDLastSave="0" documentId="13_ncr:1_{5B661869-3153-7448-BAD9-0F356A309271}" xr6:coauthVersionLast="36" xr6:coauthVersionMax="36" xr10:uidLastSave="{00000000-0000-0000-0000-000000000000}"/>
  <bookViews>
    <workbookView xWindow="0" yWindow="500" windowWidth="25600" windowHeight="28300" xr2:uid="{94AC7D5A-EA1C-8141-9C4E-FF87ADD40667}"/>
  </bookViews>
  <sheets>
    <sheet name="Mapping_PTB_Brown" sheetId="1" r:id="rId1"/>
    <sheet name="TreeTagger" sheetId="7" r:id="rId2"/>
    <sheet name="Upos" sheetId="6" r:id="rId3"/>
    <sheet name="PTB_NLTK" sheetId="4" r:id="rId4"/>
    <sheet name="Brown" sheetId="3" r:id="rId5"/>
    <sheet name="Brown_HanTa" sheetId="5"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4" i="7" l="1"/>
  <c r="O65" i="7"/>
  <c r="O66" i="7"/>
  <c r="O67" i="7"/>
  <c r="O68" i="7"/>
  <c r="O69" i="7"/>
  <c r="G64" i="7"/>
  <c r="H64" i="7"/>
  <c r="G65" i="7"/>
  <c r="H65" i="7"/>
  <c r="G66" i="7"/>
  <c r="H66" i="7"/>
  <c r="G67" i="7"/>
  <c r="H67" i="7"/>
  <c r="G68" i="7"/>
  <c r="H68" i="7"/>
  <c r="G69" i="7"/>
  <c r="H69"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H9" i="7"/>
  <c r="H10" i="7"/>
  <c r="H11" i="7"/>
  <c r="H19" i="7"/>
  <c r="H20" i="7"/>
  <c r="H23" i="7"/>
  <c r="H24" i="7"/>
  <c r="H29" i="7"/>
  <c r="H30" i="7"/>
  <c r="H36" i="7"/>
  <c r="H39" i="7"/>
  <c r="H40" i="7"/>
  <c r="H41" i="7"/>
  <c r="H42" i="7"/>
  <c r="H43" i="7"/>
  <c r="H44" i="7"/>
  <c r="H45" i="7"/>
  <c r="H46" i="7"/>
  <c r="H47" i="7"/>
  <c r="H48" i="7"/>
  <c r="H49" i="7"/>
  <c r="H50" i="7"/>
  <c r="H51" i="7"/>
  <c r="H52" i="7"/>
  <c r="H53" i="7"/>
  <c r="H54" i="7"/>
  <c r="H55" i="7"/>
  <c r="H56" i="7"/>
  <c r="H59" i="7"/>
  <c r="H60" i="7"/>
  <c r="E6" i="7"/>
  <c r="H6" i="7" s="1"/>
  <c r="E7" i="7"/>
  <c r="H7" i="7" s="1"/>
  <c r="E8" i="7"/>
  <c r="H8" i="7" s="1"/>
  <c r="E9" i="7"/>
  <c r="E10" i="7"/>
  <c r="E11" i="7"/>
  <c r="E12" i="7"/>
  <c r="H12" i="7" s="1"/>
  <c r="E13" i="7"/>
  <c r="H13" i="7" s="1"/>
  <c r="E14" i="7"/>
  <c r="H14" i="7" s="1"/>
  <c r="E15" i="7"/>
  <c r="H15" i="7" s="1"/>
  <c r="E16" i="7"/>
  <c r="H16" i="7" s="1"/>
  <c r="E17" i="7"/>
  <c r="H17" i="7" s="1"/>
  <c r="E18" i="7"/>
  <c r="H18" i="7" s="1"/>
  <c r="E19" i="7"/>
  <c r="E20" i="7"/>
  <c r="E21" i="7"/>
  <c r="H21" i="7" s="1"/>
  <c r="E22" i="7"/>
  <c r="H22" i="7" s="1"/>
  <c r="E23" i="7"/>
  <c r="E24" i="7"/>
  <c r="E25" i="7"/>
  <c r="H25" i="7" s="1"/>
  <c r="E26" i="7"/>
  <c r="H26" i="7" s="1"/>
  <c r="E27" i="7"/>
  <c r="H27" i="7" s="1"/>
  <c r="E28" i="7"/>
  <c r="H28" i="7" s="1"/>
  <c r="E29" i="7"/>
  <c r="E30" i="7"/>
  <c r="E31" i="7"/>
  <c r="H31" i="7" s="1"/>
  <c r="E32" i="7"/>
  <c r="H32" i="7" s="1"/>
  <c r="E33" i="7"/>
  <c r="H33" i="7" s="1"/>
  <c r="E34" i="7"/>
  <c r="H34" i="7" s="1"/>
  <c r="E35" i="7"/>
  <c r="H35" i="7" s="1"/>
  <c r="E36" i="7"/>
  <c r="E37" i="7"/>
  <c r="H37" i="7" s="1"/>
  <c r="E38" i="7"/>
  <c r="H38" i="7" s="1"/>
  <c r="E39" i="7"/>
  <c r="E40" i="7"/>
  <c r="E41" i="7"/>
  <c r="E42" i="7"/>
  <c r="E43" i="7"/>
  <c r="E44" i="7"/>
  <c r="E45" i="7"/>
  <c r="E46" i="7"/>
  <c r="E47" i="7"/>
  <c r="E48" i="7"/>
  <c r="E49" i="7"/>
  <c r="E50" i="7"/>
  <c r="E51" i="7"/>
  <c r="E52" i="7"/>
  <c r="E53" i="7"/>
  <c r="E54" i="7"/>
  <c r="E55" i="7"/>
  <c r="E56" i="7"/>
  <c r="E57" i="7"/>
  <c r="H57" i="7" s="1"/>
  <c r="E58" i="7"/>
  <c r="H58" i="7" s="1"/>
  <c r="E59" i="7"/>
  <c r="E60" i="7"/>
  <c r="E61" i="7"/>
  <c r="H61" i="7" s="1"/>
  <c r="E62" i="7"/>
  <c r="H62" i="7" s="1"/>
  <c r="E5" i="7"/>
  <c r="H5" i="7" s="1"/>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5" i="7"/>
  <c r="K60" i="7"/>
  <c r="K59" i="7"/>
  <c r="K57" i="7"/>
  <c r="K37" i="7"/>
  <c r="K36" i="7"/>
  <c r="K35" i="7"/>
  <c r="K34" i="7"/>
  <c r="K33" i="7"/>
  <c r="K32" i="7"/>
  <c r="K31" i="7"/>
  <c r="K28" i="7"/>
  <c r="K26" i="7"/>
  <c r="K25" i="7"/>
  <c r="K24" i="7"/>
  <c r="K22" i="7"/>
  <c r="K20" i="7"/>
  <c r="K19" i="7"/>
  <c r="K18" i="7"/>
  <c r="K17" i="7"/>
  <c r="K16" i="7"/>
  <c r="K14" i="7"/>
  <c r="K13" i="7"/>
  <c r="K12" i="7"/>
  <c r="K10" i="7"/>
  <c r="K8" i="7"/>
  <c r="K7" i="7"/>
  <c r="K6" i="7"/>
  <c r="K5" i="7"/>
  <c r="J62" i="7"/>
  <c r="M62" i="7" s="1"/>
  <c r="P62" i="7" s="1"/>
  <c r="J61" i="7"/>
  <c r="M61" i="7" s="1"/>
  <c r="P61" i="7" s="1"/>
  <c r="J60" i="7"/>
  <c r="M60" i="7" s="1"/>
  <c r="P60" i="7" s="1"/>
  <c r="J59" i="7"/>
  <c r="M59" i="7" s="1"/>
  <c r="P59" i="7" s="1"/>
  <c r="J58" i="7"/>
  <c r="M58" i="7" s="1"/>
  <c r="P58" i="7" s="1"/>
  <c r="J57" i="7"/>
  <c r="M57" i="7" s="1"/>
  <c r="P57" i="7" s="1"/>
  <c r="J56" i="7"/>
  <c r="J55" i="7"/>
  <c r="J54" i="7"/>
  <c r="J53" i="7"/>
  <c r="J52" i="7"/>
  <c r="J51" i="7"/>
  <c r="J50" i="7"/>
  <c r="J49" i="7"/>
  <c r="J48" i="7"/>
  <c r="J47" i="7"/>
  <c r="J46" i="7"/>
  <c r="J45" i="7"/>
  <c r="J44" i="7"/>
  <c r="J43" i="7"/>
  <c r="J42" i="7"/>
  <c r="J41" i="7"/>
  <c r="J40" i="7"/>
  <c r="J39" i="7"/>
  <c r="J38" i="7"/>
  <c r="M38" i="7" s="1"/>
  <c r="P38" i="7" s="1"/>
  <c r="J37" i="7"/>
  <c r="M37" i="7" s="1"/>
  <c r="P37" i="7" s="1"/>
  <c r="J36" i="7"/>
  <c r="M36" i="7" s="1"/>
  <c r="P36" i="7" s="1"/>
  <c r="J35" i="7"/>
  <c r="M35" i="7" s="1"/>
  <c r="P35" i="7" s="1"/>
  <c r="J34" i="7"/>
  <c r="M34" i="7" s="1"/>
  <c r="P34" i="7" s="1"/>
  <c r="J33" i="7"/>
  <c r="M33" i="7" s="1"/>
  <c r="P33" i="7" s="1"/>
  <c r="J32" i="7"/>
  <c r="M32" i="7" s="1"/>
  <c r="P32" i="7" s="1"/>
  <c r="J31" i="7"/>
  <c r="M31" i="7" s="1"/>
  <c r="P31" i="7" s="1"/>
  <c r="J30" i="7"/>
  <c r="M30" i="7" s="1"/>
  <c r="P30" i="7" s="1"/>
  <c r="J29" i="7"/>
  <c r="J28" i="7"/>
  <c r="M28" i="7" s="1"/>
  <c r="P28" i="7" s="1"/>
  <c r="J27" i="7"/>
  <c r="M27" i="7" s="1"/>
  <c r="P27" i="7" s="1"/>
  <c r="J26" i="7"/>
  <c r="M26" i="7" s="1"/>
  <c r="P26" i="7" s="1"/>
  <c r="J25" i="7"/>
  <c r="M25" i="7" s="1"/>
  <c r="P25" i="7" s="1"/>
  <c r="J24" i="7"/>
  <c r="J23" i="7"/>
  <c r="J22" i="7"/>
  <c r="M22" i="7" s="1"/>
  <c r="P22" i="7" s="1"/>
  <c r="J21" i="7"/>
  <c r="M21" i="7" s="1"/>
  <c r="P21" i="7" s="1"/>
  <c r="J20" i="7"/>
  <c r="J19" i="7"/>
  <c r="J18" i="7"/>
  <c r="M18" i="7" s="1"/>
  <c r="P18" i="7" s="1"/>
  <c r="J17" i="7"/>
  <c r="M17" i="7" s="1"/>
  <c r="P17" i="7" s="1"/>
  <c r="J16" i="7"/>
  <c r="M16" i="7" s="1"/>
  <c r="P16" i="7" s="1"/>
  <c r="J15" i="7"/>
  <c r="M15" i="7" s="1"/>
  <c r="P15" i="7" s="1"/>
  <c r="J14" i="7"/>
  <c r="M14" i="7" s="1"/>
  <c r="P14" i="7" s="1"/>
  <c r="J13" i="7"/>
  <c r="M13" i="7" s="1"/>
  <c r="P13" i="7" s="1"/>
  <c r="J12" i="7"/>
  <c r="M12" i="7" s="1"/>
  <c r="P12" i="7" s="1"/>
  <c r="J11" i="7"/>
  <c r="J10" i="7"/>
  <c r="M10" i="7" s="1"/>
  <c r="P10" i="7" s="1"/>
  <c r="J9" i="7"/>
  <c r="M9" i="7" s="1"/>
  <c r="P9" i="7" s="1"/>
  <c r="J8" i="7"/>
  <c r="M8" i="7" s="1"/>
  <c r="P8" i="7" s="1"/>
  <c r="J7" i="7"/>
  <c r="M7" i="7" s="1"/>
  <c r="P7" i="7" s="1"/>
  <c r="J6" i="7"/>
  <c r="M6" i="7" s="1"/>
  <c r="P6" i="7" s="1"/>
  <c r="J5" i="7"/>
  <c r="M5" i="7" s="1"/>
  <c r="P5" i="7" s="1"/>
  <c r="AC123" i="1"/>
  <c r="AC122" i="1"/>
  <c r="AC121" i="1"/>
  <c r="AC120" i="1"/>
  <c r="AC119" i="1"/>
  <c r="AC118" i="1"/>
  <c r="AC117" i="1"/>
  <c r="AC116" i="1"/>
  <c r="AC115" i="1"/>
  <c r="AC114" i="1"/>
  <c r="AC113" i="1"/>
  <c r="AC112" i="1"/>
  <c r="AC111" i="1"/>
  <c r="AC110" i="1"/>
  <c r="AC109" i="1"/>
  <c r="AC108" i="1"/>
  <c r="AC107" i="1"/>
  <c r="AC106"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X123" i="1"/>
  <c r="X122" i="1"/>
  <c r="X121" i="1"/>
  <c r="X120" i="1"/>
  <c r="X119" i="1"/>
  <c r="X118" i="1"/>
  <c r="X117" i="1"/>
  <c r="X116" i="1"/>
  <c r="X115" i="1"/>
  <c r="X114" i="1"/>
  <c r="X113" i="1"/>
  <c r="X112" i="1"/>
  <c r="X111" i="1"/>
  <c r="X110" i="1"/>
  <c r="X109" i="1"/>
  <c r="X108" i="1"/>
  <c r="X107" i="1"/>
  <c r="X106"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AA118" i="1"/>
  <c r="AA119" i="1" s="1"/>
  <c r="AA120" i="1" s="1"/>
  <c r="AA121" i="1" s="1"/>
  <c r="AA122" i="1" s="1"/>
  <c r="AA123" i="1" s="1"/>
  <c r="AA117" i="1"/>
  <c r="AA115" i="1"/>
  <c r="AA116" i="1" s="1"/>
  <c r="AA114" i="1"/>
  <c r="AA113" i="1"/>
  <c r="AA111" i="1"/>
  <c r="AA112" i="1" s="1"/>
  <c r="AA110" i="1"/>
  <c r="AA109" i="1"/>
  <c r="AA108" i="1"/>
  <c r="AA107" i="1"/>
  <c r="AA106" i="1"/>
  <c r="AA105" i="1"/>
  <c r="AA104" i="1"/>
  <c r="AA99" i="1"/>
  <c r="AA100" i="1" s="1"/>
  <c r="AA101" i="1" s="1"/>
  <c r="AA102" i="1" s="1"/>
  <c r="AA103" i="1" s="1"/>
  <c r="AA98" i="1"/>
  <c r="AA95" i="1"/>
  <c r="AA96" i="1" s="1"/>
  <c r="AA97" i="1" s="1"/>
  <c r="AA92" i="1"/>
  <c r="AA93" i="1" s="1"/>
  <c r="AA94" i="1" s="1"/>
  <c r="AA89" i="1"/>
  <c r="AA90" i="1" s="1"/>
  <c r="AA91" i="1" s="1"/>
  <c r="AA82" i="1"/>
  <c r="AA83" i="1" s="1"/>
  <c r="AA84" i="1" s="1"/>
  <c r="AA85" i="1" s="1"/>
  <c r="AA86" i="1" s="1"/>
  <c r="AA87" i="1" s="1"/>
  <c r="AA88" i="1" s="1"/>
  <c r="AA76" i="1"/>
  <c r="AA77" i="1" s="1"/>
  <c r="AA78" i="1" s="1"/>
  <c r="AA79" i="1" s="1"/>
  <c r="AA80" i="1" s="1"/>
  <c r="AA81" i="1" s="1"/>
  <c r="AA74" i="1"/>
  <c r="AA75" i="1" s="1"/>
  <c r="AA73" i="1"/>
  <c r="AA71" i="1"/>
  <c r="AA72" i="1" s="1"/>
  <c r="AA69" i="1"/>
  <c r="AA70" i="1" s="1"/>
  <c r="AA68" i="1"/>
  <c r="AA67" i="1"/>
  <c r="AA64" i="1"/>
  <c r="AA65" i="1" s="1"/>
  <c r="AA66" i="1" s="1"/>
  <c r="AA63" i="1"/>
  <c r="AA62" i="1"/>
  <c r="AA59" i="1"/>
  <c r="AA60" i="1" s="1"/>
  <c r="AA61" i="1" s="1"/>
  <c r="AA58" i="1"/>
  <c r="AA56" i="1"/>
  <c r="AA57" i="1" s="1"/>
  <c r="AA54" i="1"/>
  <c r="AA55" i="1" s="1"/>
  <c r="AA53" i="1"/>
  <c r="AA49" i="1"/>
  <c r="AA50" i="1" s="1"/>
  <c r="AA51" i="1" s="1"/>
  <c r="AA52" i="1" s="1"/>
  <c r="AA44" i="1"/>
  <c r="AA45" i="1" s="1"/>
  <c r="AA46" i="1" s="1"/>
  <c r="AA47" i="1" s="1"/>
  <c r="AA48" i="1" s="1"/>
  <c r="AA43" i="1"/>
  <c r="AA40" i="1"/>
  <c r="AA41" i="1" s="1"/>
  <c r="AA42" i="1" s="1"/>
  <c r="AA39" i="1"/>
  <c r="AA38" i="1"/>
  <c r="AA34" i="1"/>
  <c r="AA35" i="1" s="1"/>
  <c r="AA36" i="1" s="1"/>
  <c r="AA37" i="1" s="1"/>
  <c r="AA30" i="1"/>
  <c r="AA31" i="1" s="1"/>
  <c r="AA32" i="1" s="1"/>
  <c r="AA33" i="1" s="1"/>
  <c r="AA29" i="1"/>
  <c r="AA28" i="1"/>
  <c r="AA27" i="1"/>
  <c r="AA26" i="1"/>
  <c r="AA24" i="1"/>
  <c r="AA25" i="1" s="1"/>
  <c r="AA20" i="1"/>
  <c r="AA21" i="1" s="1"/>
  <c r="AA22" i="1" s="1"/>
  <c r="AA23" i="1" s="1"/>
  <c r="AA19" i="1"/>
  <c r="AA18" i="1"/>
  <c r="AA17" i="1"/>
  <c r="AA14" i="1"/>
  <c r="AA15" i="1" s="1"/>
  <c r="AA16" i="1" s="1"/>
  <c r="AA9" i="1"/>
  <c r="AA10" i="1" s="1"/>
  <c r="AA11" i="1" s="1"/>
  <c r="AA12" i="1" s="1"/>
  <c r="AA13" i="1" s="1"/>
  <c r="AA8" i="1"/>
  <c r="AA5" i="1"/>
  <c r="AA6" i="1" s="1"/>
  <c r="AA7" i="1" s="1"/>
  <c r="AA4" i="1"/>
  <c r="AA3" i="1"/>
  <c r="AB123" i="1"/>
  <c r="AB122" i="1"/>
  <c r="AB121" i="1"/>
  <c r="AB120" i="1"/>
  <c r="AB119" i="1"/>
  <c r="AB118" i="1"/>
  <c r="AB117" i="1"/>
  <c r="AB116" i="1"/>
  <c r="AB115" i="1"/>
  <c r="AB114" i="1"/>
  <c r="AB113" i="1"/>
  <c r="AB112" i="1"/>
  <c r="AB111" i="1"/>
  <c r="AB110" i="1"/>
  <c r="AB109" i="1"/>
  <c r="AB108" i="1"/>
  <c r="AB107" i="1"/>
  <c r="AB106" i="1"/>
  <c r="AB105" i="1"/>
  <c r="AC105" i="1" s="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W123" i="1"/>
  <c r="W122" i="1"/>
  <c r="W121" i="1"/>
  <c r="W120" i="1"/>
  <c r="W119" i="1"/>
  <c r="W118" i="1"/>
  <c r="W117" i="1"/>
  <c r="W116" i="1"/>
  <c r="W115" i="1"/>
  <c r="W114" i="1"/>
  <c r="W113" i="1"/>
  <c r="W112" i="1"/>
  <c r="W111" i="1"/>
  <c r="W110" i="1"/>
  <c r="W109" i="1"/>
  <c r="W108" i="1"/>
  <c r="W107" i="1"/>
  <c r="W106" i="1"/>
  <c r="W105" i="1"/>
  <c r="K56" i="7" s="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S117" i="1"/>
  <c r="S118" i="1" s="1"/>
  <c r="S119" i="1" s="1"/>
  <c r="S120" i="1" s="1"/>
  <c r="S121" i="1" s="1"/>
  <c r="S122" i="1" s="1"/>
  <c r="S123" i="1" s="1"/>
  <c r="S114" i="1"/>
  <c r="S115" i="1" s="1"/>
  <c r="S116" i="1" s="1"/>
  <c r="S113" i="1"/>
  <c r="S104" i="1"/>
  <c r="S105" i="1" s="1"/>
  <c r="S106" i="1" s="1"/>
  <c r="S107" i="1" s="1"/>
  <c r="S108" i="1" s="1"/>
  <c r="S109" i="1" s="1"/>
  <c r="S110" i="1" s="1"/>
  <c r="S111" i="1" s="1"/>
  <c r="S112" i="1" s="1"/>
  <c r="S77" i="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76" i="1"/>
  <c r="S74" i="1"/>
  <c r="S75" i="1" s="1"/>
  <c r="S73" i="1"/>
  <c r="S71" i="1"/>
  <c r="S72" i="1" s="1"/>
  <c r="S67" i="1"/>
  <c r="S68" i="1" s="1"/>
  <c r="S69" i="1" s="1"/>
  <c r="S70" i="1" s="1"/>
  <c r="S59" i="1"/>
  <c r="S60" i="1" s="1"/>
  <c r="S61" i="1" s="1"/>
  <c r="S62" i="1" s="1"/>
  <c r="S63" i="1" s="1"/>
  <c r="S64" i="1" s="1"/>
  <c r="S65" i="1" s="1"/>
  <c r="S66" i="1" s="1"/>
  <c r="S58" i="1"/>
  <c r="S43" i="1"/>
  <c r="S44" i="1" s="1"/>
  <c r="S45" i="1" s="1"/>
  <c r="S46" i="1" s="1"/>
  <c r="S47" i="1" s="1"/>
  <c r="S48" i="1" s="1"/>
  <c r="S49" i="1" s="1"/>
  <c r="S50" i="1" s="1"/>
  <c r="S51" i="1" s="1"/>
  <c r="S52" i="1" s="1"/>
  <c r="S53" i="1" s="1"/>
  <c r="S54" i="1" s="1"/>
  <c r="S55" i="1" s="1"/>
  <c r="S56" i="1" s="1"/>
  <c r="S57" i="1" s="1"/>
  <c r="S39" i="1"/>
  <c r="S40" i="1" s="1"/>
  <c r="S41" i="1" s="1"/>
  <c r="S42" i="1" s="1"/>
  <c r="S38" i="1"/>
  <c r="S30" i="1"/>
  <c r="S31" i="1" s="1"/>
  <c r="S32" i="1" s="1"/>
  <c r="S33" i="1" s="1"/>
  <c r="S34" i="1" s="1"/>
  <c r="S35" i="1" s="1"/>
  <c r="S36" i="1" s="1"/>
  <c r="S37" i="1" s="1"/>
  <c r="S24" i="1"/>
  <c r="S25" i="1" s="1"/>
  <c r="S26" i="1" s="1"/>
  <c r="S27" i="1" s="1"/>
  <c r="S28" i="1" s="1"/>
  <c r="S29" i="1" s="1"/>
  <c r="S23" i="1"/>
  <c r="S22" i="1"/>
  <c r="S20" i="1"/>
  <c r="S21" i="1" s="1"/>
  <c r="S9" i="1"/>
  <c r="S10" i="1" s="1"/>
  <c r="S11" i="1" s="1"/>
  <c r="S12" i="1" s="1"/>
  <c r="S13" i="1" s="1"/>
  <c r="S14" i="1" s="1"/>
  <c r="S15" i="1" s="1"/>
  <c r="S16" i="1" s="1"/>
  <c r="S17" i="1" s="1"/>
  <c r="S18" i="1" s="1"/>
  <c r="S19" i="1" s="1"/>
  <c r="S8" i="1"/>
  <c r="S5" i="1"/>
  <c r="S6" i="1" s="1"/>
  <c r="S7" i="1" s="1"/>
  <c r="S4" i="1"/>
  <c r="S3"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X105" i="1" l="1"/>
  <c r="K38" i="7"/>
  <c r="K48" i="7"/>
  <c r="K58" i="7"/>
  <c r="K27" i="7"/>
  <c r="K47" i="7"/>
  <c r="M47" i="7" s="1"/>
  <c r="P47" i="7" s="1"/>
  <c r="K9" i="7"/>
  <c r="K29" i="7"/>
  <c r="K39" i="7"/>
  <c r="K49" i="7"/>
  <c r="M48" i="7"/>
  <c r="P48" i="7" s="1"/>
  <c r="K30" i="7"/>
  <c r="K40" i="7"/>
  <c r="K50" i="7"/>
  <c r="M50" i="7" s="1"/>
  <c r="P50" i="7" s="1"/>
  <c r="K11" i="7"/>
  <c r="K21" i="7"/>
  <c r="K41" i="7"/>
  <c r="M41" i="7" s="1"/>
  <c r="P41" i="7" s="1"/>
  <c r="K51" i="7"/>
  <c r="K61" i="7"/>
  <c r="K42" i="7"/>
  <c r="M42" i="7" s="1"/>
  <c r="P42" i="7" s="1"/>
  <c r="K52" i="7"/>
  <c r="K62" i="7"/>
  <c r="K23" i="7"/>
  <c r="K43" i="7"/>
  <c r="K53" i="7"/>
  <c r="M53" i="7" s="1"/>
  <c r="P53" i="7" s="1"/>
  <c r="K54" i="7"/>
  <c r="M54" i="7" s="1"/>
  <c r="P54" i="7" s="1"/>
  <c r="K44" i="7"/>
  <c r="M44" i="7" s="1"/>
  <c r="P44" i="7" s="1"/>
  <c r="K15" i="7"/>
  <c r="K45" i="7"/>
  <c r="M45" i="7" s="1"/>
  <c r="P45" i="7" s="1"/>
  <c r="K55" i="7"/>
  <c r="M55" i="7" s="1"/>
  <c r="P55" i="7" s="1"/>
  <c r="M24" i="7"/>
  <c r="P24" i="7" s="1"/>
  <c r="K46" i="7"/>
  <c r="M39" i="7"/>
  <c r="P39" i="7" s="1"/>
  <c r="M20" i="7"/>
  <c r="P20" i="7" s="1"/>
  <c r="M46" i="7"/>
  <c r="P46" i="7" s="1"/>
  <c r="M56" i="7"/>
  <c r="P56" i="7" s="1"/>
  <c r="M29" i="7"/>
  <c r="P29" i="7" s="1"/>
  <c r="M49" i="7"/>
  <c r="P49" i="7" s="1"/>
  <c r="M51" i="7"/>
  <c r="P51" i="7" s="1"/>
  <c r="M52" i="7"/>
  <c r="P52" i="7" s="1"/>
  <c r="M19" i="7"/>
  <c r="P19" i="7" s="1"/>
  <c r="M40" i="7"/>
  <c r="P40" i="7" s="1"/>
  <c r="M11" i="7"/>
  <c r="P11" i="7" s="1"/>
  <c r="M23" i="7"/>
  <c r="P23" i="7" s="1"/>
  <c r="M43" i="7"/>
  <c r="P43" i="7" s="1"/>
  <c r="C121" i="1"/>
  <c r="C4" i="1"/>
  <c r="D4" i="1"/>
  <c r="C5" i="1"/>
  <c r="D5" i="1"/>
  <c r="C6" i="1"/>
  <c r="D6" i="1"/>
  <c r="C7" i="1"/>
  <c r="D7" i="1"/>
  <c r="C8" i="1"/>
  <c r="D8" i="1"/>
  <c r="C9" i="1"/>
  <c r="D9" i="1"/>
  <c r="C10" i="1"/>
  <c r="D10" i="1"/>
  <c r="C11" i="1"/>
  <c r="D11" i="1"/>
  <c r="C12" i="1"/>
  <c r="D12" i="1"/>
  <c r="C13" i="1"/>
  <c r="D13" i="1"/>
  <c r="C17" i="1"/>
  <c r="D17" i="1"/>
  <c r="C18" i="1"/>
  <c r="D18" i="1"/>
  <c r="C19" i="1"/>
  <c r="D19" i="1"/>
  <c r="C20" i="1"/>
  <c r="D20" i="1"/>
  <c r="C22" i="1"/>
  <c r="D22" i="1"/>
  <c r="C23" i="1"/>
  <c r="D23" i="1"/>
  <c r="C24" i="1"/>
  <c r="D24" i="1"/>
  <c r="C26" i="1"/>
  <c r="D26" i="1"/>
  <c r="C27" i="1"/>
  <c r="D27" i="1"/>
  <c r="C28" i="1"/>
  <c r="D28" i="1"/>
  <c r="C29" i="1"/>
  <c r="D29" i="1"/>
  <c r="C30" i="1"/>
  <c r="D30" i="1"/>
  <c r="C31" i="1"/>
  <c r="D31" i="1"/>
  <c r="C32" i="1"/>
  <c r="D32" i="1"/>
  <c r="C34" i="1"/>
  <c r="D34" i="1"/>
  <c r="C35" i="1"/>
  <c r="D35" i="1"/>
  <c r="C36" i="1"/>
  <c r="D36" i="1"/>
  <c r="C37" i="1"/>
  <c r="D37" i="1"/>
  <c r="C38" i="1"/>
  <c r="D38" i="1"/>
  <c r="C39" i="1"/>
  <c r="D39" i="1"/>
  <c r="C40" i="1"/>
  <c r="D40" i="1"/>
  <c r="C41" i="1"/>
  <c r="D41" i="1"/>
  <c r="C42" i="1"/>
  <c r="D42" i="1"/>
  <c r="C43" i="1"/>
  <c r="D43" i="1"/>
  <c r="C33" i="1"/>
  <c r="D3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62" i="1"/>
  <c r="D62" i="1"/>
  <c r="C63" i="1"/>
  <c r="D63" i="1"/>
  <c r="C14" i="1"/>
  <c r="D14" i="1"/>
  <c r="C15" i="1"/>
  <c r="D15" i="1"/>
  <c r="C16" i="1"/>
  <c r="D16" i="1"/>
  <c r="C25" i="1"/>
  <c r="D25" i="1"/>
  <c r="C59" i="1"/>
  <c r="D59" i="1"/>
  <c r="C60" i="1"/>
  <c r="D60" i="1"/>
  <c r="C61" i="1"/>
  <c r="D61" i="1"/>
  <c r="C64" i="1"/>
  <c r="D64" i="1"/>
  <c r="C65" i="1"/>
  <c r="D65" i="1"/>
  <c r="C66" i="1"/>
  <c r="D66" i="1"/>
  <c r="C67" i="1"/>
  <c r="D67" i="1"/>
  <c r="C68" i="1"/>
  <c r="D68" i="1"/>
  <c r="C69" i="1"/>
  <c r="D69" i="1"/>
  <c r="C70" i="1"/>
  <c r="D70" i="1"/>
  <c r="C71" i="1"/>
  <c r="D71" i="1"/>
  <c r="C72" i="1"/>
  <c r="D72" i="1"/>
  <c r="C73" i="1"/>
  <c r="D73" i="1"/>
  <c r="C74" i="1"/>
  <c r="D74"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D121" i="1"/>
  <c r="C122" i="1"/>
  <c r="D122" i="1"/>
  <c r="D3" i="1"/>
  <c r="C3" i="1"/>
  <c r="L43" i="1"/>
  <c r="M43" i="1"/>
  <c r="E95" i="5" l="1"/>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I135" i="1"/>
  <c r="H135" i="1"/>
  <c r="I134" i="1"/>
  <c r="H134" i="1"/>
  <c r="I133" i="1"/>
  <c r="H133" i="1"/>
  <c r="I132" i="1"/>
  <c r="H132" i="1"/>
  <c r="I115" i="1"/>
  <c r="H115" i="1"/>
  <c r="I114" i="1"/>
  <c r="H114" i="1"/>
  <c r="I111" i="1"/>
  <c r="H111" i="1"/>
  <c r="I110" i="1"/>
  <c r="H110" i="1"/>
  <c r="I109" i="1"/>
  <c r="H109" i="1"/>
  <c r="I108" i="1"/>
  <c r="H108" i="1"/>
  <c r="I107" i="1"/>
  <c r="H107" i="1"/>
  <c r="I106" i="1"/>
  <c r="H106" i="1"/>
  <c r="I105" i="1"/>
  <c r="H105" i="1"/>
  <c r="I104" i="1"/>
  <c r="H104" i="1"/>
  <c r="I131" i="1"/>
  <c r="H131" i="1"/>
  <c r="I130" i="1"/>
  <c r="H130" i="1"/>
  <c r="H129" i="1"/>
  <c r="I128" i="1"/>
  <c r="H128" i="1"/>
  <c r="H127" i="1"/>
  <c r="I126" i="1"/>
  <c r="H126" i="1"/>
  <c r="H125" i="1"/>
  <c r="I124" i="1"/>
  <c r="H124" i="1"/>
  <c r="I123" i="1"/>
  <c r="H123" i="1"/>
  <c r="I122" i="1"/>
  <c r="H122" i="1"/>
  <c r="I121" i="1"/>
  <c r="H121" i="1"/>
  <c r="I120" i="1"/>
  <c r="H120" i="1"/>
  <c r="I119" i="1"/>
  <c r="H119" i="1"/>
  <c r="I65" i="1"/>
  <c r="H65" i="1"/>
  <c r="I64" i="1"/>
  <c r="H64" i="1"/>
  <c r="I56" i="1"/>
  <c r="H56" i="1"/>
  <c r="I55" i="1"/>
  <c r="H55" i="1"/>
  <c r="I54" i="1"/>
  <c r="H54" i="1"/>
  <c r="I53" i="1"/>
  <c r="H53" i="1"/>
  <c r="I18" i="1"/>
  <c r="H18"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1" i="1"/>
  <c r="H71" i="1"/>
  <c r="I69" i="1"/>
  <c r="H69" i="1"/>
  <c r="I113" i="1"/>
  <c r="H113" i="1"/>
  <c r="I68" i="1"/>
  <c r="H68" i="1"/>
  <c r="I61" i="1"/>
  <c r="H61" i="1"/>
  <c r="I60" i="1"/>
  <c r="H60" i="1"/>
  <c r="I59" i="1"/>
  <c r="H59" i="1"/>
  <c r="I25" i="1"/>
  <c r="H25" i="1"/>
  <c r="I16" i="1"/>
  <c r="H16" i="1"/>
  <c r="I15" i="1"/>
  <c r="H15" i="1"/>
  <c r="I14" i="1"/>
  <c r="H14" i="1"/>
  <c r="I63" i="1"/>
  <c r="H63" i="1"/>
  <c r="I62" i="1"/>
  <c r="H62" i="1"/>
  <c r="I58" i="1"/>
  <c r="H58" i="1"/>
  <c r="I52" i="1"/>
  <c r="H52" i="1"/>
  <c r="I51" i="1"/>
  <c r="H51" i="1"/>
  <c r="I50" i="1"/>
  <c r="H50" i="1"/>
  <c r="I49" i="1"/>
  <c r="H49" i="1"/>
  <c r="I48" i="1"/>
  <c r="H48" i="1"/>
  <c r="I47" i="1"/>
  <c r="H47" i="1"/>
  <c r="I46" i="1"/>
  <c r="H46" i="1"/>
  <c r="I45" i="1"/>
  <c r="H45" i="1"/>
  <c r="I44" i="1"/>
  <c r="H44" i="1"/>
  <c r="I33" i="1"/>
  <c r="H33" i="1"/>
  <c r="I43" i="1"/>
  <c r="H43" i="1"/>
  <c r="I67" i="1"/>
  <c r="H67" i="1"/>
  <c r="I13" i="1"/>
  <c r="H13" i="1"/>
  <c r="I41" i="1"/>
  <c r="H41" i="1"/>
  <c r="I40" i="1"/>
  <c r="H40" i="1"/>
  <c r="I39" i="1"/>
  <c r="H39" i="1"/>
  <c r="I38" i="1"/>
  <c r="H38" i="1"/>
  <c r="I36" i="1"/>
  <c r="H36" i="1"/>
  <c r="I35" i="1"/>
  <c r="H35" i="1"/>
  <c r="I34" i="1"/>
  <c r="H34" i="1"/>
  <c r="I32" i="1"/>
  <c r="H32" i="1"/>
  <c r="I31" i="1"/>
  <c r="H31" i="1"/>
  <c r="I30" i="1"/>
  <c r="H30" i="1"/>
  <c r="I74" i="1"/>
  <c r="H74" i="1"/>
  <c r="I73" i="1"/>
  <c r="H73" i="1"/>
  <c r="I118" i="1"/>
  <c r="H118" i="1"/>
  <c r="I28" i="1"/>
  <c r="H28" i="1"/>
  <c r="I27" i="1"/>
  <c r="H27" i="1"/>
  <c r="I26" i="1"/>
  <c r="H26" i="1"/>
  <c r="I24" i="1"/>
  <c r="H24" i="1"/>
  <c r="I22" i="1"/>
  <c r="H22" i="1"/>
  <c r="I20" i="1"/>
  <c r="H20" i="1"/>
  <c r="I117" i="1"/>
  <c r="H117" i="1"/>
  <c r="I17" i="1"/>
  <c r="H17" i="1"/>
  <c r="I12" i="1"/>
  <c r="H12" i="1"/>
  <c r="I11" i="1"/>
  <c r="H11" i="1"/>
  <c r="I10" i="1"/>
  <c r="H10" i="1"/>
  <c r="I9" i="1"/>
  <c r="H9" i="1"/>
  <c r="I8" i="1"/>
  <c r="H8" i="1"/>
  <c r="I6" i="1"/>
  <c r="H6" i="1"/>
  <c r="I5" i="1"/>
  <c r="H5" i="1"/>
  <c r="I3" i="1"/>
  <c r="H3" i="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M74" i="1"/>
  <c r="L74" i="1"/>
  <c r="M100" i="1"/>
  <c r="L100" i="1"/>
  <c r="M86" i="1"/>
  <c r="L86" i="1"/>
  <c r="M135" i="1"/>
  <c r="L135" i="1"/>
  <c r="M134" i="1"/>
  <c r="L134" i="1"/>
  <c r="M133" i="1"/>
  <c r="L133" i="1"/>
  <c r="M132" i="1"/>
  <c r="L132" i="1"/>
  <c r="M115" i="1"/>
  <c r="L115" i="1"/>
  <c r="M111" i="1"/>
  <c r="L111" i="1"/>
  <c r="M110" i="1"/>
  <c r="L110" i="1"/>
  <c r="M109" i="1"/>
  <c r="L109" i="1"/>
  <c r="M108" i="1"/>
  <c r="L108" i="1"/>
  <c r="M107" i="1"/>
  <c r="L107" i="1"/>
  <c r="M106" i="1"/>
  <c r="L106" i="1"/>
  <c r="M105" i="1"/>
  <c r="L105" i="1"/>
  <c r="M104" i="1"/>
  <c r="L104"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65" i="1"/>
  <c r="L65" i="1"/>
  <c r="M64" i="1"/>
  <c r="L64" i="1"/>
  <c r="M56" i="1"/>
  <c r="L56" i="1"/>
  <c r="M55" i="1"/>
  <c r="L55" i="1"/>
  <c r="M54" i="1"/>
  <c r="L54" i="1"/>
  <c r="M53" i="1"/>
  <c r="L53" i="1"/>
  <c r="M18" i="1"/>
  <c r="L18" i="1"/>
  <c r="M102" i="1"/>
  <c r="L102" i="1"/>
  <c r="M101" i="1"/>
  <c r="L101" i="1"/>
  <c r="M99" i="1"/>
  <c r="L99" i="1"/>
  <c r="M98" i="1"/>
  <c r="L98" i="1"/>
  <c r="M97" i="1"/>
  <c r="L97" i="1"/>
  <c r="M96" i="1"/>
  <c r="L96" i="1"/>
  <c r="M95" i="1"/>
  <c r="L95" i="1"/>
  <c r="M94" i="1"/>
  <c r="L94" i="1"/>
  <c r="M93" i="1"/>
  <c r="L93" i="1"/>
  <c r="M92" i="1"/>
  <c r="L92" i="1"/>
  <c r="M91" i="1"/>
  <c r="L91" i="1"/>
  <c r="M90" i="1"/>
  <c r="L90" i="1"/>
  <c r="M89" i="1"/>
  <c r="L89" i="1"/>
  <c r="M88" i="1"/>
  <c r="L88" i="1"/>
  <c r="M87" i="1"/>
  <c r="L87" i="1"/>
  <c r="M85" i="1"/>
  <c r="L85" i="1"/>
  <c r="M84" i="1"/>
  <c r="L84" i="1"/>
  <c r="M83" i="1"/>
  <c r="L83" i="1"/>
  <c r="M82" i="1"/>
  <c r="L82" i="1"/>
  <c r="M81" i="1"/>
  <c r="L81" i="1"/>
  <c r="M80" i="1"/>
  <c r="L80" i="1"/>
  <c r="M79" i="1"/>
  <c r="L79" i="1"/>
  <c r="M78" i="1"/>
  <c r="L78" i="1"/>
  <c r="M77" i="1"/>
  <c r="L77" i="1"/>
  <c r="M76" i="1"/>
  <c r="L76" i="1"/>
  <c r="M71" i="1"/>
  <c r="L71" i="1"/>
  <c r="M69" i="1"/>
  <c r="L69" i="1"/>
  <c r="M113" i="1"/>
  <c r="L113" i="1"/>
  <c r="M68" i="1"/>
  <c r="L68" i="1"/>
  <c r="M61" i="1"/>
  <c r="L61" i="1"/>
  <c r="M60" i="1"/>
  <c r="L60" i="1"/>
  <c r="M59" i="1"/>
  <c r="L59" i="1"/>
  <c r="M25" i="1"/>
  <c r="L25" i="1"/>
  <c r="M16" i="1"/>
  <c r="L16" i="1"/>
  <c r="M15" i="1"/>
  <c r="L15" i="1"/>
  <c r="M14" i="1"/>
  <c r="L14" i="1"/>
  <c r="M63" i="1"/>
  <c r="L63" i="1"/>
  <c r="M62" i="1"/>
  <c r="L62" i="1"/>
  <c r="M58" i="1"/>
  <c r="L58" i="1"/>
  <c r="M52" i="1"/>
  <c r="L52" i="1"/>
  <c r="M51" i="1"/>
  <c r="L51" i="1"/>
  <c r="M50" i="1"/>
  <c r="L50" i="1"/>
  <c r="M49" i="1"/>
  <c r="L49" i="1"/>
  <c r="M48" i="1"/>
  <c r="L48" i="1"/>
  <c r="M47" i="1"/>
  <c r="L47" i="1"/>
  <c r="M46" i="1"/>
  <c r="L46" i="1"/>
  <c r="M45" i="1"/>
  <c r="L45" i="1"/>
  <c r="M44" i="1"/>
  <c r="L44" i="1"/>
  <c r="M33" i="1"/>
  <c r="L33" i="1"/>
  <c r="M67" i="1"/>
  <c r="L67" i="1"/>
  <c r="M13" i="1"/>
  <c r="L13" i="1"/>
  <c r="M41" i="1"/>
  <c r="L41" i="1"/>
  <c r="M40" i="1"/>
  <c r="L40" i="1"/>
  <c r="M39" i="1"/>
  <c r="L39" i="1"/>
  <c r="M38" i="1"/>
  <c r="L38" i="1"/>
  <c r="M36" i="1"/>
  <c r="L36" i="1"/>
  <c r="M35" i="1"/>
  <c r="L35" i="1"/>
  <c r="M34" i="1"/>
  <c r="L34" i="1"/>
  <c r="M32" i="1"/>
  <c r="L32" i="1"/>
  <c r="M31" i="1"/>
  <c r="L31" i="1"/>
  <c r="M30" i="1"/>
  <c r="L30" i="1"/>
  <c r="M73" i="1"/>
  <c r="L73" i="1"/>
  <c r="M118" i="1"/>
  <c r="L118" i="1"/>
  <c r="M28" i="1"/>
  <c r="L28" i="1"/>
  <c r="M27" i="1"/>
  <c r="L27" i="1"/>
  <c r="M26" i="1"/>
  <c r="L26" i="1"/>
  <c r="M24" i="1"/>
  <c r="L24" i="1"/>
  <c r="M22" i="1"/>
  <c r="L22" i="1"/>
  <c r="M20" i="1"/>
  <c r="L20" i="1"/>
  <c r="M117" i="1"/>
  <c r="L117" i="1"/>
  <c r="M17" i="1"/>
  <c r="L17" i="1"/>
  <c r="M12" i="1"/>
  <c r="L12" i="1"/>
  <c r="M11" i="1"/>
  <c r="L11" i="1"/>
  <c r="M10" i="1"/>
  <c r="L10" i="1"/>
  <c r="M9" i="1"/>
  <c r="L9" i="1"/>
  <c r="M8" i="1"/>
  <c r="L8" i="1"/>
  <c r="M6" i="1"/>
  <c r="L6" i="1"/>
  <c r="M5" i="1"/>
  <c r="L5" i="1"/>
  <c r="M3" i="1"/>
  <c r="L3" i="1"/>
</calcChain>
</file>

<file path=xl/sharedStrings.xml><?xml version="1.0" encoding="utf-8"?>
<sst xmlns="http://schemas.openxmlformats.org/spreadsheetml/2006/main" count="1640" uniqueCount="1103">
  <si>
    <t>PTB</t>
  </si>
  <si>
    <t>Brown</t>
  </si>
  <si>
    <t>Tag</t>
  </si>
  <si>
    <t>Description</t>
  </si>
  <si>
    <t>CC</t>
  </si>
  <si>
    <t>Coordinating conjunction</t>
  </si>
  <si>
    <t>coordinating conjunction</t>
  </si>
  <si>
    <t>CD</t>
  </si>
  <si>
    <t>Cardinal number</t>
  </si>
  <si>
    <t>cardinal numeral</t>
  </si>
  <si>
    <t>OD</t>
  </si>
  <si>
    <t>ordinal numeral</t>
  </si>
  <si>
    <t>DT</t>
  </si>
  <si>
    <t>Determiner</t>
  </si>
  <si>
    <t>singular determiner</t>
  </si>
  <si>
    <t>DTI</t>
  </si>
  <si>
    <t>singular or plural determiner/quantifier</t>
  </si>
  <si>
    <t>DTS</t>
  </si>
  <si>
    <t>plural determiner</t>
  </si>
  <si>
    <t>DTX</t>
  </si>
  <si>
    <t>determiner/double conjunction</t>
  </si>
  <si>
    <t>AT</t>
  </si>
  <si>
    <t>article</t>
  </si>
  <si>
    <t>EX</t>
  </si>
  <si>
    <t>Existential there</t>
  </si>
  <si>
    <t>existentil there</t>
  </si>
  <si>
    <t>FW</t>
  </si>
  <si>
    <t>Foreign word</t>
  </si>
  <si>
    <t>foreign word (hyphenated before regular tag)</t>
  </si>
  <si>
    <t>IN</t>
  </si>
  <si>
    <t>Preposition or subordinating conjunction</t>
  </si>
  <si>
    <t>preposition</t>
  </si>
  <si>
    <t>CS</t>
  </si>
  <si>
    <t>subordinating conjunction</t>
  </si>
  <si>
    <t>JJ</t>
  </si>
  <si>
    <t>Adjective</t>
  </si>
  <si>
    <t>adjective</t>
  </si>
  <si>
    <t>JJR</t>
  </si>
  <si>
    <t>Adjective, comparative</t>
  </si>
  <si>
    <t>comparative adjective</t>
  </si>
  <si>
    <t>JJS</t>
  </si>
  <si>
    <t>Adjective, superlative</t>
  </si>
  <si>
    <t>semantically superlative adjective</t>
  </si>
  <si>
    <t>JJT</t>
  </si>
  <si>
    <t>morphologically superlative adjective</t>
  </si>
  <si>
    <t>LS</t>
  </si>
  <si>
    <t>List item marker</t>
  </si>
  <si>
    <t>MD</t>
  </si>
  <si>
    <t>Modal</t>
  </si>
  <si>
    <t>modal auxiliary</t>
  </si>
  <si>
    <t>NN</t>
  </si>
  <si>
    <t>Noun, singular or mass</t>
  </si>
  <si>
    <t>singular or mass noun</t>
  </si>
  <si>
    <t>NN$</t>
  </si>
  <si>
    <t>possessive singular noun</t>
  </si>
  <si>
    <t>NR</t>
  </si>
  <si>
    <t>adverbial noun</t>
  </si>
  <si>
    <t>NNS</t>
  </si>
  <si>
    <t>Noun, plural</t>
  </si>
  <si>
    <t>plural noun</t>
  </si>
  <si>
    <t>NNS$</t>
  </si>
  <si>
    <t>possessive plural noun</t>
  </si>
  <si>
    <t>NRS</t>
  </si>
  <si>
    <t>plural adverbial noun</t>
  </si>
  <si>
    <t>NNP</t>
  </si>
  <si>
    <t>Proper noun, singular</t>
  </si>
  <si>
    <t>NP</t>
  </si>
  <si>
    <t>proper noun or part of name phrase</t>
  </si>
  <si>
    <t>NP$</t>
  </si>
  <si>
    <t>possessive proper noun</t>
  </si>
  <si>
    <t>NNPS</t>
  </si>
  <si>
    <t>Proper noun, plural</t>
  </si>
  <si>
    <t>NPS</t>
  </si>
  <si>
    <t>plural proper noun</t>
  </si>
  <si>
    <t>NPS$</t>
  </si>
  <si>
    <t>possessive plural proper noun</t>
  </si>
  <si>
    <t>PDT</t>
  </si>
  <si>
    <t>Predeterminer</t>
  </si>
  <si>
    <t>POS</t>
  </si>
  <si>
    <t>Possessive ending</t>
  </si>
  <si>
    <t>PRP</t>
  </si>
  <si>
    <t>Personal pronoun</t>
  </si>
  <si>
    <t>PN</t>
  </si>
  <si>
    <t>nominal pronoun</t>
  </si>
  <si>
    <t>PPL</t>
  </si>
  <si>
    <t>singular reflexive/intensive personal pronoun</t>
  </si>
  <si>
    <t>PPLS</t>
  </si>
  <si>
    <t>plural reflexive/intensive personal pronoun</t>
  </si>
  <si>
    <t>PPO</t>
  </si>
  <si>
    <t>objective personal pronoun</t>
  </si>
  <si>
    <t>PPS</t>
  </si>
  <si>
    <t>3rd. singular nominative pronoun</t>
  </si>
  <si>
    <t>PPSS</t>
  </si>
  <si>
    <t>other nominative personal pronoun</t>
  </si>
  <si>
    <t>PRP$</t>
  </si>
  <si>
    <t>Possessive pronoun</t>
  </si>
  <si>
    <t>PN$</t>
  </si>
  <si>
    <t>possessive nominal pronoun</t>
  </si>
  <si>
    <t>PP$</t>
  </si>
  <si>
    <t>possessive personal pronoun</t>
  </si>
  <si>
    <t>PP$$</t>
  </si>
  <si>
    <t>second (nominal) possessive pronoun</t>
  </si>
  <si>
    <t>RB</t>
  </si>
  <si>
    <t>Adverb</t>
  </si>
  <si>
    <t>adverb</t>
  </si>
  <si>
    <t>RBR</t>
  </si>
  <si>
    <t>Adverb, comparative</t>
  </si>
  <si>
    <t>comparative adverb</t>
  </si>
  <si>
    <t>RBS</t>
  </si>
  <si>
    <t>Adverb, superlative</t>
  </si>
  <si>
    <t>RBT</t>
  </si>
  <si>
    <t>superlative adverb</t>
  </si>
  <si>
    <t>ABL</t>
  </si>
  <si>
    <t>pre-qualifier</t>
  </si>
  <si>
    <t>ABN</t>
  </si>
  <si>
    <t>pre-quantifier</t>
  </si>
  <si>
    <t>ABX</t>
  </si>
  <si>
    <t>AP</t>
  </si>
  <si>
    <t>post-determiner</t>
  </si>
  <si>
    <t>QL</t>
  </si>
  <si>
    <t>qualifier</t>
  </si>
  <si>
    <t>QLP</t>
  </si>
  <si>
    <t>post-qualifier</t>
  </si>
  <si>
    <t>RN</t>
  </si>
  <si>
    <t>nominal adverb</t>
  </si>
  <si>
    <t>RP</t>
  </si>
  <si>
    <t>Particle</t>
  </si>
  <si>
    <t>adverb/particle</t>
  </si>
  <si>
    <t>SYM</t>
  </si>
  <si>
    <t>Symbol</t>
  </si>
  <si>
    <t>TO</t>
  </si>
  <si>
    <t>to</t>
  </si>
  <si>
    <t>infinitive marker to</t>
  </si>
  <si>
    <t>UH</t>
  </si>
  <si>
    <t>Interjection</t>
  </si>
  <si>
    <t>interjection, exclamation</t>
  </si>
  <si>
    <t>VB</t>
  </si>
  <si>
    <t>Verb, base form</t>
  </si>
  <si>
    <t>verb, base form</t>
  </si>
  <si>
    <t>BE</t>
  </si>
  <si>
    <t>be</t>
  </si>
  <si>
    <t>DO</t>
  </si>
  <si>
    <t>do</t>
  </si>
  <si>
    <t>HV</t>
  </si>
  <si>
    <t>have</t>
  </si>
  <si>
    <t>VBD</t>
  </si>
  <si>
    <t>Verb, past tense</t>
  </si>
  <si>
    <t>verb, past tense</t>
  </si>
  <si>
    <t>BED</t>
  </si>
  <si>
    <t>were</t>
  </si>
  <si>
    <t>BEDZ</t>
  </si>
  <si>
    <t>was</t>
  </si>
  <si>
    <t>DOD</t>
  </si>
  <si>
    <t>did</t>
  </si>
  <si>
    <t>HVD</t>
  </si>
  <si>
    <t>had (past tense)</t>
  </si>
  <si>
    <t>VBG</t>
  </si>
  <si>
    <t>Verb, gerund or present participle</t>
  </si>
  <si>
    <t>verb, present participle/gerund</t>
  </si>
  <si>
    <t>BEG</t>
  </si>
  <si>
    <t>being</t>
  </si>
  <si>
    <t>HVG</t>
  </si>
  <si>
    <t>having</t>
  </si>
  <si>
    <t>VBN</t>
  </si>
  <si>
    <t>Verb, past participle</t>
  </si>
  <si>
    <t>verb, past participle</t>
  </si>
  <si>
    <t>HVN</t>
  </si>
  <si>
    <t>had (past participle)</t>
  </si>
  <si>
    <t>BEN</t>
  </si>
  <si>
    <t>been</t>
  </si>
  <si>
    <t>VBP</t>
  </si>
  <si>
    <t>Verb, non-3rd person singular present</t>
  </si>
  <si>
    <t>BEM</t>
  </si>
  <si>
    <t>am</t>
  </si>
  <si>
    <t>BER</t>
  </si>
  <si>
    <t>are, art</t>
  </si>
  <si>
    <t>VBZ</t>
  </si>
  <si>
    <t>Verb, 3rd person singular present</t>
  </si>
  <si>
    <t>verb, 3rd. singular present</t>
  </si>
  <si>
    <t>BEZ</t>
  </si>
  <si>
    <t>is</t>
  </si>
  <si>
    <t>DOZ</t>
  </si>
  <si>
    <t>does</t>
  </si>
  <si>
    <t>HVZ</t>
  </si>
  <si>
    <t>has</t>
  </si>
  <si>
    <t>WDT</t>
  </si>
  <si>
    <t>Wh-determiner</t>
  </si>
  <si>
    <t>wh- determiner</t>
  </si>
  <si>
    <t>WP</t>
  </si>
  <si>
    <t>Wh-pronoun</t>
  </si>
  <si>
    <t>WPO</t>
  </si>
  <si>
    <t>objective wh- pronoun</t>
  </si>
  <si>
    <t>WPS</t>
  </si>
  <si>
    <t>nominative wh- pronoun</t>
  </si>
  <si>
    <t>WP$</t>
  </si>
  <si>
    <t>Possessive wh-pronoun</t>
  </si>
  <si>
    <t>possessive wh- pronoun</t>
  </si>
  <si>
    <t>WRB</t>
  </si>
  <si>
    <t>Wh-adverb</t>
  </si>
  <si>
    <t>wh- adverb</t>
  </si>
  <si>
    <t>WQL</t>
  </si>
  <si>
    <t>wh- qualifier</t>
  </si>
  <si>
    <t>DO*</t>
  </si>
  <si>
    <t>DOD*</t>
  </si>
  <si>
    <t>BEZ*</t>
  </si>
  <si>
    <t>MD*</t>
  </si>
  <si>
    <t>NIL</t>
  </si>
  <si>
    <t>PPSS+BEZ</t>
  </si>
  <si>
    <t>UNKNOWN</t>
  </si>
  <si>
    <t>WRB+DOD</t>
  </si>
  <si>
    <t>``</t>
  </si>
  <si>
    <t>--</t>
  </si>
  <si>
    <t>dash</t>
  </si>
  <si>
    <t>,</t>
  </si>
  <si>
    <t>comma</t>
  </si>
  <si>
    <t>:</t>
  </si>
  <si>
    <t>colon</t>
  </si>
  <si>
    <t>.</t>
  </si>
  <si>
    <t>sentence closer</t>
  </si>
  <si>
    <t>(</t>
  </si>
  <si>
    <t>left paren</t>
  </si>
  <si>
    <t>)</t>
  </si>
  <si>
    <t>right paren</t>
  </si>
  <si>
    <t>*</t>
  </si>
  <si>
    <t>don't</t>
  </si>
  <si>
    <t>HV*</t>
  </si>
  <si>
    <t>haven't ain't</t>
  </si>
  <si>
    <t>HVD*</t>
  </si>
  <si>
    <t>hadn't</t>
  </si>
  <si>
    <t>Examples</t>
  </si>
  <si>
    <t>determiner/pronoun, double conjunction or pre-quantifier</t>
  </si>
  <si>
    <t>verb "to be", present tense, 1st person singular, negated</t>
  </si>
  <si>
    <t>verb "to be", present tense, 3rd person singular, negated</t>
  </si>
  <si>
    <t>verb "to do", present tense, 3rd person singular, negated</t>
  </si>
  <si>
    <t>foreign word: pronoun, personal, accusative + preposition</t>
  </si>
  <si>
    <t>bas assai deja um wiederum cito velociter vielleicht simpliciter non zu domi nuper sic forsan olim oui semper tout despues hors</t>
  </si>
  <si>
    <t>verb "to have", uninflected present tense + infinitival to</t>
  </si>
  <si>
    <t>verb "to have", present tense, 3rd person singular, negated</t>
  </si>
  <si>
    <t>Bill's Guardino's Celie's Skolman's Crosson's Tim's Wally's</t>
  </si>
  <si>
    <t>adverb + verb "to be", present tense, 3rd person singular</t>
  </si>
  <si>
    <t>verb, base: uninflected present, imperative or infinitive</t>
  </si>
  <si>
    <t>WH-adverb + verb "to do", present, not 3rd person singular</t>
  </si>
  <si>
    <t>WH-adverb + verb "to do", present tense, 3rd person singular</t>
  </si>
  <si>
    <t>where'd</t>
  </si>
  <si>
    <t>opening parenthesis</t>
  </si>
  <si>
    <t>closing parenthesis</t>
  </si>
  <si>
    <t>negator</t>
  </si>
  <si>
    <t>not n't</t>
  </si>
  <si>
    <t>sentence terminator</t>
  </si>
  <si>
    <t>. ? ; ! :</t>
  </si>
  <si>
    <t>determiner/pronoun, pre-qualifier</t>
  </si>
  <si>
    <t>quite such rather</t>
  </si>
  <si>
    <t>determiner/pronoun, pre-quantifier</t>
  </si>
  <si>
    <t>all half many nary</t>
  </si>
  <si>
    <t>both</t>
  </si>
  <si>
    <t>determiner/pronoun, post-determiner</t>
  </si>
  <si>
    <t>many other next more last former little several enough most least only very few fewer past same Last latter less single plenty 'nough lesser certain various manye next-to-last particular final previous present nuf</t>
  </si>
  <si>
    <t>AP$</t>
  </si>
  <si>
    <t>determiner/pronoun, post-determiner, genitive</t>
  </si>
  <si>
    <t>other's</t>
  </si>
  <si>
    <t>AP+AP</t>
  </si>
  <si>
    <t>determiner/pronoun, post-determiner, hyphenated pair</t>
  </si>
  <si>
    <t>many-much</t>
  </si>
  <si>
    <t>the an no a every th' ever' ye</t>
  </si>
  <si>
    <t>verb "to be", infinitive or imperative</t>
  </si>
  <si>
    <t>verb "to be", past tense, 2nd person singular or all persons plural</t>
  </si>
  <si>
    <t>BED*</t>
  </si>
  <si>
    <t>verb "to be", past tense, 2nd person singular or all persons plural, negated</t>
  </si>
  <si>
    <t>weren't</t>
  </si>
  <si>
    <t>verb "to be", past tense, 1st and 3rd person singular</t>
  </si>
  <si>
    <t>BEDZ*</t>
  </si>
  <si>
    <t>verb "to be", past tense, 1st and 3rd person singular, negated</t>
  </si>
  <si>
    <t>wasn't</t>
  </si>
  <si>
    <t>verb "to be", present participle or gerund</t>
  </si>
  <si>
    <t>verb "to be", present tense, 1st person singular</t>
  </si>
  <si>
    <t>BEM*</t>
  </si>
  <si>
    <t>ain't</t>
  </si>
  <si>
    <t>verb "to be", past participle</t>
  </si>
  <si>
    <t>verb "to be", present tense, 2nd person singular or all persons plural</t>
  </si>
  <si>
    <t>are art</t>
  </si>
  <si>
    <t>BER*</t>
  </si>
  <si>
    <t>verb "to be", present tense, 2nd person singular or all persons plural, negated</t>
  </si>
  <si>
    <t>aren't ain't</t>
  </si>
  <si>
    <t>verb "to be", present tense, 3rd person singular</t>
  </si>
  <si>
    <t>isn't ain't</t>
  </si>
  <si>
    <t>conjunction, coordinating</t>
  </si>
  <si>
    <t>and or but plus &amp; either neither nor yet 'n' and/or minus an'</t>
  </si>
  <si>
    <t>numeral, cardinal</t>
  </si>
  <si>
    <t>two one 1 four 2 1913 71 74 637 1937 8 five three million 87-31 29-5 seven 1,119 fifty-three 7.5 billion hundred 125,000 1,700 60 100 six ...</t>
  </si>
  <si>
    <t>CD$</t>
  </si>
  <si>
    <t>numeral, cardinal, genitive</t>
  </si>
  <si>
    <t>1960's 1961's .404's</t>
  </si>
  <si>
    <t>conjunction, subordinating</t>
  </si>
  <si>
    <t>that as after whether before while like because if since for than altho until so unless though providing once lest s'posin' till whereas whereupon supposing tho' albeit then so's 'fore</t>
  </si>
  <si>
    <t>verb "to do", uninflected present tense, infinitive or imperative</t>
  </si>
  <si>
    <t>do dost</t>
  </si>
  <si>
    <t>verb "to do", uninflected present tense or imperative, negated</t>
  </si>
  <si>
    <t>DO+PPSS</t>
  </si>
  <si>
    <t>verb "to do", past or present tense + pronoun, personal, nominative, not 3rd person singular</t>
  </si>
  <si>
    <t>d'you</t>
  </si>
  <si>
    <t>verb "to do", past tense</t>
  </si>
  <si>
    <t>did done</t>
  </si>
  <si>
    <t>verb "to do", past tense, negated</t>
  </si>
  <si>
    <t>didn't</t>
  </si>
  <si>
    <t>verb "to do", present tense, 3rd person singular</t>
  </si>
  <si>
    <t>DOZ*</t>
  </si>
  <si>
    <t>doesn't don't</t>
  </si>
  <si>
    <t>determiner/pronoun, singular</t>
  </si>
  <si>
    <t>this each another that 'nother</t>
  </si>
  <si>
    <t>DT$</t>
  </si>
  <si>
    <t>determiner/pronoun, singular, genitive</t>
  </si>
  <si>
    <t>another's</t>
  </si>
  <si>
    <t>DT+BEZ</t>
  </si>
  <si>
    <t>determiner/pronoun + verb "to be", present tense, 3rd person singular</t>
  </si>
  <si>
    <t>that's</t>
  </si>
  <si>
    <t>DT+MD</t>
  </si>
  <si>
    <t>determiner/pronoun + modal auxillary</t>
  </si>
  <si>
    <t>that'll this'll</t>
  </si>
  <si>
    <t>determiner/pronoun, singular or plural</t>
  </si>
  <si>
    <t>any some</t>
  </si>
  <si>
    <t>determiner/pronoun, plural</t>
  </si>
  <si>
    <t>these those them</t>
  </si>
  <si>
    <t>DTS+BEZ</t>
  </si>
  <si>
    <t>pronoun, plural + verb "to be", present tense, 3rd person singular</t>
  </si>
  <si>
    <t>them's</t>
  </si>
  <si>
    <t>determiner, pronoun or double conjunction</t>
  </si>
  <si>
    <t>neither either one</t>
  </si>
  <si>
    <t>existential there</t>
  </si>
  <si>
    <t>there</t>
  </si>
  <si>
    <t>EX+BEZ</t>
  </si>
  <si>
    <t>existential there + verb "to be", present tense, 3rd person singular</t>
  </si>
  <si>
    <t>there's</t>
  </si>
  <si>
    <t>EX+HVD</t>
  </si>
  <si>
    <t>existential there + verb "to have", past tense</t>
  </si>
  <si>
    <t>there'd</t>
  </si>
  <si>
    <t>EX+HVZ</t>
  </si>
  <si>
    <t>existential there + verb "to have", present tense, 3rd person singular</t>
  </si>
  <si>
    <t>EX+MD</t>
  </si>
  <si>
    <t>existential there + modal auxillary</t>
  </si>
  <si>
    <t>there'll there'd</t>
  </si>
  <si>
    <t>FW-*</t>
  </si>
  <si>
    <t>foreign word: negator</t>
  </si>
  <si>
    <t>pas non ne</t>
  </si>
  <si>
    <t>FW-AT</t>
  </si>
  <si>
    <t>foreign word: article</t>
  </si>
  <si>
    <t>la le el un die der ein keine eine das las les Il</t>
  </si>
  <si>
    <t>FW-AT+NN</t>
  </si>
  <si>
    <t>foreign word: article + noun, singular, common</t>
  </si>
  <si>
    <t>l'orchestre l'identite l'arcade l'ange l'assistance l'activite L'Universite l'independance L'Union L'Unita l'osservatore</t>
  </si>
  <si>
    <t>FW-AT+NP</t>
  </si>
  <si>
    <t>foreign word: article + noun, singular, proper</t>
  </si>
  <si>
    <t>L'Astree L'Imperiale</t>
  </si>
  <si>
    <t>FW-BE</t>
  </si>
  <si>
    <t>foreign word: verb "to be", infinitive or imperative</t>
  </si>
  <si>
    <t>sit</t>
  </si>
  <si>
    <t>FW-BER</t>
  </si>
  <si>
    <t>foreign word: verb "to be", present tense, 2nd person singular or all persons plural</t>
  </si>
  <si>
    <t>sind sunt etes</t>
  </si>
  <si>
    <t>FW-BEZ</t>
  </si>
  <si>
    <t>foreign word: verb "to be", present tense, 3rd person singular</t>
  </si>
  <si>
    <t>ist est</t>
  </si>
  <si>
    <t>FW-CC</t>
  </si>
  <si>
    <t>foreign word: conjunction, coordinating</t>
  </si>
  <si>
    <t>et ma mais und aber och nec y</t>
  </si>
  <si>
    <t>FW-CD</t>
  </si>
  <si>
    <t>foreign word: numeral, cardinal</t>
  </si>
  <si>
    <t>une cinq deux sieben unam zwei</t>
  </si>
  <si>
    <t>FW-CS</t>
  </si>
  <si>
    <t>foreign word: conjunction, subordinating</t>
  </si>
  <si>
    <t>bevor quam ma</t>
  </si>
  <si>
    <t>FW-DT</t>
  </si>
  <si>
    <t>foreign word: determiner/pronoun, singular</t>
  </si>
  <si>
    <t>hoc</t>
  </si>
  <si>
    <t>FW-DT+BEZ</t>
  </si>
  <si>
    <t>foreign word: determiner + verb "to be", present tense, 3rd person singular</t>
  </si>
  <si>
    <t>c'est</t>
  </si>
  <si>
    <t>FW-DTS</t>
  </si>
  <si>
    <t>foreign word: determiner/pronoun, plural</t>
  </si>
  <si>
    <t>haec</t>
  </si>
  <si>
    <t>FW-HV</t>
  </si>
  <si>
    <t>foreign word: verb "to have", present tense, not 3rd person singular</t>
  </si>
  <si>
    <t>habe</t>
  </si>
  <si>
    <t>FW-IN</t>
  </si>
  <si>
    <t>foreign word: preposition</t>
  </si>
  <si>
    <t>ad de en a par con dans ex von auf super post sine sur sub avec per inter sans pour pendant in di</t>
  </si>
  <si>
    <t>FW-IN+AT</t>
  </si>
  <si>
    <t>foreign word: preposition + article</t>
  </si>
  <si>
    <t>della des du aux zur d'un del dell'</t>
  </si>
  <si>
    <t>FW-IN+NN</t>
  </si>
  <si>
    <t>foreign word: preposition + noun, singular, common</t>
  </si>
  <si>
    <t>d'etat d'hotel d'argent d'identite d'art</t>
  </si>
  <si>
    <t>FW-IN+NP</t>
  </si>
  <si>
    <t>foreign word: preposition + noun, singular, proper</t>
  </si>
  <si>
    <t>d'Yquem d'Eiffel</t>
  </si>
  <si>
    <t>FW-JJ</t>
  </si>
  <si>
    <t>foreign word: adjective</t>
  </si>
  <si>
    <t>avant Espagnol sinfonica Siciliana Philharmonique grand publique haute noire bouffe Douce meme humaine bel serieuses royaux anticus presto Sovietskaya Bayerische comique schwarzen ...</t>
  </si>
  <si>
    <t>FW-JJR</t>
  </si>
  <si>
    <t>foreign word: adjective, comparative</t>
  </si>
  <si>
    <t>fortiori</t>
  </si>
  <si>
    <t>FW-JJT</t>
  </si>
  <si>
    <t>foreign word: adjective, superlative</t>
  </si>
  <si>
    <t>optimo</t>
  </si>
  <si>
    <t>FW-NN</t>
  </si>
  <si>
    <t>foreign word: noun, singular, common</t>
  </si>
  <si>
    <t>ballet esprit ersatz mano chatte goutte sang Fledermaus oud def kolkhoz roi troika canto boite blutwurst carne muzyka bonheur monde piece force ...</t>
  </si>
  <si>
    <t>FW-NN$</t>
  </si>
  <si>
    <t>foreign word: noun, singular, common, genitive</t>
  </si>
  <si>
    <t>corporis intellectus arte's dei aeternitatis senioritatis curiae patronne's chambre's</t>
  </si>
  <si>
    <t>FW-NNS</t>
  </si>
  <si>
    <t>foreign word: noun, plural, common</t>
  </si>
  <si>
    <t>al culpas vopos boites haflis kolkhozes augen tyrannis alpha-beta-gammas metis banditos rata phis negociants crus Einsatzkommandos kamikaze wohaws sabinas zorrillas palazzi engages coureurs corroborees yori Ubermenschen ...</t>
  </si>
  <si>
    <t>FW-NP</t>
  </si>
  <si>
    <t>foreign word: noun, singular, proper</t>
  </si>
  <si>
    <t>Karshilama Dieu Rundfunk Afrique Espanol Afrika Spagna Gott Carthago deus</t>
  </si>
  <si>
    <t>FW-NPS</t>
  </si>
  <si>
    <t>foreign word: noun, plural, proper</t>
  </si>
  <si>
    <t>Svenskarna Atlantes Dieux</t>
  </si>
  <si>
    <t>FW-NR</t>
  </si>
  <si>
    <t>foreign word: noun, singular, adverbial</t>
  </si>
  <si>
    <t>heute morgen aujourd'hui hoy</t>
  </si>
  <si>
    <t>FW-OD</t>
  </si>
  <si>
    <t>foreign word: numeral, ordinal</t>
  </si>
  <si>
    <t>18e 17e quintus</t>
  </si>
  <si>
    <t>FW-PN</t>
  </si>
  <si>
    <t>foreign word: pronoun, nominal</t>
  </si>
  <si>
    <t>FW-PP$</t>
  </si>
  <si>
    <t>foreign word: determiner, possessive</t>
  </si>
  <si>
    <t>mea mon deras vos</t>
  </si>
  <si>
    <t>FW-PPL</t>
  </si>
  <si>
    <t>foreign word: pronoun, singular, reflexive</t>
  </si>
  <si>
    <t>se</t>
  </si>
  <si>
    <t>FW-PPL+VBZ</t>
  </si>
  <si>
    <t>foreign word: pronoun, singular, reflexive + verb, present tense, 3rd person singular</t>
  </si>
  <si>
    <t>s'excuse s'accuse</t>
  </si>
  <si>
    <t>FW-PPO</t>
  </si>
  <si>
    <t>pronoun, personal, accusative</t>
  </si>
  <si>
    <t>lui me moi mi</t>
  </si>
  <si>
    <t>FW-PPO+IN</t>
  </si>
  <si>
    <t>mecum tecum</t>
  </si>
  <si>
    <t>FW-PPS</t>
  </si>
  <si>
    <t>foreign word: pronoun, personal, nominative, 3rd person singular</t>
  </si>
  <si>
    <t>il</t>
  </si>
  <si>
    <t>FW-PPSS</t>
  </si>
  <si>
    <t>foreign word: pronoun, personal, nominative, not 3rd person singular</t>
  </si>
  <si>
    <t>ich vous sie je</t>
  </si>
  <si>
    <t>FW-PPSS+HV</t>
  </si>
  <si>
    <t>foreign word: pronoun, personal, nominative, not 3rd person singular + verb "to have", present tense, not 3rd person singular</t>
  </si>
  <si>
    <t>j'ai</t>
  </si>
  <si>
    <t>FW-QL</t>
  </si>
  <si>
    <t>foreign word: qualifier</t>
  </si>
  <si>
    <t>minus</t>
  </si>
  <si>
    <t>FW-RB</t>
  </si>
  <si>
    <t>foreign word: adverb</t>
  </si>
  <si>
    <t>FW-RB+CC</t>
  </si>
  <si>
    <t>foreign word: adverb + conjunction, coordinating</t>
  </si>
  <si>
    <t>forisque</t>
  </si>
  <si>
    <t>FW-TO+VB</t>
  </si>
  <si>
    <t>foreign word: infinitival to + verb, infinitive</t>
  </si>
  <si>
    <t>d'entretenir</t>
  </si>
  <si>
    <t>FW-UH</t>
  </si>
  <si>
    <t>foreign word: interjection</t>
  </si>
  <si>
    <t>sayonara bien adieu arigato bonjour adios bueno tchalo ciao o</t>
  </si>
  <si>
    <t>FW-VB</t>
  </si>
  <si>
    <t>foreign word: verb, present tense, not 3rd person singular, imperative or infinitive</t>
  </si>
  <si>
    <t>nolo contendere vive fermate faciunt esse vade noli tangere dites duces meminisse iuvabit gosaimasu voulez habla ksu'u'peli'afo lacheln miuchi say allons strafe portant</t>
  </si>
  <si>
    <t>FW-VBD</t>
  </si>
  <si>
    <t>foreign word: verb, past tense</t>
  </si>
  <si>
    <t>stabat peccavi audivi</t>
  </si>
  <si>
    <t>FW-VBG</t>
  </si>
  <si>
    <t>foreign word: verb, present participle or gerund</t>
  </si>
  <si>
    <t>nolens volens appellant seq. obliterans servanda dicendi delenda</t>
  </si>
  <si>
    <t>FW-VBN</t>
  </si>
  <si>
    <t>foreign word: verb, past participle</t>
  </si>
  <si>
    <t>vue verstrichen rasa verboten engages</t>
  </si>
  <si>
    <t>FW-VBZ</t>
  </si>
  <si>
    <t>foreign word: verb, present tense, 3rd person singular</t>
  </si>
  <si>
    <t>gouverne sinkt sigue diapiace</t>
  </si>
  <si>
    <t>FW-WDT</t>
  </si>
  <si>
    <t>foreign word: WH-determiner</t>
  </si>
  <si>
    <t>quo qua quod que quok</t>
  </si>
  <si>
    <t>FW-WPO</t>
  </si>
  <si>
    <t>foreign word: WH-pronoun, accusative</t>
  </si>
  <si>
    <t>quibusdam</t>
  </si>
  <si>
    <t>FW-WPS</t>
  </si>
  <si>
    <t>foreign word: WH-pronoun, nominative</t>
  </si>
  <si>
    <t>qui</t>
  </si>
  <si>
    <t>verb "to have", uninflected present tense, infinitive or imperative</t>
  </si>
  <si>
    <t>have hast</t>
  </si>
  <si>
    <t>verb "to have", uninflected present tense or imperative, negated</t>
  </si>
  <si>
    <t>HV+TO</t>
  </si>
  <si>
    <t>hafta</t>
  </si>
  <si>
    <t>verb "to have", past tense</t>
  </si>
  <si>
    <t>had</t>
  </si>
  <si>
    <t>verb "to have", past tense, negated</t>
  </si>
  <si>
    <t>verb "to have", present participle or gerund</t>
  </si>
  <si>
    <t>verb "to have", past participle</t>
  </si>
  <si>
    <t>verb "to have", present tense, 3rd person singular</t>
  </si>
  <si>
    <t>has hath</t>
  </si>
  <si>
    <t>HVZ*</t>
  </si>
  <si>
    <t>hasn't ain't</t>
  </si>
  <si>
    <t>of in for by considering to on among at through with under into regarding than since despite according per before toward against as after during including between without except upon out over ...</t>
  </si>
  <si>
    <t>IN+IN</t>
  </si>
  <si>
    <t>preposition, hyphenated pair</t>
  </si>
  <si>
    <t>f'ovuh</t>
  </si>
  <si>
    <t>IN+PPO</t>
  </si>
  <si>
    <t>preposition + pronoun, personal, accusative</t>
  </si>
  <si>
    <t>t'hi-im</t>
  </si>
  <si>
    <t>recent over-all possible hard-fought favorable hard meager fit such widespread outmoded inadequate ambiguous grand clerical effective orderly federal foster general proportionate ...</t>
  </si>
  <si>
    <t>JJ$</t>
  </si>
  <si>
    <t>adjective, genitive</t>
  </si>
  <si>
    <t>Great's</t>
  </si>
  <si>
    <t>JJ+JJ</t>
  </si>
  <si>
    <t>adjective, hyphenated pair</t>
  </si>
  <si>
    <t>big-large long-far</t>
  </si>
  <si>
    <t>adjective, comparative</t>
  </si>
  <si>
    <t>greater older further earlier later freer franker wider better deeper firmer tougher faster higher bigger worse younger lighter nicer slower happier frothier Greater newer Elder ...</t>
  </si>
  <si>
    <t>JJR+CS</t>
  </si>
  <si>
    <t>adjective + conjunction, coordinating</t>
  </si>
  <si>
    <t>lighter'n</t>
  </si>
  <si>
    <t>adjective, semantically superlative</t>
  </si>
  <si>
    <t>top chief principal northernmost master key head main tops utmost innermost foremost uppermost paramount topmost</t>
  </si>
  <si>
    <t>adjective, superlative</t>
  </si>
  <si>
    <t>best largest coolest calmest latest greatest earliest simplest strongest newest fiercest unhappiest worst youngest worthiest fastest hottest fittest lowest finest smallest staunchest ...</t>
  </si>
  <si>
    <t>modal auxillary</t>
  </si>
  <si>
    <t>should may might will would must can could shall ought need wilt</t>
  </si>
  <si>
    <t>modal auxillary, negated</t>
  </si>
  <si>
    <t>cannot couldn't wouldn't can't won't shouldn't shan't mustn't musn't</t>
  </si>
  <si>
    <t>MD+HV</t>
  </si>
  <si>
    <t>modal auxillary + verb "to have", uninflected form</t>
  </si>
  <si>
    <t>shouldda musta coulda must've woulda could've</t>
  </si>
  <si>
    <t>MD+PPSS</t>
  </si>
  <si>
    <t>modal auxillary + pronoun, personal, nominative, not 3rd person singular</t>
  </si>
  <si>
    <t>willya</t>
  </si>
  <si>
    <t>MD+TO</t>
  </si>
  <si>
    <t>modal auxillary + infinitival to</t>
  </si>
  <si>
    <t>oughta</t>
  </si>
  <si>
    <t>noun, singular, common</t>
  </si>
  <si>
    <t>failure burden court fire appointment awarding compensation Mayor interim committee fact effect airport management surveillance jail doctor intern extern night weekend duty legislation Tax Office ...</t>
  </si>
  <si>
    <t>noun, singular, common, genitive</t>
  </si>
  <si>
    <t>season's world's player's night's chapter's golf's football's baseball's club's U.'s coach's bride's bridegroom's board's county's firm's company's superintendent's mob's Navy's ...</t>
  </si>
  <si>
    <t>NN+BEZ</t>
  </si>
  <si>
    <t>noun, singular, common + verb "to be", present tense, 3rd person singular</t>
  </si>
  <si>
    <t>water's camera's sky's kid's Pa's heat's throat's father's money's undersecretary's granite's level's wife's fat's Knife's fire's name's hell's leg's sun's roulette's cane's guy's kind's baseball's ...</t>
  </si>
  <si>
    <t>NN+HVD</t>
  </si>
  <si>
    <t>noun, singular, common + verb "to have", past tense</t>
  </si>
  <si>
    <t>Pa'd</t>
  </si>
  <si>
    <t>NN+HVZ</t>
  </si>
  <si>
    <t>noun, singular, common + verb "to have", present tense, 3rd person singular</t>
  </si>
  <si>
    <t>guy's Knife's boat's summer's rain's company's</t>
  </si>
  <si>
    <t>NN+IN</t>
  </si>
  <si>
    <t>noun, singular, common + preposition</t>
  </si>
  <si>
    <t>buncha</t>
  </si>
  <si>
    <t>NN+MD</t>
  </si>
  <si>
    <t>noun, singular, common + modal auxillary</t>
  </si>
  <si>
    <t>cowhand'd sun'll</t>
  </si>
  <si>
    <t>NN+NN</t>
  </si>
  <si>
    <t>noun, singular, common, hyphenated pair</t>
  </si>
  <si>
    <t>stomach-belly</t>
  </si>
  <si>
    <t>noun, plural, common</t>
  </si>
  <si>
    <t>irregularities presentments thanks reports voters laws legislators years areas adjustments chambers $100 bonds courts sales details raises sessions members congressmen votes polls calls ...</t>
  </si>
  <si>
    <t>noun, plural, common, genitive</t>
  </si>
  <si>
    <t>taxpayers' children's members' States' women's cutters' motorists' steelmakers' hours' Nations' lawyers' prisoners' architects' tourists' Employers' secretaries' Rogues' ...</t>
  </si>
  <si>
    <t>NNS+MD</t>
  </si>
  <si>
    <t>noun, plural, common + modal auxillary</t>
  </si>
  <si>
    <t>duds'd oystchers'll</t>
  </si>
  <si>
    <t>noun, singular, proper</t>
  </si>
  <si>
    <t>Fulton Atlanta September-October Durwood Pye Ivan Allen Jr. Jan. Alpharetta Grady William B. Hartsfield Pearl Williams Aug. Berry J. M. Cheshire Griffin Opelika Ala. E. Pelham Snodgrass ...</t>
  </si>
  <si>
    <t>noun, singular, proper, genitive</t>
  </si>
  <si>
    <t>Green's Landis' Smith's Carreon's Allison's Boston's Spahn's Willie's Mickey's Milwaukee's Mays' Howsam's Mantle's Shaw's Wagner's Rickey's Shea's Palmer's Arnold's Broglio's ...</t>
  </si>
  <si>
    <t>NP+BEZ</t>
  </si>
  <si>
    <t>noun, singular, proper + verb "to be", present tense, 3rd person singular</t>
  </si>
  <si>
    <t>W.'s Ike's Mack's Jack's Kate's Katharine's Black's Arthur's Seaton's Buckhorn's Breed's Penny's Rob's Kitty's Blackwell's Myra's Wally's Lucille's Springfield's Arlene's</t>
  </si>
  <si>
    <t>NP+HVZ</t>
  </si>
  <si>
    <t>noun, singular, proper + verb "to have", present tense, 3rd person singular</t>
  </si>
  <si>
    <t>NP+MD</t>
  </si>
  <si>
    <t>noun, singular, proper + modal auxillary</t>
  </si>
  <si>
    <t>Gyp'll John'll</t>
  </si>
  <si>
    <t>noun, plural, proper</t>
  </si>
  <si>
    <t>Chases Aderholds Chapelles Armisteads Lockies Carbones French Marskmen Toppers Franciscans Romans Cadillacs Masons Blacks Catholics British Dixiecrats Mississippians Congresses ...</t>
  </si>
  <si>
    <t>noun, plural, proper, genitive</t>
  </si>
  <si>
    <t>Republicans' Orioles' Birds' Yanks' Redbirds' Bucs' Yankees' Stevenses' Geraghtys' Burkes' Wackers' Achaeans' Dresbachs' Russians' Democrats' Gershwins' Adventists' Negroes' Catholics' ...</t>
  </si>
  <si>
    <t>noun, singular, adverbial</t>
  </si>
  <si>
    <t>Friday home Wednesday Tuesday Monday Sunday Thursday yesterday tomorrow tonight West East Saturday west left east downtown north northeast southeast northwest North South right ...</t>
  </si>
  <si>
    <t>NR$</t>
  </si>
  <si>
    <t>noun, singular, adverbial, genitive</t>
  </si>
  <si>
    <t>Saturday's Monday's yesterday's tonight's tomorrow's Sunday's Wednesday's Friday's today's Tuesday's West's Today's South's</t>
  </si>
  <si>
    <t>NR+MD</t>
  </si>
  <si>
    <t>noun, singular, adverbial + modal auxillary</t>
  </si>
  <si>
    <t>today'll</t>
  </si>
  <si>
    <t>noun, plural, adverbial</t>
  </si>
  <si>
    <t>Sundays Mondays Saturdays Wednesdays Souths Fridays</t>
  </si>
  <si>
    <t>numeral, ordinal</t>
  </si>
  <si>
    <t>first 13th third nineteenth 2d 61st second sixth eighth ninth twenty-first eleventh 50th eighteenth- Thirty-ninth 72nd 1/20th twentieth mid-19th thousandth 350th sixteenth 701st ...</t>
  </si>
  <si>
    <t>pronoun, nominal</t>
  </si>
  <si>
    <t>none something everything one anyone nothing nobody everybody everyone anybody anything someone no-one nothin</t>
  </si>
  <si>
    <t>pronoun, nominal, genitive</t>
  </si>
  <si>
    <t>one's someone's anybody's nobody's everybody's anyone's everyone's</t>
  </si>
  <si>
    <t>PN+BEZ</t>
  </si>
  <si>
    <t>pronoun, nominal + verb "to be", present tense, 3rd person singular</t>
  </si>
  <si>
    <t>nothing's everything's somebody's nobody's someone's</t>
  </si>
  <si>
    <t>PN+HVD</t>
  </si>
  <si>
    <t>pronoun, nominal + verb "to have", past tense</t>
  </si>
  <si>
    <t>nobody'd</t>
  </si>
  <si>
    <t>PN+HVZ</t>
  </si>
  <si>
    <t>pronoun, nominal + verb "to have", present tense, 3rd person singular</t>
  </si>
  <si>
    <t>nobody's somebody's one's</t>
  </si>
  <si>
    <t>PN+MD</t>
  </si>
  <si>
    <t>pronoun, nominal + modal auxillary</t>
  </si>
  <si>
    <t>someone'll somebody'll anybody'd</t>
  </si>
  <si>
    <t>determiner, possessive</t>
  </si>
  <si>
    <t>our its his their my your her out thy mine thine</t>
  </si>
  <si>
    <t>pronoun, possessive</t>
  </si>
  <si>
    <t>ours mine his hers theirs yours</t>
  </si>
  <si>
    <t>pronoun, singular, reflexive</t>
  </si>
  <si>
    <t>itself himself myself yourself herself oneself ownself</t>
  </si>
  <si>
    <t>pronoun, plural, reflexive</t>
  </si>
  <si>
    <t>themselves ourselves yourselves</t>
  </si>
  <si>
    <t>them it him me us you 'em her thee we'uns</t>
  </si>
  <si>
    <t>pronoun, personal, nominative, 3rd person singular</t>
  </si>
  <si>
    <t>it he she thee</t>
  </si>
  <si>
    <t>PPS+BEZ</t>
  </si>
  <si>
    <t>pronoun, personal, nominative, 3rd person singular + verb "to be", present tense, 3rd person singular</t>
  </si>
  <si>
    <t>it's he's she's</t>
  </si>
  <si>
    <t>PPS+HVD</t>
  </si>
  <si>
    <t>pronoun, personal, nominative, 3rd person singular + verb "to have", past tense</t>
  </si>
  <si>
    <t>she'd he'd it'd</t>
  </si>
  <si>
    <t>PPS+HVZ</t>
  </si>
  <si>
    <t>pronoun, personal, nominative, 3rd person singular + verb "to have", present tense, 3rd person singular</t>
  </si>
  <si>
    <t>PPS+MD</t>
  </si>
  <si>
    <t>pronoun, personal, nominative, 3rd person singular + modal auxillary</t>
  </si>
  <si>
    <t>he'll she'll it'll he'd it'd she'd</t>
  </si>
  <si>
    <t>pronoun, personal, nominative, not 3rd person singular</t>
  </si>
  <si>
    <t>they we I you ye thou you'uns</t>
  </si>
  <si>
    <t>PPSS+BEM</t>
  </si>
  <si>
    <t>pronoun, personal, nominative, not 3rd person singular + verb "to be", present tense, 1st person singular</t>
  </si>
  <si>
    <t>I'm Ahm</t>
  </si>
  <si>
    <t>PPSS+BER</t>
  </si>
  <si>
    <t>pronoun, personal, nominative, not 3rd person singular + verb "to be", present tense, 2nd person singular or all persons plural</t>
  </si>
  <si>
    <t>we're you're they're</t>
  </si>
  <si>
    <t>pronoun, personal, nominative, not 3rd person singular + verb "to be", present tense, 3rd person singular</t>
  </si>
  <si>
    <t>you's</t>
  </si>
  <si>
    <t>PPSS+BEZ*</t>
  </si>
  <si>
    <t>pronoun, personal, nominative, not 3rd person singular + verb "to be", present tense, 3rd person singular, negated</t>
  </si>
  <si>
    <t>tain't</t>
  </si>
  <si>
    <t>PPSS+HV</t>
  </si>
  <si>
    <t>pronoun, personal, nominative, not 3rd person singular + verb "to have", uninflected present tense</t>
  </si>
  <si>
    <t>I've we've they've you've</t>
  </si>
  <si>
    <t>PPSS+HVD</t>
  </si>
  <si>
    <t>pronoun, personal, nominative, not 3rd person singular + verb "to have", past tense</t>
  </si>
  <si>
    <t>I'd you'd we'd they'd</t>
  </si>
  <si>
    <t>PPSS+MD</t>
  </si>
  <si>
    <t>pronoun, personal, nominative, not 3rd person singular + modal auxillary</t>
  </si>
  <si>
    <t>you'll we'll I'll we'd I'd they'll they'd you'd</t>
  </si>
  <si>
    <t>PPSS+VB</t>
  </si>
  <si>
    <t>pronoun, personal, nominative, not 3rd person singular + verb "to verb", uninflected present tense</t>
  </si>
  <si>
    <t>y'know</t>
  </si>
  <si>
    <t>qualifier, pre</t>
  </si>
  <si>
    <t>well less very most so real as highly fundamentally even how much remarkably somewhat more completely too thus ill deeply little overly halfway almost impossibly far severly such ...</t>
  </si>
  <si>
    <t>qualifier, post</t>
  </si>
  <si>
    <t>indeed enough still 'nuff</t>
  </si>
  <si>
    <t>only often generally also nevertheless upon together back newly no likely meanwhile near then heavily there apparently yet outright fully aside consistently specifically formally ever just ...</t>
  </si>
  <si>
    <t>RB$</t>
  </si>
  <si>
    <t>adverb, genitive</t>
  </si>
  <si>
    <t>else's</t>
  </si>
  <si>
    <t>RB+BEZ</t>
  </si>
  <si>
    <t>here's there's</t>
  </si>
  <si>
    <t>RB+CS</t>
  </si>
  <si>
    <t>adverb + conjunction, coordinating</t>
  </si>
  <si>
    <t>well's soon's</t>
  </si>
  <si>
    <t>adverb, comparative</t>
  </si>
  <si>
    <t>further earlier better later higher tougher more harder longer sooner less faster easier louder farther oftener nearer cheaper slower tighter lower worse heavier quicker ...</t>
  </si>
  <si>
    <t>RBR+CS</t>
  </si>
  <si>
    <t>adverb, comparative + conjunction, coordinating</t>
  </si>
  <si>
    <t>more'n</t>
  </si>
  <si>
    <t>adverb, superlative</t>
  </si>
  <si>
    <t>most best highest uppermost nearest brightest hardest fastest deepest farthest loudest ...</t>
  </si>
  <si>
    <t>adverb, nominal</t>
  </si>
  <si>
    <t>here afar then</t>
  </si>
  <si>
    <t>adverb, particle</t>
  </si>
  <si>
    <t>up out off down over on in about through across after</t>
  </si>
  <si>
    <t>RP+IN</t>
  </si>
  <si>
    <t>adverb, particle + preposition</t>
  </si>
  <si>
    <t>out'n outta</t>
  </si>
  <si>
    <t>infinitival to</t>
  </si>
  <si>
    <t>to t'</t>
  </si>
  <si>
    <t>TO+VB</t>
  </si>
  <si>
    <t>infinitival to + verb, infinitive</t>
  </si>
  <si>
    <t>t'jawn t'lah</t>
  </si>
  <si>
    <t>interjection</t>
  </si>
  <si>
    <t>Hurrah bang whee hmpf ah goodbye oops oh-the-pain-of-it ha crunch say oh why see well hello lo alas tarantara rum-tum-tum gosh hell keerist Jesus Keeeerist boy c'mon 'mon goddamn bah hoo-pig damn ...</t>
  </si>
  <si>
    <t>investigate find act follow inure achieve reduce take remedy re-set distribute realize disable feel receive continue place protect eliminate elaborate work permit run enter force ...</t>
  </si>
  <si>
    <t>VB+AT</t>
  </si>
  <si>
    <t>verb, base: uninflected present or infinitive + article</t>
  </si>
  <si>
    <t>wanna</t>
  </si>
  <si>
    <t>VB+IN</t>
  </si>
  <si>
    <t>verb, base: uninflected present, imperative or infinitive + preposition</t>
  </si>
  <si>
    <t>lookit</t>
  </si>
  <si>
    <t>VB+JJ</t>
  </si>
  <si>
    <t>verb, base: uninflected present, imperative or infinitive + adjective</t>
  </si>
  <si>
    <t>die-dead</t>
  </si>
  <si>
    <t>VB+PPO</t>
  </si>
  <si>
    <t>verb, uninflected present tense + pronoun, personal, accusative</t>
  </si>
  <si>
    <t>let's lemme gimme</t>
  </si>
  <si>
    <t>VB+RP</t>
  </si>
  <si>
    <t>verb, imperative + adverbial particle</t>
  </si>
  <si>
    <t>g'ahn c'mon</t>
  </si>
  <si>
    <t>VB+TO</t>
  </si>
  <si>
    <t>verb, base: uninflected present, imperative or infinitive + infinitival to</t>
  </si>
  <si>
    <t>wanta wanna</t>
  </si>
  <si>
    <t>VB+VB</t>
  </si>
  <si>
    <t>verb, base: uninflected present, imperative or infinitive; hypenated pair</t>
  </si>
  <si>
    <t>say-speak</t>
  </si>
  <si>
    <t>said produced took recommended commented urged found added praised charged listed became announced brought attended wanted voted defeated received got stood shot scheduled feared promised made ...</t>
  </si>
  <si>
    <t>verb, present participle or gerund</t>
  </si>
  <si>
    <t>modernizing improving purchasing Purchasing lacking enabling pricing keeping getting picking entering voting warning making strengthening setting neighboring attending participating moving ...</t>
  </si>
  <si>
    <t>VBG+TO</t>
  </si>
  <si>
    <t>verb, present participle + infinitival to</t>
  </si>
  <si>
    <t>gonna</t>
  </si>
  <si>
    <t>conducted charged won received studied revised operated accepted combined experienced recommended effected granted seen protected adopted retarded notarized selected composed gotten printed ...</t>
  </si>
  <si>
    <t>VBN+TO</t>
  </si>
  <si>
    <t>verb, past participle + infinitival to</t>
  </si>
  <si>
    <t>gotta</t>
  </si>
  <si>
    <t>verb, present tense, 3rd person singular</t>
  </si>
  <si>
    <t>deserves believes receives takes goes expires says opposes starts permits expects thinks faces votes teaches holds calls fears spends collects backs eliminates sets flies gives seeks reads ...</t>
  </si>
  <si>
    <t>WH-determiner</t>
  </si>
  <si>
    <t>which what whatever whichever whichever-the-hell</t>
  </si>
  <si>
    <t>WDT+BER</t>
  </si>
  <si>
    <t>WH-determiner + verb "to be", present tense, 2nd person singular or all persons plural</t>
  </si>
  <si>
    <t>what're</t>
  </si>
  <si>
    <t>WDT+BER+PP</t>
  </si>
  <si>
    <t>WH-determiner + verb "to be", present, 2nd person singular or all persons plural + pronoun, personal, nominative, not 3rd person singular</t>
  </si>
  <si>
    <t>whaddya</t>
  </si>
  <si>
    <t>WDT+BEZ</t>
  </si>
  <si>
    <t>WH-determiner + verb "to be", present tense, 3rd person singular</t>
  </si>
  <si>
    <t>what's</t>
  </si>
  <si>
    <t>WDT+DO+PPS</t>
  </si>
  <si>
    <t>WH-determiner + verb "to do", uninflected present tense + pronoun, personal, nominative, not 3rd person singular</t>
  </si>
  <si>
    <t>WDT+DOD</t>
  </si>
  <si>
    <t>WH-determiner + verb "to do", past tense</t>
  </si>
  <si>
    <t>what'd</t>
  </si>
  <si>
    <t>WDT+HVZ</t>
  </si>
  <si>
    <t>WH-determiner + verb "to have", present tense, 3rd person singular</t>
  </si>
  <si>
    <t>WH-pronoun, genitive</t>
  </si>
  <si>
    <t>whose whosever</t>
  </si>
  <si>
    <t>WH-pronoun, accusative</t>
  </si>
  <si>
    <t>whom that who</t>
  </si>
  <si>
    <t>WH-pronoun, nominative</t>
  </si>
  <si>
    <t>that who whoever whosoever what whatsoever</t>
  </si>
  <si>
    <t>WPS+BEZ</t>
  </si>
  <si>
    <t>WH-pronoun, nominative + verb "to be", present, 3rd person singular</t>
  </si>
  <si>
    <t>that's who's</t>
  </si>
  <si>
    <t>WPS+HVD</t>
  </si>
  <si>
    <t>WH-pronoun, nominative + verb "to have", past tense</t>
  </si>
  <si>
    <t>who'd</t>
  </si>
  <si>
    <t>WPS+HVZ</t>
  </si>
  <si>
    <t>WH-pronoun, nominative + verb "to have", present tense, 3rd person singular</t>
  </si>
  <si>
    <t>who's that's</t>
  </si>
  <si>
    <t>WPS+MD</t>
  </si>
  <si>
    <t>WH-pronoun, nominative + modal auxillary</t>
  </si>
  <si>
    <t>who'll that'd who'd that'll</t>
  </si>
  <si>
    <t>WH-qualifier</t>
  </si>
  <si>
    <t>however how</t>
  </si>
  <si>
    <t>WH-adverb</t>
  </si>
  <si>
    <t>however when where why whereby wherever how whenever whereon wherein wherewith wheare wherefore whereof howsabout</t>
  </si>
  <si>
    <t>WRB+BER</t>
  </si>
  <si>
    <t>WH-adverb + verb "to be", present, 2nd person singular or all persons plural</t>
  </si>
  <si>
    <t>where're</t>
  </si>
  <si>
    <t>WRB+BEZ</t>
  </si>
  <si>
    <t>WH-adverb + verb "to be", present, 3rd person singular</t>
  </si>
  <si>
    <t>how's where's</t>
  </si>
  <si>
    <t>WRB+DO</t>
  </si>
  <si>
    <t>howda</t>
  </si>
  <si>
    <t>WH-adverb + verb "to do", past tense</t>
  </si>
  <si>
    <t>where'd how'd</t>
  </si>
  <si>
    <t>WRB+DOD*</t>
  </si>
  <si>
    <t>WH-adverb + verb "to do", past tense, negated</t>
  </si>
  <si>
    <t>whyn't</t>
  </si>
  <si>
    <t>WRB+DOZ</t>
  </si>
  <si>
    <t>how's</t>
  </si>
  <si>
    <t>WRB+IN</t>
  </si>
  <si>
    <t>WH-adverb + preposition</t>
  </si>
  <si>
    <t>why'n</t>
  </si>
  <si>
    <t>WRB+MD</t>
  </si>
  <si>
    <t>WH-adverb + modal auxillary</t>
  </si>
  <si>
    <t>from http://survivor99.com/pscience/2007-7/brown_corpus_tag.htm</t>
  </si>
  <si>
    <t>Example</t>
  </si>
  <si>
    <t>Description 2</t>
  </si>
  <si>
    <t>$</t>
  </si>
  <si>
    <t>#</t>
  </si>
  <si>
    <t>tag</t>
  </si>
  <si>
    <t>description</t>
  </si>
  <si>
    <t>example</t>
  </si>
  <si>
    <t>list item marker</t>
  </si>
  <si>
    <t xml:space="preserve">A A. B B. C C. D E F First G H I J K One SP-44001 SP-44002 SP-44005 SP-44007 Second Third Three Two * a b c d first five four one six three two </t>
  </si>
  <si>
    <t>"to" as preposition or infinitive marker</t>
  </si>
  <si>
    <t xml:space="preserve">to </t>
  </si>
  <si>
    <t xml:space="preserve">multihulled dilapidated aerosolized chaired languished panelized used experimented flourished imitated reunifed factored condensed sheared unsettled primed dubbed desired ... </t>
  </si>
  <si>
    <t>''</t>
  </si>
  <si>
    <t>closing quotation mark</t>
  </si>
  <si>
    <t xml:space="preserve">' '' </t>
  </si>
  <si>
    <t>WH-pronoun</t>
  </si>
  <si>
    <t xml:space="preserve">that what whatever whatsoever which who whom whosoever </t>
  </si>
  <si>
    <t xml:space="preserve">Goodbye Goody Gosh Wow Jeepers Jee-sus Hubba Hey Kee-reist Oops amen huh howdy uh dammit whammo shucks heck anyways whodunnit honey golly man baby diddle hush sonuvabitch ... </t>
  </si>
  <si>
    <t xml:space="preserve">telegraphing stirring focusing angering judging stalling lactating hankerin' alleging veering capping approaching traveling besieging encrypting interrupting erasing wincing ... </t>
  </si>
  <si>
    <t>adjective or numeral, ordinal</t>
  </si>
  <si>
    <t xml:space="preserve">third ill-mannered pre-war regrettable oiled calamitous first separable ectoplasmic battery-powered participatory fourth still-to-be-named multilingual multi-disciplinary ... </t>
  </si>
  <si>
    <t xml:space="preserve">bases reconstructs marks mixes displeases seals carps weaves snatches slumps stretches authorizes smolders pictures emerges stockpiles seduces fizzes uses bolsters slaps speaks pleads ... </t>
  </si>
  <si>
    <t xml:space="preserve">-- </t>
  </si>
  <si>
    <t>verb, present tense, not 3rd person singular</t>
  </si>
  <si>
    <t xml:space="preserve">predominate wrap resort sue twist spill cure lengthen brush terminate appear tend stray glisten obtain comprise detest tease attract emphasize mold postpone sever return wag ... </t>
  </si>
  <si>
    <t>noun, common, singular or mass</t>
  </si>
  <si>
    <t xml:space="preserve">common-carrier cabbage knuckle-duster Casino afghan shed thermostat investment slide humour falloff slick wind hyena override subhumanity machinist ... </t>
  </si>
  <si>
    <t>determiner</t>
  </si>
  <si>
    <t xml:space="preserve">all an another any both del each either every half la many much nary neither no some such that the them these this those </t>
  </si>
  <si>
    <t>pronoun, personal</t>
  </si>
  <si>
    <t xml:space="preserve">hers herself him himself hisself it itself me myself one oneself ours ourselves ownself self she thee theirs them themselves they thou thy us </t>
  </si>
  <si>
    <t>colon or ellipsis</t>
  </si>
  <si>
    <t xml:space="preserve">: ; ... </t>
  </si>
  <si>
    <t>WH-pronoun, possessive</t>
  </si>
  <si>
    <t xml:space="preserve">whose </t>
  </si>
  <si>
    <t>noun, proper, plural</t>
  </si>
  <si>
    <t xml:space="preserve">Americans Americas Amharas Amityvilles Amusements Anarcho-Syndicalists Andalusians Andes Andruses Angels Animals Anthony Antilles Antiques Apache Apaches Apocrypha ... </t>
  </si>
  <si>
    <t xml:space="preserve">her his mine my our ours their thy your </t>
  </si>
  <si>
    <t xml:space="preserve">that what whatever which whichever </t>
  </si>
  <si>
    <t xml:space="preserve">( [ { </t>
  </si>
  <si>
    <t xml:space="preserve">) ] } </t>
  </si>
  <si>
    <t xml:space="preserve">. ! ? </t>
  </si>
  <si>
    <t xml:space="preserve">, </t>
  </si>
  <si>
    <t>opening quotation mark</t>
  </si>
  <si>
    <t xml:space="preserve">` `` </t>
  </si>
  <si>
    <t>dollar</t>
  </si>
  <si>
    <t xml:space="preserve">$ -$ --$ A$ C$ HK$ M$ NZ$ S$ U.S.$ US$ </t>
  </si>
  <si>
    <t xml:space="preserve">occasionally unabatingly maddeningly adventurously professedly stirringly prominently technologically magisterially predominately swiftly fiscally pitilessly ... </t>
  </si>
  <si>
    <t xml:space="preserve">further gloomier grander graver greater grimmer harder harsher healthier heavier higher however larger later leaner lengthier less-perfectly lesser lonelier longer louder lower more ... </t>
  </si>
  <si>
    <t xml:space="preserve">best biggest bluntest earliest farthest first furthest hardest heartiest highest largest least less most nearest second tightest worst </t>
  </si>
  <si>
    <t xml:space="preserve">dipped pleaded swiped regummed soaked tidied convened halted registered cushioned exacted snubbed strode aimed adopted belied figgered speculated wore appreciated contemplated ... </t>
  </si>
  <si>
    <t>preposition or conjunction, subordinating</t>
  </si>
  <si>
    <t xml:space="preserve">astride among uppon whether out inside pro despite on by throughout below within for towards near behind atop around if like until below next into if beside ... </t>
  </si>
  <si>
    <t>foreign word</t>
  </si>
  <si>
    <t xml:space="preserve">gemeinschaft hund ich jeux habeas Haementeria Herr K'ang-si vous lutihaw alai je jour objets salutaris fille quibusdam pas trop Monte terram fiche oui corporis ... </t>
  </si>
  <si>
    <t>particle</t>
  </si>
  <si>
    <t xml:space="preserve">aboard about across along apart around aside at away back before behind by crop down ever fast for forth from go high i.e. in into just later low more off on open out over per pie raising start teeth that through under unto up up-pp upon whole with you </t>
  </si>
  <si>
    <t xml:space="preserve">bleaker braver breezier briefer brighter brisker broader bumper busier calmer cheaper choosier cleaner clearer closer colder commoner costlier cozier creamier crunchier cuter ... </t>
  </si>
  <si>
    <t xml:space="preserve">calmest cheapest choicest classiest cleanest clearest closest commonest corniest costliest crassest creepiest crudest cutest darkest deadliest dearest deepest densest dinkiest ... </t>
  </si>
  <si>
    <t>pre-determiner</t>
  </si>
  <si>
    <t xml:space="preserve">all both half many quite such sure this </t>
  </si>
  <si>
    <t xml:space="preserve">can cannot could couldn't dare may might must need ought shall should shouldn't will would </t>
  </si>
  <si>
    <t xml:space="preserve">ask assemble assess assign assume atone attention avoid bake balkanize bank begin behold believe bend benefit bevel beware bless boil bomb boost brace break bring broil brush build ... </t>
  </si>
  <si>
    <t xml:space="preserve">how however whence whenever where whereby whereever wherein whereof why </t>
  </si>
  <si>
    <t>noun, proper, singular</t>
  </si>
  <si>
    <t xml:space="preserve">Motown Venneboerger Czestochwa Ranzer Conchita Trumplane Christos Oceanside Escobar Kreisler Sawyer Cougar Yvette Ervin ODI Darryl CTCA Shannon A.K.C. Meltex Liverpool ... </t>
  </si>
  <si>
    <t xml:space="preserve">there </t>
  </si>
  <si>
    <t>noun, common, plural</t>
  </si>
  <si>
    <t xml:space="preserve">undergraduates scotches bric-a-brac products bodyguards facets coasts divestitures storehouses designs clubs fragrances averages subjectivists apprehensions muses factory-jobs ... </t>
  </si>
  <si>
    <t>symbol</t>
  </si>
  <si>
    <t xml:space="preserve">% &amp; ' '' ''. ) ). * + ,. &lt; = &gt; @ A[fj] U.S U.S.S.R * ** *** </t>
  </si>
  <si>
    <t xml:space="preserve">&amp; 'n and both but either et for less minus neither nor or plus so therefore times v. versus vs. whether yet </t>
  </si>
  <si>
    <t xml:space="preserve">mid-1890 nine-thirty forty-two one-tenth ten million 0.5 one forty-seven 1987 twenty '79 zero two 78-degrees eighty-four IX '60s .025 fifteen 271,124 dozen quintillion DM2,000 ... </t>
  </si>
  <si>
    <t>genitive marker</t>
  </si>
  <si>
    <t xml:space="preserve">' 's </t>
  </si>
  <si>
    <t>in first sheet</t>
  </si>
  <si>
    <t>'</t>
  </si>
  <si>
    <t>PTB from NLTK by nltk.help.upenn_tagset()</t>
  </si>
  <si>
    <t>Brown from HanoverTagger.HanoverTagger.list_postags()</t>
  </si>
  <si>
    <t>:, ,</t>
  </si>
  <si>
    <t>:, ;, !, ., ?</t>
  </si>
  <si>
    <t>quite, such, rather</t>
  </si>
  <si>
    <t>half, many, all</t>
  </si>
  <si>
    <t>only, few, least, single, most, last, present, lesser, various, little</t>
  </si>
  <si>
    <t>an, ye, every, no, the, a</t>
  </si>
  <si>
    <t>'m, ai, am</t>
  </si>
  <si>
    <t>ah, 're, ai, are, art</t>
  </si>
  <si>
    <t>'s, ai, is</t>
  </si>
  <si>
    <t>butt, or, &amp;, but, minus, yet, plus, neither, nor, and/or</t>
  </si>
  <si>
    <t>1861, 1960, twenty-four, 25, 1929, 90, billion, 85, 1951, 600</t>
  </si>
  <si>
    <t>since, than, so, thet, once, seeing, 'n, till, while, like</t>
  </si>
  <si>
    <t>do, d</t>
  </si>
  <si>
    <t>did, done, 'd</t>
  </si>
  <si>
    <t>'s, do, does</t>
  </si>
  <si>
    <t>this, thet, each, another, that</t>
  </si>
  <si>
    <t>any, some</t>
  </si>
  <si>
    <t>them, those, these</t>
  </si>
  <si>
    <t>either, one, neither</t>
  </si>
  <si>
    <t>there, ther</t>
  </si>
  <si>
    <t>minus, resistance, ad, terrible, concerts, per, crus, und, krystallographie, apartheid</t>
  </si>
  <si>
    <t>have, o', 've, ai</t>
  </si>
  <si>
    <t>'d, had</t>
  </si>
  <si>
    <t>having, hevin</t>
  </si>
  <si>
    <t>'s, ai, hath, has</t>
  </si>
  <si>
    <t>unlike, without, but, pro, times, unto, than, uppon, involving, upon</t>
  </si>
  <si>
    <t>medical, clear, complete, jewish, immediate, middle, capable, strange, civil, special</t>
  </si>
  <si>
    <t>worldly, simultaneous, cheaper, perpetual, freer, tiniest, provincial, virtual, confidential, kohnstamm-negative</t>
  </si>
  <si>
    <t>uppermost, paramount, tops, master, utmost, top, foremost, key, principal, chief</t>
  </si>
  <si>
    <t>inferior, abundant, lowest, oldest, perilous, brisk, institutional, indefinite, notorious, suggestive</t>
  </si>
  <si>
    <t>'ll, need, may, will, dare, might, colde, would, wilt, ought</t>
  </si>
  <si>
    <t>to, exceed, be, program, ld, them, of, twofold, made, games</t>
  </si>
  <si>
    <t>life, program, table, government, job, mind, car, growth, room, girl</t>
  </si>
  <si>
    <t>hosts, youths</t>
  </si>
  <si>
    <t>statements, facts, techniques, problems, walls, parents, words, minutes, institutions, games</t>
  </si>
  <si>
    <t>e., smith, bob, c., j., h., jr., september, b, palmer</t>
  </si>
  <si>
    <t>harpers, harper</t>
  </si>
  <si>
    <t>pels, bourbons, sweeneys, ellis, jerebohms, potters, republicans, bishops, quaker, han</t>
  </si>
  <si>
    <t>tonight, northeast, north, today, saturday, friday, tomorrow, to-day, southeast, tuesday</t>
  </si>
  <si>
    <t>sundays, fridays</t>
  </si>
  <si>
    <t>21st, 18th, sixth, 14th, 9th, 28th, eighty-sixth, fifth, 2d, sixteenth</t>
  </si>
  <si>
    <t>everyone, nothing, none, nothin, anyone, nobody, something, nothin', one, anything</t>
  </si>
  <si>
    <t>"</t>
  </si>
  <si>
    <t>", 's</t>
  </si>
  <si>
    <t>thy, his, their, hys, your, mine, its, ther, my, out</t>
  </si>
  <si>
    <t>yours, theirs, ours, his, hers, mine</t>
  </si>
  <si>
    <t>myself, oneself, itself, himself, yourself, herself</t>
  </si>
  <si>
    <t>ourselves, yourselves, themselves</t>
  </si>
  <si>
    <t>us, ye, them, thee, 'im, um, him, you, mee, em</t>
  </si>
  <si>
    <t>it, thee, she, he</t>
  </si>
  <si>
    <t>we, ye, thou, i, y, wee, they, you, ah, yow</t>
  </si>
  <si>
    <t>brilliantly, incredibly, all, drastically, always, more, heavily, markedly, unduly, highly</t>
  </si>
  <si>
    <t>enough, still, indeed</t>
  </si>
  <si>
    <t>outside, present, heavily, long, away, ahead, simply, anyway, forth, around</t>
  </si>
  <si>
    <t>dryer, higher, smoother, foreigner, warmer, deeper, quieter, firmer, later, southerner</t>
  </si>
  <si>
    <t>hardest, best, nearest, least, fastest, deepest, fullest, weakest, richest, highest</t>
  </si>
  <si>
    <t>then, here</t>
  </si>
  <si>
    <t>through, on, off, out, over, up, down, in, after, about</t>
  </si>
  <si>
    <t>to, na, t</t>
  </si>
  <si>
    <t>help, hello, please, why, hell, well, um, man, jerusalem, uh-huh</t>
  </si>
  <si>
    <t>remember, admit, speak, wait, describe, leave, lie, create, build, hope</t>
  </si>
  <si>
    <t>agreed, discovered, read, studied, killed, joined, produced, attended, claimed, expected</t>
  </si>
  <si>
    <t>selling, drawing, dining, thinking, containing, questioning, reaching, forming, breaking, happening</t>
  </si>
  <si>
    <t>convinced, desired, collected, composed, prepared, presented, changed, allowed, caught, turned</t>
  </si>
  <si>
    <t>draws, sells, receives, changes, pulls, teaches, ends, deals, works, states</t>
  </si>
  <si>
    <t>whatever, which, what, whichever</t>
  </si>
  <si>
    <t>whose</t>
  </si>
  <si>
    <t>that, what, whom, who</t>
  </si>
  <si>
    <t>that, what, whosoever, who, whatsoever, whoever</t>
  </si>
  <si>
    <t>however, how</t>
  </si>
  <si>
    <t>however, where, whereof, howe, how, whereby, when, wherever, why, whenever</t>
  </si>
  <si>
    <t>why</t>
  </si>
  <si>
    <t>Blue means HanTa only (not found in Brown Tagset)</t>
  </si>
  <si>
    <t xml:space="preserve"> ''</t>
  </si>
  <si>
    <t>Universal</t>
  </si>
  <si>
    <t>CCONJ</t>
  </si>
  <si>
    <t>DET</t>
  </si>
  <si>
    <t>NUM</t>
  </si>
  <si>
    <t>X</t>
  </si>
  <si>
    <t>ADP</t>
  </si>
  <si>
    <t>ADJ</t>
  </si>
  <si>
    <t>VERB</t>
  </si>
  <si>
    <t>NOUN</t>
  </si>
  <si>
    <t>PROPN</t>
  </si>
  <si>
    <t>PART</t>
  </si>
  <si>
    <t>PRON</t>
  </si>
  <si>
    <t>ADV</t>
  </si>
  <si>
    <t>INTJ</t>
  </si>
  <si>
    <t>PUNCT</t>
  </si>
  <si>
    <t>Orange in this col means, this tag has no equivalent in Brown</t>
  </si>
  <si>
    <t>AUX</t>
  </si>
  <si>
    <t>SCONJ</t>
  </si>
  <si>
    <t>Universal POS tags_x000B_https://universaldependencies.org/u/pos/</t>
  </si>
  <si>
    <t>new, good, high, special, big, local</t>
  </si>
  <si>
    <t>adposition</t>
  </si>
  <si>
    <t>on, of, at, with, by, into, under</t>
  </si>
  <si>
    <t>really, already, still, early, now</t>
  </si>
  <si>
    <t>auxiliary</t>
  </si>
  <si>
    <t>and, or, but, if, while, although</t>
  </si>
  <si>
    <t>the, a, some, most, every, no</t>
  </si>
  <si>
    <t>noun</t>
  </si>
  <si>
    <t>year, home, costs, time, education</t>
  </si>
  <si>
    <t>numeral</t>
  </si>
  <si>
    <t>twenty-four, fourth, 1991, 14:24</t>
  </si>
  <si>
    <t>at, on, out, over per, that, up, with</t>
  </si>
  <si>
    <t>pronoun</t>
  </si>
  <si>
    <t>he, their, her, its, my, I, us</t>
  </si>
  <si>
    <t>proper noun</t>
  </si>
  <si>
    <t>punctuation</t>
  </si>
  <si>
    <t>. , ; !</t>
  </si>
  <si>
    <t>verb</t>
  </si>
  <si>
    <t>other</t>
  </si>
  <si>
    <t>ersatz, esprit, dunno, univeristy</t>
  </si>
  <si>
    <t>tokenizer takes contractions</t>
  </si>
  <si>
    <t>Should not occur</t>
  </si>
  <si>
    <t>is, would</t>
  </si>
  <si>
    <t>say, told, given, playing</t>
  </si>
  <si>
    <t>Gray should be an AUX in Upos, but cannot be converted to PTB and then to Upos</t>
  </si>
  <si>
    <t>Upos</t>
  </si>
  <si>
    <t>(Helper)</t>
  </si>
  <si>
    <t>PTB2Upos</t>
  </si>
  <si>
    <t>Brown2Upos</t>
  </si>
  <si>
    <t>Brown2PTB</t>
  </si>
  <si>
    <t>last Upos</t>
  </si>
  <si>
    <t>last PTB</t>
  </si>
  <si>
    <t>POS Tag</t>
  </si>
  <si>
    <t>and, but, or, &amp;</t>
  </si>
  <si>
    <t>cardinal number</t>
  </si>
  <si>
    <t>1, three</t>
  </si>
  <si>
    <t>the</t>
  </si>
  <si>
    <t>there is</t>
  </si>
  <si>
    <t>d'œuvre</t>
  </si>
  <si>
    <t>preposition/subord. conj.</t>
  </si>
  <si>
    <t>in,of,like,after, whether</t>
  </si>
  <si>
    <t>IN/that</t>
  </si>
  <si>
    <t>complementizer</t>
  </si>
  <si>
    <t>that</t>
  </si>
  <si>
    <t>green</t>
  </si>
  <si>
    <t>greener</t>
  </si>
  <si>
    <t>greenest</t>
  </si>
  <si>
    <t>list marker</t>
  </si>
  <si>
    <t>(1),</t>
  </si>
  <si>
    <t>modal</t>
  </si>
  <si>
    <t>could, will</t>
  </si>
  <si>
    <t>noun, singular or mass</t>
  </si>
  <si>
    <t>table</t>
  </si>
  <si>
    <t>noun plural</t>
  </si>
  <si>
    <t>tables</t>
  </si>
  <si>
    <t>proper noun, singular</t>
  </si>
  <si>
    <t>John</t>
  </si>
  <si>
    <t>proper noun, plural</t>
  </si>
  <si>
    <t>Vikings</t>
  </si>
  <si>
    <t>predeterminer</t>
  </si>
  <si>
    <t>both the boys</t>
  </si>
  <si>
    <t>possessive ending</t>
  </si>
  <si>
    <t>friend's</t>
  </si>
  <si>
    <t>PP</t>
  </si>
  <si>
    <t>personal pronoun</t>
  </si>
  <si>
    <t>I, he, it</t>
  </si>
  <si>
    <t>possessive pronoun</t>
  </si>
  <si>
    <t>my, his</t>
  </si>
  <si>
    <t>however, usually, here, not</t>
  </si>
  <si>
    <t>better</t>
  </si>
  <si>
    <t>best</t>
  </si>
  <si>
    <t>give up</t>
  </si>
  <si>
    <t>SENT</t>
  </si>
  <si>
    <t>end punctuation</t>
  </si>
  <si>
    <t>?, !,.</t>
  </si>
  <si>
    <t>@,t,* 1, 1,=</t>
  </si>
  <si>
    <t>to go, to him</t>
  </si>
  <si>
    <t>uhhuhhuhh</t>
  </si>
  <si>
    <t>verb be, base form</t>
  </si>
  <si>
    <t>verb be, past</t>
  </si>
  <si>
    <t>was /were</t>
  </si>
  <si>
    <t>verb be, gerund/participle</t>
  </si>
  <si>
    <t>verb be, past participle</t>
  </si>
  <si>
    <t>verb be, pres, 3rd p. sing</t>
  </si>
  <si>
    <t>verb be, pres non-3rd p.</t>
  </si>
  <si>
    <t>am/are</t>
  </si>
  <si>
    <t>VD</t>
  </si>
  <si>
    <t>verb do, base form</t>
  </si>
  <si>
    <t>VDD</t>
  </si>
  <si>
    <t>verb do, past</t>
  </si>
  <si>
    <t>VDG</t>
  </si>
  <si>
    <t>verb do gerund/participle</t>
  </si>
  <si>
    <t>doing</t>
  </si>
  <si>
    <t>VDN</t>
  </si>
  <si>
    <t>vero do, past participle</t>
  </si>
  <si>
    <t>done</t>
  </si>
  <si>
    <t>VDZ</t>
  </si>
  <si>
    <t>verb do, pres, 3rd per.sing</t>
  </si>
  <si>
    <t>VDP</t>
  </si>
  <si>
    <t>verb do, pres, non-3rd per.</t>
  </si>
  <si>
    <t>VH</t>
  </si>
  <si>
    <t>verb have, base form</t>
  </si>
  <si>
    <t>VHD</t>
  </si>
  <si>
    <t>verb have, past</t>
  </si>
  <si>
    <t>VHG</t>
  </si>
  <si>
    <t>verb have, gerund/participle</t>
  </si>
  <si>
    <t>VHN</t>
  </si>
  <si>
    <t>verb have, past participle</t>
  </si>
  <si>
    <t>VHZ</t>
  </si>
  <si>
    <t>verb have, pres 3rd per.sing</t>
  </si>
  <si>
    <t>VHP</t>
  </si>
  <si>
    <t>verb have, pres non-3rd per.</t>
  </si>
  <si>
    <t>VV</t>
  </si>
  <si>
    <t>take</t>
  </si>
  <si>
    <t>VVD</t>
  </si>
  <si>
    <t>took</t>
  </si>
  <si>
    <t>VVG</t>
  </si>
  <si>
    <t>verb, gerund/participle</t>
  </si>
  <si>
    <t>taking</t>
  </si>
  <si>
    <t>VVN</t>
  </si>
  <si>
    <t>vero, past participle</t>
  </si>
  <si>
    <t>taken</t>
  </si>
  <si>
    <t>VVP</t>
  </si>
  <si>
    <t>verb, present, non-3rd p.</t>
  </si>
  <si>
    <t>VVZ</t>
  </si>
  <si>
    <t>verb, present 3d p. sing.</t>
  </si>
  <si>
    <t>takes</t>
  </si>
  <si>
    <t>wh-determiner</t>
  </si>
  <si>
    <t>which</t>
  </si>
  <si>
    <t>wh-pronoun</t>
  </si>
  <si>
    <t>who, what</t>
  </si>
  <si>
    <t>possessive wh-pronoun</t>
  </si>
  <si>
    <t>wh-abverb</t>
  </si>
  <si>
    <t>where, when</t>
  </si>
  <si>
    <t>general joiner</t>
  </si>
  <si>
    <t>", -</t>
  </si>
  <si>
    <t>currency symbol</t>
  </si>
  <si>
    <t>$, £</t>
  </si>
  <si>
    <t>TreeTagger Tag Set (58 tags) from https://www.laurenceanthony.net/software/tagant/resources/treetagger_tagset.pdf</t>
  </si>
  <si>
    <t>Manual</t>
  </si>
  <si>
    <t>Total</t>
  </si>
  <si>
    <t>Map</t>
  </si>
  <si>
    <t>TreeTaggerPTB</t>
  </si>
  <si>
    <t>TT2PTB</t>
  </si>
  <si>
    <t>TTPTB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</si>
</sst>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6"/>
      <color rgb="FF000000"/>
      <name val="Times"/>
    </font>
    <font>
      <b/>
      <sz val="16"/>
      <color rgb="FF000000"/>
      <name val="Times"/>
    </font>
    <font>
      <b/>
      <sz val="10"/>
      <color rgb="FF000000"/>
      <name val="Helvetica"/>
      <family val="2"/>
    </font>
    <font>
      <sz val="10"/>
      <color rgb="FF000000"/>
      <name val="Helvetica"/>
      <family val="2"/>
    </font>
    <font>
      <sz val="10"/>
      <color theme="1"/>
      <name val="Helvetica"/>
      <family val="2"/>
    </font>
    <font>
      <b/>
      <sz val="10"/>
      <color theme="1"/>
      <name val="Helvetica"/>
      <family val="2"/>
    </font>
    <font>
      <b/>
      <sz val="10"/>
      <color theme="0" tint="-0.249977111117893"/>
      <name val="Helvetica"/>
      <family val="2"/>
    </font>
    <font>
      <sz val="10"/>
      <color theme="0" tint="-0.249977111117893"/>
      <name val="Helvetica"/>
      <family val="2"/>
    </font>
    <font>
      <sz val="10"/>
      <color rgb="FF000000"/>
      <name val="Helvetica Neue"/>
      <family val="2"/>
    </font>
    <font>
      <b/>
      <sz val="10"/>
      <color rgb="FF000000"/>
      <name val="Helvetica Neue"/>
      <family val="2"/>
    </font>
    <font>
      <sz val="10"/>
      <color theme="1"/>
      <name val="Calibri"/>
      <family val="2"/>
      <scheme val="minor"/>
    </font>
    <font>
      <b/>
      <sz val="10"/>
      <color theme="1"/>
      <name val="Calibri"/>
      <family val="2"/>
      <scheme val="minor"/>
    </font>
  </fonts>
  <fills count="3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BB4AE"/>
        <bgColor indexed="64"/>
      </patternFill>
    </fill>
    <fill>
      <patternFill patternType="solid">
        <fgColor rgb="FFB3CDE3"/>
        <bgColor indexed="64"/>
      </patternFill>
    </fill>
    <fill>
      <patternFill patternType="solid">
        <fgColor rgb="FFCDEBC5"/>
        <bgColor indexed="64"/>
      </patternFill>
    </fill>
    <fill>
      <patternFill patternType="solid">
        <fgColor rgb="FFFF0000"/>
        <bgColor indexed="64"/>
      </patternFill>
    </fill>
    <fill>
      <patternFill patternType="solid">
        <fgColor rgb="FFDECBE4"/>
        <bgColor indexed="64"/>
      </patternFill>
    </fill>
    <fill>
      <patternFill patternType="solid">
        <fgColor rgb="FFFED9A6"/>
        <bgColor indexed="64"/>
      </patternFill>
    </fill>
    <fill>
      <patternFill patternType="solid">
        <fgColor rgb="FFFFFFCC"/>
        <bgColor indexed="64"/>
      </patternFill>
    </fill>
    <fill>
      <patternFill patternType="solid">
        <fgColor rgb="FFE6D9BD"/>
        <bgColor indexed="64"/>
      </patternFill>
    </fill>
    <fill>
      <patternFill patternType="solid">
        <fgColor rgb="FFFDDAED"/>
        <bgColor indexed="64"/>
      </patternFill>
    </fill>
    <fill>
      <patternFill patternType="solid">
        <fgColor rgb="FFF2F2F2"/>
        <bgColor indexed="64"/>
      </patternFill>
    </fill>
    <fill>
      <patternFill patternType="solid">
        <fgColor rgb="FFB3E2CD"/>
        <bgColor indexed="64"/>
      </patternFill>
    </fill>
    <fill>
      <patternFill patternType="solid">
        <fgColor rgb="FFFECEAC"/>
        <bgColor indexed="64"/>
      </patternFill>
    </fill>
    <fill>
      <patternFill patternType="solid">
        <fgColor rgb="FFCBD5E8"/>
        <bgColor indexed="64"/>
      </patternFill>
    </fill>
    <fill>
      <patternFill patternType="solid">
        <fgColor rgb="FFF4CBE4"/>
        <bgColor indexed="64"/>
      </patternFill>
    </fill>
    <fill>
      <patternFill patternType="solid">
        <fgColor rgb="FFE6F5CA"/>
        <bgColor indexed="64"/>
      </patternFill>
    </fill>
    <fill>
      <patternFill patternType="solid">
        <fgColor rgb="FFFFF2AF"/>
        <bgColor indexed="64"/>
      </patternFill>
    </fill>
    <fill>
      <patternFill patternType="solid">
        <fgColor rgb="FFF2E3CC"/>
        <bgColor indexed="64"/>
      </patternFill>
    </fill>
    <fill>
      <patternFill patternType="solid">
        <fgColor rgb="FFCCCCCC"/>
        <bgColor indexed="64"/>
      </patternFill>
    </fill>
    <fill>
      <patternFill patternType="solid">
        <fgColor rgb="FF9C9EDE"/>
        <bgColor indexed="64"/>
      </patternFill>
    </fill>
    <fill>
      <patternFill patternType="solid">
        <fgColor rgb="FFCEDB9C"/>
        <bgColor indexed="64"/>
      </patternFill>
    </fill>
    <fill>
      <patternFill patternType="solid">
        <fgColor rgb="FFE7CB94"/>
        <bgColor indexed="64"/>
      </patternFill>
    </fill>
    <fill>
      <patternFill patternType="solid">
        <fgColor rgb="FFE7979C"/>
        <bgColor indexed="64"/>
      </patternFill>
    </fill>
    <fill>
      <patternFill patternType="solid">
        <fgColor rgb="FFDF9FD7"/>
        <bgColor indexed="64"/>
      </patternFill>
    </fill>
    <fill>
      <patternFill patternType="solid">
        <fgColor rgb="FFC7DBEF"/>
        <bgColor indexed="64"/>
      </patternFill>
    </fill>
    <fill>
      <patternFill patternType="solid">
        <fgColor rgb="FFFED0A2"/>
        <bgColor indexed="64"/>
      </patternFill>
    </fill>
    <fill>
      <patternFill patternType="solid">
        <fgColor rgb="FFC7E9C0"/>
        <bgColor indexed="64"/>
      </patternFill>
    </fill>
    <fill>
      <patternFill patternType="solid">
        <fgColor rgb="FFDADAEB"/>
        <bgColor indexed="64"/>
      </patternFill>
    </fill>
    <fill>
      <patternFill patternType="solid">
        <fgColor rgb="FFD9D9D9"/>
        <bgColor indexed="64"/>
      </patternFill>
    </fill>
    <fill>
      <patternFill patternType="solid">
        <fgColor theme="9" tint="0.79998168889431442"/>
        <bgColor indexed="64"/>
      </patternFill>
    </fill>
    <fill>
      <patternFill patternType="solid">
        <fgColor rgb="FF7030A0"/>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1">
    <xf numFmtId="0" fontId="0" fillId="0" borderId="0"/>
  </cellStyleXfs>
  <cellXfs count="88">
    <xf numFmtId="0" fontId="0" fillId="0" borderId="0" xfId="0"/>
    <xf numFmtId="0" fontId="3" fillId="0" borderId="0" xfId="0" applyFont="1"/>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6" fillId="0" borderId="0" xfId="0" applyFont="1"/>
    <xf numFmtId="0" fontId="1" fillId="0" borderId="0" xfId="0" applyFont="1"/>
    <xf numFmtId="0" fontId="6" fillId="0" borderId="0" xfId="0" applyFont="1" applyAlignment="1">
      <alignment wrapText="1"/>
    </xf>
    <xf numFmtId="0" fontId="4" fillId="0" borderId="0" xfId="0" applyFont="1" applyAlignment="1">
      <alignment vertical="top"/>
    </xf>
    <xf numFmtId="0" fontId="6"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xf>
    <xf numFmtId="0" fontId="5" fillId="0" borderId="0" xfId="0" applyFont="1" applyAlignment="1">
      <alignment vertical="top" wrapText="1"/>
    </xf>
    <xf numFmtId="0" fontId="7" fillId="0" borderId="0" xfId="0" applyFont="1" applyAlignment="1">
      <alignment vertical="top"/>
    </xf>
    <xf numFmtId="0" fontId="7" fillId="0" borderId="0" xfId="0" applyFont="1"/>
    <xf numFmtId="0" fontId="0" fillId="0" borderId="0" xfId="0" quotePrefix="1"/>
    <xf numFmtId="0" fontId="4" fillId="0" borderId="1" xfId="0" applyFont="1" applyBorder="1" applyAlignment="1">
      <alignment vertical="top"/>
    </xf>
    <xf numFmtId="0" fontId="7" fillId="0" borderId="1" xfId="0" applyFont="1" applyBorder="1"/>
    <xf numFmtId="0" fontId="6" fillId="0" borderId="1" xfId="0" applyFont="1" applyBorder="1" applyAlignment="1">
      <alignment vertical="top"/>
    </xf>
    <xf numFmtId="0" fontId="7" fillId="2" borderId="1" xfId="0" applyFont="1" applyFill="1" applyBorder="1" applyAlignment="1">
      <alignment vertical="top"/>
    </xf>
    <xf numFmtId="0" fontId="4" fillId="2" borderId="1" xfId="0" applyFont="1" applyFill="1" applyBorder="1" applyAlignment="1">
      <alignment vertical="top"/>
    </xf>
    <xf numFmtId="0" fontId="6" fillId="2" borderId="1" xfId="0" applyFont="1" applyFill="1" applyBorder="1" applyAlignment="1">
      <alignment vertical="top"/>
    </xf>
    <xf numFmtId="0" fontId="6" fillId="2" borderId="1" xfId="0" applyFont="1" applyFill="1" applyBorder="1"/>
    <xf numFmtId="0" fontId="6" fillId="0" borderId="1" xfId="0" applyFont="1" applyBorder="1"/>
    <xf numFmtId="0" fontId="4" fillId="0" borderId="0" xfId="0" applyFont="1" applyBorder="1" applyAlignment="1">
      <alignment vertical="top"/>
    </xf>
    <xf numFmtId="0" fontId="7" fillId="0" borderId="0" xfId="0" applyFont="1" applyBorder="1" applyAlignment="1">
      <alignment vertical="top"/>
    </xf>
    <xf numFmtId="0" fontId="4" fillId="3" borderId="0" xfId="0" applyFont="1" applyFill="1" applyBorder="1" applyAlignment="1">
      <alignment vertical="top"/>
    </xf>
    <xf numFmtId="0" fontId="7" fillId="0" borderId="0" xfId="0" quotePrefix="1" applyFont="1" applyBorder="1" applyAlignment="1">
      <alignment vertical="top"/>
    </xf>
    <xf numFmtId="0" fontId="7" fillId="3" borderId="0" xfId="0" applyFont="1" applyFill="1" applyBorder="1" applyAlignment="1">
      <alignment vertical="top"/>
    </xf>
    <xf numFmtId="0" fontId="7" fillId="0" borderId="0" xfId="0" applyFont="1" applyBorder="1"/>
    <xf numFmtId="0" fontId="6" fillId="4" borderId="1" xfId="0" applyFont="1" applyFill="1" applyBorder="1"/>
    <xf numFmtId="0" fontId="6" fillId="5" borderId="1" xfId="0" applyFont="1" applyFill="1" applyBorder="1"/>
    <xf numFmtId="0" fontId="6" fillId="6" borderId="0" xfId="0" applyFont="1" applyFill="1"/>
    <xf numFmtId="0" fontId="6" fillId="7" borderId="0" xfId="0" applyFont="1" applyFill="1" applyAlignment="1">
      <alignment vertical="top"/>
    </xf>
    <xf numFmtId="0" fontId="6" fillId="7" borderId="0" xfId="0" applyFont="1" applyFill="1"/>
    <xf numFmtId="0" fontId="7" fillId="0" borderId="0" xfId="0" applyFont="1" applyFill="1" applyBorder="1" applyAlignment="1">
      <alignment vertical="top"/>
    </xf>
    <xf numFmtId="0" fontId="6" fillId="0" borderId="0" xfId="0" applyFont="1" applyFill="1"/>
    <xf numFmtId="0" fontId="6" fillId="8" borderId="1" xfId="0" applyFont="1" applyFill="1" applyBorder="1"/>
    <xf numFmtId="0" fontId="6" fillId="9" borderId="1" xfId="0" applyFont="1" applyFill="1" applyBorder="1"/>
    <xf numFmtId="0" fontId="6" fillId="10" borderId="0" xfId="0" applyFont="1" applyFill="1"/>
    <xf numFmtId="0" fontId="6" fillId="11" borderId="1" xfId="0" applyFont="1" applyFill="1" applyBorder="1"/>
    <xf numFmtId="0" fontId="6" fillId="12" borderId="1" xfId="0" applyFont="1" applyFill="1" applyBorder="1"/>
    <xf numFmtId="0" fontId="6" fillId="13" borderId="0" xfId="0" applyFont="1" applyFill="1"/>
    <xf numFmtId="0" fontId="6" fillId="14" borderId="1" xfId="0" applyFont="1" applyFill="1" applyBorder="1"/>
    <xf numFmtId="0" fontId="6" fillId="15" borderId="1" xfId="0" applyFont="1" applyFill="1" applyBorder="1"/>
    <xf numFmtId="0" fontId="6" fillId="16" borderId="0" xfId="0" applyFont="1" applyFill="1"/>
    <xf numFmtId="0" fontId="6" fillId="17" borderId="1" xfId="0" applyFont="1" applyFill="1" applyBorder="1"/>
    <xf numFmtId="0" fontId="6" fillId="18" borderId="1" xfId="0" applyFont="1" applyFill="1" applyBorder="1"/>
    <xf numFmtId="0" fontId="6" fillId="19" borderId="1" xfId="0" applyFont="1" applyFill="1" applyBorder="1"/>
    <xf numFmtId="0" fontId="6" fillId="20" borderId="0" xfId="0" applyFont="1" applyFill="1"/>
    <xf numFmtId="0" fontId="6" fillId="21" borderId="1" xfId="0" applyFont="1" applyFill="1" applyBorder="1"/>
    <xf numFmtId="0" fontId="6" fillId="22" borderId="1" xfId="0" applyFont="1" applyFill="1" applyBorder="1"/>
    <xf numFmtId="0" fontId="6" fillId="23" borderId="0" xfId="0" applyFont="1" applyFill="1"/>
    <xf numFmtId="0" fontId="6" fillId="24" borderId="0" xfId="0" applyFont="1" applyFill="1"/>
    <xf numFmtId="0" fontId="6" fillId="25" borderId="1" xfId="0" applyFont="1" applyFill="1" applyBorder="1"/>
    <xf numFmtId="0" fontId="6" fillId="26" borderId="1" xfId="0" applyFont="1" applyFill="1" applyBorder="1"/>
    <xf numFmtId="0" fontId="6" fillId="27" borderId="1" xfId="0" applyFont="1" applyFill="1" applyBorder="1"/>
    <xf numFmtId="0" fontId="6" fillId="28" borderId="1" xfId="0" applyFont="1" applyFill="1" applyBorder="1"/>
    <xf numFmtId="0" fontId="6" fillId="29" borderId="1" xfId="0" applyFont="1" applyFill="1" applyBorder="1"/>
    <xf numFmtId="0" fontId="6" fillId="30" borderId="1" xfId="0" applyFont="1" applyFill="1" applyBorder="1"/>
    <xf numFmtId="0" fontId="6" fillId="31" borderId="0" xfId="0" applyFont="1" applyFill="1"/>
    <xf numFmtId="0" fontId="6" fillId="29" borderId="0" xfId="0" applyFont="1" applyFill="1"/>
    <xf numFmtId="0" fontId="6" fillId="27" borderId="0" xfId="0" applyFont="1" applyFill="1"/>
    <xf numFmtId="0" fontId="6" fillId="28" borderId="0" xfId="0" applyFont="1" applyFill="1"/>
    <xf numFmtId="0" fontId="4" fillId="0" borderId="1" xfId="0" applyFont="1" applyFill="1" applyBorder="1" applyAlignment="1">
      <alignment vertical="top"/>
    </xf>
    <xf numFmtId="0" fontId="7" fillId="0" borderId="0" xfId="0" applyFont="1" applyFill="1" applyAlignment="1">
      <alignment vertical="top"/>
    </xf>
    <xf numFmtId="0" fontId="6" fillId="0" borderId="1" xfId="0" applyFont="1" applyFill="1" applyBorder="1"/>
    <xf numFmtId="0" fontId="4" fillId="0" borderId="0" xfId="0" applyFont="1" applyFill="1" applyBorder="1" applyAlignment="1">
      <alignment vertical="top"/>
    </xf>
    <xf numFmtId="0" fontId="6" fillId="23" borderId="1" xfId="0" applyFont="1" applyFill="1" applyBorder="1"/>
    <xf numFmtId="0" fontId="4" fillId="32" borderId="1" xfId="0" applyFont="1" applyFill="1" applyBorder="1" applyAlignment="1">
      <alignment vertical="top"/>
    </xf>
    <xf numFmtId="0" fontId="7" fillId="32" borderId="0" xfId="0" applyFont="1" applyFill="1" applyAlignment="1">
      <alignment vertical="top"/>
    </xf>
    <xf numFmtId="0" fontId="4" fillId="31" borderId="1" xfId="0" applyFont="1" applyFill="1" applyBorder="1" applyAlignment="1">
      <alignment vertical="top"/>
    </xf>
    <xf numFmtId="0" fontId="6" fillId="31" borderId="1" xfId="0" applyFont="1" applyFill="1" applyBorder="1"/>
    <xf numFmtId="0" fontId="6" fillId="33" borderId="0" xfId="0" applyFont="1" applyFill="1"/>
    <xf numFmtId="0" fontId="7" fillId="33" borderId="0" xfId="0" applyFont="1" applyFill="1"/>
    <xf numFmtId="0" fontId="5" fillId="0" borderId="0" xfId="0" applyFont="1"/>
    <xf numFmtId="0" fontId="7" fillId="0" borderId="0" xfId="0" applyFont="1" applyAlignment="1">
      <alignment vertical="top" wrapText="1"/>
    </xf>
    <xf numFmtId="0" fontId="8" fillId="0" borderId="0" xfId="0" applyFont="1"/>
    <xf numFmtId="0" fontId="9" fillId="0" borderId="0" xfId="0" applyFont="1"/>
    <xf numFmtId="0" fontId="8" fillId="0" borderId="0" xfId="0" applyFont="1" applyFill="1"/>
    <xf numFmtId="0" fontId="9" fillId="0" borderId="0" xfId="0" applyFont="1" applyFill="1"/>
    <xf numFmtId="0" fontId="6" fillId="34" borderId="0" xfId="0" applyFont="1" applyFill="1"/>
    <xf numFmtId="0" fontId="11" fillId="0" borderId="0" xfId="0" applyFont="1"/>
    <xf numFmtId="0" fontId="10" fillId="0" borderId="0" xfId="0" applyFont="1"/>
    <xf numFmtId="0" fontId="12" fillId="0" borderId="0" xfId="0" applyFont="1"/>
    <xf numFmtId="0" fontId="12" fillId="35" borderId="0" xfId="0" applyFont="1" applyFill="1"/>
    <xf numFmtId="0" fontId="13" fillId="0" borderId="0" xfId="0" applyFont="1"/>
    <xf numFmtId="0" fontId="12" fillId="0" borderId="0" xfId="0" quotePrefix="1" applyFont="1"/>
  </cellXfs>
  <cellStyles count="1">
    <cellStyle name="Normal" xfId="0" builtinId="0"/>
  </cellStyles>
  <dxfs count="0"/>
  <tableStyles count="0" defaultTableStyle="TableStyleMedium2" defaultPivotStyle="PivotStyleLight16"/>
  <colors>
    <mruColors>
      <color rgb="FFD9D9D9"/>
      <color rgb="FFFED0A2"/>
      <color rgb="FFCEDB9C"/>
      <color rgb="FFE7979C"/>
      <color rgb="FFC7E9C0"/>
      <color rgb="FFC7DBEF"/>
      <color rgb="FFDADAEB"/>
      <color rgb="FFDF9FD7"/>
      <color rgb="FFE7CB94"/>
      <color rgb="FF9C9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40927-242A-C345-9275-C46D9F22EAE8}">
  <dimension ref="A1:AC140"/>
  <sheetViews>
    <sheetView tabSelected="1" zoomScale="125" workbookViewId="0">
      <pane ySplit="2" topLeftCell="A99" activePane="bottomLeft" state="frozenSplit"/>
      <selection pane="bottomLeft" activeCell="D118" sqref="D118"/>
    </sheetView>
  </sheetViews>
  <sheetFormatPr baseColWidth="10" defaultRowHeight="13"/>
  <cols>
    <col min="1" max="1" width="7.83203125" style="5" customWidth="1"/>
    <col min="2" max="2" width="10.83203125" style="13"/>
    <col min="3" max="3" width="10.83203125" style="9"/>
    <col min="4" max="4" width="29" style="11" customWidth="1"/>
    <col min="5" max="5" width="4.33203125" style="23" customWidth="1"/>
    <col min="6" max="6" width="5.83203125" style="29" bestFit="1" customWidth="1"/>
    <col min="7" max="8" width="12.83203125" style="7" customWidth="1"/>
    <col min="9" max="9" width="16.83203125" style="5" customWidth="1"/>
    <col min="10" max="10" width="10.83203125" style="23"/>
    <col min="11" max="12" width="13.33203125" style="7" customWidth="1"/>
    <col min="13" max="17" width="10.83203125" style="5"/>
    <col min="18" max="18" width="5.33203125" style="73" customWidth="1"/>
    <col min="19" max="19" width="7.1640625" style="80" bestFit="1" customWidth="1"/>
    <col min="20" max="20" width="5.83203125" style="5" bestFit="1" customWidth="1"/>
    <col min="21" max="21" width="7.1640625" style="5" bestFit="1" customWidth="1"/>
    <col min="22" max="22" width="10.83203125" style="5"/>
    <col min="23" max="23" width="6" style="5" bestFit="1" customWidth="1"/>
    <col min="24" max="25" width="7.1640625" style="5" bestFit="1" customWidth="1"/>
    <col min="26" max="26" width="10.83203125" style="5"/>
    <col min="27" max="27" width="5.83203125" style="78" bestFit="1" customWidth="1"/>
    <col min="28" max="16384" width="10.83203125" style="5"/>
  </cols>
  <sheetData>
    <row r="1" spans="1:29" s="14" customFormat="1">
      <c r="B1" s="13" t="s">
        <v>939</v>
      </c>
      <c r="C1" s="76"/>
      <c r="D1" s="13"/>
      <c r="E1" s="17"/>
      <c r="F1" s="24" t="s">
        <v>0</v>
      </c>
      <c r="G1" s="76"/>
      <c r="H1" s="10"/>
      <c r="I1" s="8"/>
      <c r="J1" s="16" t="s">
        <v>1</v>
      </c>
      <c r="K1" s="76"/>
      <c r="L1" s="76"/>
      <c r="M1" s="13"/>
      <c r="R1" s="74"/>
      <c r="S1" s="79" t="s">
        <v>988</v>
      </c>
      <c r="T1" s="14" t="s">
        <v>985</v>
      </c>
      <c r="W1" s="14" t="s">
        <v>986</v>
      </c>
      <c r="AA1" s="77" t="s">
        <v>989</v>
      </c>
      <c r="AB1" s="14" t="s">
        <v>987</v>
      </c>
    </row>
    <row r="2" spans="1:29" s="14" customFormat="1" ht="14">
      <c r="B2" s="13" t="s">
        <v>2</v>
      </c>
      <c r="C2" s="10" t="s">
        <v>3</v>
      </c>
      <c r="D2" s="13" t="s">
        <v>786</v>
      </c>
      <c r="E2" s="17"/>
      <c r="F2" s="24" t="s">
        <v>2</v>
      </c>
      <c r="G2" s="10" t="s">
        <v>3</v>
      </c>
      <c r="H2" s="10" t="s">
        <v>787</v>
      </c>
      <c r="I2" s="8" t="s">
        <v>786</v>
      </c>
      <c r="J2" s="16" t="s">
        <v>2</v>
      </c>
      <c r="K2" s="10" t="s">
        <v>3</v>
      </c>
      <c r="L2" s="10" t="s">
        <v>787</v>
      </c>
      <c r="M2" s="8" t="s">
        <v>786</v>
      </c>
      <c r="R2" s="74"/>
      <c r="S2" s="79"/>
      <c r="T2" s="14" t="s">
        <v>0</v>
      </c>
      <c r="U2" s="14" t="s">
        <v>983</v>
      </c>
      <c r="W2" s="14" t="s">
        <v>1</v>
      </c>
      <c r="X2" s="14" t="s">
        <v>983</v>
      </c>
      <c r="Y2" s="14" t="s">
        <v>984</v>
      </c>
      <c r="AA2" s="77"/>
      <c r="AB2" s="14" t="s">
        <v>1</v>
      </c>
      <c r="AC2" s="14" t="s">
        <v>0</v>
      </c>
    </row>
    <row r="3" spans="1:29" ht="28">
      <c r="B3" s="13" t="s">
        <v>940</v>
      </c>
      <c r="C3" s="9" t="str">
        <f>IFERROR(VLOOKUP(SUBSTITUTE(B3,"*","~*"),Upos!A:C,2,FALSE),"")</f>
        <v>coordinating conjunction</v>
      </c>
      <c r="D3" s="11" t="str">
        <f>IFERROR(VLOOKUP(SUBSTITUTE(B3,"*","~*"),Upos!A:C,3,FALSE),"")</f>
        <v>and, or, but, if, while, although</v>
      </c>
      <c r="F3" s="24" t="s">
        <v>4</v>
      </c>
      <c r="G3" s="12" t="s">
        <v>5</v>
      </c>
      <c r="H3" s="9" t="str">
        <f>IFERROR(VLOOKUP(SUBSTITUTE(F3,"*","~*"),PTB_NLTK!A:C,2,FALSE),"")</f>
        <v>conjunction, coordinating</v>
      </c>
      <c r="I3" s="11" t="str">
        <f>IFERROR(VLOOKUP(SUBSTITUTE(F3,"*","~*"),PTB_NLTK!A:C,3,FALSE),"")</f>
        <v xml:space="preserve">&amp; 'n and both but either et for less minus neither nor or plus so therefore times v. versus vs. whether yet </v>
      </c>
      <c r="J3" s="16" t="s">
        <v>4</v>
      </c>
      <c r="K3" s="12" t="s">
        <v>6</v>
      </c>
      <c r="L3" s="9" t="str">
        <f>IFERROR(VLOOKUP(SUBSTITUTE(J3,"*","~*"),Brown!A:C,2,FALSE),"")</f>
        <v>conjunction, coordinating</v>
      </c>
      <c r="M3" s="11" t="str">
        <f>IFERROR(VLOOKUP(SUBSTITUTE(J3,"*","~*"),Brown!A:C,3,FALSE),"")</f>
        <v>and or but plus &amp; either neither nor yet 'n' and/or minus an'</v>
      </c>
      <c r="S3" s="80" t="str">
        <f>IF(B3&lt;&gt;"",B3,S2)</f>
        <v>CCONJ</v>
      </c>
      <c r="T3" s="5" t="str">
        <f>IF(F3&lt;&gt;"",F3,"")</f>
        <v>CC</v>
      </c>
      <c r="U3" s="5" t="str">
        <f>IF(T3&lt;&gt;"",S3,"")</f>
        <v>CCONJ</v>
      </c>
      <c r="W3" s="5" t="str">
        <f t="shared" ref="W3:W34" si="0">IF(J3&lt;&gt;"",J3,"")</f>
        <v>CC</v>
      </c>
      <c r="X3" s="5" t="str">
        <f>IF(Y3&lt;&gt;"",Y3,IF(W3&lt;&gt;"",S3,""))</f>
        <v>CCONJ</v>
      </c>
      <c r="AA3" s="78" t="str">
        <f>IF(F3&lt;&gt;"",F3,AA2)</f>
        <v>CC</v>
      </c>
      <c r="AB3" s="5" t="str">
        <f>IF(J3&lt;&gt;"",J3,"")</f>
        <v>CC</v>
      </c>
      <c r="AC3" s="5" t="str">
        <f>IF(AB3&lt;&gt;"",AA3,"")</f>
        <v>CC</v>
      </c>
    </row>
    <row r="4" spans="1:29" ht="14">
      <c r="C4" s="9" t="str">
        <f>IFERROR(VLOOKUP(SUBSTITUTE(B4,"*","~*"),Upos!A:C,2,FALSE),"")</f>
        <v/>
      </c>
      <c r="D4" s="11" t="str">
        <f>IFERROR(VLOOKUP(SUBSTITUTE(B4,"*","~*"),Upos!A:C,3,FALSE),"")</f>
        <v/>
      </c>
      <c r="F4" s="24"/>
      <c r="G4" s="12"/>
      <c r="H4" s="9"/>
      <c r="I4" s="11"/>
      <c r="J4" s="16"/>
      <c r="K4" s="12"/>
      <c r="L4" s="9"/>
      <c r="M4" s="11"/>
      <c r="S4" s="80" t="str">
        <f t="shared" ref="S4:S67" si="1">IF(B4&lt;&gt;"",B4,S3)</f>
        <v>CCONJ</v>
      </c>
      <c r="T4" s="5" t="str">
        <f t="shared" ref="T4:T67" si="2">IF(F4&lt;&gt;"",F4,"")</f>
        <v/>
      </c>
      <c r="U4" s="5" t="str">
        <f t="shared" ref="U4:U67" si="3">IF(T4&lt;&gt;"",S4,"")</f>
        <v/>
      </c>
      <c r="W4" s="5" t="str">
        <f t="shared" si="0"/>
        <v/>
      </c>
      <c r="X4" s="5" t="str">
        <f t="shared" ref="X4:X67" si="4">IF(Y4&lt;&gt;"",Y4,IF(W4&lt;&gt;"",S4,""))</f>
        <v/>
      </c>
      <c r="AA4" s="78" t="str">
        <f t="shared" ref="AA4:AA67" si="5">IF(F4&lt;&gt;"",F4,AA3)</f>
        <v>CC</v>
      </c>
      <c r="AB4" s="5" t="str">
        <f t="shared" ref="AB4:AB67" si="6">IF(J4&lt;&gt;"",J4,"")</f>
        <v/>
      </c>
      <c r="AC4" s="5" t="str">
        <f t="shared" ref="AC4:AC67" si="7">IF(AB4&lt;&gt;"",AA4,"")</f>
        <v/>
      </c>
    </row>
    <row r="5" spans="1:29" ht="28">
      <c r="B5" s="13" t="s">
        <v>942</v>
      </c>
      <c r="C5" s="9" t="str">
        <f>IFERROR(VLOOKUP(SUBSTITUTE(B5,"*","~*"),Upos!A:C,2,FALSE),"")</f>
        <v>numeral</v>
      </c>
      <c r="D5" s="11" t="str">
        <f>IFERROR(VLOOKUP(SUBSTITUTE(B5,"*","~*"),Upos!A:C,3,FALSE),"")</f>
        <v>twenty-four, fourth, 1991, 14:24</v>
      </c>
      <c r="E5" s="30"/>
      <c r="F5" s="24" t="s">
        <v>7</v>
      </c>
      <c r="G5" s="12" t="s">
        <v>8</v>
      </c>
      <c r="H5" s="9" t="str">
        <f>IFERROR(VLOOKUP(SUBSTITUTE(F5,"*","~*"),PTB_NLTK!A:C,2,FALSE),"")</f>
        <v>numeral, cardinal</v>
      </c>
      <c r="I5" s="11" t="str">
        <f>IFERROR(VLOOKUP(SUBSTITUTE(F5,"*","~*"),PTB_NLTK!A:C,3,FALSE),"")</f>
        <v xml:space="preserve">mid-1890 nine-thirty forty-two one-tenth ten million 0.5 one forty-seven 1987 twenty '79 zero two 78-degrees eighty-four IX '60s .025 fifteen 271,124 dozen quintillion DM2,000 ... </v>
      </c>
      <c r="J5" s="16" t="s">
        <v>7</v>
      </c>
      <c r="K5" s="12" t="s">
        <v>9</v>
      </c>
      <c r="L5" s="9" t="str">
        <f>IFERROR(VLOOKUP(SUBSTITUTE(J5,"*","~*"),Brown!A:C,2,FALSE),"")</f>
        <v>numeral, cardinal</v>
      </c>
      <c r="M5" s="11" t="str">
        <f>IFERROR(VLOOKUP(SUBSTITUTE(J5,"*","~*"),Brown!A:C,3,FALSE),"")</f>
        <v>two one 1 four 2 1913 71 74 637 1937 8 five three million 87-31 29-5 seven 1,119 fifty-three 7.5 billion hundred 125,000 1,700 60 100 six ...</v>
      </c>
      <c r="S5" s="80" t="str">
        <f t="shared" si="1"/>
        <v>NUM</v>
      </c>
      <c r="T5" s="5" t="str">
        <f t="shared" si="2"/>
        <v>CD</v>
      </c>
      <c r="U5" s="5" t="str">
        <f t="shared" si="3"/>
        <v>NUM</v>
      </c>
      <c r="W5" s="5" t="str">
        <f t="shared" si="0"/>
        <v>CD</v>
      </c>
      <c r="X5" s="5" t="str">
        <f t="shared" si="4"/>
        <v>NUM</v>
      </c>
      <c r="AA5" s="78" t="str">
        <f t="shared" si="5"/>
        <v>CD</v>
      </c>
      <c r="AB5" s="5" t="str">
        <f t="shared" si="6"/>
        <v>CD</v>
      </c>
      <c r="AC5" s="5" t="str">
        <f t="shared" si="7"/>
        <v>CD</v>
      </c>
    </row>
    <row r="6" spans="1:29" ht="28">
      <c r="C6" s="9" t="str">
        <f>IFERROR(VLOOKUP(SUBSTITUTE(B6,"*","~*"),Upos!A:C,2,FALSE),"")</f>
        <v/>
      </c>
      <c r="D6" s="11" t="str">
        <f>IFERROR(VLOOKUP(SUBSTITUTE(B6,"*","~*"),Upos!A:C,3,FALSE),"")</f>
        <v/>
      </c>
      <c r="E6" s="30"/>
      <c r="F6" s="25"/>
      <c r="G6" s="9"/>
      <c r="H6" s="9" t="str">
        <f>IFERROR(VLOOKUP(SUBSTITUTE(F6,"*","~*"),PTB_NLTK!A:C,2,FALSE),"")</f>
        <v/>
      </c>
      <c r="I6" s="11" t="str">
        <f>IFERROR(VLOOKUP(SUBSTITUTE(F6,"*","~*"),PTB_NLTK!A:C,3,FALSE),"")</f>
        <v/>
      </c>
      <c r="J6" s="16" t="s">
        <v>10</v>
      </c>
      <c r="K6" s="12" t="s">
        <v>11</v>
      </c>
      <c r="L6" s="9" t="str">
        <f>IFERROR(VLOOKUP(SUBSTITUTE(J6,"*","~*"),Brown!A:C,2,FALSE),"")</f>
        <v>numeral, ordinal</v>
      </c>
      <c r="M6" s="11" t="str">
        <f>IFERROR(VLOOKUP(SUBSTITUTE(J6,"*","~*"),Brown!A:C,3,FALSE),"")</f>
        <v>first 13th third nineteenth 2d 61st second sixth eighth ninth twenty-first eleventh 50th eighteenth- Thirty-ninth 72nd 1/20th twentieth mid-19th thousandth 350th sixteenth 701st ...</v>
      </c>
      <c r="S6" s="80" t="str">
        <f t="shared" si="1"/>
        <v>NUM</v>
      </c>
      <c r="T6" s="5" t="str">
        <f t="shared" si="2"/>
        <v/>
      </c>
      <c r="U6" s="5" t="str">
        <f t="shared" si="3"/>
        <v/>
      </c>
      <c r="W6" s="5" t="str">
        <f t="shared" si="0"/>
        <v>OD</v>
      </c>
      <c r="X6" s="5" t="str">
        <f t="shared" si="4"/>
        <v>NUM</v>
      </c>
      <c r="AA6" s="78" t="str">
        <f t="shared" si="5"/>
        <v>CD</v>
      </c>
      <c r="AB6" s="5" t="str">
        <f t="shared" si="6"/>
        <v>OD</v>
      </c>
      <c r="AC6" s="5" t="str">
        <f t="shared" si="7"/>
        <v>CD</v>
      </c>
    </row>
    <row r="7" spans="1:29" ht="14">
      <c r="C7" s="9" t="str">
        <f>IFERROR(VLOOKUP(SUBSTITUTE(B7,"*","~*"),Upos!A:C,2,FALSE),"")</f>
        <v/>
      </c>
      <c r="D7" s="11" t="str">
        <f>IFERROR(VLOOKUP(SUBSTITUTE(B7,"*","~*"),Upos!A:C,3,FALSE),"")</f>
        <v/>
      </c>
      <c r="E7" s="66"/>
      <c r="F7" s="25"/>
      <c r="G7" s="9"/>
      <c r="H7" s="9"/>
      <c r="I7" s="11"/>
      <c r="J7" s="16"/>
      <c r="K7" s="12"/>
      <c r="L7" s="9"/>
      <c r="M7" s="11"/>
      <c r="S7" s="80" t="str">
        <f t="shared" si="1"/>
        <v>NUM</v>
      </c>
      <c r="T7" s="5" t="str">
        <f t="shared" si="2"/>
        <v/>
      </c>
      <c r="U7" s="5" t="str">
        <f t="shared" si="3"/>
        <v/>
      </c>
      <c r="W7" s="5" t="str">
        <f t="shared" si="0"/>
        <v/>
      </c>
      <c r="X7" s="5" t="str">
        <f t="shared" si="4"/>
        <v/>
      </c>
      <c r="AA7" s="78" t="str">
        <f t="shared" si="5"/>
        <v>CD</v>
      </c>
      <c r="AB7" s="5" t="str">
        <f t="shared" si="6"/>
        <v/>
      </c>
      <c r="AC7" s="5" t="str">
        <f t="shared" si="7"/>
        <v/>
      </c>
    </row>
    <row r="8" spans="1:29" ht="28">
      <c r="A8" s="32"/>
      <c r="B8" s="13" t="s">
        <v>941</v>
      </c>
      <c r="C8" s="9" t="str">
        <f>IFERROR(VLOOKUP(SUBSTITUTE(B8,"*","~*"),Upos!A:C,2,FALSE),"")</f>
        <v>determiner</v>
      </c>
      <c r="D8" s="11" t="str">
        <f>IFERROR(VLOOKUP(SUBSTITUTE(B8,"*","~*"),Upos!A:C,3,FALSE),"")</f>
        <v>the, a, some, most, every, no</v>
      </c>
      <c r="E8" s="31"/>
      <c r="F8" s="24" t="s">
        <v>12</v>
      </c>
      <c r="G8" s="12" t="s">
        <v>13</v>
      </c>
      <c r="H8" s="9" t="str">
        <f>IFERROR(VLOOKUP(SUBSTITUTE(F8,"*","~*"),PTB_NLTK!A:C,2,FALSE),"")</f>
        <v>determiner</v>
      </c>
      <c r="I8" s="11" t="str">
        <f>IFERROR(VLOOKUP(SUBSTITUTE(F8,"*","~*"),PTB_NLTK!A:C,3,FALSE),"")</f>
        <v xml:space="preserve">all an another any both del each either every half la many much nary neither no some such that the them these this those </v>
      </c>
      <c r="J8" s="16" t="s">
        <v>12</v>
      </c>
      <c r="K8" s="12" t="s">
        <v>14</v>
      </c>
      <c r="L8" s="9" t="str">
        <f>IFERROR(VLOOKUP(SUBSTITUTE(J8,"*","~*"),Brown!A:C,2,FALSE),"")</f>
        <v>determiner/pronoun, singular</v>
      </c>
      <c r="M8" s="11" t="str">
        <f>IFERROR(VLOOKUP(SUBSTITUTE(J8,"*","~*"),Brown!A:C,3,FALSE),"")</f>
        <v>this each another that 'nother</v>
      </c>
      <c r="S8" s="80" t="str">
        <f t="shared" si="1"/>
        <v>DET</v>
      </c>
      <c r="T8" s="5" t="str">
        <f t="shared" si="2"/>
        <v>DT</v>
      </c>
      <c r="U8" s="5" t="str">
        <f t="shared" si="3"/>
        <v>DET</v>
      </c>
      <c r="W8" s="5" t="str">
        <f t="shared" si="0"/>
        <v>DT</v>
      </c>
      <c r="X8" s="5" t="str">
        <f t="shared" si="4"/>
        <v>DET</v>
      </c>
      <c r="AA8" s="78" t="str">
        <f t="shared" si="5"/>
        <v>DT</v>
      </c>
      <c r="AB8" s="5" t="str">
        <f t="shared" si="6"/>
        <v>DT</v>
      </c>
      <c r="AC8" s="5" t="str">
        <f t="shared" si="7"/>
        <v>DT</v>
      </c>
    </row>
    <row r="9" spans="1:29" ht="56">
      <c r="A9" s="32"/>
      <c r="C9" s="9" t="str">
        <f>IFERROR(VLOOKUP(SUBSTITUTE(B9,"*","~*"),Upos!A:C,2,FALSE),"")</f>
        <v/>
      </c>
      <c r="D9" s="11" t="str">
        <f>IFERROR(VLOOKUP(SUBSTITUTE(B9,"*","~*"),Upos!A:C,3,FALSE),"")</f>
        <v/>
      </c>
      <c r="E9" s="31"/>
      <c r="F9" s="25"/>
      <c r="G9" s="9"/>
      <c r="H9" s="9" t="str">
        <f>IFERROR(VLOOKUP(SUBSTITUTE(F9,"*","~*"),PTB_NLTK!A:C,2,FALSE),"")</f>
        <v/>
      </c>
      <c r="I9" s="11" t="str">
        <f>IFERROR(VLOOKUP(SUBSTITUTE(F9,"*","~*"),PTB_NLTK!A:C,3,FALSE),"")</f>
        <v/>
      </c>
      <c r="J9" s="16" t="s">
        <v>15</v>
      </c>
      <c r="K9" s="12" t="s">
        <v>16</v>
      </c>
      <c r="L9" s="9" t="str">
        <f>IFERROR(VLOOKUP(SUBSTITUTE(J9,"*","~*"),Brown!A:C,2,FALSE),"")</f>
        <v>determiner/pronoun, singular or plural</v>
      </c>
      <c r="M9" s="11" t="str">
        <f>IFERROR(VLOOKUP(SUBSTITUTE(J9,"*","~*"),Brown!A:C,3,FALSE),"")</f>
        <v>any some</v>
      </c>
      <c r="S9" s="80" t="str">
        <f t="shared" si="1"/>
        <v>DET</v>
      </c>
      <c r="T9" s="5" t="str">
        <f t="shared" si="2"/>
        <v/>
      </c>
      <c r="U9" s="5" t="str">
        <f t="shared" si="3"/>
        <v/>
      </c>
      <c r="W9" s="5" t="str">
        <f t="shared" si="0"/>
        <v>DTI</v>
      </c>
      <c r="X9" s="5" t="str">
        <f t="shared" si="4"/>
        <v>DET</v>
      </c>
      <c r="AA9" s="78" t="str">
        <f t="shared" si="5"/>
        <v>DT</v>
      </c>
      <c r="AB9" s="5" t="str">
        <f t="shared" si="6"/>
        <v>DTI</v>
      </c>
      <c r="AC9" s="5" t="str">
        <f t="shared" si="7"/>
        <v>DT</v>
      </c>
    </row>
    <row r="10" spans="1:29" ht="28">
      <c r="A10" s="32"/>
      <c r="C10" s="9" t="str">
        <f>IFERROR(VLOOKUP(SUBSTITUTE(B10,"*","~*"),Upos!A:C,2,FALSE),"")</f>
        <v/>
      </c>
      <c r="D10" s="11" t="str">
        <f>IFERROR(VLOOKUP(SUBSTITUTE(B10,"*","~*"),Upos!A:C,3,FALSE),"")</f>
        <v/>
      </c>
      <c r="E10" s="31"/>
      <c r="F10" s="25"/>
      <c r="G10" s="9"/>
      <c r="H10" s="9" t="str">
        <f>IFERROR(VLOOKUP(SUBSTITUTE(F10,"*","~*"),PTB_NLTK!A:C,2,FALSE),"")</f>
        <v/>
      </c>
      <c r="I10" s="11" t="str">
        <f>IFERROR(VLOOKUP(SUBSTITUTE(F10,"*","~*"),PTB_NLTK!A:C,3,FALSE),"")</f>
        <v/>
      </c>
      <c r="J10" s="16" t="s">
        <v>17</v>
      </c>
      <c r="K10" s="12" t="s">
        <v>18</v>
      </c>
      <c r="L10" s="9" t="str">
        <f>IFERROR(VLOOKUP(SUBSTITUTE(J10,"*","~*"),Brown!A:C,2,FALSE),"")</f>
        <v>determiner/pronoun, plural</v>
      </c>
      <c r="M10" s="11" t="str">
        <f>IFERROR(VLOOKUP(SUBSTITUTE(J10,"*","~*"),Brown!A:C,3,FALSE),"")</f>
        <v>these those them</v>
      </c>
      <c r="S10" s="80" t="str">
        <f t="shared" si="1"/>
        <v>DET</v>
      </c>
      <c r="T10" s="5" t="str">
        <f t="shared" si="2"/>
        <v/>
      </c>
      <c r="U10" s="5" t="str">
        <f t="shared" si="3"/>
        <v/>
      </c>
      <c r="W10" s="5" t="str">
        <f t="shared" si="0"/>
        <v>DTS</v>
      </c>
      <c r="X10" s="5" t="str">
        <f t="shared" si="4"/>
        <v>DET</v>
      </c>
      <c r="AA10" s="78" t="str">
        <f t="shared" si="5"/>
        <v>DT</v>
      </c>
      <c r="AB10" s="5" t="str">
        <f t="shared" si="6"/>
        <v>DTS</v>
      </c>
      <c r="AC10" s="5" t="str">
        <f t="shared" si="7"/>
        <v>DT</v>
      </c>
    </row>
    <row r="11" spans="1:29" ht="56">
      <c r="A11" s="32"/>
      <c r="C11" s="9" t="str">
        <f>IFERROR(VLOOKUP(SUBSTITUTE(B11,"*","~*"),Upos!A:C,2,FALSE),"")</f>
        <v/>
      </c>
      <c r="D11" s="11" t="str">
        <f>IFERROR(VLOOKUP(SUBSTITUTE(B11,"*","~*"),Upos!A:C,3,FALSE),"")</f>
        <v/>
      </c>
      <c r="E11" s="31"/>
      <c r="F11" s="25"/>
      <c r="G11" s="9"/>
      <c r="H11" s="9" t="str">
        <f>IFERROR(VLOOKUP(SUBSTITUTE(F11,"*","~*"),PTB_NLTK!A:C,2,FALSE),"")</f>
        <v/>
      </c>
      <c r="I11" s="11" t="str">
        <f>IFERROR(VLOOKUP(SUBSTITUTE(F11,"*","~*"),PTB_NLTK!A:C,3,FALSE),"")</f>
        <v/>
      </c>
      <c r="J11" s="16" t="s">
        <v>19</v>
      </c>
      <c r="K11" s="12" t="s">
        <v>20</v>
      </c>
      <c r="L11" s="9" t="str">
        <f>IFERROR(VLOOKUP(SUBSTITUTE(J11,"*","~*"),Brown!A:C,2,FALSE),"")</f>
        <v>determiner, pronoun or double conjunction</v>
      </c>
      <c r="M11" s="11" t="str">
        <f>IFERROR(VLOOKUP(SUBSTITUTE(J11,"*","~*"),Brown!A:C,3,FALSE),"")</f>
        <v>neither either one</v>
      </c>
      <c r="S11" s="80" t="str">
        <f t="shared" si="1"/>
        <v>DET</v>
      </c>
      <c r="T11" s="5" t="str">
        <f t="shared" si="2"/>
        <v/>
      </c>
      <c r="U11" s="5" t="str">
        <f t="shared" si="3"/>
        <v/>
      </c>
      <c r="W11" s="5" t="str">
        <f t="shared" si="0"/>
        <v>DTX</v>
      </c>
      <c r="X11" s="5" t="str">
        <f t="shared" si="4"/>
        <v>DET</v>
      </c>
      <c r="AA11" s="78" t="str">
        <f t="shared" si="5"/>
        <v>DT</v>
      </c>
      <c r="AB11" s="5" t="str">
        <f t="shared" si="6"/>
        <v>DTX</v>
      </c>
      <c r="AC11" s="5" t="str">
        <f t="shared" si="7"/>
        <v>DT</v>
      </c>
    </row>
    <row r="12" spans="1:29" ht="14">
      <c r="A12" s="32"/>
      <c r="C12" s="9" t="str">
        <f>IFERROR(VLOOKUP(SUBSTITUTE(B12,"*","~*"),Upos!A:C,2,FALSE),"")</f>
        <v/>
      </c>
      <c r="D12" s="11" t="str">
        <f>IFERROR(VLOOKUP(SUBSTITUTE(B12,"*","~*"),Upos!A:C,3,FALSE),"")</f>
        <v/>
      </c>
      <c r="E12" s="31"/>
      <c r="F12" s="25"/>
      <c r="G12" s="9"/>
      <c r="H12" s="9" t="str">
        <f>IFERROR(VLOOKUP(SUBSTITUTE(F12,"*","~*"),PTB_NLTK!A:C,2,FALSE),"")</f>
        <v/>
      </c>
      <c r="I12" s="11" t="str">
        <f>IFERROR(VLOOKUP(SUBSTITUTE(F12,"*","~*"),PTB_NLTK!A:C,3,FALSE),"")</f>
        <v/>
      </c>
      <c r="J12" s="16" t="s">
        <v>21</v>
      </c>
      <c r="K12" s="12" t="s">
        <v>22</v>
      </c>
      <c r="L12" s="9" t="str">
        <f>IFERROR(VLOOKUP(SUBSTITUTE(J12,"*","~*"),Brown!A:C,2,FALSE),"")</f>
        <v>article</v>
      </c>
      <c r="M12" s="11" t="str">
        <f>IFERROR(VLOOKUP(SUBSTITUTE(J12,"*","~*"),Brown!A:C,3,FALSE),"")</f>
        <v>the an no a every th' ever' ye</v>
      </c>
      <c r="S12" s="80" t="str">
        <f t="shared" si="1"/>
        <v>DET</v>
      </c>
      <c r="T12" s="5" t="str">
        <f t="shared" si="2"/>
        <v/>
      </c>
      <c r="U12" s="5" t="str">
        <f t="shared" si="3"/>
        <v/>
      </c>
      <c r="W12" s="5" t="str">
        <f t="shared" si="0"/>
        <v>AT</v>
      </c>
      <c r="X12" s="5" t="str">
        <f t="shared" si="4"/>
        <v>DET</v>
      </c>
      <c r="AA12" s="78" t="str">
        <f t="shared" si="5"/>
        <v>DT</v>
      </c>
      <c r="AB12" s="5" t="str">
        <f t="shared" si="6"/>
        <v>AT</v>
      </c>
      <c r="AC12" s="5" t="str">
        <f t="shared" si="7"/>
        <v>DT</v>
      </c>
    </row>
    <row r="13" spans="1:29" ht="14">
      <c r="A13" s="32"/>
      <c r="C13" s="9" t="str">
        <f>IFERROR(VLOOKUP(SUBSTITUTE(B13,"*","~*"),Upos!A:C,2,FALSE),"")</f>
        <v/>
      </c>
      <c r="D13" s="11" t="str">
        <f>IFERROR(VLOOKUP(SUBSTITUTE(B13,"*","~*"),Upos!A:C,3,FALSE),"")</f>
        <v/>
      </c>
      <c r="F13" s="67"/>
      <c r="G13" s="12"/>
      <c r="H13" s="9" t="str">
        <f>IFERROR(VLOOKUP(SUBSTITUTE(F13,"*","~*"),PTB_NLTK!A:C,2,FALSE),"")</f>
        <v/>
      </c>
      <c r="I13" s="11" t="str">
        <f>IFERROR(VLOOKUP(SUBSTITUTE(F13,"*","~*"),PTB_NLTK!A:C,3,FALSE),"")</f>
        <v/>
      </c>
      <c r="J13" s="18"/>
      <c r="K13" s="9"/>
      <c r="L13" s="9" t="str">
        <f>IFERROR(VLOOKUP(SUBSTITUTE(J13,"*","~*"),Brown!A:C,2,FALSE),"")</f>
        <v/>
      </c>
      <c r="M13" s="11" t="str">
        <f>IFERROR(VLOOKUP(SUBSTITUTE(J13,"*","~*"),Brown!A:C,3,FALSE),"")</f>
        <v/>
      </c>
      <c r="S13" s="80" t="str">
        <f t="shared" si="1"/>
        <v>DET</v>
      </c>
      <c r="T13" s="5" t="str">
        <f t="shared" si="2"/>
        <v/>
      </c>
      <c r="U13" s="5" t="str">
        <f t="shared" si="3"/>
        <v/>
      </c>
      <c r="W13" s="5" t="str">
        <f t="shared" si="0"/>
        <v/>
      </c>
      <c r="X13" s="5" t="str">
        <f t="shared" si="4"/>
        <v/>
      </c>
      <c r="AA13" s="78" t="str">
        <f t="shared" si="5"/>
        <v>DT</v>
      </c>
      <c r="AB13" s="5" t="str">
        <f t="shared" si="6"/>
        <v/>
      </c>
      <c r="AC13" s="5" t="str">
        <f t="shared" si="7"/>
        <v/>
      </c>
    </row>
    <row r="14" spans="1:29" ht="42">
      <c r="A14" s="32"/>
      <c r="C14" s="9" t="str">
        <f>IFERROR(VLOOKUP(SUBSTITUTE(B14,"*","~*"),Upos!A:C,2,FALSE),"")</f>
        <v/>
      </c>
      <c r="D14" s="11" t="str">
        <f>IFERROR(VLOOKUP(SUBSTITUTE(B14,"*","~*"),Upos!A:C,3,FALSE),"")</f>
        <v/>
      </c>
      <c r="E14" s="54"/>
      <c r="F14" s="67" t="s">
        <v>76</v>
      </c>
      <c r="G14" s="12" t="s">
        <v>77</v>
      </c>
      <c r="H14" s="9" t="str">
        <f>IFERROR(VLOOKUP(SUBSTITUTE(F14,"*","~*"),PTB_NLTK!A:C,2,FALSE),"")</f>
        <v>pre-determiner</v>
      </c>
      <c r="I14" s="11" t="str">
        <f>IFERROR(VLOOKUP(SUBSTITUTE(F14,"*","~*"),PTB_NLTK!A:C,3,FALSE),"")</f>
        <v xml:space="preserve">all both half many quite such sure this </v>
      </c>
      <c r="J14" s="69" t="s">
        <v>112</v>
      </c>
      <c r="K14" s="12" t="s">
        <v>113</v>
      </c>
      <c r="L14" s="9" t="str">
        <f>IFERROR(VLOOKUP(SUBSTITUTE(J14,"*","~*"),Brown!A:C,2,FALSE),"")</f>
        <v>determiner/pronoun, pre-qualifier</v>
      </c>
      <c r="M14" s="11" t="str">
        <f>IFERROR(VLOOKUP(SUBSTITUTE(J14,"*","~*"),Brown!A:C,3,FALSE),"")</f>
        <v>quite such rather</v>
      </c>
      <c r="S14" s="80" t="str">
        <f t="shared" si="1"/>
        <v>DET</v>
      </c>
      <c r="T14" s="5" t="str">
        <f t="shared" si="2"/>
        <v>PDT</v>
      </c>
      <c r="U14" s="5" t="str">
        <f t="shared" si="3"/>
        <v>DET</v>
      </c>
      <c r="W14" s="5" t="str">
        <f t="shared" si="0"/>
        <v>ABL</v>
      </c>
      <c r="X14" s="5" t="str">
        <f t="shared" si="4"/>
        <v>DET</v>
      </c>
      <c r="AA14" s="78" t="str">
        <f t="shared" si="5"/>
        <v>PDT</v>
      </c>
      <c r="AB14" s="5" t="str">
        <f t="shared" si="6"/>
        <v>ABL</v>
      </c>
      <c r="AC14" s="5" t="str">
        <f t="shared" si="7"/>
        <v>PDT</v>
      </c>
    </row>
    <row r="15" spans="1:29" ht="42">
      <c r="A15" s="32"/>
      <c r="C15" s="9" t="str">
        <f>IFERROR(VLOOKUP(SUBSTITUTE(B15,"*","~*"),Upos!A:C,2,FALSE),"")</f>
        <v/>
      </c>
      <c r="D15" s="11" t="str">
        <f>IFERROR(VLOOKUP(SUBSTITUTE(B15,"*","~*"),Upos!A:C,3,FALSE),"")</f>
        <v/>
      </c>
      <c r="E15" s="54"/>
      <c r="F15" s="25"/>
      <c r="G15" s="9"/>
      <c r="H15" s="9" t="str">
        <f>IFERROR(VLOOKUP(SUBSTITUTE(F15,"*","~*"),PTB_NLTK!A:C,2,FALSE),"")</f>
        <v/>
      </c>
      <c r="I15" s="11" t="str">
        <f>IFERROR(VLOOKUP(SUBSTITUTE(F15,"*","~*"),PTB_NLTK!A:C,3,FALSE),"")</f>
        <v/>
      </c>
      <c r="J15" s="69" t="s">
        <v>114</v>
      </c>
      <c r="K15" s="12" t="s">
        <v>115</v>
      </c>
      <c r="L15" s="9" t="str">
        <f>IFERROR(VLOOKUP(SUBSTITUTE(J15,"*","~*"),Brown!A:C,2,FALSE),"")</f>
        <v>determiner/pronoun, pre-quantifier</v>
      </c>
      <c r="M15" s="11" t="str">
        <f>IFERROR(VLOOKUP(SUBSTITUTE(J15,"*","~*"),Brown!A:C,3,FALSE),"")</f>
        <v>all half many nary</v>
      </c>
      <c r="S15" s="80" t="str">
        <f t="shared" si="1"/>
        <v>DET</v>
      </c>
      <c r="T15" s="5" t="str">
        <f t="shared" si="2"/>
        <v/>
      </c>
      <c r="U15" s="5" t="str">
        <f t="shared" si="3"/>
        <v/>
      </c>
      <c r="W15" s="5" t="str">
        <f t="shared" si="0"/>
        <v>ABN</v>
      </c>
      <c r="X15" s="5" t="str">
        <f t="shared" si="4"/>
        <v>DET</v>
      </c>
      <c r="AA15" s="78" t="str">
        <f t="shared" si="5"/>
        <v>PDT</v>
      </c>
      <c r="AB15" s="5" t="str">
        <f t="shared" si="6"/>
        <v>ABN</v>
      </c>
      <c r="AC15" s="5" t="str">
        <f t="shared" si="7"/>
        <v>PDT</v>
      </c>
    </row>
    <row r="16" spans="1:29" ht="56">
      <c r="A16" s="32"/>
      <c r="C16" s="9" t="str">
        <f>IFERROR(VLOOKUP(SUBSTITUTE(B16,"*","~*"),Upos!A:C,2,FALSE),"")</f>
        <v/>
      </c>
      <c r="D16" s="11" t="str">
        <f>IFERROR(VLOOKUP(SUBSTITUTE(B16,"*","~*"),Upos!A:C,3,FALSE),"")</f>
        <v/>
      </c>
      <c r="E16" s="54"/>
      <c r="F16" s="25"/>
      <c r="G16" s="9"/>
      <c r="H16" s="9" t="str">
        <f>IFERROR(VLOOKUP(SUBSTITUTE(F16,"*","~*"),PTB_NLTK!A:C,2,FALSE),"")</f>
        <v/>
      </c>
      <c r="I16" s="11" t="str">
        <f>IFERROR(VLOOKUP(SUBSTITUTE(F16,"*","~*"),PTB_NLTK!A:C,3,FALSE),"")</f>
        <v/>
      </c>
      <c r="J16" s="69" t="s">
        <v>116</v>
      </c>
      <c r="K16" s="12" t="s">
        <v>115</v>
      </c>
      <c r="L16" s="9" t="str">
        <f>IFERROR(VLOOKUP(SUBSTITUTE(J16,"*","~*"),Brown!A:C,2,FALSE),"")</f>
        <v>determiner/pronoun, double conjunction or pre-quantifier</v>
      </c>
      <c r="M16" s="11" t="str">
        <f>IFERROR(VLOOKUP(SUBSTITUTE(J16,"*","~*"),Brown!A:C,3,FALSE),"")</f>
        <v>both</v>
      </c>
      <c r="S16" s="80" t="str">
        <f t="shared" si="1"/>
        <v>DET</v>
      </c>
      <c r="T16" s="5" t="str">
        <f t="shared" si="2"/>
        <v/>
      </c>
      <c r="U16" s="5" t="str">
        <f t="shared" si="3"/>
        <v/>
      </c>
      <c r="W16" s="5" t="str">
        <f t="shared" si="0"/>
        <v>ABX</v>
      </c>
      <c r="X16" s="5" t="str">
        <f t="shared" si="4"/>
        <v>DET</v>
      </c>
      <c r="AA16" s="78" t="str">
        <f t="shared" si="5"/>
        <v>PDT</v>
      </c>
      <c r="AB16" s="5" t="str">
        <f t="shared" si="6"/>
        <v>ABX</v>
      </c>
      <c r="AC16" s="5" t="str">
        <f t="shared" si="7"/>
        <v>PDT</v>
      </c>
    </row>
    <row r="17" spans="1:29" ht="28">
      <c r="A17" s="32"/>
      <c r="C17" s="9" t="str">
        <f>IFERROR(VLOOKUP(SUBSTITUTE(B17,"*","~*"),Upos!A:C,2,FALSE),"")</f>
        <v/>
      </c>
      <c r="D17" s="11" t="str">
        <f>IFERROR(VLOOKUP(SUBSTITUTE(B17,"*","~*"),Upos!A:C,3,FALSE),"")</f>
        <v/>
      </c>
      <c r="F17" s="24" t="s">
        <v>23</v>
      </c>
      <c r="G17" s="12" t="s">
        <v>24</v>
      </c>
      <c r="H17" s="9" t="str">
        <f>IFERROR(VLOOKUP(SUBSTITUTE(F17,"*","~*"),PTB_NLTK!A:C,2,FALSE),"")</f>
        <v>existential there</v>
      </c>
      <c r="I17" s="11" t="str">
        <f>IFERROR(VLOOKUP(SUBSTITUTE(F17,"*","~*"),PTB_NLTK!A:C,3,FALSE),"")</f>
        <v xml:space="preserve">there </v>
      </c>
      <c r="J17" s="16" t="s">
        <v>23</v>
      </c>
      <c r="K17" s="12" t="s">
        <v>25</v>
      </c>
      <c r="L17" s="9" t="str">
        <f>IFERROR(VLOOKUP(SUBSTITUTE(J17,"*","~*"),Brown!A:C,2,FALSE),"")</f>
        <v>existential there</v>
      </c>
      <c r="M17" s="11" t="str">
        <f>IFERROR(VLOOKUP(SUBSTITUTE(J17,"*","~*"),Brown!A:C,3,FALSE),"")</f>
        <v>there</v>
      </c>
      <c r="S17" s="80" t="str">
        <f t="shared" si="1"/>
        <v>DET</v>
      </c>
      <c r="T17" s="5" t="str">
        <f t="shared" si="2"/>
        <v>EX</v>
      </c>
      <c r="U17" s="5" t="str">
        <f t="shared" si="3"/>
        <v>DET</v>
      </c>
      <c r="W17" s="5" t="str">
        <f t="shared" si="0"/>
        <v>EX</v>
      </c>
      <c r="X17" s="5" t="str">
        <f t="shared" si="4"/>
        <v>DET</v>
      </c>
      <c r="AA17" s="78" t="str">
        <f t="shared" si="5"/>
        <v>EX</v>
      </c>
      <c r="AB17" s="5" t="str">
        <f t="shared" si="6"/>
        <v>EX</v>
      </c>
      <c r="AC17" s="5" t="str">
        <f t="shared" si="7"/>
        <v>EX</v>
      </c>
    </row>
    <row r="18" spans="1:29" ht="14">
      <c r="A18" s="32"/>
      <c r="C18" s="9" t="str">
        <f>IFERROR(VLOOKUP(SUBSTITUTE(B18,"*","~*"),Upos!A:C,2,FALSE),"")</f>
        <v/>
      </c>
      <c r="D18" s="11" t="str">
        <f>IFERROR(VLOOKUP(SUBSTITUTE(B18,"*","~*"),Upos!A:C,3,FALSE),"")</f>
        <v/>
      </c>
      <c r="F18" s="24" t="s">
        <v>185</v>
      </c>
      <c r="G18" s="12" t="s">
        <v>186</v>
      </c>
      <c r="H18" s="9" t="str">
        <f>IFERROR(VLOOKUP(SUBSTITUTE(F18,"*","~*"),PTB_NLTK!A:C,2,FALSE),"")</f>
        <v>WH-determiner</v>
      </c>
      <c r="I18" s="11" t="str">
        <f>IFERROR(VLOOKUP(SUBSTITUTE(F18,"*","~*"),PTB_NLTK!A:C,3,FALSE),"")</f>
        <v xml:space="preserve">that what whatever which whichever </v>
      </c>
      <c r="J18" s="16" t="s">
        <v>185</v>
      </c>
      <c r="K18" s="12" t="s">
        <v>187</v>
      </c>
      <c r="L18" s="9" t="str">
        <f>IFERROR(VLOOKUP(SUBSTITUTE(J18,"*","~*"),Brown!A:C,2,FALSE),"")</f>
        <v>WH-determiner</v>
      </c>
      <c r="M18" s="11" t="str">
        <f>IFERROR(VLOOKUP(SUBSTITUTE(J18,"*","~*"),Brown!A:C,3,FALSE),"")</f>
        <v>which what whatever whichever whichever-the-hell</v>
      </c>
      <c r="S18" s="80" t="str">
        <f t="shared" si="1"/>
        <v>DET</v>
      </c>
      <c r="T18" s="5" t="str">
        <f t="shared" si="2"/>
        <v>WDT</v>
      </c>
      <c r="U18" s="5" t="str">
        <f t="shared" si="3"/>
        <v>DET</v>
      </c>
      <c r="W18" s="5" t="str">
        <f t="shared" si="0"/>
        <v>WDT</v>
      </c>
      <c r="X18" s="5" t="str">
        <f t="shared" si="4"/>
        <v>DET</v>
      </c>
      <c r="AA18" s="78" t="str">
        <f t="shared" si="5"/>
        <v>WDT</v>
      </c>
      <c r="AB18" s="5" t="str">
        <f t="shared" si="6"/>
        <v>WDT</v>
      </c>
      <c r="AC18" s="5" t="str">
        <f t="shared" si="7"/>
        <v>WDT</v>
      </c>
    </row>
    <row r="19" spans="1:29" ht="14">
      <c r="A19" s="36"/>
      <c r="C19" s="9" t="str">
        <f>IFERROR(VLOOKUP(SUBSTITUTE(B19,"*","~*"),Upos!A:C,2,FALSE),"")</f>
        <v/>
      </c>
      <c r="D19" s="11" t="str">
        <f>IFERROR(VLOOKUP(SUBSTITUTE(B19,"*","~*"),Upos!A:C,3,FALSE),"")</f>
        <v/>
      </c>
      <c r="F19" s="24"/>
      <c r="G19" s="12"/>
      <c r="H19" s="9"/>
      <c r="I19" s="11"/>
      <c r="J19" s="16"/>
      <c r="K19" s="12"/>
      <c r="L19" s="9"/>
      <c r="M19" s="11"/>
      <c r="S19" s="80" t="str">
        <f t="shared" si="1"/>
        <v>DET</v>
      </c>
      <c r="T19" s="5" t="str">
        <f t="shared" si="2"/>
        <v/>
      </c>
      <c r="U19" s="5" t="str">
        <f t="shared" si="3"/>
        <v/>
      </c>
      <c r="W19" s="5" t="str">
        <f t="shared" si="0"/>
        <v/>
      </c>
      <c r="X19" s="5" t="str">
        <f t="shared" si="4"/>
        <v/>
      </c>
      <c r="AA19" s="78" t="str">
        <f t="shared" si="5"/>
        <v>WDT</v>
      </c>
      <c r="AB19" s="5" t="str">
        <f t="shared" si="6"/>
        <v/>
      </c>
      <c r="AC19" s="5" t="str">
        <f t="shared" si="7"/>
        <v/>
      </c>
    </row>
    <row r="20" spans="1:29" ht="42">
      <c r="B20" s="13" t="s">
        <v>944</v>
      </c>
      <c r="C20" s="9" t="str">
        <f>IFERROR(VLOOKUP(SUBSTITUTE(B20,"*","~*"),Upos!A:C,2,FALSE),"")</f>
        <v>adposition</v>
      </c>
      <c r="D20" s="11" t="str">
        <f>IFERROR(VLOOKUP(SUBSTITUTE(B20,"*","~*"),Upos!A:C,3,FALSE),"")</f>
        <v>on, of, at, with, by, into, under</v>
      </c>
      <c r="E20" s="37"/>
      <c r="F20" s="24" t="s">
        <v>29</v>
      </c>
      <c r="G20" s="12" t="s">
        <v>30</v>
      </c>
      <c r="H20" s="9" t="str">
        <f>IFERROR(VLOOKUP(SUBSTITUTE(F20,"*","~*"),PTB_NLTK!A:C,2,FALSE),"")</f>
        <v>preposition or conjunction, subordinating</v>
      </c>
      <c r="I20" s="11" t="str">
        <f>IFERROR(VLOOKUP(SUBSTITUTE(F20,"*","~*"),PTB_NLTK!A:C,3,FALSE),"")</f>
        <v xml:space="preserve">astride among uppon whether out inside pro despite on by throughout below within for towards near behind atop around if like until below next into if beside ... </v>
      </c>
      <c r="J20" s="16" t="s">
        <v>29</v>
      </c>
      <c r="K20" s="12" t="s">
        <v>31</v>
      </c>
      <c r="L20" s="9" t="str">
        <f>IFERROR(VLOOKUP(SUBSTITUTE(J20,"*","~*"),Brown!A:C,2,FALSE),"")</f>
        <v>preposition</v>
      </c>
      <c r="M20" s="11" t="str">
        <f>IFERROR(VLOOKUP(SUBSTITUTE(J20,"*","~*"),Brown!A:C,3,FALSE),"")</f>
        <v>of in for by considering to on among at through with under into regarding than since despite according per before toward against as after during including between without except upon out over ...</v>
      </c>
      <c r="S20" s="80" t="str">
        <f t="shared" si="1"/>
        <v>ADP</v>
      </c>
      <c r="T20" s="5" t="str">
        <f t="shared" si="2"/>
        <v>IN</v>
      </c>
      <c r="U20" s="5" t="str">
        <f t="shared" si="3"/>
        <v>ADP</v>
      </c>
      <c r="W20" s="5" t="str">
        <f t="shared" si="0"/>
        <v>IN</v>
      </c>
      <c r="X20" s="5" t="str">
        <f t="shared" si="4"/>
        <v>ADP</v>
      </c>
      <c r="AA20" s="78" t="str">
        <f t="shared" si="5"/>
        <v>IN</v>
      </c>
      <c r="AB20" s="5" t="str">
        <f t="shared" si="6"/>
        <v>IN</v>
      </c>
      <c r="AC20" s="5" t="str">
        <f t="shared" si="7"/>
        <v>IN</v>
      </c>
    </row>
    <row r="21" spans="1:29">
      <c r="E21" s="37"/>
      <c r="F21" s="24"/>
      <c r="G21" s="12"/>
      <c r="H21" s="9"/>
      <c r="I21" s="11"/>
      <c r="J21" s="16"/>
      <c r="K21" s="12"/>
      <c r="L21" s="9"/>
      <c r="M21" s="11"/>
      <c r="S21" s="80" t="str">
        <f t="shared" si="1"/>
        <v>ADP</v>
      </c>
      <c r="T21" s="5" t="str">
        <f t="shared" si="2"/>
        <v/>
      </c>
      <c r="U21" s="5" t="str">
        <f t="shared" si="3"/>
        <v/>
      </c>
      <c r="W21" s="5" t="str">
        <f t="shared" si="0"/>
        <v/>
      </c>
      <c r="X21" s="5" t="str">
        <f t="shared" si="4"/>
        <v/>
      </c>
      <c r="AA21" s="78" t="str">
        <f t="shared" si="5"/>
        <v>IN</v>
      </c>
      <c r="AB21" s="5" t="str">
        <f t="shared" si="6"/>
        <v/>
      </c>
      <c r="AC21" s="5" t="str">
        <f t="shared" si="7"/>
        <v/>
      </c>
    </row>
    <row r="22" spans="1:29" ht="42">
      <c r="B22" s="70" t="s">
        <v>956</v>
      </c>
      <c r="C22" s="9" t="str">
        <f>IFERROR(VLOOKUP(SUBSTITUTE(B22,"*","~*"),Upos!A:C,2,FALSE),"")</f>
        <v>subordinating conjunction</v>
      </c>
      <c r="D22" s="11">
        <f>IFERROR(VLOOKUP(SUBSTITUTE(B22,"*","~*"),Upos!A:C,3,FALSE),"")</f>
        <v>0</v>
      </c>
      <c r="E22" s="37"/>
      <c r="F22" s="25"/>
      <c r="G22" s="9"/>
      <c r="H22" s="9" t="str">
        <f>IFERROR(VLOOKUP(SUBSTITUTE(F22,"*","~*"),PTB_NLTK!A:C,2,FALSE),"")</f>
        <v/>
      </c>
      <c r="I22" s="11" t="str">
        <f>IFERROR(VLOOKUP(SUBSTITUTE(F22,"*","~*"),PTB_NLTK!A:C,3,FALSE),"")</f>
        <v/>
      </c>
      <c r="J22" s="16" t="s">
        <v>32</v>
      </c>
      <c r="K22" s="12" t="s">
        <v>33</v>
      </c>
      <c r="L22" s="9" t="str">
        <f>IFERROR(VLOOKUP(SUBSTITUTE(J22,"*","~*"),Brown!A:C,2,FALSE),"")</f>
        <v>conjunction, subordinating</v>
      </c>
      <c r="M22" s="11" t="str">
        <f>IFERROR(VLOOKUP(SUBSTITUTE(J22,"*","~*"),Brown!A:C,3,FALSE),"")</f>
        <v>that as after whether before while like because if since for than altho until so unless though providing once lest s'posin' till whereas whereupon supposing tho' albeit then so's 'fore</v>
      </c>
      <c r="S22" s="80" t="str">
        <f t="shared" si="1"/>
        <v>SCONJ</v>
      </c>
      <c r="T22" s="5" t="str">
        <f t="shared" si="2"/>
        <v/>
      </c>
      <c r="U22" s="5" t="str">
        <f t="shared" si="3"/>
        <v/>
      </c>
      <c r="W22" s="5" t="str">
        <f t="shared" si="0"/>
        <v>CS</v>
      </c>
      <c r="X22" s="5" t="str">
        <f t="shared" si="4"/>
        <v>SCONJ</v>
      </c>
      <c r="AA22" s="78" t="str">
        <f t="shared" si="5"/>
        <v>IN</v>
      </c>
      <c r="AB22" s="5" t="str">
        <f t="shared" si="6"/>
        <v>CS</v>
      </c>
      <c r="AC22" s="5" t="str">
        <f t="shared" si="7"/>
        <v>IN</v>
      </c>
    </row>
    <row r="23" spans="1:29" ht="14">
      <c r="C23" s="9" t="str">
        <f>IFERROR(VLOOKUP(SUBSTITUTE(B23,"*","~*"),Upos!A:C,2,FALSE),"")</f>
        <v/>
      </c>
      <c r="D23" s="11" t="str">
        <f>IFERROR(VLOOKUP(SUBSTITUTE(B23,"*","~*"),Upos!A:C,3,FALSE),"")</f>
        <v/>
      </c>
      <c r="F23" s="25"/>
      <c r="G23" s="9"/>
      <c r="H23" s="9"/>
      <c r="I23" s="11"/>
      <c r="J23" s="16"/>
      <c r="K23" s="12"/>
      <c r="L23" s="9"/>
      <c r="M23" s="11"/>
      <c r="S23" s="80" t="str">
        <f t="shared" si="1"/>
        <v>SCONJ</v>
      </c>
      <c r="T23" s="5" t="str">
        <f t="shared" si="2"/>
        <v/>
      </c>
      <c r="U23" s="5" t="str">
        <f t="shared" si="3"/>
        <v/>
      </c>
      <c r="W23" s="5" t="str">
        <f t="shared" si="0"/>
        <v/>
      </c>
      <c r="X23" s="5" t="str">
        <f t="shared" si="4"/>
        <v/>
      </c>
      <c r="AA23" s="78" t="str">
        <f t="shared" si="5"/>
        <v>IN</v>
      </c>
      <c r="AB23" s="5" t="str">
        <f t="shared" si="6"/>
        <v/>
      </c>
      <c r="AC23" s="5" t="str">
        <f t="shared" si="7"/>
        <v/>
      </c>
    </row>
    <row r="24" spans="1:29" ht="42">
      <c r="A24" s="39"/>
      <c r="B24" s="13" t="s">
        <v>945</v>
      </c>
      <c r="C24" s="9" t="str">
        <f>IFERROR(VLOOKUP(SUBSTITUTE(B24,"*","~*"),Upos!A:C,2,FALSE),"")</f>
        <v>adjective</v>
      </c>
      <c r="D24" s="11" t="str">
        <f>IFERROR(VLOOKUP(SUBSTITUTE(B24,"*","~*"),Upos!A:C,3,FALSE),"")</f>
        <v>new, good, high, special, big, local</v>
      </c>
      <c r="E24" s="68"/>
      <c r="F24" s="24" t="s">
        <v>34</v>
      </c>
      <c r="G24" s="12" t="s">
        <v>35</v>
      </c>
      <c r="H24" s="9" t="str">
        <f>IFERROR(VLOOKUP(SUBSTITUTE(F24,"*","~*"),PTB_NLTK!A:C,2,FALSE),"")</f>
        <v>adjective or numeral, ordinal</v>
      </c>
      <c r="I24" s="11" t="str">
        <f>IFERROR(VLOOKUP(SUBSTITUTE(F24,"*","~*"),PTB_NLTK!A:C,3,FALSE),"")</f>
        <v xml:space="preserve">third ill-mannered pre-war regrettable oiled calamitous first separable ectoplasmic battery-powered participatory fourth still-to-be-named multilingual multi-disciplinary ... </v>
      </c>
      <c r="J24" s="16" t="s">
        <v>34</v>
      </c>
      <c r="K24" s="12" t="s">
        <v>36</v>
      </c>
      <c r="L24" s="9" t="str">
        <f>IFERROR(VLOOKUP(SUBSTITUTE(J24,"*","~*"),Brown!A:C,2,FALSE),"")</f>
        <v>adjective</v>
      </c>
      <c r="M24" s="11" t="str">
        <f>IFERROR(VLOOKUP(SUBSTITUTE(J24,"*","~*"),Brown!A:C,3,FALSE),"")</f>
        <v>recent over-all possible hard-fought favorable hard meager fit such widespread outmoded inadequate ambiguous grand clerical effective orderly federal foster general proportionate ...</v>
      </c>
      <c r="S24" s="80" t="str">
        <f t="shared" si="1"/>
        <v>ADJ</v>
      </c>
      <c r="T24" s="5" t="str">
        <f t="shared" si="2"/>
        <v>JJ</v>
      </c>
      <c r="U24" s="5" t="str">
        <f t="shared" si="3"/>
        <v>ADJ</v>
      </c>
      <c r="W24" s="5" t="str">
        <f t="shared" si="0"/>
        <v>JJ</v>
      </c>
      <c r="X24" s="5" t="str">
        <f t="shared" si="4"/>
        <v>ADJ</v>
      </c>
      <c r="AA24" s="78" t="str">
        <f t="shared" si="5"/>
        <v>JJ</v>
      </c>
      <c r="AB24" s="5" t="str">
        <f t="shared" si="6"/>
        <v>JJ</v>
      </c>
      <c r="AC24" s="5" t="str">
        <f t="shared" si="7"/>
        <v>JJ</v>
      </c>
    </row>
    <row r="25" spans="1:29" ht="42">
      <c r="A25" s="39"/>
      <c r="C25" s="9" t="str">
        <f>IFERROR(VLOOKUP(SUBSTITUTE(B25,"*","~*"),Upos!A:C,2,FALSE),"")</f>
        <v/>
      </c>
      <c r="D25" s="11" t="str">
        <f>IFERROR(VLOOKUP(SUBSTITUTE(B25,"*","~*"),Upos!A:C,3,FALSE),"")</f>
        <v/>
      </c>
      <c r="E25" s="68"/>
      <c r="F25" s="25"/>
      <c r="G25" s="9"/>
      <c r="H25" s="9" t="str">
        <f>IFERROR(VLOOKUP(SUBSTITUTE(F25,"*","~*"),PTB_NLTK!A:C,2,FALSE),"")</f>
        <v/>
      </c>
      <c r="I25" s="11" t="str">
        <f>IFERROR(VLOOKUP(SUBSTITUTE(F25,"*","~*"),PTB_NLTK!A:C,3,FALSE),"")</f>
        <v/>
      </c>
      <c r="J25" s="69" t="s">
        <v>117</v>
      </c>
      <c r="K25" s="12" t="s">
        <v>118</v>
      </c>
      <c r="L25" s="9" t="str">
        <f>IFERROR(VLOOKUP(SUBSTITUTE(J25,"*","~*"),Brown!A:C,2,FALSE),"")</f>
        <v>determiner/pronoun, post-determiner</v>
      </c>
      <c r="M25" s="11" t="str">
        <f>IFERROR(VLOOKUP(SUBSTITUTE(J25,"*","~*"),Brown!A:C,3,FALSE),"")</f>
        <v>many other next more last former little several enough most least only very few fewer past same Last latter less single plenty 'nough lesser certain various manye next-to-last particular final previous present nuf</v>
      </c>
      <c r="S25" s="80" t="str">
        <f t="shared" si="1"/>
        <v>ADJ</v>
      </c>
      <c r="T25" s="5" t="str">
        <f t="shared" si="2"/>
        <v/>
      </c>
      <c r="U25" s="5" t="str">
        <f t="shared" si="3"/>
        <v/>
      </c>
      <c r="W25" s="5" t="str">
        <f t="shared" si="0"/>
        <v>AP</v>
      </c>
      <c r="X25" s="5" t="str">
        <f t="shared" si="4"/>
        <v>ADJ</v>
      </c>
      <c r="AA25" s="78" t="str">
        <f t="shared" si="5"/>
        <v>JJ</v>
      </c>
      <c r="AB25" s="5" t="str">
        <f t="shared" si="6"/>
        <v>AP</v>
      </c>
      <c r="AC25" s="5" t="str">
        <f t="shared" si="7"/>
        <v>JJ</v>
      </c>
    </row>
    <row r="26" spans="1:29" ht="28">
      <c r="A26" s="39"/>
      <c r="C26" s="9" t="str">
        <f>IFERROR(VLOOKUP(SUBSTITUTE(B26,"*","~*"),Upos!A:C,2,FALSE),"")</f>
        <v/>
      </c>
      <c r="D26" s="11" t="str">
        <f>IFERROR(VLOOKUP(SUBSTITUTE(B26,"*","~*"),Upos!A:C,3,FALSE),"")</f>
        <v/>
      </c>
      <c r="F26" s="24" t="s">
        <v>37</v>
      </c>
      <c r="G26" s="12" t="s">
        <v>38</v>
      </c>
      <c r="H26" s="9" t="str">
        <f>IFERROR(VLOOKUP(SUBSTITUTE(F26,"*","~*"),PTB_NLTK!A:C,2,FALSE),"")</f>
        <v>adjective, comparative</v>
      </c>
      <c r="I26" s="11" t="str">
        <f>IFERROR(VLOOKUP(SUBSTITUTE(F26,"*","~*"),PTB_NLTK!A:C,3,FALSE),"")</f>
        <v xml:space="preserve">bleaker braver breezier briefer brighter brisker broader bumper busier calmer cheaper choosier cleaner clearer closer colder commoner costlier cozier creamier crunchier cuter ... </v>
      </c>
      <c r="J26" s="16" t="s">
        <v>37</v>
      </c>
      <c r="K26" s="12" t="s">
        <v>39</v>
      </c>
      <c r="L26" s="9" t="str">
        <f>IFERROR(VLOOKUP(SUBSTITUTE(J26,"*","~*"),Brown!A:C,2,FALSE),"")</f>
        <v>adjective, comparative</v>
      </c>
      <c r="M26" s="11" t="str">
        <f>IFERROR(VLOOKUP(SUBSTITUTE(J26,"*","~*"),Brown!A:C,3,FALSE),"")</f>
        <v>greater older further earlier later freer franker wider better deeper firmer tougher faster higher bigger worse younger lighter nicer slower happier frothier Greater newer Elder ...</v>
      </c>
      <c r="S26" s="80" t="str">
        <f t="shared" si="1"/>
        <v>ADJ</v>
      </c>
      <c r="T26" s="5" t="str">
        <f t="shared" si="2"/>
        <v>JJR</v>
      </c>
      <c r="U26" s="5" t="str">
        <f t="shared" si="3"/>
        <v>ADJ</v>
      </c>
      <c r="W26" s="5" t="str">
        <f t="shared" si="0"/>
        <v>JJR</v>
      </c>
      <c r="X26" s="5" t="str">
        <f t="shared" si="4"/>
        <v>ADJ</v>
      </c>
      <c r="AA26" s="78" t="str">
        <f t="shared" si="5"/>
        <v>JJR</v>
      </c>
      <c r="AB26" s="5" t="str">
        <f t="shared" si="6"/>
        <v>JJR</v>
      </c>
      <c r="AC26" s="5" t="str">
        <f t="shared" si="7"/>
        <v>JJR</v>
      </c>
    </row>
    <row r="27" spans="1:29" ht="42">
      <c r="A27" s="39"/>
      <c r="C27" s="9" t="str">
        <f>IFERROR(VLOOKUP(SUBSTITUTE(B27,"*","~*"),Upos!A:C,2,FALSE),"")</f>
        <v/>
      </c>
      <c r="D27" s="11" t="str">
        <f>IFERROR(VLOOKUP(SUBSTITUTE(B27,"*","~*"),Upos!A:C,3,FALSE),"")</f>
        <v/>
      </c>
      <c r="E27" s="38"/>
      <c r="F27" s="24" t="s">
        <v>40</v>
      </c>
      <c r="G27" s="12" t="s">
        <v>41</v>
      </c>
      <c r="H27" s="9" t="str">
        <f>IFERROR(VLOOKUP(SUBSTITUTE(F27,"*","~*"),PTB_NLTK!A:C,2,FALSE),"")</f>
        <v>adjective, superlative</v>
      </c>
      <c r="I27" s="11" t="str">
        <f>IFERROR(VLOOKUP(SUBSTITUTE(F27,"*","~*"),PTB_NLTK!A:C,3,FALSE),"")</f>
        <v xml:space="preserve">calmest cheapest choicest classiest cleanest clearest closest commonest corniest costliest crassest creepiest crudest cutest darkest deadliest dearest deepest densest dinkiest ... </v>
      </c>
      <c r="J27" s="16" t="s">
        <v>40</v>
      </c>
      <c r="K27" s="12" t="s">
        <v>42</v>
      </c>
      <c r="L27" s="9" t="str">
        <f>IFERROR(VLOOKUP(SUBSTITUTE(J27,"*","~*"),Brown!A:C,2,FALSE),"")</f>
        <v>adjective, semantically superlative</v>
      </c>
      <c r="M27" s="11" t="str">
        <f>IFERROR(VLOOKUP(SUBSTITUTE(J27,"*","~*"),Brown!A:C,3,FALSE),"")</f>
        <v>top chief principal northernmost master key head main tops utmost innermost foremost uppermost paramount topmost</v>
      </c>
      <c r="S27" s="80" t="str">
        <f t="shared" si="1"/>
        <v>ADJ</v>
      </c>
      <c r="T27" s="5" t="str">
        <f t="shared" si="2"/>
        <v>JJS</v>
      </c>
      <c r="U27" s="5" t="str">
        <f t="shared" si="3"/>
        <v>ADJ</v>
      </c>
      <c r="W27" s="5" t="str">
        <f t="shared" si="0"/>
        <v>JJS</v>
      </c>
      <c r="X27" s="5" t="str">
        <f t="shared" si="4"/>
        <v>ADJ</v>
      </c>
      <c r="AA27" s="78" t="str">
        <f t="shared" si="5"/>
        <v>JJS</v>
      </c>
      <c r="AB27" s="5" t="str">
        <f t="shared" si="6"/>
        <v>JJS</v>
      </c>
      <c r="AC27" s="5" t="str">
        <f t="shared" si="7"/>
        <v>JJS</v>
      </c>
    </row>
    <row r="28" spans="1:29" ht="42">
      <c r="A28" s="39"/>
      <c r="C28" s="9" t="str">
        <f>IFERROR(VLOOKUP(SUBSTITUTE(B28,"*","~*"),Upos!A:C,2,FALSE),"")</f>
        <v/>
      </c>
      <c r="D28" s="11" t="str">
        <f>IFERROR(VLOOKUP(SUBSTITUTE(B28,"*","~*"),Upos!A:C,3,FALSE),"")</f>
        <v/>
      </c>
      <c r="E28" s="38"/>
      <c r="F28" s="25"/>
      <c r="G28" s="9"/>
      <c r="H28" s="9" t="str">
        <f>IFERROR(VLOOKUP(SUBSTITUTE(F28,"*","~*"),PTB_NLTK!A:C,2,FALSE),"")</f>
        <v/>
      </c>
      <c r="I28" s="11" t="str">
        <f>IFERROR(VLOOKUP(SUBSTITUTE(F28,"*","~*"),PTB_NLTK!A:C,3,FALSE),"")</f>
        <v/>
      </c>
      <c r="J28" s="16" t="s">
        <v>43</v>
      </c>
      <c r="K28" s="12" t="s">
        <v>44</v>
      </c>
      <c r="L28" s="9" t="str">
        <f>IFERROR(VLOOKUP(SUBSTITUTE(J28,"*","~*"),Brown!A:C,2,FALSE),"")</f>
        <v>adjective, superlative</v>
      </c>
      <c r="M28" s="11" t="str">
        <f>IFERROR(VLOOKUP(SUBSTITUTE(J28,"*","~*"),Brown!A:C,3,FALSE),"")</f>
        <v>best largest coolest calmest latest greatest earliest simplest strongest newest fiercest unhappiest worst youngest worthiest fastest hottest fittest lowest finest smallest staunchest ...</v>
      </c>
      <c r="S28" s="80" t="str">
        <f t="shared" si="1"/>
        <v>ADJ</v>
      </c>
      <c r="T28" s="5" t="str">
        <f t="shared" si="2"/>
        <v/>
      </c>
      <c r="U28" s="5" t="str">
        <f t="shared" si="3"/>
        <v/>
      </c>
      <c r="W28" s="5" t="str">
        <f t="shared" si="0"/>
        <v>JJT</v>
      </c>
      <c r="X28" s="5" t="str">
        <f t="shared" si="4"/>
        <v>ADJ</v>
      </c>
      <c r="AA28" s="78" t="str">
        <f t="shared" si="5"/>
        <v>JJS</v>
      </c>
      <c r="AB28" s="5" t="str">
        <f t="shared" si="6"/>
        <v>JJT</v>
      </c>
      <c r="AC28" s="5" t="str">
        <f t="shared" si="7"/>
        <v>JJS</v>
      </c>
    </row>
    <row r="29" spans="1:29" ht="14">
      <c r="C29" s="9" t="str">
        <f>IFERROR(VLOOKUP(SUBSTITUTE(B29,"*","~*"),Upos!A:C,2,FALSE),"")</f>
        <v/>
      </c>
      <c r="D29" s="11" t="str">
        <f>IFERROR(VLOOKUP(SUBSTITUTE(B29,"*","~*"),Upos!A:C,3,FALSE),"")</f>
        <v/>
      </c>
      <c r="F29" s="25"/>
      <c r="G29" s="9"/>
      <c r="H29" s="9"/>
      <c r="I29" s="11"/>
      <c r="J29" s="16"/>
      <c r="K29" s="12"/>
      <c r="L29" s="9"/>
      <c r="M29" s="11"/>
      <c r="S29" s="80" t="str">
        <f t="shared" si="1"/>
        <v>ADJ</v>
      </c>
      <c r="T29" s="5" t="str">
        <f t="shared" si="2"/>
        <v/>
      </c>
      <c r="U29" s="5" t="str">
        <f t="shared" si="3"/>
        <v/>
      </c>
      <c r="W29" s="5" t="str">
        <f t="shared" si="0"/>
        <v/>
      </c>
      <c r="X29" s="5" t="str">
        <f t="shared" si="4"/>
        <v/>
      </c>
      <c r="AA29" s="78" t="str">
        <f t="shared" si="5"/>
        <v>JJS</v>
      </c>
      <c r="AB29" s="5" t="str">
        <f t="shared" si="6"/>
        <v/>
      </c>
      <c r="AC29" s="5" t="str">
        <f t="shared" si="7"/>
        <v/>
      </c>
    </row>
    <row r="30" spans="1:29" ht="56">
      <c r="A30" s="42"/>
      <c r="B30" s="13" t="s">
        <v>947</v>
      </c>
      <c r="C30" s="9" t="str">
        <f>IFERROR(VLOOKUP(SUBSTITUTE(B30,"*","~*"),Upos!A:C,2,FALSE),"")</f>
        <v>noun</v>
      </c>
      <c r="D30" s="11" t="str">
        <f>IFERROR(VLOOKUP(SUBSTITUTE(B30,"*","~*"),Upos!A:C,3,FALSE),"")</f>
        <v>year, home, costs, time, education</v>
      </c>
      <c r="E30" s="40"/>
      <c r="F30" s="24" t="s">
        <v>50</v>
      </c>
      <c r="G30" s="12" t="s">
        <v>51</v>
      </c>
      <c r="H30" s="9" t="str">
        <f>IFERROR(VLOOKUP(SUBSTITUTE(F30,"*","~*"),PTB_NLTK!A:C,2,FALSE),"")</f>
        <v>noun, common, singular or mass</v>
      </c>
      <c r="I30" s="11" t="str">
        <f>IFERROR(VLOOKUP(SUBSTITUTE(F30,"*","~*"),PTB_NLTK!A:C,3,FALSE),"")</f>
        <v xml:space="preserve">common-carrier cabbage knuckle-duster Casino afghan shed thermostat investment slide humour falloff slick wind hyena override subhumanity machinist ... </v>
      </c>
      <c r="J30" s="16" t="s">
        <v>50</v>
      </c>
      <c r="K30" s="12" t="s">
        <v>52</v>
      </c>
      <c r="L30" s="9" t="str">
        <f>IFERROR(VLOOKUP(SUBSTITUTE(J30,"*","~*"),Brown!A:C,2,FALSE),"")</f>
        <v>noun, singular, common</v>
      </c>
      <c r="M30" s="11" t="str">
        <f>IFERROR(VLOOKUP(SUBSTITUTE(J30,"*","~*"),Brown!A:C,3,FALSE),"")</f>
        <v>failure burden court fire appointment awarding compensation Mayor interim committee fact effect airport management surveillance jail doctor intern extern night weekend duty legislation Tax Office ...</v>
      </c>
      <c r="S30" s="80" t="str">
        <f t="shared" si="1"/>
        <v>NOUN</v>
      </c>
      <c r="T30" s="5" t="str">
        <f t="shared" si="2"/>
        <v>NN</v>
      </c>
      <c r="U30" s="5" t="str">
        <f t="shared" si="3"/>
        <v>NOUN</v>
      </c>
      <c r="W30" s="5" t="str">
        <f t="shared" si="0"/>
        <v>NN</v>
      </c>
      <c r="X30" s="5" t="str">
        <f t="shared" si="4"/>
        <v>NOUN</v>
      </c>
      <c r="AA30" s="78" t="str">
        <f t="shared" si="5"/>
        <v>NN</v>
      </c>
      <c r="AB30" s="5" t="str">
        <f t="shared" si="6"/>
        <v>NN</v>
      </c>
      <c r="AC30" s="5" t="str">
        <f t="shared" si="7"/>
        <v>NN</v>
      </c>
    </row>
    <row r="31" spans="1:29" ht="42">
      <c r="A31" s="42"/>
      <c r="C31" s="9" t="str">
        <f>IFERROR(VLOOKUP(SUBSTITUTE(B31,"*","~*"),Upos!A:C,2,FALSE),"")</f>
        <v/>
      </c>
      <c r="D31" s="11" t="str">
        <f>IFERROR(VLOOKUP(SUBSTITUTE(B31,"*","~*"),Upos!A:C,3,FALSE),"")</f>
        <v/>
      </c>
      <c r="E31" s="40"/>
      <c r="F31" s="25"/>
      <c r="G31" s="9"/>
      <c r="H31" s="9" t="str">
        <f>IFERROR(VLOOKUP(SUBSTITUTE(F31,"*","~*"),PTB_NLTK!A:C,2,FALSE),"")</f>
        <v/>
      </c>
      <c r="I31" s="11" t="str">
        <f>IFERROR(VLOOKUP(SUBSTITUTE(F31,"*","~*"),PTB_NLTK!A:C,3,FALSE),"")</f>
        <v/>
      </c>
      <c r="J31" s="16" t="s">
        <v>53</v>
      </c>
      <c r="K31" s="12" t="s">
        <v>54</v>
      </c>
      <c r="L31" s="9" t="str">
        <f>IFERROR(VLOOKUP(SUBSTITUTE(J31,"*","~*"),Brown!A:C,2,FALSE),"")</f>
        <v>noun, singular, common, genitive</v>
      </c>
      <c r="M31" s="11" t="str">
        <f>IFERROR(VLOOKUP(SUBSTITUTE(J31,"*","~*"),Brown!A:C,3,FALSE),"")</f>
        <v>season's world's player's night's chapter's golf's football's baseball's club's U.'s coach's bride's bridegroom's board's county's firm's company's superintendent's mob's Navy's ...</v>
      </c>
      <c r="S31" s="80" t="str">
        <f t="shared" si="1"/>
        <v>NOUN</v>
      </c>
      <c r="T31" s="5" t="str">
        <f t="shared" si="2"/>
        <v/>
      </c>
      <c r="U31" s="5" t="str">
        <f t="shared" si="3"/>
        <v/>
      </c>
      <c r="W31" s="5" t="str">
        <f t="shared" si="0"/>
        <v>NN$</v>
      </c>
      <c r="X31" s="5" t="str">
        <f t="shared" si="4"/>
        <v>NOUN</v>
      </c>
      <c r="AA31" s="78" t="str">
        <f t="shared" si="5"/>
        <v>NN</v>
      </c>
      <c r="AB31" s="5" t="str">
        <f t="shared" si="6"/>
        <v>NN$</v>
      </c>
      <c r="AC31" s="5" t="str">
        <f t="shared" si="7"/>
        <v>NN</v>
      </c>
    </row>
    <row r="32" spans="1:29" ht="28">
      <c r="A32" s="42"/>
      <c r="C32" s="9" t="str">
        <f>IFERROR(VLOOKUP(SUBSTITUTE(B32,"*","~*"),Upos!A:C,2,FALSE),"")</f>
        <v/>
      </c>
      <c r="D32" s="11" t="str">
        <f>IFERROR(VLOOKUP(SUBSTITUTE(B32,"*","~*"),Upos!A:C,3,FALSE),"")</f>
        <v/>
      </c>
      <c r="E32" s="40"/>
      <c r="F32" s="25"/>
      <c r="G32" s="9"/>
      <c r="H32" s="9" t="str">
        <f>IFERROR(VLOOKUP(SUBSTITUTE(F32,"*","~*"),PTB_NLTK!A:C,2,FALSE),"")</f>
        <v/>
      </c>
      <c r="I32" s="11" t="str">
        <f>IFERROR(VLOOKUP(SUBSTITUTE(F32,"*","~*"),PTB_NLTK!A:C,3,FALSE),"")</f>
        <v/>
      </c>
      <c r="J32" s="69" t="s">
        <v>55</v>
      </c>
      <c r="K32" s="12" t="s">
        <v>56</v>
      </c>
      <c r="L32" s="9" t="str">
        <f>IFERROR(VLOOKUP(SUBSTITUTE(J32,"*","~*"),Brown!A:C,2,FALSE),"")</f>
        <v>noun, singular, adverbial</v>
      </c>
      <c r="M32" s="11" t="str">
        <f>IFERROR(VLOOKUP(SUBSTITUTE(J32,"*","~*"),Brown!A:C,3,FALSE),"")</f>
        <v>Friday home Wednesday Tuesday Monday Sunday Thursday yesterday tomorrow tonight West East Saturday west left east downtown north northeast southeast northwest North South right ...</v>
      </c>
      <c r="S32" s="80" t="str">
        <f t="shared" si="1"/>
        <v>NOUN</v>
      </c>
      <c r="T32" s="5" t="str">
        <f t="shared" si="2"/>
        <v/>
      </c>
      <c r="U32" s="5" t="str">
        <f t="shared" si="3"/>
        <v/>
      </c>
      <c r="W32" s="5" t="str">
        <f t="shared" si="0"/>
        <v>NR</v>
      </c>
      <c r="X32" s="5" t="str">
        <f t="shared" si="4"/>
        <v>NOUN</v>
      </c>
      <c r="AA32" s="78" t="str">
        <f t="shared" si="5"/>
        <v>NN</v>
      </c>
      <c r="AB32" s="5" t="str">
        <f t="shared" si="6"/>
        <v>NR</v>
      </c>
      <c r="AC32" s="5" t="str">
        <f t="shared" si="7"/>
        <v>NN</v>
      </c>
    </row>
    <row r="33" spans="1:29" ht="28">
      <c r="A33" s="42"/>
      <c r="C33" s="9" t="str">
        <f>IFERROR(VLOOKUP(SUBSTITUTE(B33,"*","~*"),Upos!A:C,2,FALSE),"")</f>
        <v/>
      </c>
      <c r="D33" s="11" t="str">
        <f>IFERROR(VLOOKUP(SUBSTITUTE(B33,"*","~*"),Upos!A:C,3,FALSE),"")</f>
        <v/>
      </c>
      <c r="E33" s="40"/>
      <c r="F33" s="25"/>
      <c r="G33" s="9"/>
      <c r="H33" s="9" t="str">
        <f>IFERROR(VLOOKUP(SUBSTITUTE(F33,"*","~*"),PTB_NLTK!A:C,2,FALSE),"")</f>
        <v/>
      </c>
      <c r="I33" s="11" t="str">
        <f>IFERROR(VLOOKUP(SUBSTITUTE(F33,"*","~*"),PTB_NLTK!A:C,3,FALSE),"")</f>
        <v/>
      </c>
      <c r="J33" s="69" t="s">
        <v>82</v>
      </c>
      <c r="K33" s="12" t="s">
        <v>83</v>
      </c>
      <c r="L33" s="9" t="str">
        <f>IFERROR(VLOOKUP(SUBSTITUTE(J33,"*","~*"),Brown!A:C,2,FALSE),"")</f>
        <v>pronoun, nominal</v>
      </c>
      <c r="M33" s="11" t="str">
        <f>IFERROR(VLOOKUP(SUBSTITUTE(J33,"*","~*"),Brown!A:C,3,FALSE),"")</f>
        <v>none something everything one anyone nothing nobody everybody everyone anybody anything someone no-one nothin</v>
      </c>
      <c r="S33" s="80" t="str">
        <f t="shared" si="1"/>
        <v>NOUN</v>
      </c>
      <c r="T33" s="5" t="str">
        <f t="shared" si="2"/>
        <v/>
      </c>
      <c r="U33" s="5" t="str">
        <f t="shared" si="3"/>
        <v/>
      </c>
      <c r="W33" s="5" t="str">
        <f t="shared" si="0"/>
        <v>PN</v>
      </c>
      <c r="X33" s="5" t="str">
        <f t="shared" si="4"/>
        <v>NOUN</v>
      </c>
      <c r="AA33" s="78" t="str">
        <f t="shared" si="5"/>
        <v>NN</v>
      </c>
      <c r="AB33" s="5" t="str">
        <f t="shared" si="6"/>
        <v>PN</v>
      </c>
      <c r="AC33" s="5" t="str">
        <f t="shared" si="7"/>
        <v>NN</v>
      </c>
    </row>
    <row r="34" spans="1:29" ht="28">
      <c r="A34" s="42"/>
      <c r="C34" s="9" t="str">
        <f>IFERROR(VLOOKUP(SUBSTITUTE(B34,"*","~*"),Upos!A:C,2,FALSE),"")</f>
        <v/>
      </c>
      <c r="D34" s="11" t="str">
        <f>IFERROR(VLOOKUP(SUBSTITUTE(B34,"*","~*"),Upos!A:C,3,FALSE),"")</f>
        <v/>
      </c>
      <c r="E34" s="41"/>
      <c r="F34" s="24" t="s">
        <v>57</v>
      </c>
      <c r="G34" s="12" t="s">
        <v>58</v>
      </c>
      <c r="H34" s="9" t="str">
        <f>IFERROR(VLOOKUP(SUBSTITUTE(F34,"*","~*"),PTB_NLTK!A:C,2,FALSE),"")</f>
        <v>noun, common, plural</v>
      </c>
      <c r="I34" s="11" t="str">
        <f>IFERROR(VLOOKUP(SUBSTITUTE(F34,"*","~*"),PTB_NLTK!A:C,3,FALSE),"")</f>
        <v xml:space="preserve">undergraduates scotches bric-a-brac products bodyguards facets coasts divestitures storehouses designs clubs fragrances averages subjectivists apprehensions muses factory-jobs ... </v>
      </c>
      <c r="J34" s="16" t="s">
        <v>57</v>
      </c>
      <c r="K34" s="12" t="s">
        <v>59</v>
      </c>
      <c r="L34" s="9" t="str">
        <f>IFERROR(VLOOKUP(SUBSTITUTE(J34,"*","~*"),Brown!A:C,2,FALSE),"")</f>
        <v>noun, plural, common</v>
      </c>
      <c r="M34" s="11" t="str">
        <f>IFERROR(VLOOKUP(SUBSTITUTE(J34,"*","~*"),Brown!A:C,3,FALSE),"")</f>
        <v>irregularities presentments thanks reports voters laws legislators years areas adjustments chambers $100 bonds courts sales details raises sessions members congressmen votes polls calls ...</v>
      </c>
      <c r="S34" s="80" t="str">
        <f t="shared" si="1"/>
        <v>NOUN</v>
      </c>
      <c r="T34" s="5" t="str">
        <f t="shared" si="2"/>
        <v>NNS</v>
      </c>
      <c r="U34" s="5" t="str">
        <f t="shared" si="3"/>
        <v>NOUN</v>
      </c>
      <c r="W34" s="5" t="str">
        <f t="shared" si="0"/>
        <v>NNS</v>
      </c>
      <c r="X34" s="5" t="str">
        <f t="shared" si="4"/>
        <v>NOUN</v>
      </c>
      <c r="AA34" s="78" t="str">
        <f t="shared" si="5"/>
        <v>NNS</v>
      </c>
      <c r="AB34" s="5" t="str">
        <f t="shared" si="6"/>
        <v>NNS</v>
      </c>
      <c r="AC34" s="5" t="str">
        <f t="shared" si="7"/>
        <v>NNS</v>
      </c>
    </row>
    <row r="35" spans="1:29" ht="42">
      <c r="A35" s="42"/>
      <c r="C35" s="9" t="str">
        <f>IFERROR(VLOOKUP(SUBSTITUTE(B35,"*","~*"),Upos!A:C,2,FALSE),"")</f>
        <v/>
      </c>
      <c r="D35" s="11" t="str">
        <f>IFERROR(VLOOKUP(SUBSTITUTE(B35,"*","~*"),Upos!A:C,3,FALSE),"")</f>
        <v/>
      </c>
      <c r="E35" s="41"/>
      <c r="F35" s="25"/>
      <c r="G35" s="9"/>
      <c r="H35" s="9" t="str">
        <f>IFERROR(VLOOKUP(SUBSTITUTE(F35,"*","~*"),PTB_NLTK!A:C,2,FALSE),"")</f>
        <v/>
      </c>
      <c r="I35" s="11" t="str">
        <f>IFERROR(VLOOKUP(SUBSTITUTE(F35,"*","~*"),PTB_NLTK!A:C,3,FALSE),"")</f>
        <v/>
      </c>
      <c r="J35" s="16" t="s">
        <v>60</v>
      </c>
      <c r="K35" s="12" t="s">
        <v>61</v>
      </c>
      <c r="L35" s="9" t="str">
        <f>IFERROR(VLOOKUP(SUBSTITUTE(J35,"*","~*"),Brown!A:C,2,FALSE),"")</f>
        <v>noun, plural, common, genitive</v>
      </c>
      <c r="M35" s="11" t="str">
        <f>IFERROR(VLOOKUP(SUBSTITUTE(J35,"*","~*"),Brown!A:C,3,FALSE),"")</f>
        <v>taxpayers' children's members' States' women's cutters' motorists' steelmakers' hours' Nations' lawyers' prisoners' architects' tourists' Employers' secretaries' Rogues' ...</v>
      </c>
      <c r="S35" s="80" t="str">
        <f t="shared" si="1"/>
        <v>NOUN</v>
      </c>
      <c r="T35" s="5" t="str">
        <f t="shared" si="2"/>
        <v/>
      </c>
      <c r="U35" s="5" t="str">
        <f t="shared" si="3"/>
        <v/>
      </c>
      <c r="W35" s="5" t="str">
        <f t="shared" ref="W35:W67" si="8">IF(J35&lt;&gt;"",J35,"")</f>
        <v>NNS$</v>
      </c>
      <c r="X35" s="5" t="str">
        <f t="shared" si="4"/>
        <v>NOUN</v>
      </c>
      <c r="AA35" s="78" t="str">
        <f t="shared" si="5"/>
        <v>NNS</v>
      </c>
      <c r="AB35" s="5" t="str">
        <f t="shared" si="6"/>
        <v>NNS$</v>
      </c>
      <c r="AC35" s="5" t="str">
        <f t="shared" si="7"/>
        <v>NNS</v>
      </c>
    </row>
    <row r="36" spans="1:29" ht="28">
      <c r="A36" s="42"/>
      <c r="C36" s="9" t="str">
        <f>IFERROR(VLOOKUP(SUBSTITUTE(B36,"*","~*"),Upos!A:C,2,FALSE),"")</f>
        <v/>
      </c>
      <c r="D36" s="11" t="str">
        <f>IFERROR(VLOOKUP(SUBSTITUTE(B36,"*","~*"),Upos!A:C,3,FALSE),"")</f>
        <v/>
      </c>
      <c r="E36" s="41"/>
      <c r="F36" s="25"/>
      <c r="G36" s="9"/>
      <c r="H36" s="9" t="str">
        <f>IFERROR(VLOOKUP(SUBSTITUTE(F36,"*","~*"),PTB_NLTK!A:C,2,FALSE),"")</f>
        <v/>
      </c>
      <c r="I36" s="11" t="str">
        <f>IFERROR(VLOOKUP(SUBSTITUTE(F36,"*","~*"),PTB_NLTK!A:C,3,FALSE),"")</f>
        <v/>
      </c>
      <c r="J36" s="69" t="s">
        <v>62</v>
      </c>
      <c r="K36" s="12" t="s">
        <v>63</v>
      </c>
      <c r="L36" s="9" t="str">
        <f>IFERROR(VLOOKUP(SUBSTITUTE(J36,"*","~*"),Brown!A:C,2,FALSE),"")</f>
        <v>noun, plural, adverbial</v>
      </c>
      <c r="M36" s="11" t="str">
        <f>IFERROR(VLOOKUP(SUBSTITUTE(J36,"*","~*"),Brown!A:C,3,FALSE),"")</f>
        <v>Sundays Mondays Saturdays Wednesdays Souths Fridays</v>
      </c>
      <c r="S36" s="80" t="str">
        <f t="shared" si="1"/>
        <v>NOUN</v>
      </c>
      <c r="T36" s="5" t="str">
        <f t="shared" si="2"/>
        <v/>
      </c>
      <c r="U36" s="5" t="str">
        <f t="shared" si="3"/>
        <v/>
      </c>
      <c r="W36" s="5" t="str">
        <f t="shared" si="8"/>
        <v>NRS</v>
      </c>
      <c r="X36" s="5" t="str">
        <f t="shared" si="4"/>
        <v>NOUN</v>
      </c>
      <c r="AA36" s="78" t="str">
        <f t="shared" si="5"/>
        <v>NNS</v>
      </c>
      <c r="AB36" s="5" t="str">
        <f t="shared" si="6"/>
        <v>NRS</v>
      </c>
      <c r="AC36" s="5" t="str">
        <f t="shared" si="7"/>
        <v>NNS</v>
      </c>
    </row>
    <row r="37" spans="1:29" ht="14">
      <c r="C37" s="9" t="str">
        <f>IFERROR(VLOOKUP(SUBSTITUTE(B37,"*","~*"),Upos!A:C,2,FALSE),"")</f>
        <v/>
      </c>
      <c r="D37" s="11" t="str">
        <f>IFERROR(VLOOKUP(SUBSTITUTE(B37,"*","~*"),Upos!A:C,3,FALSE),"")</f>
        <v/>
      </c>
      <c r="F37" s="25"/>
      <c r="G37" s="9"/>
      <c r="H37" s="9"/>
      <c r="I37" s="11"/>
      <c r="J37" s="64"/>
      <c r="K37" s="12"/>
      <c r="L37" s="9"/>
      <c r="M37" s="11"/>
      <c r="S37" s="80" t="str">
        <f t="shared" si="1"/>
        <v>NOUN</v>
      </c>
      <c r="T37" s="5" t="str">
        <f t="shared" si="2"/>
        <v/>
      </c>
      <c r="U37" s="5" t="str">
        <f t="shared" si="3"/>
        <v/>
      </c>
      <c r="W37" s="5" t="str">
        <f t="shared" si="8"/>
        <v/>
      </c>
      <c r="X37" s="5" t="str">
        <f t="shared" si="4"/>
        <v/>
      </c>
      <c r="AA37" s="78" t="str">
        <f t="shared" si="5"/>
        <v>NNS</v>
      </c>
      <c r="AB37" s="5" t="str">
        <f t="shared" si="6"/>
        <v/>
      </c>
      <c r="AC37" s="5" t="str">
        <f t="shared" si="7"/>
        <v/>
      </c>
    </row>
    <row r="38" spans="1:29" ht="42">
      <c r="A38" s="45"/>
      <c r="B38" s="13" t="s">
        <v>948</v>
      </c>
      <c r="C38" s="9" t="str">
        <f>IFERROR(VLOOKUP(SUBSTITUTE(B38,"*","~*"),Upos!A:C,2,FALSE),"")</f>
        <v>proper noun</v>
      </c>
      <c r="D38" s="11">
        <f>IFERROR(VLOOKUP(SUBSTITUTE(B38,"*","~*"),Upos!A:C,3,FALSE),"")</f>
        <v>0</v>
      </c>
      <c r="E38" s="43"/>
      <c r="F38" s="24" t="s">
        <v>64</v>
      </c>
      <c r="G38" s="12" t="s">
        <v>65</v>
      </c>
      <c r="H38" s="9" t="str">
        <f>IFERROR(VLOOKUP(SUBSTITUTE(F38,"*","~*"),PTB_NLTK!A:C,2,FALSE),"")</f>
        <v>noun, proper, singular</v>
      </c>
      <c r="I38" s="11" t="str">
        <f>IFERROR(VLOOKUP(SUBSTITUTE(F38,"*","~*"),PTB_NLTK!A:C,3,FALSE),"")</f>
        <v xml:space="preserve">Motown Venneboerger Czestochwa Ranzer Conchita Trumplane Christos Oceanside Escobar Kreisler Sawyer Cougar Yvette Ervin ODI Darryl CTCA Shannon A.K.C. Meltex Liverpool ... </v>
      </c>
      <c r="J38" s="16" t="s">
        <v>66</v>
      </c>
      <c r="K38" s="12" t="s">
        <v>67</v>
      </c>
      <c r="L38" s="9" t="str">
        <f>IFERROR(VLOOKUP(SUBSTITUTE(J38,"*","~*"),Brown!A:C,2,FALSE),"")</f>
        <v>noun, singular, proper</v>
      </c>
      <c r="M38" s="11" t="str">
        <f>IFERROR(VLOOKUP(SUBSTITUTE(J38,"*","~*"),Brown!A:C,3,FALSE),"")</f>
        <v>Fulton Atlanta September-October Durwood Pye Ivan Allen Jr. Jan. Alpharetta Grady William B. Hartsfield Pearl Williams Aug. Berry J. M. Cheshire Griffin Opelika Ala. E. Pelham Snodgrass ...</v>
      </c>
      <c r="S38" s="80" t="str">
        <f t="shared" si="1"/>
        <v>PROPN</v>
      </c>
      <c r="T38" s="5" t="str">
        <f t="shared" si="2"/>
        <v>NNP</v>
      </c>
      <c r="U38" s="5" t="str">
        <f t="shared" si="3"/>
        <v>PROPN</v>
      </c>
      <c r="W38" s="5" t="str">
        <f t="shared" si="8"/>
        <v>NP</v>
      </c>
      <c r="X38" s="5" t="str">
        <f t="shared" si="4"/>
        <v>PROPN</v>
      </c>
      <c r="AA38" s="78" t="str">
        <f t="shared" si="5"/>
        <v>NNP</v>
      </c>
      <c r="AB38" s="5" t="str">
        <f t="shared" si="6"/>
        <v>NP</v>
      </c>
      <c r="AC38" s="5" t="str">
        <f t="shared" si="7"/>
        <v>NNP</v>
      </c>
    </row>
    <row r="39" spans="1:29" ht="28">
      <c r="A39" s="45"/>
      <c r="C39" s="9" t="str">
        <f>IFERROR(VLOOKUP(SUBSTITUTE(B39,"*","~*"),Upos!A:C,2,FALSE),"")</f>
        <v/>
      </c>
      <c r="D39" s="11" t="str">
        <f>IFERROR(VLOOKUP(SUBSTITUTE(B39,"*","~*"),Upos!A:C,3,FALSE),"")</f>
        <v/>
      </c>
      <c r="E39" s="43"/>
      <c r="F39" s="25"/>
      <c r="G39" s="9"/>
      <c r="H39" s="9" t="str">
        <f>IFERROR(VLOOKUP(SUBSTITUTE(F39,"*","~*"),PTB_NLTK!A:C,2,FALSE),"")</f>
        <v/>
      </c>
      <c r="I39" s="11" t="str">
        <f>IFERROR(VLOOKUP(SUBSTITUTE(F39,"*","~*"),PTB_NLTK!A:C,3,FALSE),"")</f>
        <v/>
      </c>
      <c r="J39" s="16" t="s">
        <v>68</v>
      </c>
      <c r="K39" s="12" t="s">
        <v>69</v>
      </c>
      <c r="L39" s="9" t="str">
        <f>IFERROR(VLOOKUP(SUBSTITUTE(J39,"*","~*"),Brown!A:C,2,FALSE),"")</f>
        <v>noun, singular, proper, genitive</v>
      </c>
      <c r="M39" s="11" t="str">
        <f>IFERROR(VLOOKUP(SUBSTITUTE(J39,"*","~*"),Brown!A:C,3,FALSE),"")</f>
        <v>Green's Landis' Smith's Carreon's Allison's Boston's Spahn's Willie's Mickey's Milwaukee's Mays' Howsam's Mantle's Shaw's Wagner's Rickey's Shea's Palmer's Arnold's Broglio's ...</v>
      </c>
      <c r="S39" s="80" t="str">
        <f t="shared" si="1"/>
        <v>PROPN</v>
      </c>
      <c r="T39" s="5" t="str">
        <f t="shared" si="2"/>
        <v/>
      </c>
      <c r="U39" s="5" t="str">
        <f t="shared" si="3"/>
        <v/>
      </c>
      <c r="W39" s="5" t="str">
        <f t="shared" si="8"/>
        <v>NP$</v>
      </c>
      <c r="X39" s="5" t="str">
        <f t="shared" si="4"/>
        <v>PROPN</v>
      </c>
      <c r="AA39" s="78" t="str">
        <f t="shared" si="5"/>
        <v>NNP</v>
      </c>
      <c r="AB39" s="5" t="str">
        <f t="shared" si="6"/>
        <v>NP$</v>
      </c>
      <c r="AC39" s="5" t="str">
        <f t="shared" si="7"/>
        <v>NNP</v>
      </c>
    </row>
    <row r="40" spans="1:29" ht="28">
      <c r="A40" s="45"/>
      <c r="C40" s="9" t="str">
        <f>IFERROR(VLOOKUP(SUBSTITUTE(B40,"*","~*"),Upos!A:C,2,FALSE),"")</f>
        <v/>
      </c>
      <c r="D40" s="11" t="str">
        <f>IFERROR(VLOOKUP(SUBSTITUTE(B40,"*","~*"),Upos!A:C,3,FALSE),"")</f>
        <v/>
      </c>
      <c r="E40" s="44"/>
      <c r="F40" s="24" t="s">
        <v>70</v>
      </c>
      <c r="G40" s="12" t="s">
        <v>71</v>
      </c>
      <c r="H40" s="9" t="str">
        <f>IFERROR(VLOOKUP(SUBSTITUTE(F40,"*","~*"),PTB_NLTK!A:C,2,FALSE),"")</f>
        <v>noun, proper, plural</v>
      </c>
      <c r="I40" s="11" t="str">
        <f>IFERROR(VLOOKUP(SUBSTITUTE(F40,"*","~*"),PTB_NLTK!A:C,3,FALSE),"")</f>
        <v xml:space="preserve">Americans Americas Amharas Amityvilles Amusements Anarcho-Syndicalists Andalusians Andes Andruses Angels Animals Anthony Antilles Antiques Apache Apaches Apocrypha ... </v>
      </c>
      <c r="J40" s="16" t="s">
        <v>72</v>
      </c>
      <c r="K40" s="12" t="s">
        <v>73</v>
      </c>
      <c r="L40" s="9" t="str">
        <f>IFERROR(VLOOKUP(SUBSTITUTE(J40,"*","~*"),Brown!A:C,2,FALSE),"")</f>
        <v>noun, plural, proper</v>
      </c>
      <c r="M40" s="11" t="str">
        <f>IFERROR(VLOOKUP(SUBSTITUTE(J40,"*","~*"),Brown!A:C,3,FALSE),"")</f>
        <v>Chases Aderholds Chapelles Armisteads Lockies Carbones French Marskmen Toppers Franciscans Romans Cadillacs Masons Blacks Catholics British Dixiecrats Mississippians Congresses ...</v>
      </c>
      <c r="S40" s="80" t="str">
        <f t="shared" si="1"/>
        <v>PROPN</v>
      </c>
      <c r="T40" s="5" t="str">
        <f t="shared" si="2"/>
        <v>NNPS</v>
      </c>
      <c r="U40" s="5" t="str">
        <f t="shared" si="3"/>
        <v>PROPN</v>
      </c>
      <c r="W40" s="5" t="str">
        <f t="shared" si="8"/>
        <v>NPS</v>
      </c>
      <c r="X40" s="5" t="str">
        <f t="shared" si="4"/>
        <v>PROPN</v>
      </c>
      <c r="AA40" s="78" t="str">
        <f t="shared" si="5"/>
        <v>NNPS</v>
      </c>
      <c r="AB40" s="5" t="str">
        <f t="shared" si="6"/>
        <v>NPS</v>
      </c>
      <c r="AC40" s="5" t="str">
        <f t="shared" si="7"/>
        <v>NNPS</v>
      </c>
    </row>
    <row r="41" spans="1:29" ht="42">
      <c r="A41" s="45"/>
      <c r="C41" s="9" t="str">
        <f>IFERROR(VLOOKUP(SUBSTITUTE(B41,"*","~*"),Upos!A:C,2,FALSE),"")</f>
        <v/>
      </c>
      <c r="D41" s="11" t="str">
        <f>IFERROR(VLOOKUP(SUBSTITUTE(B41,"*","~*"),Upos!A:C,3,FALSE),"")</f>
        <v/>
      </c>
      <c r="E41" s="44"/>
      <c r="F41" s="25"/>
      <c r="G41" s="9"/>
      <c r="H41" s="9" t="str">
        <f>IFERROR(VLOOKUP(SUBSTITUTE(F41,"*","~*"),PTB_NLTK!A:C,2,FALSE),"")</f>
        <v/>
      </c>
      <c r="I41" s="11" t="str">
        <f>IFERROR(VLOOKUP(SUBSTITUTE(F41,"*","~*"),PTB_NLTK!A:C,3,FALSE),"")</f>
        <v/>
      </c>
      <c r="J41" s="16" t="s">
        <v>74</v>
      </c>
      <c r="K41" s="12" t="s">
        <v>75</v>
      </c>
      <c r="L41" s="9" t="str">
        <f>IFERROR(VLOOKUP(SUBSTITUTE(J41,"*","~*"),Brown!A:C,2,FALSE),"")</f>
        <v>noun, plural, proper, genitive</v>
      </c>
      <c r="M41" s="11" t="str">
        <f>IFERROR(VLOOKUP(SUBSTITUTE(J41,"*","~*"),Brown!A:C,3,FALSE),"")</f>
        <v>Republicans' Orioles' Birds' Yanks' Redbirds' Bucs' Yankees' Stevenses' Geraghtys' Burkes' Wackers' Achaeans' Dresbachs' Russians' Democrats' Gershwins' Adventists' Negroes' Catholics' ...</v>
      </c>
      <c r="S41" s="80" t="str">
        <f t="shared" si="1"/>
        <v>PROPN</v>
      </c>
      <c r="T41" s="5" t="str">
        <f t="shared" si="2"/>
        <v/>
      </c>
      <c r="U41" s="5" t="str">
        <f t="shared" si="3"/>
        <v/>
      </c>
      <c r="W41" s="5" t="str">
        <f t="shared" si="8"/>
        <v>NPS$</v>
      </c>
      <c r="X41" s="5" t="str">
        <f t="shared" si="4"/>
        <v>PROPN</v>
      </c>
      <c r="AA41" s="78" t="str">
        <f t="shared" si="5"/>
        <v>NNPS</v>
      </c>
      <c r="AB41" s="5" t="str">
        <f t="shared" si="6"/>
        <v>NPS$</v>
      </c>
      <c r="AC41" s="5" t="str">
        <f t="shared" si="7"/>
        <v>NNPS</v>
      </c>
    </row>
    <row r="42" spans="1:29" ht="14">
      <c r="C42" s="9" t="str">
        <f>IFERROR(VLOOKUP(SUBSTITUTE(B42,"*","~*"),Upos!A:C,2,FALSE),"")</f>
        <v/>
      </c>
      <c r="D42" s="11" t="str">
        <f>IFERROR(VLOOKUP(SUBSTITUTE(B42,"*","~*"),Upos!A:C,3,FALSE),"")</f>
        <v/>
      </c>
      <c r="F42" s="25"/>
      <c r="G42" s="9"/>
      <c r="H42" s="9"/>
      <c r="I42" s="11"/>
      <c r="J42" s="16"/>
      <c r="K42" s="12"/>
      <c r="L42" s="9"/>
      <c r="M42" s="11"/>
      <c r="S42" s="80" t="str">
        <f t="shared" si="1"/>
        <v>PROPN</v>
      </c>
      <c r="T42" s="5" t="str">
        <f t="shared" si="2"/>
        <v/>
      </c>
      <c r="U42" s="5" t="str">
        <f t="shared" si="3"/>
        <v/>
      </c>
      <c r="W42" s="5" t="str">
        <f t="shared" si="8"/>
        <v/>
      </c>
      <c r="X42" s="5" t="str">
        <f t="shared" si="4"/>
        <v/>
      </c>
      <c r="AA42" s="78" t="str">
        <f t="shared" si="5"/>
        <v>NNPS</v>
      </c>
      <c r="AB42" s="5" t="str">
        <f t="shared" si="6"/>
        <v/>
      </c>
      <c r="AC42" s="5" t="str">
        <f t="shared" si="7"/>
        <v/>
      </c>
    </row>
    <row r="43" spans="1:29" ht="28">
      <c r="A43" s="49"/>
      <c r="B43" s="13" t="s">
        <v>950</v>
      </c>
      <c r="C43" s="9" t="str">
        <f>IFERROR(VLOOKUP(SUBSTITUTE(B43,"*","~*"),Upos!A:C,2,FALSE),"")</f>
        <v>pronoun</v>
      </c>
      <c r="D43" s="11" t="str">
        <f>IFERROR(VLOOKUP(SUBSTITUTE(B43,"*","~*"),Upos!A:C,3,FALSE),"")</f>
        <v>he, their, her, its, my, I, us</v>
      </c>
      <c r="E43" s="46"/>
      <c r="F43" s="24" t="s">
        <v>80</v>
      </c>
      <c r="G43" s="12" t="s">
        <v>81</v>
      </c>
      <c r="H43" s="9" t="str">
        <f>IFERROR(VLOOKUP(SUBSTITUTE(F43,"*","~*"),PTB_NLTK!A:C,2,FALSE),"")</f>
        <v>pronoun, personal</v>
      </c>
      <c r="I43" s="11" t="str">
        <f>IFERROR(VLOOKUP(SUBSTITUTE(F43,"*","~*"),PTB_NLTK!A:C,3,FALSE),"")</f>
        <v xml:space="preserve">hers herself him himself hisself it itself me myself one oneself ours ourselves ownself self she thee theirs them themselves they thou thy us </v>
      </c>
      <c r="J43" s="18"/>
      <c r="K43" s="9"/>
      <c r="L43" s="9" t="str">
        <f>IFERROR(VLOOKUP(SUBSTITUTE(J43,"*","~*"),Brown!A:C,2,FALSE),"")</f>
        <v/>
      </c>
      <c r="M43" s="11" t="str">
        <f>IFERROR(VLOOKUP(SUBSTITUTE(J43,"*","~*"),Brown!A:C,3,FALSE),"")</f>
        <v/>
      </c>
      <c r="S43" s="80" t="str">
        <f t="shared" si="1"/>
        <v>PRON</v>
      </c>
      <c r="T43" s="5" t="str">
        <f t="shared" si="2"/>
        <v>PRP</v>
      </c>
      <c r="U43" s="5" t="str">
        <f t="shared" si="3"/>
        <v>PRON</v>
      </c>
      <c r="W43" s="5" t="str">
        <f t="shared" si="8"/>
        <v/>
      </c>
      <c r="X43" s="5" t="str">
        <f t="shared" si="4"/>
        <v/>
      </c>
      <c r="AA43" s="78" t="str">
        <f t="shared" si="5"/>
        <v>PRP</v>
      </c>
      <c r="AB43" s="5" t="str">
        <f t="shared" si="6"/>
        <v/>
      </c>
      <c r="AC43" s="5" t="str">
        <f t="shared" si="7"/>
        <v/>
      </c>
    </row>
    <row r="44" spans="1:29" ht="56">
      <c r="A44" s="49"/>
      <c r="C44" s="9" t="str">
        <f>IFERROR(VLOOKUP(SUBSTITUTE(B44,"*","~*"),Upos!A:C,2,FALSE),"")</f>
        <v/>
      </c>
      <c r="D44" s="11" t="str">
        <f>IFERROR(VLOOKUP(SUBSTITUTE(B44,"*","~*"),Upos!A:C,3,FALSE),"")</f>
        <v/>
      </c>
      <c r="E44" s="46"/>
      <c r="F44" s="25"/>
      <c r="G44" s="9"/>
      <c r="H44" s="9" t="str">
        <f>IFERROR(VLOOKUP(SUBSTITUTE(F44,"*","~*"),PTB_NLTK!A:C,2,FALSE),"")</f>
        <v/>
      </c>
      <c r="I44" s="11" t="str">
        <f>IFERROR(VLOOKUP(SUBSTITUTE(F44,"*","~*"),PTB_NLTK!A:C,3,FALSE),"")</f>
        <v/>
      </c>
      <c r="J44" s="16" t="s">
        <v>84</v>
      </c>
      <c r="K44" s="12" t="s">
        <v>85</v>
      </c>
      <c r="L44" s="9" t="str">
        <f>IFERROR(VLOOKUP(SUBSTITUTE(J44,"*","~*"),Brown!A:C,2,FALSE),"")</f>
        <v>pronoun, singular, reflexive</v>
      </c>
      <c r="M44" s="11" t="str">
        <f>IFERROR(VLOOKUP(SUBSTITUTE(J44,"*","~*"),Brown!A:C,3,FALSE),"")</f>
        <v>itself himself myself yourself herself oneself ownself</v>
      </c>
      <c r="S44" s="80" t="str">
        <f t="shared" si="1"/>
        <v>PRON</v>
      </c>
      <c r="T44" s="5" t="str">
        <f t="shared" si="2"/>
        <v/>
      </c>
      <c r="U44" s="5" t="str">
        <f t="shared" si="3"/>
        <v/>
      </c>
      <c r="W44" s="5" t="str">
        <f t="shared" si="8"/>
        <v>PPL</v>
      </c>
      <c r="X44" s="5" t="str">
        <f t="shared" si="4"/>
        <v>PRON</v>
      </c>
      <c r="AA44" s="78" t="str">
        <f t="shared" si="5"/>
        <v>PRP</v>
      </c>
      <c r="AB44" s="5" t="str">
        <f t="shared" si="6"/>
        <v>PPL</v>
      </c>
      <c r="AC44" s="5" t="str">
        <f t="shared" si="7"/>
        <v>PRP</v>
      </c>
    </row>
    <row r="45" spans="1:29" ht="56">
      <c r="A45" s="49"/>
      <c r="C45" s="9" t="str">
        <f>IFERROR(VLOOKUP(SUBSTITUTE(B45,"*","~*"),Upos!A:C,2,FALSE),"")</f>
        <v/>
      </c>
      <c r="D45" s="11" t="str">
        <f>IFERROR(VLOOKUP(SUBSTITUTE(B45,"*","~*"),Upos!A:C,3,FALSE),"")</f>
        <v/>
      </c>
      <c r="E45" s="46"/>
      <c r="F45" s="25"/>
      <c r="G45" s="9"/>
      <c r="H45" s="9" t="str">
        <f>IFERROR(VLOOKUP(SUBSTITUTE(F45,"*","~*"),PTB_NLTK!A:C,2,FALSE),"")</f>
        <v/>
      </c>
      <c r="I45" s="11" t="str">
        <f>IFERROR(VLOOKUP(SUBSTITUTE(F45,"*","~*"),PTB_NLTK!A:C,3,FALSE),"")</f>
        <v/>
      </c>
      <c r="J45" s="16" t="s">
        <v>86</v>
      </c>
      <c r="K45" s="12" t="s">
        <v>87</v>
      </c>
      <c r="L45" s="9" t="str">
        <f>IFERROR(VLOOKUP(SUBSTITUTE(J45,"*","~*"),Brown!A:C,2,FALSE),"")</f>
        <v>pronoun, plural, reflexive</v>
      </c>
      <c r="M45" s="11" t="str">
        <f>IFERROR(VLOOKUP(SUBSTITUTE(J45,"*","~*"),Brown!A:C,3,FALSE),"")</f>
        <v>themselves ourselves yourselves</v>
      </c>
      <c r="S45" s="80" t="str">
        <f t="shared" si="1"/>
        <v>PRON</v>
      </c>
      <c r="T45" s="5" t="str">
        <f t="shared" si="2"/>
        <v/>
      </c>
      <c r="U45" s="5" t="str">
        <f t="shared" si="3"/>
        <v/>
      </c>
      <c r="W45" s="5" t="str">
        <f t="shared" si="8"/>
        <v>PPLS</v>
      </c>
      <c r="X45" s="5" t="str">
        <f t="shared" si="4"/>
        <v>PRON</v>
      </c>
      <c r="AA45" s="78" t="str">
        <f t="shared" si="5"/>
        <v>PRP</v>
      </c>
      <c r="AB45" s="5" t="str">
        <f t="shared" si="6"/>
        <v>PPLS</v>
      </c>
      <c r="AC45" s="5" t="str">
        <f t="shared" si="7"/>
        <v>PRP</v>
      </c>
    </row>
    <row r="46" spans="1:29" ht="42">
      <c r="A46" s="49"/>
      <c r="C46" s="9" t="str">
        <f>IFERROR(VLOOKUP(SUBSTITUTE(B46,"*","~*"),Upos!A:C,2,FALSE),"")</f>
        <v/>
      </c>
      <c r="D46" s="11" t="str">
        <f>IFERROR(VLOOKUP(SUBSTITUTE(B46,"*","~*"),Upos!A:C,3,FALSE),"")</f>
        <v/>
      </c>
      <c r="E46" s="46"/>
      <c r="F46" s="25"/>
      <c r="G46" s="9"/>
      <c r="H46" s="9" t="str">
        <f>IFERROR(VLOOKUP(SUBSTITUTE(F46,"*","~*"),PTB_NLTK!A:C,2,FALSE),"")</f>
        <v/>
      </c>
      <c r="I46" s="11" t="str">
        <f>IFERROR(VLOOKUP(SUBSTITUTE(F46,"*","~*"),PTB_NLTK!A:C,3,FALSE),"")</f>
        <v/>
      </c>
      <c r="J46" s="16" t="s">
        <v>88</v>
      </c>
      <c r="K46" s="12" t="s">
        <v>89</v>
      </c>
      <c r="L46" s="9" t="str">
        <f>IFERROR(VLOOKUP(SUBSTITUTE(J46,"*","~*"),Brown!A:C,2,FALSE),"")</f>
        <v>pronoun, personal, accusative</v>
      </c>
      <c r="M46" s="11" t="str">
        <f>IFERROR(VLOOKUP(SUBSTITUTE(J46,"*","~*"),Brown!A:C,3,FALSE),"")</f>
        <v>them it him me us you 'em her thee we'uns</v>
      </c>
      <c r="S46" s="80" t="str">
        <f t="shared" si="1"/>
        <v>PRON</v>
      </c>
      <c r="T46" s="5" t="str">
        <f t="shared" si="2"/>
        <v/>
      </c>
      <c r="U46" s="5" t="str">
        <f t="shared" si="3"/>
        <v/>
      </c>
      <c r="W46" s="5" t="str">
        <f t="shared" si="8"/>
        <v>PPO</v>
      </c>
      <c r="X46" s="5" t="str">
        <f t="shared" si="4"/>
        <v>PRON</v>
      </c>
      <c r="AA46" s="78" t="str">
        <f t="shared" si="5"/>
        <v>PRP</v>
      </c>
      <c r="AB46" s="5" t="str">
        <f t="shared" si="6"/>
        <v>PPO</v>
      </c>
      <c r="AC46" s="5" t="str">
        <f t="shared" si="7"/>
        <v>PRP</v>
      </c>
    </row>
    <row r="47" spans="1:29" ht="56">
      <c r="A47" s="49"/>
      <c r="C47" s="9" t="str">
        <f>IFERROR(VLOOKUP(SUBSTITUTE(B47,"*","~*"),Upos!A:C,2,FALSE),"")</f>
        <v/>
      </c>
      <c r="D47" s="11" t="str">
        <f>IFERROR(VLOOKUP(SUBSTITUTE(B47,"*","~*"),Upos!A:C,3,FALSE),"")</f>
        <v/>
      </c>
      <c r="E47" s="46"/>
      <c r="F47" s="25"/>
      <c r="G47" s="9"/>
      <c r="H47" s="9" t="str">
        <f>IFERROR(VLOOKUP(SUBSTITUTE(F47,"*","~*"),PTB_NLTK!A:C,2,FALSE),"")</f>
        <v/>
      </c>
      <c r="I47" s="11" t="str">
        <f>IFERROR(VLOOKUP(SUBSTITUTE(F47,"*","~*"),PTB_NLTK!A:C,3,FALSE),"")</f>
        <v/>
      </c>
      <c r="J47" s="16" t="s">
        <v>90</v>
      </c>
      <c r="K47" s="12" t="s">
        <v>91</v>
      </c>
      <c r="L47" s="9" t="str">
        <f>IFERROR(VLOOKUP(SUBSTITUTE(J47,"*","~*"),Brown!A:C,2,FALSE),"")</f>
        <v>pronoun, personal, nominative, 3rd person singular</v>
      </c>
      <c r="M47" s="11" t="str">
        <f>IFERROR(VLOOKUP(SUBSTITUTE(J47,"*","~*"),Brown!A:C,3,FALSE),"")</f>
        <v>it he she thee</v>
      </c>
      <c r="S47" s="80" t="str">
        <f t="shared" si="1"/>
        <v>PRON</v>
      </c>
      <c r="T47" s="5" t="str">
        <f t="shared" si="2"/>
        <v/>
      </c>
      <c r="U47" s="5" t="str">
        <f t="shared" si="3"/>
        <v/>
      </c>
      <c r="W47" s="5" t="str">
        <f t="shared" si="8"/>
        <v>PPS</v>
      </c>
      <c r="X47" s="5" t="str">
        <f t="shared" si="4"/>
        <v>PRON</v>
      </c>
      <c r="AA47" s="78" t="str">
        <f t="shared" si="5"/>
        <v>PRP</v>
      </c>
      <c r="AB47" s="5" t="str">
        <f t="shared" si="6"/>
        <v>PPS</v>
      </c>
      <c r="AC47" s="5" t="str">
        <f t="shared" si="7"/>
        <v>PRP</v>
      </c>
    </row>
    <row r="48" spans="1:29" ht="70">
      <c r="A48" s="49"/>
      <c r="C48" s="9" t="str">
        <f>IFERROR(VLOOKUP(SUBSTITUTE(B48,"*","~*"),Upos!A:C,2,FALSE),"")</f>
        <v/>
      </c>
      <c r="D48" s="11" t="str">
        <f>IFERROR(VLOOKUP(SUBSTITUTE(B48,"*","~*"),Upos!A:C,3,FALSE),"")</f>
        <v/>
      </c>
      <c r="E48" s="46"/>
      <c r="F48" s="25"/>
      <c r="G48" s="9"/>
      <c r="H48" s="9" t="str">
        <f>IFERROR(VLOOKUP(SUBSTITUTE(F48,"*","~*"),PTB_NLTK!A:C,2,FALSE),"")</f>
        <v/>
      </c>
      <c r="I48" s="11" t="str">
        <f>IFERROR(VLOOKUP(SUBSTITUTE(F48,"*","~*"),PTB_NLTK!A:C,3,FALSE),"")</f>
        <v/>
      </c>
      <c r="J48" s="16" t="s">
        <v>92</v>
      </c>
      <c r="K48" s="12" t="s">
        <v>93</v>
      </c>
      <c r="L48" s="9" t="str">
        <f>IFERROR(VLOOKUP(SUBSTITUTE(J48,"*","~*"),Brown!A:C,2,FALSE),"")</f>
        <v>pronoun, personal, nominative, not 3rd person singular</v>
      </c>
      <c r="M48" s="11" t="str">
        <f>IFERROR(VLOOKUP(SUBSTITUTE(J48,"*","~*"),Brown!A:C,3,FALSE),"")</f>
        <v>they we I you ye thou you'uns</v>
      </c>
      <c r="S48" s="80" t="str">
        <f t="shared" si="1"/>
        <v>PRON</v>
      </c>
      <c r="T48" s="5" t="str">
        <f t="shared" si="2"/>
        <v/>
      </c>
      <c r="U48" s="5" t="str">
        <f t="shared" si="3"/>
        <v/>
      </c>
      <c r="W48" s="5" t="str">
        <f t="shared" si="8"/>
        <v>PPSS</v>
      </c>
      <c r="X48" s="5" t="str">
        <f t="shared" si="4"/>
        <v>PRON</v>
      </c>
      <c r="AA48" s="78" t="str">
        <f t="shared" si="5"/>
        <v>PRP</v>
      </c>
      <c r="AB48" s="5" t="str">
        <f t="shared" si="6"/>
        <v>PPSS</v>
      </c>
      <c r="AC48" s="5" t="str">
        <f t="shared" si="7"/>
        <v>PRP</v>
      </c>
    </row>
    <row r="49" spans="1:29" ht="28">
      <c r="A49" s="49"/>
      <c r="C49" s="9" t="str">
        <f>IFERROR(VLOOKUP(SUBSTITUTE(B49,"*","~*"),Upos!A:C,2,FALSE),"")</f>
        <v/>
      </c>
      <c r="D49" s="11" t="str">
        <f>IFERROR(VLOOKUP(SUBSTITUTE(B49,"*","~*"),Upos!A:C,3,FALSE),"")</f>
        <v/>
      </c>
      <c r="E49" s="47"/>
      <c r="F49" s="24" t="s">
        <v>94</v>
      </c>
      <c r="G49" s="12" t="s">
        <v>95</v>
      </c>
      <c r="H49" s="9" t="str">
        <f>IFERROR(VLOOKUP(SUBSTITUTE(F49,"*","~*"),PTB_NLTK!A:C,2,FALSE),"")</f>
        <v>pronoun, possessive</v>
      </c>
      <c r="I49" s="11" t="str">
        <f>IFERROR(VLOOKUP(SUBSTITUTE(F49,"*","~*"),PTB_NLTK!A:C,3,FALSE),"")</f>
        <v xml:space="preserve">her his mine my our ours their thy your </v>
      </c>
      <c r="J49" s="18"/>
      <c r="K49" s="9"/>
      <c r="L49" s="9" t="str">
        <f>IFERROR(VLOOKUP(SUBSTITUTE(J49,"*","~*"),Brown!A:C,2,FALSE),"")</f>
        <v/>
      </c>
      <c r="M49" s="11" t="str">
        <f>IFERROR(VLOOKUP(SUBSTITUTE(J49,"*","~*"),Brown!A:C,3,FALSE),"")</f>
        <v/>
      </c>
      <c r="S49" s="80" t="str">
        <f t="shared" si="1"/>
        <v>PRON</v>
      </c>
      <c r="T49" s="5" t="str">
        <f t="shared" si="2"/>
        <v>PRP$</v>
      </c>
      <c r="U49" s="5" t="str">
        <f t="shared" si="3"/>
        <v>PRON</v>
      </c>
      <c r="W49" s="5" t="str">
        <f t="shared" si="8"/>
        <v/>
      </c>
      <c r="X49" s="5" t="str">
        <f t="shared" si="4"/>
        <v/>
      </c>
      <c r="AA49" s="78" t="str">
        <f t="shared" si="5"/>
        <v>PRP$</v>
      </c>
      <c r="AB49" s="5" t="str">
        <f t="shared" si="6"/>
        <v/>
      </c>
      <c r="AC49" s="5" t="str">
        <f t="shared" si="7"/>
        <v/>
      </c>
    </row>
    <row r="50" spans="1:29" ht="42">
      <c r="A50" s="49"/>
      <c r="C50" s="9" t="str">
        <f>IFERROR(VLOOKUP(SUBSTITUTE(B50,"*","~*"),Upos!A:C,2,FALSE),"")</f>
        <v/>
      </c>
      <c r="D50" s="11" t="str">
        <f>IFERROR(VLOOKUP(SUBSTITUTE(B50,"*","~*"),Upos!A:C,3,FALSE),"")</f>
        <v/>
      </c>
      <c r="E50" s="47"/>
      <c r="F50" s="25"/>
      <c r="G50" s="9"/>
      <c r="H50" s="9" t="str">
        <f>IFERROR(VLOOKUP(SUBSTITUTE(F50,"*","~*"),PTB_NLTK!A:C,2,FALSE),"")</f>
        <v/>
      </c>
      <c r="I50" s="11" t="str">
        <f>IFERROR(VLOOKUP(SUBSTITUTE(F50,"*","~*"),PTB_NLTK!A:C,3,FALSE),"")</f>
        <v/>
      </c>
      <c r="J50" s="16" t="s">
        <v>96</v>
      </c>
      <c r="K50" s="12" t="s">
        <v>97</v>
      </c>
      <c r="L50" s="9" t="str">
        <f>IFERROR(VLOOKUP(SUBSTITUTE(J50,"*","~*"),Brown!A:C,2,FALSE),"")</f>
        <v>pronoun, nominal, genitive</v>
      </c>
      <c r="M50" s="11" t="str">
        <f>IFERROR(VLOOKUP(SUBSTITUTE(J50,"*","~*"),Brown!A:C,3,FALSE),"")</f>
        <v>one's someone's anybody's nobody's everybody's anyone's everyone's</v>
      </c>
      <c r="S50" s="80" t="str">
        <f t="shared" si="1"/>
        <v>PRON</v>
      </c>
      <c r="T50" s="5" t="str">
        <f t="shared" si="2"/>
        <v/>
      </c>
      <c r="U50" s="5" t="str">
        <f t="shared" si="3"/>
        <v/>
      </c>
      <c r="W50" s="5" t="str">
        <f t="shared" si="8"/>
        <v>PN$</v>
      </c>
      <c r="X50" s="5" t="str">
        <f t="shared" si="4"/>
        <v>PRON</v>
      </c>
      <c r="AA50" s="78" t="str">
        <f t="shared" si="5"/>
        <v>PRP$</v>
      </c>
      <c r="AB50" s="5" t="str">
        <f t="shared" si="6"/>
        <v>PN$</v>
      </c>
      <c r="AC50" s="5" t="str">
        <f t="shared" si="7"/>
        <v>PRP$</v>
      </c>
    </row>
    <row r="51" spans="1:29" ht="42">
      <c r="A51" s="49"/>
      <c r="C51" s="9" t="str">
        <f>IFERROR(VLOOKUP(SUBSTITUTE(B51,"*","~*"),Upos!A:C,2,FALSE),"")</f>
        <v/>
      </c>
      <c r="D51" s="11" t="str">
        <f>IFERROR(VLOOKUP(SUBSTITUTE(B51,"*","~*"),Upos!A:C,3,FALSE),"")</f>
        <v/>
      </c>
      <c r="E51" s="47"/>
      <c r="F51" s="25"/>
      <c r="G51" s="9"/>
      <c r="H51" s="9" t="str">
        <f>IFERROR(VLOOKUP(SUBSTITUTE(F51,"*","~*"),PTB_NLTK!A:C,2,FALSE),"")</f>
        <v/>
      </c>
      <c r="I51" s="11" t="str">
        <f>IFERROR(VLOOKUP(SUBSTITUTE(F51,"*","~*"),PTB_NLTK!A:C,3,FALSE),"")</f>
        <v/>
      </c>
      <c r="J51" s="16" t="s">
        <v>98</v>
      </c>
      <c r="K51" s="12" t="s">
        <v>99</v>
      </c>
      <c r="L51" s="9" t="str">
        <f>IFERROR(VLOOKUP(SUBSTITUTE(J51,"*","~*"),Brown!A:C,2,FALSE),"")</f>
        <v>determiner, possessive</v>
      </c>
      <c r="M51" s="11" t="str">
        <f>IFERROR(VLOOKUP(SUBSTITUTE(J51,"*","~*"),Brown!A:C,3,FALSE),"")</f>
        <v>our its his their my your her out thy mine thine</v>
      </c>
      <c r="S51" s="80" t="str">
        <f t="shared" si="1"/>
        <v>PRON</v>
      </c>
      <c r="T51" s="5" t="str">
        <f t="shared" si="2"/>
        <v/>
      </c>
      <c r="U51" s="5" t="str">
        <f t="shared" si="3"/>
        <v/>
      </c>
      <c r="W51" s="5" t="str">
        <f t="shared" si="8"/>
        <v>PP$</v>
      </c>
      <c r="X51" s="5" t="str">
        <f t="shared" si="4"/>
        <v>PRON</v>
      </c>
      <c r="AA51" s="78" t="str">
        <f t="shared" si="5"/>
        <v>PRP$</v>
      </c>
      <c r="AB51" s="5" t="str">
        <f t="shared" si="6"/>
        <v>PP$</v>
      </c>
      <c r="AC51" s="5" t="str">
        <f t="shared" si="7"/>
        <v>PRP$</v>
      </c>
    </row>
    <row r="52" spans="1:29" ht="56">
      <c r="A52" s="49"/>
      <c r="C52" s="9" t="str">
        <f>IFERROR(VLOOKUP(SUBSTITUTE(B52,"*","~*"),Upos!A:C,2,FALSE),"")</f>
        <v/>
      </c>
      <c r="D52" s="11" t="str">
        <f>IFERROR(VLOOKUP(SUBSTITUTE(B52,"*","~*"),Upos!A:C,3,FALSE),"")</f>
        <v/>
      </c>
      <c r="E52" s="47"/>
      <c r="F52" s="25"/>
      <c r="G52" s="9"/>
      <c r="H52" s="9" t="str">
        <f>IFERROR(VLOOKUP(SUBSTITUTE(F52,"*","~*"),PTB_NLTK!A:C,2,FALSE),"")</f>
        <v/>
      </c>
      <c r="I52" s="11" t="str">
        <f>IFERROR(VLOOKUP(SUBSTITUTE(F52,"*","~*"),PTB_NLTK!A:C,3,FALSE),"")</f>
        <v/>
      </c>
      <c r="J52" s="16" t="s">
        <v>100</v>
      </c>
      <c r="K52" s="12" t="s">
        <v>101</v>
      </c>
      <c r="L52" s="9" t="str">
        <f>IFERROR(VLOOKUP(SUBSTITUTE(J52,"*","~*"),Brown!A:C,2,FALSE),"")</f>
        <v>pronoun, possessive</v>
      </c>
      <c r="M52" s="11" t="str">
        <f>IFERROR(VLOOKUP(SUBSTITUTE(J52,"*","~*"),Brown!A:C,3,FALSE),"")</f>
        <v>ours mine his hers theirs yours</v>
      </c>
      <c r="S52" s="80" t="str">
        <f t="shared" si="1"/>
        <v>PRON</v>
      </c>
      <c r="T52" s="5" t="str">
        <f t="shared" si="2"/>
        <v/>
      </c>
      <c r="U52" s="5" t="str">
        <f t="shared" si="3"/>
        <v/>
      </c>
      <c r="W52" s="5" t="str">
        <f t="shared" si="8"/>
        <v>PP$$</v>
      </c>
      <c r="X52" s="5" t="str">
        <f t="shared" si="4"/>
        <v>PRON</v>
      </c>
      <c r="AA52" s="78" t="str">
        <f t="shared" si="5"/>
        <v>PRP$</v>
      </c>
      <c r="AB52" s="5" t="str">
        <f t="shared" si="6"/>
        <v>PP$$</v>
      </c>
      <c r="AC52" s="5" t="str">
        <f t="shared" si="7"/>
        <v>PRP$</v>
      </c>
    </row>
    <row r="53" spans="1:29" ht="14">
      <c r="A53" s="49"/>
      <c r="C53" s="9" t="str">
        <f>IFERROR(VLOOKUP(SUBSTITUTE(B53,"*","~*"),Upos!A:C,2,FALSE),"")</f>
        <v/>
      </c>
      <c r="D53" s="11" t="str">
        <f>IFERROR(VLOOKUP(SUBSTITUTE(B53,"*","~*"),Upos!A:C,3,FALSE),"")</f>
        <v/>
      </c>
      <c r="E53" s="48"/>
      <c r="F53" s="24" t="s">
        <v>188</v>
      </c>
      <c r="G53" s="12" t="s">
        <v>189</v>
      </c>
      <c r="H53" s="9" t="str">
        <f>IFERROR(VLOOKUP(SUBSTITUTE(F53,"*","~*"),PTB_NLTK!A:C,2,FALSE),"")</f>
        <v>WH-pronoun</v>
      </c>
      <c r="I53" s="11" t="str">
        <f>IFERROR(VLOOKUP(SUBSTITUTE(F53,"*","~*"),PTB_NLTK!A:C,3,FALSE),"")</f>
        <v xml:space="preserve">that what whatever whatsoever which who whom whosoever </v>
      </c>
      <c r="J53" s="18"/>
      <c r="K53" s="9"/>
      <c r="L53" s="9" t="str">
        <f>IFERROR(VLOOKUP(SUBSTITUTE(J53,"*","~*"),Brown!A:C,2,FALSE),"")</f>
        <v/>
      </c>
      <c r="M53" s="11" t="str">
        <f>IFERROR(VLOOKUP(SUBSTITUTE(J53,"*","~*"),Brown!A:C,3,FALSE),"")</f>
        <v/>
      </c>
      <c r="S53" s="80" t="str">
        <f t="shared" si="1"/>
        <v>PRON</v>
      </c>
      <c r="T53" s="5" t="str">
        <f t="shared" si="2"/>
        <v>WP</v>
      </c>
      <c r="U53" s="5" t="str">
        <f t="shared" si="3"/>
        <v>PRON</v>
      </c>
      <c r="W53" s="5" t="str">
        <f t="shared" si="8"/>
        <v/>
      </c>
      <c r="X53" s="5" t="str">
        <f t="shared" si="4"/>
        <v/>
      </c>
      <c r="AA53" s="78" t="str">
        <f t="shared" si="5"/>
        <v>WP</v>
      </c>
      <c r="AB53" s="5" t="str">
        <f t="shared" si="6"/>
        <v/>
      </c>
      <c r="AC53" s="5" t="str">
        <f t="shared" si="7"/>
        <v/>
      </c>
    </row>
    <row r="54" spans="1:29" ht="28">
      <c r="A54" s="49"/>
      <c r="C54" s="9" t="str">
        <f>IFERROR(VLOOKUP(SUBSTITUTE(B54,"*","~*"),Upos!A:C,2,FALSE),"")</f>
        <v/>
      </c>
      <c r="D54" s="11" t="str">
        <f>IFERROR(VLOOKUP(SUBSTITUTE(B54,"*","~*"),Upos!A:C,3,FALSE),"")</f>
        <v/>
      </c>
      <c r="E54" s="48"/>
      <c r="F54" s="25"/>
      <c r="G54" s="9"/>
      <c r="H54" s="9" t="str">
        <f>IFERROR(VLOOKUP(SUBSTITUTE(F54,"*","~*"),PTB_NLTK!A:C,2,FALSE),"")</f>
        <v/>
      </c>
      <c r="I54" s="11" t="str">
        <f>IFERROR(VLOOKUP(SUBSTITUTE(F54,"*","~*"),PTB_NLTK!A:C,3,FALSE),"")</f>
        <v/>
      </c>
      <c r="J54" s="16" t="s">
        <v>190</v>
      </c>
      <c r="K54" s="12" t="s">
        <v>191</v>
      </c>
      <c r="L54" s="9" t="str">
        <f>IFERROR(VLOOKUP(SUBSTITUTE(J54,"*","~*"),Brown!A:C,2,FALSE),"")</f>
        <v>WH-pronoun, accusative</v>
      </c>
      <c r="M54" s="11" t="str">
        <f>IFERROR(VLOOKUP(SUBSTITUTE(J54,"*","~*"),Brown!A:C,3,FALSE),"")</f>
        <v>whom that who</v>
      </c>
      <c r="S54" s="80" t="str">
        <f t="shared" si="1"/>
        <v>PRON</v>
      </c>
      <c r="T54" s="5" t="str">
        <f t="shared" si="2"/>
        <v/>
      </c>
      <c r="U54" s="5" t="str">
        <f t="shared" si="3"/>
        <v/>
      </c>
      <c r="W54" s="5" t="str">
        <f t="shared" si="8"/>
        <v>WPO</v>
      </c>
      <c r="X54" s="5" t="str">
        <f t="shared" si="4"/>
        <v>PRON</v>
      </c>
      <c r="AA54" s="78" t="str">
        <f t="shared" si="5"/>
        <v>WP</v>
      </c>
      <c r="AB54" s="5" t="str">
        <f t="shared" si="6"/>
        <v>WPO</v>
      </c>
      <c r="AC54" s="5" t="str">
        <f t="shared" si="7"/>
        <v>WP</v>
      </c>
    </row>
    <row r="55" spans="1:29" ht="28">
      <c r="A55" s="49"/>
      <c r="C55" s="9" t="str">
        <f>IFERROR(VLOOKUP(SUBSTITUTE(B55,"*","~*"),Upos!A:C,2,FALSE),"")</f>
        <v/>
      </c>
      <c r="D55" s="11" t="str">
        <f>IFERROR(VLOOKUP(SUBSTITUTE(B55,"*","~*"),Upos!A:C,3,FALSE),"")</f>
        <v/>
      </c>
      <c r="E55" s="48"/>
      <c r="F55" s="25"/>
      <c r="G55" s="9"/>
      <c r="H55" s="9" t="str">
        <f>IFERROR(VLOOKUP(SUBSTITUTE(F55,"*","~*"),PTB_NLTK!A:C,2,FALSE),"")</f>
        <v/>
      </c>
      <c r="I55" s="11" t="str">
        <f>IFERROR(VLOOKUP(SUBSTITUTE(F55,"*","~*"),PTB_NLTK!A:C,3,FALSE),"")</f>
        <v/>
      </c>
      <c r="J55" s="16" t="s">
        <v>192</v>
      </c>
      <c r="K55" s="12" t="s">
        <v>193</v>
      </c>
      <c r="L55" s="9" t="str">
        <f>IFERROR(VLOOKUP(SUBSTITUTE(J55,"*","~*"),Brown!A:C,2,FALSE),"")</f>
        <v>WH-pronoun, nominative</v>
      </c>
      <c r="M55" s="11" t="str">
        <f>IFERROR(VLOOKUP(SUBSTITUTE(J55,"*","~*"),Brown!A:C,3,FALSE),"")</f>
        <v>that who whoever whosoever what whatsoever</v>
      </c>
      <c r="S55" s="80" t="str">
        <f t="shared" si="1"/>
        <v>PRON</v>
      </c>
      <c r="T55" s="5" t="str">
        <f t="shared" si="2"/>
        <v/>
      </c>
      <c r="U55" s="5" t="str">
        <f t="shared" si="3"/>
        <v/>
      </c>
      <c r="W55" s="5" t="str">
        <f t="shared" si="8"/>
        <v>WPS</v>
      </c>
      <c r="X55" s="5" t="str">
        <f t="shared" si="4"/>
        <v>PRON</v>
      </c>
      <c r="AA55" s="78" t="str">
        <f t="shared" si="5"/>
        <v>WP</v>
      </c>
      <c r="AB55" s="5" t="str">
        <f t="shared" si="6"/>
        <v>WPS</v>
      </c>
      <c r="AC55" s="5" t="str">
        <f t="shared" si="7"/>
        <v>WP</v>
      </c>
    </row>
    <row r="56" spans="1:29" ht="28">
      <c r="A56" s="49"/>
      <c r="C56" s="9" t="str">
        <f>IFERROR(VLOOKUP(SUBSTITUTE(B56,"*","~*"),Upos!A:C,2,FALSE),"")</f>
        <v/>
      </c>
      <c r="D56" s="11" t="str">
        <f>IFERROR(VLOOKUP(SUBSTITUTE(B56,"*","~*"),Upos!A:C,3,FALSE),"")</f>
        <v/>
      </c>
      <c r="F56" s="24" t="s">
        <v>194</v>
      </c>
      <c r="G56" s="12" t="s">
        <v>195</v>
      </c>
      <c r="H56" s="9" t="str">
        <f>IFERROR(VLOOKUP(SUBSTITUTE(F56,"*","~*"),PTB_NLTK!A:C,2,FALSE),"")</f>
        <v>WH-pronoun, possessive</v>
      </c>
      <c r="I56" s="11" t="str">
        <f>IFERROR(VLOOKUP(SUBSTITUTE(F56,"*","~*"),PTB_NLTK!A:C,3,FALSE),"")</f>
        <v xml:space="preserve">whose </v>
      </c>
      <c r="J56" s="16" t="s">
        <v>194</v>
      </c>
      <c r="K56" s="12" t="s">
        <v>196</v>
      </c>
      <c r="L56" s="9" t="str">
        <f>IFERROR(VLOOKUP(SUBSTITUTE(J56,"*","~*"),Brown!A:C,2,FALSE),"")</f>
        <v>WH-pronoun, genitive</v>
      </c>
      <c r="M56" s="11" t="str">
        <f>IFERROR(VLOOKUP(SUBSTITUTE(J56,"*","~*"),Brown!A:C,3,FALSE),"")</f>
        <v>whose whosever</v>
      </c>
      <c r="S56" s="80" t="str">
        <f t="shared" si="1"/>
        <v>PRON</v>
      </c>
      <c r="T56" s="5" t="str">
        <f t="shared" si="2"/>
        <v>WP$</v>
      </c>
      <c r="U56" s="5" t="str">
        <f t="shared" si="3"/>
        <v>PRON</v>
      </c>
      <c r="W56" s="5" t="str">
        <f t="shared" si="8"/>
        <v>WP$</v>
      </c>
      <c r="X56" s="5" t="str">
        <f t="shared" si="4"/>
        <v>PRON</v>
      </c>
      <c r="AA56" s="78" t="str">
        <f t="shared" si="5"/>
        <v>WP$</v>
      </c>
      <c r="AB56" s="5" t="str">
        <f t="shared" si="6"/>
        <v>WP$</v>
      </c>
      <c r="AC56" s="5" t="str">
        <f t="shared" si="7"/>
        <v>WP$</v>
      </c>
    </row>
    <row r="57" spans="1:29" ht="14">
      <c r="C57" s="9" t="str">
        <f>IFERROR(VLOOKUP(SUBSTITUTE(B57,"*","~*"),Upos!A:C,2,FALSE),"")</f>
        <v/>
      </c>
      <c r="D57" s="11" t="str">
        <f>IFERROR(VLOOKUP(SUBSTITUTE(B57,"*","~*"),Upos!A:C,3,FALSE),"")</f>
        <v/>
      </c>
      <c r="F57" s="24"/>
      <c r="G57" s="12"/>
      <c r="H57" s="9"/>
      <c r="I57" s="11"/>
      <c r="J57" s="16"/>
      <c r="K57" s="12"/>
      <c r="L57" s="9"/>
      <c r="M57" s="11"/>
      <c r="S57" s="80" t="str">
        <f t="shared" si="1"/>
        <v>PRON</v>
      </c>
      <c r="T57" s="5" t="str">
        <f t="shared" si="2"/>
        <v/>
      </c>
      <c r="U57" s="5" t="str">
        <f t="shared" si="3"/>
        <v/>
      </c>
      <c r="W57" s="5" t="str">
        <f t="shared" si="8"/>
        <v/>
      </c>
      <c r="X57" s="5" t="str">
        <f t="shared" si="4"/>
        <v/>
      </c>
      <c r="AA57" s="78" t="str">
        <f t="shared" si="5"/>
        <v>WP$</v>
      </c>
      <c r="AB57" s="5" t="str">
        <f t="shared" si="6"/>
        <v/>
      </c>
      <c r="AC57" s="5" t="str">
        <f t="shared" si="7"/>
        <v/>
      </c>
    </row>
    <row r="58" spans="1:29" ht="14">
      <c r="A58" s="52"/>
      <c r="B58" s="13" t="s">
        <v>951</v>
      </c>
      <c r="C58" s="9" t="str">
        <f>IFERROR(VLOOKUP(SUBSTITUTE(B58,"*","~*"),Upos!A:C,2,FALSE),"")</f>
        <v>adverb</v>
      </c>
      <c r="D58" s="11" t="str">
        <f>IFERROR(VLOOKUP(SUBSTITUTE(B58,"*","~*"),Upos!A:C,3,FALSE),"")</f>
        <v>really, already, still, early, now</v>
      </c>
      <c r="E58" s="50"/>
      <c r="F58" s="24" t="s">
        <v>102</v>
      </c>
      <c r="G58" s="12" t="s">
        <v>103</v>
      </c>
      <c r="H58" s="9" t="str">
        <f>IFERROR(VLOOKUP(SUBSTITUTE(F58,"*","~*"),PTB_NLTK!A:C,2,FALSE),"")</f>
        <v>adverb</v>
      </c>
      <c r="I58" s="11" t="str">
        <f>IFERROR(VLOOKUP(SUBSTITUTE(F58,"*","~*"),PTB_NLTK!A:C,3,FALSE),"")</f>
        <v xml:space="preserve">occasionally unabatingly maddeningly adventurously professedly stirringly prominently technologically magisterially predominately swiftly fiscally pitilessly ... </v>
      </c>
      <c r="J58" s="16" t="s">
        <v>102</v>
      </c>
      <c r="K58" s="12" t="s">
        <v>104</v>
      </c>
      <c r="L58" s="9" t="str">
        <f>IFERROR(VLOOKUP(SUBSTITUTE(J58,"*","~*"),Brown!A:C,2,FALSE),"")</f>
        <v>adverb</v>
      </c>
      <c r="M58" s="11" t="str">
        <f>IFERROR(VLOOKUP(SUBSTITUTE(J58,"*","~*"),Brown!A:C,3,FALSE),"")</f>
        <v>only often generally also nevertheless upon together back newly no likely meanwhile near then heavily there apparently yet outright fully aside consistently specifically formally ever just ...</v>
      </c>
      <c r="S58" s="80" t="str">
        <f t="shared" si="1"/>
        <v>ADV</v>
      </c>
      <c r="T58" s="5" t="str">
        <f t="shared" si="2"/>
        <v>RB</v>
      </c>
      <c r="U58" s="5" t="str">
        <f t="shared" si="3"/>
        <v>ADV</v>
      </c>
      <c r="W58" s="5" t="str">
        <f t="shared" si="8"/>
        <v>RB</v>
      </c>
      <c r="X58" s="5" t="str">
        <f t="shared" si="4"/>
        <v>ADV</v>
      </c>
      <c r="AA58" s="78" t="str">
        <f t="shared" si="5"/>
        <v>RB</v>
      </c>
      <c r="AB58" s="5" t="str">
        <f t="shared" si="6"/>
        <v>RB</v>
      </c>
      <c r="AC58" s="5" t="str">
        <f t="shared" si="7"/>
        <v>RB</v>
      </c>
    </row>
    <row r="59" spans="1:29" ht="14">
      <c r="A59" s="52"/>
      <c r="C59" s="9" t="str">
        <f>IFERROR(VLOOKUP(SUBSTITUTE(B59,"*","~*"),Upos!A:C,2,FALSE),"")</f>
        <v/>
      </c>
      <c r="D59" s="11" t="str">
        <f>IFERROR(VLOOKUP(SUBSTITUTE(B59,"*","~*"),Upos!A:C,3,FALSE),"")</f>
        <v/>
      </c>
      <c r="E59" s="50"/>
      <c r="F59" s="25"/>
      <c r="G59" s="9"/>
      <c r="H59" s="9" t="str">
        <f>IFERROR(VLOOKUP(SUBSTITUTE(F59,"*","~*"),PTB_NLTK!A:C,2,FALSE),"")</f>
        <v/>
      </c>
      <c r="I59" s="11" t="str">
        <f>IFERROR(VLOOKUP(SUBSTITUTE(F59,"*","~*"),PTB_NLTK!A:C,3,FALSE),"")</f>
        <v/>
      </c>
      <c r="J59" s="69" t="s">
        <v>119</v>
      </c>
      <c r="K59" s="12" t="s">
        <v>120</v>
      </c>
      <c r="L59" s="9" t="str">
        <f>IFERROR(VLOOKUP(SUBSTITUTE(J59,"*","~*"),Brown!A:C,2,FALSE),"")</f>
        <v>qualifier, pre</v>
      </c>
      <c r="M59" s="11" t="str">
        <f>IFERROR(VLOOKUP(SUBSTITUTE(J59,"*","~*"),Brown!A:C,3,FALSE),"")</f>
        <v>well less very most so real as highly fundamentally even how much remarkably somewhat more completely too thus ill deeply little overly halfway almost impossibly far severly such ...</v>
      </c>
      <c r="S59" s="80" t="str">
        <f t="shared" si="1"/>
        <v>ADV</v>
      </c>
      <c r="T59" s="5" t="str">
        <f t="shared" si="2"/>
        <v/>
      </c>
      <c r="U59" s="5" t="str">
        <f t="shared" si="3"/>
        <v/>
      </c>
      <c r="W59" s="5" t="str">
        <f t="shared" si="8"/>
        <v>QL</v>
      </c>
      <c r="X59" s="5" t="str">
        <f t="shared" si="4"/>
        <v>ADV</v>
      </c>
      <c r="AA59" s="78" t="str">
        <f t="shared" si="5"/>
        <v>RB</v>
      </c>
      <c r="AB59" s="5" t="str">
        <f t="shared" si="6"/>
        <v>QL</v>
      </c>
      <c r="AC59" s="5" t="str">
        <f t="shared" si="7"/>
        <v>RB</v>
      </c>
    </row>
    <row r="60" spans="1:29" ht="14">
      <c r="A60" s="52"/>
      <c r="C60" s="9" t="str">
        <f>IFERROR(VLOOKUP(SUBSTITUTE(B60,"*","~*"),Upos!A:C,2,FALSE),"")</f>
        <v/>
      </c>
      <c r="D60" s="11" t="str">
        <f>IFERROR(VLOOKUP(SUBSTITUTE(B60,"*","~*"),Upos!A:C,3,FALSE),"")</f>
        <v/>
      </c>
      <c r="E60" s="50"/>
      <c r="F60" s="25"/>
      <c r="G60" s="9"/>
      <c r="H60" s="9" t="str">
        <f>IFERROR(VLOOKUP(SUBSTITUTE(F60,"*","~*"),PTB_NLTK!A:C,2,FALSE),"")</f>
        <v/>
      </c>
      <c r="I60" s="11" t="str">
        <f>IFERROR(VLOOKUP(SUBSTITUTE(F60,"*","~*"),PTB_NLTK!A:C,3,FALSE),"")</f>
        <v/>
      </c>
      <c r="J60" s="69" t="s">
        <v>121</v>
      </c>
      <c r="K60" s="12" t="s">
        <v>122</v>
      </c>
      <c r="L60" s="9" t="str">
        <f>IFERROR(VLOOKUP(SUBSTITUTE(J60,"*","~*"),Brown!A:C,2,FALSE),"")</f>
        <v>qualifier, post</v>
      </c>
      <c r="M60" s="11" t="str">
        <f>IFERROR(VLOOKUP(SUBSTITUTE(J60,"*","~*"),Brown!A:C,3,FALSE),"")</f>
        <v>indeed enough still 'nuff</v>
      </c>
      <c r="S60" s="80" t="str">
        <f t="shared" si="1"/>
        <v>ADV</v>
      </c>
      <c r="T60" s="5" t="str">
        <f t="shared" si="2"/>
        <v/>
      </c>
      <c r="U60" s="5" t="str">
        <f t="shared" si="3"/>
        <v/>
      </c>
      <c r="W60" s="5" t="str">
        <f t="shared" si="8"/>
        <v>QLP</v>
      </c>
      <c r="X60" s="5" t="str">
        <f t="shared" si="4"/>
        <v>ADV</v>
      </c>
      <c r="AA60" s="78" t="str">
        <f t="shared" si="5"/>
        <v>RB</v>
      </c>
      <c r="AB60" s="5" t="str">
        <f t="shared" si="6"/>
        <v>QLP</v>
      </c>
      <c r="AC60" s="5" t="str">
        <f t="shared" si="7"/>
        <v>RB</v>
      </c>
    </row>
    <row r="61" spans="1:29" ht="28">
      <c r="A61" s="52"/>
      <c r="C61" s="9" t="str">
        <f>IFERROR(VLOOKUP(SUBSTITUTE(B61,"*","~*"),Upos!A:C,2,FALSE),"")</f>
        <v/>
      </c>
      <c r="D61" s="11" t="str">
        <f>IFERROR(VLOOKUP(SUBSTITUTE(B61,"*","~*"),Upos!A:C,3,FALSE),"")</f>
        <v/>
      </c>
      <c r="E61" s="50"/>
      <c r="F61" s="25"/>
      <c r="G61" s="9"/>
      <c r="H61" s="9" t="str">
        <f>IFERROR(VLOOKUP(SUBSTITUTE(F61,"*","~*"),PTB_NLTK!A:C,2,FALSE),"")</f>
        <v/>
      </c>
      <c r="I61" s="11" t="str">
        <f>IFERROR(VLOOKUP(SUBSTITUTE(F61,"*","~*"),PTB_NLTK!A:C,3,FALSE),"")</f>
        <v/>
      </c>
      <c r="J61" s="16" t="s">
        <v>123</v>
      </c>
      <c r="K61" s="12" t="s">
        <v>124</v>
      </c>
      <c r="L61" s="9" t="str">
        <f>IFERROR(VLOOKUP(SUBSTITUTE(J61,"*","~*"),Brown!A:C,2,FALSE),"")</f>
        <v>adverb, nominal</v>
      </c>
      <c r="M61" s="11" t="str">
        <f>IFERROR(VLOOKUP(SUBSTITUTE(J61,"*","~*"),Brown!A:C,3,FALSE),"")</f>
        <v>here afar then</v>
      </c>
      <c r="S61" s="80" t="str">
        <f t="shared" si="1"/>
        <v>ADV</v>
      </c>
      <c r="T61" s="5" t="str">
        <f t="shared" si="2"/>
        <v/>
      </c>
      <c r="U61" s="5" t="str">
        <f t="shared" si="3"/>
        <v/>
      </c>
      <c r="W61" s="5" t="str">
        <f t="shared" si="8"/>
        <v>RN</v>
      </c>
      <c r="X61" s="5" t="str">
        <f t="shared" si="4"/>
        <v>ADV</v>
      </c>
      <c r="AA61" s="78" t="str">
        <f t="shared" si="5"/>
        <v>RB</v>
      </c>
      <c r="AB61" s="5" t="str">
        <f t="shared" si="6"/>
        <v>RN</v>
      </c>
      <c r="AC61" s="5" t="str">
        <f t="shared" si="7"/>
        <v>RB</v>
      </c>
    </row>
    <row r="62" spans="1:29" ht="28">
      <c r="A62" s="52"/>
      <c r="C62" s="9" t="str">
        <f>IFERROR(VLOOKUP(SUBSTITUTE(B62,"*","~*"),Upos!A:C,2,FALSE),"")</f>
        <v/>
      </c>
      <c r="D62" s="11" t="str">
        <f>IFERROR(VLOOKUP(SUBSTITUTE(B62,"*","~*"),Upos!A:C,3,FALSE),"")</f>
        <v/>
      </c>
      <c r="F62" s="24" t="s">
        <v>105</v>
      </c>
      <c r="G62" s="12" t="s">
        <v>106</v>
      </c>
      <c r="H62" s="9" t="str">
        <f>IFERROR(VLOOKUP(SUBSTITUTE(F62,"*","~*"),PTB_NLTK!A:C,2,FALSE),"")</f>
        <v>adverb, comparative</v>
      </c>
      <c r="I62" s="11" t="str">
        <f>IFERROR(VLOOKUP(SUBSTITUTE(F62,"*","~*"),PTB_NLTK!A:C,3,FALSE),"")</f>
        <v xml:space="preserve">further gloomier grander graver greater grimmer harder harsher healthier heavier higher however larger later leaner lengthier less-perfectly lesser lonelier longer louder lower more ... </v>
      </c>
      <c r="J62" s="16" t="s">
        <v>105</v>
      </c>
      <c r="K62" s="12" t="s">
        <v>107</v>
      </c>
      <c r="L62" s="9" t="str">
        <f>IFERROR(VLOOKUP(SUBSTITUTE(J62,"*","~*"),Brown!A:C,2,FALSE),"")</f>
        <v>adverb, comparative</v>
      </c>
      <c r="M62" s="11" t="str">
        <f>IFERROR(VLOOKUP(SUBSTITUTE(J62,"*","~*"),Brown!A:C,3,FALSE),"")</f>
        <v>further earlier better later higher tougher more harder longer sooner less faster easier louder farther oftener nearer cheaper slower tighter lower worse heavier quicker ...</v>
      </c>
      <c r="S62" s="80" t="str">
        <f t="shared" si="1"/>
        <v>ADV</v>
      </c>
      <c r="T62" s="5" t="str">
        <f t="shared" si="2"/>
        <v>RBR</v>
      </c>
      <c r="U62" s="5" t="str">
        <f t="shared" si="3"/>
        <v>ADV</v>
      </c>
      <c r="W62" s="5" t="str">
        <f t="shared" si="8"/>
        <v>RBR</v>
      </c>
      <c r="X62" s="5" t="str">
        <f t="shared" si="4"/>
        <v>ADV</v>
      </c>
      <c r="AA62" s="78" t="str">
        <f t="shared" si="5"/>
        <v>RBR</v>
      </c>
      <c r="AB62" s="5" t="str">
        <f t="shared" si="6"/>
        <v>RBR</v>
      </c>
      <c r="AC62" s="5" t="str">
        <f t="shared" si="7"/>
        <v>RBR</v>
      </c>
    </row>
    <row r="63" spans="1:29" ht="28">
      <c r="A63" s="52"/>
      <c r="C63" s="9" t="str">
        <f>IFERROR(VLOOKUP(SUBSTITUTE(B63,"*","~*"),Upos!A:C,2,FALSE),"")</f>
        <v/>
      </c>
      <c r="D63" s="11" t="str">
        <f>IFERROR(VLOOKUP(SUBSTITUTE(B63,"*","~*"),Upos!A:C,3,FALSE),"")</f>
        <v/>
      </c>
      <c r="E63" s="66"/>
      <c r="F63" s="24" t="s">
        <v>108</v>
      </c>
      <c r="G63" s="12" t="s">
        <v>109</v>
      </c>
      <c r="H63" s="9" t="str">
        <f>IFERROR(VLOOKUP(SUBSTITUTE(F63,"*","~*"),PTB_NLTK!A:C,2,FALSE),"")</f>
        <v>adverb, superlative</v>
      </c>
      <c r="I63" s="11" t="str">
        <f>IFERROR(VLOOKUP(SUBSTITUTE(F63,"*","~*"),PTB_NLTK!A:C,3,FALSE),"")</f>
        <v xml:space="preserve">best biggest bluntest earliest farthest first furthest hardest heartiest highest largest least less most nearest second tightest worst </v>
      </c>
      <c r="J63" s="16" t="s">
        <v>110</v>
      </c>
      <c r="K63" s="12" t="s">
        <v>111</v>
      </c>
      <c r="L63" s="9" t="str">
        <f>IFERROR(VLOOKUP(SUBSTITUTE(J63,"*","~*"),Brown!A:C,2,FALSE),"")</f>
        <v>adverb, superlative</v>
      </c>
      <c r="M63" s="11" t="str">
        <f>IFERROR(VLOOKUP(SUBSTITUTE(J63,"*","~*"),Brown!A:C,3,FALSE),"")</f>
        <v>most best highest uppermost nearest brightest hardest fastest deepest farthest loudest ...</v>
      </c>
      <c r="S63" s="80" t="str">
        <f t="shared" si="1"/>
        <v>ADV</v>
      </c>
      <c r="T63" s="5" t="str">
        <f t="shared" si="2"/>
        <v>RBS</v>
      </c>
      <c r="U63" s="5" t="str">
        <f t="shared" si="3"/>
        <v>ADV</v>
      </c>
      <c r="W63" s="5" t="str">
        <f t="shared" si="8"/>
        <v>RBT</v>
      </c>
      <c r="X63" s="5" t="str">
        <f t="shared" si="4"/>
        <v>ADV</v>
      </c>
      <c r="AA63" s="78" t="str">
        <f t="shared" si="5"/>
        <v>RBS</v>
      </c>
      <c r="AB63" s="5" t="str">
        <f t="shared" si="6"/>
        <v>RBT</v>
      </c>
      <c r="AC63" s="5" t="str">
        <f t="shared" si="7"/>
        <v>RBS</v>
      </c>
    </row>
    <row r="64" spans="1:29" ht="14">
      <c r="A64" s="52"/>
      <c r="C64" s="9" t="str">
        <f>IFERROR(VLOOKUP(SUBSTITUTE(B64,"*","~*"),Upos!A:C,2,FALSE),"")</f>
        <v/>
      </c>
      <c r="D64" s="11" t="str">
        <f>IFERROR(VLOOKUP(SUBSTITUTE(B64,"*","~*"),Upos!A:C,3,FALSE),"")</f>
        <v/>
      </c>
      <c r="E64" s="51"/>
      <c r="F64" s="24" t="s">
        <v>197</v>
      </c>
      <c r="G64" s="12" t="s">
        <v>198</v>
      </c>
      <c r="H64" s="9" t="str">
        <f>IFERROR(VLOOKUP(SUBSTITUTE(F64,"*","~*"),PTB_NLTK!A:C,2,FALSE),"")</f>
        <v>Wh-adverb</v>
      </c>
      <c r="I64" s="11" t="str">
        <f>IFERROR(VLOOKUP(SUBSTITUTE(F64,"*","~*"),PTB_NLTK!A:C,3,FALSE),"")</f>
        <v xml:space="preserve">how however whence whenever where whereby whereever wherein whereof why </v>
      </c>
      <c r="J64" s="16" t="s">
        <v>197</v>
      </c>
      <c r="K64" s="12" t="s">
        <v>199</v>
      </c>
      <c r="L64" s="9" t="str">
        <f>IFERROR(VLOOKUP(SUBSTITUTE(J64,"*","~*"),Brown!A:C,2,FALSE),"")</f>
        <v>WH-adverb</v>
      </c>
      <c r="M64" s="11" t="str">
        <f>IFERROR(VLOOKUP(SUBSTITUTE(J64,"*","~*"),Brown!A:C,3,FALSE),"")</f>
        <v>however when where why whereby wherever how whenever whereon wherein wherewith wheare wherefore whereof howsabout</v>
      </c>
      <c r="S64" s="80" t="str">
        <f t="shared" si="1"/>
        <v>ADV</v>
      </c>
      <c r="T64" s="5" t="str">
        <f t="shared" si="2"/>
        <v>WRB</v>
      </c>
      <c r="U64" s="5" t="str">
        <f t="shared" si="3"/>
        <v>ADV</v>
      </c>
      <c r="W64" s="5" t="str">
        <f t="shared" si="8"/>
        <v>WRB</v>
      </c>
      <c r="X64" s="5" t="str">
        <f t="shared" si="4"/>
        <v>ADV</v>
      </c>
      <c r="AA64" s="78" t="str">
        <f t="shared" si="5"/>
        <v>WRB</v>
      </c>
      <c r="AB64" s="5" t="str">
        <f t="shared" si="6"/>
        <v>WRB</v>
      </c>
      <c r="AC64" s="5" t="str">
        <f t="shared" si="7"/>
        <v>WRB</v>
      </c>
    </row>
    <row r="65" spans="1:29" ht="14">
      <c r="A65" s="52"/>
      <c r="C65" s="9" t="str">
        <f>IFERROR(VLOOKUP(SUBSTITUTE(B65,"*","~*"),Upos!A:C,2,FALSE),"")</f>
        <v/>
      </c>
      <c r="D65" s="11" t="str">
        <f>IFERROR(VLOOKUP(SUBSTITUTE(B65,"*","~*"),Upos!A:C,3,FALSE),"")</f>
        <v/>
      </c>
      <c r="E65" s="51"/>
      <c r="F65" s="25"/>
      <c r="G65" s="9"/>
      <c r="H65" s="9" t="str">
        <f>IFERROR(VLOOKUP(SUBSTITUTE(F65,"*","~*"),PTB_NLTK!A:C,2,FALSE),"")</f>
        <v/>
      </c>
      <c r="I65" s="11" t="str">
        <f>IFERROR(VLOOKUP(SUBSTITUTE(F65,"*","~*"),PTB_NLTK!A:C,3,FALSE),"")</f>
        <v/>
      </c>
      <c r="J65" s="69" t="s">
        <v>200</v>
      </c>
      <c r="K65" s="12" t="s">
        <v>201</v>
      </c>
      <c r="L65" s="9" t="str">
        <f>IFERROR(VLOOKUP(SUBSTITUTE(J65,"*","~*"),Brown!A:C,2,FALSE),"")</f>
        <v>WH-qualifier</v>
      </c>
      <c r="M65" s="11" t="str">
        <f>IFERROR(VLOOKUP(SUBSTITUTE(J65,"*","~*"),Brown!A:C,3,FALSE),"")</f>
        <v>however how</v>
      </c>
      <c r="S65" s="80" t="str">
        <f t="shared" si="1"/>
        <v>ADV</v>
      </c>
      <c r="T65" s="5" t="str">
        <f t="shared" si="2"/>
        <v/>
      </c>
      <c r="U65" s="5" t="str">
        <f t="shared" si="3"/>
        <v/>
      </c>
      <c r="W65" s="5" t="str">
        <f t="shared" si="8"/>
        <v>WQL</v>
      </c>
      <c r="X65" s="5" t="str">
        <f t="shared" si="4"/>
        <v>ADV</v>
      </c>
      <c r="AA65" s="78" t="str">
        <f t="shared" si="5"/>
        <v>WRB</v>
      </c>
      <c r="AB65" s="5" t="str">
        <f t="shared" si="6"/>
        <v>WQL</v>
      </c>
      <c r="AC65" s="5" t="str">
        <f t="shared" si="7"/>
        <v>WRB</v>
      </c>
    </row>
    <row r="66" spans="1:29" ht="14">
      <c r="C66" s="9" t="str">
        <f>IFERROR(VLOOKUP(SUBSTITUTE(B66,"*","~*"),Upos!A:C,2,FALSE),"")</f>
        <v/>
      </c>
      <c r="D66" s="11" t="str">
        <f>IFERROR(VLOOKUP(SUBSTITUTE(B66,"*","~*"),Upos!A:C,3,FALSE),"")</f>
        <v/>
      </c>
      <c r="F66" s="25"/>
      <c r="G66" s="9"/>
      <c r="H66" s="9"/>
      <c r="I66" s="11"/>
      <c r="J66" s="16"/>
      <c r="K66" s="12"/>
      <c r="L66" s="9"/>
      <c r="M66" s="11"/>
      <c r="S66" s="80" t="str">
        <f t="shared" si="1"/>
        <v>ADV</v>
      </c>
      <c r="T66" s="5" t="str">
        <f t="shared" si="2"/>
        <v/>
      </c>
      <c r="U66" s="5" t="str">
        <f t="shared" si="3"/>
        <v/>
      </c>
      <c r="W66" s="5" t="str">
        <f t="shared" si="8"/>
        <v/>
      </c>
      <c r="X66" s="5" t="str">
        <f t="shared" si="4"/>
        <v/>
      </c>
      <c r="AA66" s="78" t="str">
        <f t="shared" si="5"/>
        <v>WRB</v>
      </c>
      <c r="AB66" s="5" t="str">
        <f t="shared" si="6"/>
        <v/>
      </c>
      <c r="AC66" s="5" t="str">
        <f t="shared" si="7"/>
        <v/>
      </c>
    </row>
    <row r="67" spans="1:29" ht="28">
      <c r="A67" s="53"/>
      <c r="B67" s="70" t="s">
        <v>949</v>
      </c>
      <c r="C67" s="9" t="str">
        <f>IFERROR(VLOOKUP(SUBSTITUTE(B67,"*","~*"),Upos!A:C,2,FALSE),"")</f>
        <v>particle</v>
      </c>
      <c r="D67" s="11" t="str">
        <f>IFERROR(VLOOKUP(SUBSTITUTE(B67,"*","~*"),Upos!A:C,3,FALSE),"")</f>
        <v>at, on, out, over per, that, up, with</v>
      </c>
      <c r="F67" s="26" t="s">
        <v>78</v>
      </c>
      <c r="G67" s="12" t="s">
        <v>79</v>
      </c>
      <c r="H67" s="9" t="str">
        <f>IFERROR(VLOOKUP(SUBSTITUTE(F67,"*","~*"),PTB_NLTK!A:C,2,FALSE),"")</f>
        <v>genitive marker</v>
      </c>
      <c r="I67" s="11" t="str">
        <f>IFERROR(VLOOKUP(SUBSTITUTE(F67,"*","~*"),PTB_NLTK!A:C,3,FALSE),"")</f>
        <v xml:space="preserve">' 's </v>
      </c>
      <c r="J67" s="19" t="s">
        <v>78</v>
      </c>
      <c r="K67" s="9"/>
      <c r="L67" s="9" t="str">
        <f>IFERROR(VLOOKUP(SUBSTITUTE(J67,"*","~*"),Brown!A:C,2,FALSE),"")</f>
        <v/>
      </c>
      <c r="M67" s="11" t="str">
        <f>IFERROR(VLOOKUP(SUBSTITUTE(J67,"*","~*"),Brown!A:C,3,FALSE),"")</f>
        <v/>
      </c>
      <c r="S67" s="80" t="str">
        <f t="shared" si="1"/>
        <v>PART</v>
      </c>
      <c r="T67" s="5" t="str">
        <f t="shared" si="2"/>
        <v>POS</v>
      </c>
      <c r="U67" s="5" t="str">
        <f t="shared" si="3"/>
        <v>PART</v>
      </c>
      <c r="W67" s="5" t="str">
        <f t="shared" si="8"/>
        <v>POS</v>
      </c>
      <c r="X67" s="5" t="str">
        <f t="shared" si="4"/>
        <v>PART</v>
      </c>
      <c r="AA67" s="78" t="str">
        <f t="shared" si="5"/>
        <v>POS</v>
      </c>
      <c r="AB67" s="5" t="str">
        <f t="shared" si="6"/>
        <v>POS</v>
      </c>
      <c r="AC67" s="5" t="str">
        <f t="shared" si="7"/>
        <v>POS</v>
      </c>
    </row>
    <row r="68" spans="1:29" ht="14">
      <c r="A68" s="53"/>
      <c r="C68" s="9" t="str">
        <f>IFERROR(VLOOKUP(SUBSTITUTE(B68,"*","~*"),Upos!A:C,2,FALSE),"")</f>
        <v/>
      </c>
      <c r="D68" s="11" t="str">
        <f>IFERROR(VLOOKUP(SUBSTITUTE(B68,"*","~*"),Upos!A:C,3,FALSE),"")</f>
        <v/>
      </c>
      <c r="F68" s="24" t="s">
        <v>125</v>
      </c>
      <c r="G68" s="12" t="s">
        <v>126</v>
      </c>
      <c r="H68" s="9" t="str">
        <f>IFERROR(VLOOKUP(SUBSTITUTE(F68,"*","~*"),PTB_NLTK!A:C,2,FALSE),"")</f>
        <v>particle</v>
      </c>
      <c r="I68" s="11" t="str">
        <f>IFERROR(VLOOKUP(SUBSTITUTE(F68,"*","~*"),PTB_NLTK!A:C,3,FALSE),"")</f>
        <v xml:space="preserve">aboard about across along apart around aside at away back before behind by crop down ever fast for forth from go high i.e. in into just later low more off on open out over per pie raising start teeth that through under unto up up-pp upon whole with you </v>
      </c>
      <c r="J68" s="16" t="s">
        <v>125</v>
      </c>
      <c r="K68" s="12" t="s">
        <v>127</v>
      </c>
      <c r="L68" s="9" t="str">
        <f>IFERROR(VLOOKUP(SUBSTITUTE(J68,"*","~*"),Brown!A:C,2,FALSE),"")</f>
        <v>adverb, particle</v>
      </c>
      <c r="M68" s="11" t="str">
        <f>IFERROR(VLOOKUP(SUBSTITUTE(J68,"*","~*"),Brown!A:C,3,FALSE),"")</f>
        <v>up out off down over on in about through across after</v>
      </c>
      <c r="S68" s="80" t="str">
        <f t="shared" ref="S68:S123" si="9">IF(B68&lt;&gt;"",B68,S67)</f>
        <v>PART</v>
      </c>
      <c r="T68" s="5" t="str">
        <f t="shared" ref="T68:T123" si="10">IF(F68&lt;&gt;"",F68,"")</f>
        <v>RP</v>
      </c>
      <c r="U68" s="5" t="str">
        <f t="shared" ref="U68:U123" si="11">IF(T68&lt;&gt;"",S68,"")</f>
        <v>PART</v>
      </c>
      <c r="W68" s="5" t="str">
        <f t="shared" ref="W68:W123" si="12">IF(J68&lt;&gt;"",J68,"")</f>
        <v>RP</v>
      </c>
      <c r="X68" s="5" t="str">
        <f t="shared" ref="X68:X123" si="13">IF(Y68&lt;&gt;"",Y68,IF(W68&lt;&gt;"",S68,""))</f>
        <v>PART</v>
      </c>
      <c r="AA68" s="78" t="str">
        <f t="shared" ref="AA68:AA123" si="14">IF(F68&lt;&gt;"",F68,AA67)</f>
        <v>RP</v>
      </c>
      <c r="AB68" s="5" t="str">
        <f t="shared" ref="AB68:AB123" si="15">IF(J68&lt;&gt;"",J68,"")</f>
        <v>RP</v>
      </c>
      <c r="AC68" s="5" t="str">
        <f t="shared" ref="AC68:AC123" si="16">IF(AB68&lt;&gt;"",AA68,"")</f>
        <v>RP</v>
      </c>
    </row>
    <row r="69" spans="1:29" ht="56">
      <c r="A69" s="53"/>
      <c r="C69" s="9" t="str">
        <f>IFERROR(VLOOKUP(SUBSTITUTE(B69,"*","~*"),Upos!A:C,2,FALSE),"")</f>
        <v/>
      </c>
      <c r="D69" s="11" t="str">
        <f>IFERROR(VLOOKUP(SUBSTITUTE(B69,"*","~*"),Upos!A:C,3,FALSE),"")</f>
        <v/>
      </c>
      <c r="F69" s="24" t="s">
        <v>130</v>
      </c>
      <c r="G69" s="12" t="s">
        <v>131</v>
      </c>
      <c r="H69" s="9" t="str">
        <f>IFERROR(VLOOKUP(SUBSTITUTE(F69,"*","~*"),PTB_NLTK!A:C,2,FALSE),"")</f>
        <v>"to" as preposition or infinitive marker</v>
      </c>
      <c r="I69" s="11" t="str">
        <f>IFERROR(VLOOKUP(SUBSTITUTE(F69,"*","~*"),PTB_NLTK!A:C,3,FALSE),"")</f>
        <v xml:space="preserve">to </v>
      </c>
      <c r="J69" s="16" t="s">
        <v>130</v>
      </c>
      <c r="K69" s="12" t="s">
        <v>132</v>
      </c>
      <c r="L69" s="9" t="str">
        <f>IFERROR(VLOOKUP(SUBSTITUTE(J69,"*","~*"),Brown!A:C,2,FALSE),"")</f>
        <v>infinitival to</v>
      </c>
      <c r="M69" s="11" t="str">
        <f>IFERROR(VLOOKUP(SUBSTITUTE(J69,"*","~*"),Brown!A:C,3,FALSE),"")</f>
        <v>to t'</v>
      </c>
      <c r="S69" s="80" t="str">
        <f t="shared" si="9"/>
        <v>PART</v>
      </c>
      <c r="T69" s="5" t="str">
        <f t="shared" si="10"/>
        <v>TO</v>
      </c>
      <c r="U69" s="5" t="str">
        <f t="shared" si="11"/>
        <v>PART</v>
      </c>
      <c r="W69" s="5" t="str">
        <f t="shared" si="12"/>
        <v>TO</v>
      </c>
      <c r="X69" s="5" t="str">
        <f t="shared" si="13"/>
        <v>PART</v>
      </c>
      <c r="AA69" s="78" t="str">
        <f t="shared" si="14"/>
        <v>TO</v>
      </c>
      <c r="AB69" s="5" t="str">
        <f t="shared" si="15"/>
        <v>TO</v>
      </c>
      <c r="AC69" s="5" t="str">
        <f t="shared" si="16"/>
        <v>TO</v>
      </c>
    </row>
    <row r="70" spans="1:29" ht="14">
      <c r="C70" s="9" t="str">
        <f>IFERROR(VLOOKUP(SUBSTITUTE(B70,"*","~*"),Upos!A:C,2,FALSE),"")</f>
        <v/>
      </c>
      <c r="D70" s="11" t="str">
        <f>IFERROR(VLOOKUP(SUBSTITUTE(B70,"*","~*"),Upos!A:C,3,FALSE),"")</f>
        <v/>
      </c>
      <c r="F70" s="24"/>
      <c r="G70" s="12"/>
      <c r="H70" s="9"/>
      <c r="I70" s="11"/>
      <c r="J70" s="16"/>
      <c r="K70" s="12"/>
      <c r="L70" s="9"/>
      <c r="M70" s="11"/>
      <c r="S70" s="80" t="str">
        <f t="shared" si="9"/>
        <v>PART</v>
      </c>
      <c r="T70" s="5" t="str">
        <f t="shared" si="10"/>
        <v/>
      </c>
      <c r="U70" s="5" t="str">
        <f t="shared" si="11"/>
        <v/>
      </c>
      <c r="W70" s="5" t="str">
        <f t="shared" si="12"/>
        <v/>
      </c>
      <c r="X70" s="5" t="str">
        <f t="shared" si="13"/>
        <v/>
      </c>
      <c r="AA70" s="78" t="str">
        <f t="shared" si="14"/>
        <v>TO</v>
      </c>
      <c r="AB70" s="5" t="str">
        <f t="shared" si="15"/>
        <v/>
      </c>
      <c r="AC70" s="5" t="str">
        <f t="shared" si="16"/>
        <v/>
      </c>
    </row>
    <row r="71" spans="1:29" ht="28">
      <c r="B71" s="13" t="s">
        <v>952</v>
      </c>
      <c r="C71" s="9" t="str">
        <f>IFERROR(VLOOKUP(SUBSTITUTE(B71,"*","~*"),Upos!A:C,2,FALSE),"")</f>
        <v>interjection</v>
      </c>
      <c r="D71" s="11">
        <f>IFERROR(VLOOKUP(SUBSTITUTE(B71,"*","~*"),Upos!A:C,3,FALSE),"")</f>
        <v>0</v>
      </c>
      <c r="F71" s="24" t="s">
        <v>133</v>
      </c>
      <c r="G71" s="12" t="s">
        <v>134</v>
      </c>
      <c r="H71" s="9" t="str">
        <f>IFERROR(VLOOKUP(SUBSTITUTE(F71,"*","~*"),PTB_NLTK!A:C,2,FALSE),"")</f>
        <v>interjection</v>
      </c>
      <c r="I71" s="11" t="str">
        <f>IFERROR(VLOOKUP(SUBSTITUTE(F71,"*","~*"),PTB_NLTK!A:C,3,FALSE),"")</f>
        <v xml:space="preserve">Goodbye Goody Gosh Wow Jeepers Jee-sus Hubba Hey Kee-reist Oops amen huh howdy uh dammit whammo shucks heck anyways whodunnit honey golly man baby diddle hush sonuvabitch ... </v>
      </c>
      <c r="J71" s="16" t="s">
        <v>133</v>
      </c>
      <c r="K71" s="12" t="s">
        <v>135</v>
      </c>
      <c r="L71" s="9" t="str">
        <f>IFERROR(VLOOKUP(SUBSTITUTE(J71,"*","~*"),Brown!A:C,2,FALSE),"")</f>
        <v>interjection</v>
      </c>
      <c r="M71" s="11" t="str">
        <f>IFERROR(VLOOKUP(SUBSTITUTE(J71,"*","~*"),Brown!A:C,3,FALSE),"")</f>
        <v>Hurrah bang whee hmpf ah goodbye oops oh-the-pain-of-it ha crunch say oh why see well hello lo alas tarantara rum-tum-tum gosh hell keerist Jesus Keeeerist boy c'mon 'mon goddamn bah hoo-pig damn ...</v>
      </c>
      <c r="S71" s="80" t="str">
        <f t="shared" si="9"/>
        <v>INTJ</v>
      </c>
      <c r="T71" s="5" t="str">
        <f t="shared" si="10"/>
        <v>UH</v>
      </c>
      <c r="U71" s="5" t="str">
        <f t="shared" si="11"/>
        <v>INTJ</v>
      </c>
      <c r="W71" s="5" t="str">
        <f t="shared" si="12"/>
        <v>UH</v>
      </c>
      <c r="X71" s="5" t="str">
        <f t="shared" si="13"/>
        <v>INTJ</v>
      </c>
      <c r="AA71" s="78" t="str">
        <f t="shared" si="14"/>
        <v>UH</v>
      </c>
      <c r="AB71" s="5" t="str">
        <f t="shared" si="15"/>
        <v>UH</v>
      </c>
      <c r="AC71" s="5" t="str">
        <f t="shared" si="16"/>
        <v>UH</v>
      </c>
    </row>
    <row r="72" spans="1:29" ht="14">
      <c r="C72" s="9" t="str">
        <f>IFERROR(VLOOKUP(SUBSTITUTE(B72,"*","~*"),Upos!A:C,2,FALSE),"")</f>
        <v/>
      </c>
      <c r="D72" s="11" t="str">
        <f>IFERROR(VLOOKUP(SUBSTITUTE(B72,"*","~*"),Upos!A:C,3,FALSE),"")</f>
        <v/>
      </c>
      <c r="F72" s="24"/>
      <c r="G72" s="12"/>
      <c r="H72" s="9"/>
      <c r="I72" s="11"/>
      <c r="J72" s="16"/>
      <c r="K72" s="12"/>
      <c r="L72" s="9"/>
      <c r="M72" s="11"/>
      <c r="S72" s="80" t="str">
        <f t="shared" si="9"/>
        <v>INTJ</v>
      </c>
      <c r="T72" s="5" t="str">
        <f t="shared" si="10"/>
        <v/>
      </c>
      <c r="U72" s="5" t="str">
        <f t="shared" si="11"/>
        <v/>
      </c>
      <c r="W72" s="5" t="str">
        <f t="shared" si="12"/>
        <v/>
      </c>
      <c r="X72" s="5" t="str">
        <f t="shared" si="13"/>
        <v/>
      </c>
      <c r="AA72" s="78" t="str">
        <f t="shared" si="14"/>
        <v>UH</v>
      </c>
      <c r="AB72" s="5" t="str">
        <f t="shared" si="15"/>
        <v/>
      </c>
      <c r="AC72" s="5" t="str">
        <f t="shared" si="16"/>
        <v/>
      </c>
    </row>
    <row r="73" spans="1:29" ht="14">
      <c r="A73" s="36"/>
      <c r="B73" s="70" t="s">
        <v>955</v>
      </c>
      <c r="C73" s="9" t="str">
        <f>IFERROR(VLOOKUP(SUBSTITUTE(B73,"*","~*"),Upos!A:C,2,FALSE),"")</f>
        <v>auxiliary</v>
      </c>
      <c r="D73" s="11" t="str">
        <f>IFERROR(VLOOKUP(SUBSTITUTE(B73,"*","~*"),Upos!A:C,3,FALSE),"")</f>
        <v>is, would</v>
      </c>
      <c r="E73" s="58"/>
      <c r="F73" s="24" t="s">
        <v>47</v>
      </c>
      <c r="G73" s="12" t="s">
        <v>48</v>
      </c>
      <c r="H73" s="9" t="str">
        <f>IFERROR(VLOOKUP(SUBSTITUTE(F73,"*","~*"),PTB_NLTK!A:C,2,FALSE),"")</f>
        <v>modal auxiliary</v>
      </c>
      <c r="I73" s="11" t="str">
        <f>IFERROR(VLOOKUP(SUBSTITUTE(F73,"*","~*"),PTB_NLTK!A:C,3,FALSE),"")</f>
        <v xml:space="preserve">can cannot could couldn't dare may might must need ought shall should shouldn't will would </v>
      </c>
      <c r="J73" s="16" t="s">
        <v>47</v>
      </c>
      <c r="K73" s="12" t="s">
        <v>49</v>
      </c>
      <c r="L73" s="9" t="str">
        <f>IFERROR(VLOOKUP(SUBSTITUTE(J73,"*","~*"),Brown!A:C,2,FALSE),"")</f>
        <v>modal auxillary</v>
      </c>
      <c r="M73" s="11" t="str">
        <f>IFERROR(VLOOKUP(SUBSTITUTE(J73,"*","~*"),Brown!A:C,3,FALSE),"")</f>
        <v>should may might will would must can could shall ought need wilt</v>
      </c>
      <c r="S73" s="80" t="str">
        <f t="shared" si="9"/>
        <v>AUX</v>
      </c>
      <c r="T73" s="5" t="str">
        <f t="shared" si="10"/>
        <v>MD</v>
      </c>
      <c r="U73" s="5" t="str">
        <f t="shared" si="11"/>
        <v>AUX</v>
      </c>
      <c r="W73" s="5" t="str">
        <f t="shared" si="12"/>
        <v>MD</v>
      </c>
      <c r="X73" s="5" t="str">
        <f t="shared" si="13"/>
        <v>AUX</v>
      </c>
      <c r="AA73" s="78" t="str">
        <f t="shared" si="14"/>
        <v>MD</v>
      </c>
      <c r="AB73" s="5" t="str">
        <f t="shared" si="15"/>
        <v>MD</v>
      </c>
      <c r="AC73" s="5" t="str">
        <f t="shared" si="16"/>
        <v>MD</v>
      </c>
    </row>
    <row r="74" spans="1:29" ht="28">
      <c r="A74" s="36"/>
      <c r="B74" s="70"/>
      <c r="C74" s="9" t="str">
        <f>IFERROR(VLOOKUP(SUBSTITUTE(B74,"*","~*"),Upos!A:C,2,FALSE),"")</f>
        <v/>
      </c>
      <c r="D74" s="11" t="str">
        <f>IFERROR(VLOOKUP(SUBSTITUTE(B74,"*","~*"),Upos!A:C,3,FALSE),"")</f>
        <v/>
      </c>
      <c r="E74" s="58"/>
      <c r="F74" s="24"/>
      <c r="G74" s="12"/>
      <c r="H74" s="9" t="str">
        <f>IFERROR(VLOOKUP(SUBSTITUTE(F74,"*","~*"),PTB_NLTK!A:C,2,FALSE),"")</f>
        <v/>
      </c>
      <c r="I74" s="11" t="str">
        <f>IFERROR(VLOOKUP(SUBSTITUTE(F74,"*","~*"),PTB_NLTK!A:C,3,FALSE),"")</f>
        <v/>
      </c>
      <c r="J74" s="16" t="s">
        <v>205</v>
      </c>
      <c r="K74" s="12"/>
      <c r="L74" s="9" t="str">
        <f>IFERROR(VLOOKUP(SUBSTITUTE(J74,"*","~*"),Brown!A:C,2,FALSE),"")</f>
        <v>modal auxillary, negated</v>
      </c>
      <c r="M74" s="11" t="str">
        <f>IFERROR(VLOOKUP(SUBSTITUTE(J74,"*","~*"),Brown!A:C,3,FALSE),"")</f>
        <v>cannot couldn't wouldn't can't won't shouldn't shan't mustn't musn't</v>
      </c>
      <c r="S74" s="80" t="str">
        <f t="shared" si="9"/>
        <v>AUX</v>
      </c>
      <c r="T74" s="5" t="str">
        <f t="shared" si="10"/>
        <v/>
      </c>
      <c r="U74" s="5" t="str">
        <f t="shared" si="11"/>
        <v/>
      </c>
      <c r="W74" s="5" t="str">
        <f t="shared" si="12"/>
        <v>MD*</v>
      </c>
      <c r="X74" s="5" t="str">
        <f t="shared" si="13"/>
        <v>AUX</v>
      </c>
      <c r="AA74" s="78" t="str">
        <f t="shared" si="14"/>
        <v>MD</v>
      </c>
      <c r="AB74" s="5" t="str">
        <f t="shared" si="15"/>
        <v>MD*</v>
      </c>
      <c r="AC74" s="5" t="str">
        <f t="shared" si="16"/>
        <v>MD</v>
      </c>
    </row>
    <row r="75" spans="1:29">
      <c r="A75" s="36"/>
      <c r="F75" s="24"/>
      <c r="G75" s="12"/>
      <c r="H75" s="9"/>
      <c r="I75" s="11"/>
      <c r="J75" s="16"/>
      <c r="K75" s="12"/>
      <c r="L75" s="9"/>
      <c r="M75" s="11"/>
      <c r="S75" s="80" t="str">
        <f t="shared" si="9"/>
        <v>AUX</v>
      </c>
      <c r="T75" s="5" t="str">
        <f t="shared" si="10"/>
        <v/>
      </c>
      <c r="U75" s="5" t="str">
        <f t="shared" si="11"/>
        <v/>
      </c>
      <c r="W75" s="5" t="str">
        <f t="shared" si="12"/>
        <v/>
      </c>
      <c r="X75" s="5" t="str">
        <f t="shared" si="13"/>
        <v/>
      </c>
      <c r="AA75" s="78" t="str">
        <f t="shared" si="14"/>
        <v>MD</v>
      </c>
      <c r="AB75" s="5" t="str">
        <f t="shared" si="15"/>
        <v/>
      </c>
      <c r="AC75" s="5" t="str">
        <f t="shared" si="16"/>
        <v/>
      </c>
    </row>
    <row r="76" spans="1:29" ht="70">
      <c r="A76" s="60"/>
      <c r="B76" s="13" t="s">
        <v>946</v>
      </c>
      <c r="C76" s="9" t="str">
        <f>IFERROR(VLOOKUP(SUBSTITUTE(B76,"*","~*"),Upos!A:C,2,FALSE),"")</f>
        <v>verb</v>
      </c>
      <c r="D76" s="11" t="str">
        <f>IFERROR(VLOOKUP(SUBSTITUTE(B76,"*","~*"),Upos!A:C,3,FALSE),"")</f>
        <v>say, told, given, playing</v>
      </c>
      <c r="E76" s="54"/>
      <c r="F76" s="24" t="s">
        <v>136</v>
      </c>
      <c r="G76" s="12" t="s">
        <v>137</v>
      </c>
      <c r="H76" s="9" t="str">
        <f>IFERROR(VLOOKUP(SUBSTITUTE(F76,"*","~*"),PTB_NLTK!A:C,2,FALSE),"")</f>
        <v>verb, base form</v>
      </c>
      <c r="I76" s="11" t="str">
        <f>IFERROR(VLOOKUP(SUBSTITUTE(F76,"*","~*"),PTB_NLTK!A:C,3,FALSE),"")</f>
        <v xml:space="preserve">ask assemble assess assign assume atone attention avoid bake balkanize bank begin behold believe bend benefit bevel beware bless boil bomb boost brace break bring broil brush build ... </v>
      </c>
      <c r="J76" s="16" t="s">
        <v>136</v>
      </c>
      <c r="K76" s="12" t="s">
        <v>138</v>
      </c>
      <c r="L76" s="9" t="str">
        <f>IFERROR(VLOOKUP(SUBSTITUTE(J76,"*","~*"),Brown!A:C,2,FALSE),"")</f>
        <v>verb, base: uninflected present, imperative or infinitive</v>
      </c>
      <c r="M76" s="11" t="str">
        <f>IFERROR(VLOOKUP(SUBSTITUTE(J76,"*","~*"),Brown!A:C,3,FALSE),"")</f>
        <v>investigate find act follow inure achieve reduce take remedy re-set distribute realize disable feel receive continue place protect eliminate elaborate work permit run enter force ...</v>
      </c>
      <c r="S76" s="80" t="str">
        <f t="shared" si="9"/>
        <v>VERB</v>
      </c>
      <c r="T76" s="5" t="str">
        <f t="shared" si="10"/>
        <v>VB</v>
      </c>
      <c r="U76" s="5" t="str">
        <f t="shared" si="11"/>
        <v>VERB</v>
      </c>
      <c r="W76" s="5" t="str">
        <f t="shared" si="12"/>
        <v>VB</v>
      </c>
      <c r="X76" s="5" t="str">
        <f t="shared" si="13"/>
        <v>VERB</v>
      </c>
      <c r="AA76" s="78" t="str">
        <f t="shared" si="14"/>
        <v>VB</v>
      </c>
      <c r="AB76" s="5" t="str">
        <f t="shared" si="15"/>
        <v>VB</v>
      </c>
      <c r="AC76" s="5" t="str">
        <f t="shared" si="16"/>
        <v>VB</v>
      </c>
    </row>
    <row r="77" spans="1:29" ht="42">
      <c r="A77" s="60"/>
      <c r="C77" s="9" t="str">
        <f>IFERROR(VLOOKUP(SUBSTITUTE(B77,"*","~*"),Upos!A:C,2,FALSE),"")</f>
        <v/>
      </c>
      <c r="D77" s="11" t="str">
        <f>IFERROR(VLOOKUP(SUBSTITUTE(B77,"*","~*"),Upos!A:C,3,FALSE),"")</f>
        <v/>
      </c>
      <c r="E77" s="54"/>
      <c r="F77" s="25"/>
      <c r="G77" s="9"/>
      <c r="H77" s="9" t="str">
        <f>IFERROR(VLOOKUP(SUBSTITUTE(F77,"*","~*"),PTB_NLTK!A:C,2,FALSE),"")</f>
        <v/>
      </c>
      <c r="I77" s="11" t="str">
        <f>IFERROR(VLOOKUP(SUBSTITUTE(F77,"*","~*"),PTB_NLTK!A:C,3,FALSE),"")</f>
        <v/>
      </c>
      <c r="J77" s="71" t="s">
        <v>139</v>
      </c>
      <c r="K77" s="12" t="s">
        <v>140</v>
      </c>
      <c r="L77" s="9" t="str">
        <f>IFERROR(VLOOKUP(SUBSTITUTE(J77,"*","~*"),Brown!A:C,2,FALSE),"")</f>
        <v>verb "to be", infinitive or imperative</v>
      </c>
      <c r="M77" s="11" t="str">
        <f>IFERROR(VLOOKUP(SUBSTITUTE(J77,"*","~*"),Brown!A:C,3,FALSE),"")</f>
        <v>be</v>
      </c>
      <c r="S77" s="80" t="str">
        <f t="shared" si="9"/>
        <v>VERB</v>
      </c>
      <c r="T77" s="5" t="str">
        <f t="shared" si="10"/>
        <v/>
      </c>
      <c r="U77" s="5" t="str">
        <f t="shared" si="11"/>
        <v/>
      </c>
      <c r="W77" s="5" t="str">
        <f t="shared" si="12"/>
        <v>BE</v>
      </c>
      <c r="X77" s="5" t="str">
        <f t="shared" si="13"/>
        <v>AUX</v>
      </c>
      <c r="Y77" s="60" t="s">
        <v>955</v>
      </c>
      <c r="AA77" s="78" t="str">
        <f t="shared" si="14"/>
        <v>VB</v>
      </c>
      <c r="AB77" s="5" t="str">
        <f t="shared" si="15"/>
        <v>BE</v>
      </c>
      <c r="AC77" s="5" t="str">
        <f t="shared" si="16"/>
        <v>VB</v>
      </c>
    </row>
    <row r="78" spans="1:29" ht="70">
      <c r="A78" s="60"/>
      <c r="C78" s="9" t="str">
        <f>IFERROR(VLOOKUP(SUBSTITUTE(B78,"*","~*"),Upos!A:C,2,FALSE),"")</f>
        <v/>
      </c>
      <c r="D78" s="11" t="str">
        <f>IFERROR(VLOOKUP(SUBSTITUTE(B78,"*","~*"),Upos!A:C,3,FALSE),"")</f>
        <v/>
      </c>
      <c r="E78" s="54"/>
      <c r="F78" s="25"/>
      <c r="G78" s="9"/>
      <c r="H78" s="9" t="str">
        <f>IFERROR(VLOOKUP(SUBSTITUTE(F78,"*","~*"),PTB_NLTK!A:C,2,FALSE),"")</f>
        <v/>
      </c>
      <c r="I78" s="11" t="str">
        <f>IFERROR(VLOOKUP(SUBSTITUTE(F78,"*","~*"),PTB_NLTK!A:C,3,FALSE),"")</f>
        <v/>
      </c>
      <c r="J78" s="71" t="s">
        <v>141</v>
      </c>
      <c r="K78" s="12" t="s">
        <v>142</v>
      </c>
      <c r="L78" s="9" t="str">
        <f>IFERROR(VLOOKUP(SUBSTITUTE(J78,"*","~*"),Brown!A:C,2,FALSE),"")</f>
        <v>verb "to do", uninflected present tense, infinitive or imperative</v>
      </c>
      <c r="M78" s="11" t="str">
        <f>IFERROR(VLOOKUP(SUBSTITUTE(J78,"*","~*"),Brown!A:C,3,FALSE),"")</f>
        <v>do dost</v>
      </c>
      <c r="S78" s="80" t="str">
        <f t="shared" si="9"/>
        <v>VERB</v>
      </c>
      <c r="T78" s="5" t="str">
        <f t="shared" si="10"/>
        <v/>
      </c>
      <c r="U78" s="5" t="str">
        <f t="shared" si="11"/>
        <v/>
      </c>
      <c r="W78" s="5" t="str">
        <f t="shared" si="12"/>
        <v>DO</v>
      </c>
      <c r="X78" s="5" t="str">
        <f t="shared" si="13"/>
        <v>AUX</v>
      </c>
      <c r="Y78" s="60" t="s">
        <v>955</v>
      </c>
      <c r="AA78" s="78" t="str">
        <f t="shared" si="14"/>
        <v>VB</v>
      </c>
      <c r="AB78" s="5" t="str">
        <f t="shared" si="15"/>
        <v>DO</v>
      </c>
      <c r="AC78" s="5" t="str">
        <f t="shared" si="16"/>
        <v>VB</v>
      </c>
    </row>
    <row r="79" spans="1:29" ht="70">
      <c r="A79" s="60"/>
      <c r="C79" s="9" t="str">
        <f>IFERROR(VLOOKUP(SUBSTITUTE(B79,"*","~*"),Upos!A:C,2,FALSE),"")</f>
        <v/>
      </c>
      <c r="D79" s="11" t="str">
        <f>IFERROR(VLOOKUP(SUBSTITUTE(B79,"*","~*"),Upos!A:C,3,FALSE),"")</f>
        <v/>
      </c>
      <c r="E79" s="54"/>
      <c r="F79" s="25"/>
      <c r="G79" s="9"/>
      <c r="H79" s="9" t="str">
        <f>IFERROR(VLOOKUP(SUBSTITUTE(F79,"*","~*"),PTB_NLTK!A:C,2,FALSE),"")</f>
        <v/>
      </c>
      <c r="I79" s="11" t="str">
        <f>IFERROR(VLOOKUP(SUBSTITUTE(F79,"*","~*"),PTB_NLTK!A:C,3,FALSE),"")</f>
        <v/>
      </c>
      <c r="J79" s="71" t="s">
        <v>202</v>
      </c>
      <c r="K79" s="9"/>
      <c r="L79" s="9" t="str">
        <f>IFERROR(VLOOKUP(SUBSTITUTE(J79,"*","~*"),Brown!A:C,2,FALSE),"")</f>
        <v>verb "to do", uninflected present tense or imperative, negated</v>
      </c>
      <c r="M79" s="11" t="str">
        <f>IFERROR(VLOOKUP(SUBSTITUTE(J79,"*","~*"),Brown!A:C,3,FALSE),"")</f>
        <v>don't</v>
      </c>
      <c r="S79" s="80" t="str">
        <f t="shared" si="9"/>
        <v>VERB</v>
      </c>
      <c r="T79" s="5" t="str">
        <f t="shared" si="10"/>
        <v/>
      </c>
      <c r="U79" s="5" t="str">
        <f t="shared" si="11"/>
        <v/>
      </c>
      <c r="W79" s="5" t="str">
        <f t="shared" si="12"/>
        <v>DO*</v>
      </c>
      <c r="X79" s="5" t="str">
        <f t="shared" si="13"/>
        <v>AUX</v>
      </c>
      <c r="Y79" s="60" t="s">
        <v>955</v>
      </c>
      <c r="AA79" s="78" t="str">
        <f t="shared" si="14"/>
        <v>VB</v>
      </c>
      <c r="AB79" s="5" t="str">
        <f t="shared" si="15"/>
        <v>DO*</v>
      </c>
      <c r="AC79" s="5" t="str">
        <f t="shared" si="16"/>
        <v>VB</v>
      </c>
    </row>
    <row r="80" spans="1:29" ht="70">
      <c r="A80" s="60"/>
      <c r="C80" s="9" t="str">
        <f>IFERROR(VLOOKUP(SUBSTITUTE(B80,"*","~*"),Upos!A:C,2,FALSE),"")</f>
        <v/>
      </c>
      <c r="D80" s="11" t="str">
        <f>IFERROR(VLOOKUP(SUBSTITUTE(B80,"*","~*"),Upos!A:C,3,FALSE),"")</f>
        <v/>
      </c>
      <c r="E80" s="54"/>
      <c r="F80" s="25"/>
      <c r="G80" s="9"/>
      <c r="H80" s="9" t="str">
        <f>IFERROR(VLOOKUP(SUBSTITUTE(F80,"*","~*"),PTB_NLTK!A:C,2,FALSE),"")</f>
        <v/>
      </c>
      <c r="I80" s="11" t="str">
        <f>IFERROR(VLOOKUP(SUBSTITUTE(F80,"*","~*"),PTB_NLTK!A:C,3,FALSE),"")</f>
        <v/>
      </c>
      <c r="J80" s="71" t="s">
        <v>143</v>
      </c>
      <c r="K80" s="12" t="s">
        <v>144</v>
      </c>
      <c r="L80" s="9" t="str">
        <f>IFERROR(VLOOKUP(SUBSTITUTE(J80,"*","~*"),Brown!A:C,2,FALSE),"")</f>
        <v>verb "to have", uninflected present tense, infinitive or imperative</v>
      </c>
      <c r="M80" s="11" t="str">
        <f>IFERROR(VLOOKUP(SUBSTITUTE(J80,"*","~*"),Brown!A:C,3,FALSE),"")</f>
        <v>have hast</v>
      </c>
      <c r="S80" s="80" t="str">
        <f t="shared" si="9"/>
        <v>VERB</v>
      </c>
      <c r="T80" s="5" t="str">
        <f t="shared" si="10"/>
        <v/>
      </c>
      <c r="U80" s="5" t="str">
        <f t="shared" si="11"/>
        <v/>
      </c>
      <c r="W80" s="5" t="str">
        <f t="shared" si="12"/>
        <v>HV</v>
      </c>
      <c r="X80" s="5" t="str">
        <f t="shared" si="13"/>
        <v>AUX</v>
      </c>
      <c r="Y80" s="60" t="s">
        <v>955</v>
      </c>
      <c r="AA80" s="78" t="str">
        <f t="shared" si="14"/>
        <v>VB</v>
      </c>
      <c r="AB80" s="5" t="str">
        <f t="shared" si="15"/>
        <v>HV</v>
      </c>
      <c r="AC80" s="5" t="str">
        <f t="shared" si="16"/>
        <v>VB</v>
      </c>
    </row>
    <row r="81" spans="1:29" ht="70">
      <c r="A81" s="60"/>
      <c r="C81" s="9" t="str">
        <f>IFERROR(VLOOKUP(SUBSTITUTE(B81,"*","~*"),Upos!A:C,2,FALSE),"")</f>
        <v/>
      </c>
      <c r="D81" s="11" t="str">
        <f>IFERROR(VLOOKUP(SUBSTITUTE(B81,"*","~*"),Upos!A:C,3,FALSE),"")</f>
        <v/>
      </c>
      <c r="E81" s="54"/>
      <c r="F81" s="25"/>
      <c r="G81" s="9"/>
      <c r="H81" s="9" t="str">
        <f>IFERROR(VLOOKUP(SUBSTITUTE(F81,"*","~*"),PTB_NLTK!A:C,2,FALSE),"")</f>
        <v/>
      </c>
      <c r="I81" s="11" t="str">
        <f>IFERROR(VLOOKUP(SUBSTITUTE(F81,"*","~*"),PTB_NLTK!A:C,3,FALSE),"")</f>
        <v/>
      </c>
      <c r="J81" s="71" t="s">
        <v>225</v>
      </c>
      <c r="K81" s="9"/>
      <c r="L81" s="9" t="str">
        <f>IFERROR(VLOOKUP(SUBSTITUTE(J81,"*","~*"),Brown!A:C,2,FALSE),"")</f>
        <v>verb "to have", uninflected present tense or imperative, negated</v>
      </c>
      <c r="M81" s="11" t="str">
        <f>IFERROR(VLOOKUP(SUBSTITUTE(J81,"*","~*"),Brown!A:C,3,FALSE),"")</f>
        <v>haven't ain't</v>
      </c>
      <c r="S81" s="80" t="str">
        <f t="shared" si="9"/>
        <v>VERB</v>
      </c>
      <c r="T81" s="5" t="str">
        <f t="shared" si="10"/>
        <v/>
      </c>
      <c r="U81" s="5" t="str">
        <f t="shared" si="11"/>
        <v/>
      </c>
      <c r="W81" s="5" t="str">
        <f t="shared" si="12"/>
        <v>HV*</v>
      </c>
      <c r="X81" s="5" t="str">
        <f t="shared" si="13"/>
        <v>AUX</v>
      </c>
      <c r="Y81" s="60" t="s">
        <v>955</v>
      </c>
      <c r="AA81" s="78" t="str">
        <f t="shared" si="14"/>
        <v>VB</v>
      </c>
      <c r="AB81" s="5" t="str">
        <f t="shared" si="15"/>
        <v>HV*</v>
      </c>
      <c r="AC81" s="5" t="str">
        <f t="shared" si="16"/>
        <v>VB</v>
      </c>
    </row>
    <row r="82" spans="1:29" ht="28">
      <c r="A82" s="60"/>
      <c r="C82" s="9" t="str">
        <f>IFERROR(VLOOKUP(SUBSTITUTE(B82,"*","~*"),Upos!A:C,2,FALSE),"")</f>
        <v/>
      </c>
      <c r="D82" s="11" t="str">
        <f>IFERROR(VLOOKUP(SUBSTITUTE(B82,"*","~*"),Upos!A:C,3,FALSE),"")</f>
        <v/>
      </c>
      <c r="E82" s="55"/>
      <c r="F82" s="24" t="s">
        <v>145</v>
      </c>
      <c r="G82" s="12" t="s">
        <v>146</v>
      </c>
      <c r="H82" s="9" t="str">
        <f>IFERROR(VLOOKUP(SUBSTITUTE(F82,"*","~*"),PTB_NLTK!A:C,2,FALSE),"")</f>
        <v>verb, past tense</v>
      </c>
      <c r="I82" s="11" t="str">
        <f>IFERROR(VLOOKUP(SUBSTITUTE(F82,"*","~*"),PTB_NLTK!A:C,3,FALSE),"")</f>
        <v xml:space="preserve">dipped pleaded swiped regummed soaked tidied convened halted registered cushioned exacted snubbed strode aimed adopted belied figgered speculated wore appreciated contemplated ... </v>
      </c>
      <c r="J82" s="16" t="s">
        <v>145</v>
      </c>
      <c r="K82" s="12" t="s">
        <v>147</v>
      </c>
      <c r="L82" s="9" t="str">
        <f>IFERROR(VLOOKUP(SUBSTITUTE(J82,"*","~*"),Brown!A:C,2,FALSE),"")</f>
        <v>verb, past tense</v>
      </c>
      <c r="M82" s="11" t="str">
        <f>IFERROR(VLOOKUP(SUBSTITUTE(J82,"*","~*"),Brown!A:C,3,FALSE),"")</f>
        <v>said produced took recommended commented urged found added praised charged listed became announced brought attended wanted voted defeated received got stood shot scheduled feared promised made ...</v>
      </c>
      <c r="S82" s="80" t="str">
        <f t="shared" si="9"/>
        <v>VERB</v>
      </c>
      <c r="T82" s="5" t="str">
        <f t="shared" si="10"/>
        <v>VBD</v>
      </c>
      <c r="U82" s="5" t="str">
        <f t="shared" si="11"/>
        <v>VERB</v>
      </c>
      <c r="W82" s="5" t="str">
        <f t="shared" si="12"/>
        <v>VBD</v>
      </c>
      <c r="X82" s="5" t="str">
        <f t="shared" si="13"/>
        <v>VERB</v>
      </c>
      <c r="AA82" s="78" t="str">
        <f t="shared" si="14"/>
        <v>VBD</v>
      </c>
      <c r="AB82" s="5" t="str">
        <f t="shared" si="15"/>
        <v>VBD</v>
      </c>
      <c r="AC82" s="5" t="str">
        <f t="shared" si="16"/>
        <v>VBD</v>
      </c>
    </row>
    <row r="83" spans="1:29" ht="70">
      <c r="A83" s="60"/>
      <c r="C83" s="9" t="str">
        <f>IFERROR(VLOOKUP(SUBSTITUTE(B83,"*","~*"),Upos!A:C,2,FALSE),"")</f>
        <v/>
      </c>
      <c r="D83" s="11" t="str">
        <f>IFERROR(VLOOKUP(SUBSTITUTE(B83,"*","~*"),Upos!A:C,3,FALSE),"")</f>
        <v/>
      </c>
      <c r="E83" s="55"/>
      <c r="F83" s="25"/>
      <c r="G83" s="9"/>
      <c r="H83" s="9" t="str">
        <f>IFERROR(VLOOKUP(SUBSTITUTE(F83,"*","~*"),PTB_NLTK!A:C,2,FALSE),"")</f>
        <v/>
      </c>
      <c r="I83" s="11" t="str">
        <f>IFERROR(VLOOKUP(SUBSTITUTE(F83,"*","~*"),PTB_NLTK!A:C,3,FALSE),"")</f>
        <v/>
      </c>
      <c r="J83" s="71" t="s">
        <v>148</v>
      </c>
      <c r="K83" s="12" t="s">
        <v>149</v>
      </c>
      <c r="L83" s="9" t="str">
        <f>IFERROR(VLOOKUP(SUBSTITUTE(J83,"*","~*"),Brown!A:C,2,FALSE),"")</f>
        <v>verb "to be", past tense, 2nd person singular or all persons plural</v>
      </c>
      <c r="M83" s="11" t="str">
        <f>IFERROR(VLOOKUP(SUBSTITUTE(J83,"*","~*"),Brown!A:C,3,FALSE),"")</f>
        <v>were</v>
      </c>
      <c r="S83" s="80" t="str">
        <f t="shared" si="9"/>
        <v>VERB</v>
      </c>
      <c r="T83" s="5" t="str">
        <f t="shared" si="10"/>
        <v/>
      </c>
      <c r="U83" s="5" t="str">
        <f t="shared" si="11"/>
        <v/>
      </c>
      <c r="W83" s="5" t="str">
        <f t="shared" si="12"/>
        <v>BED</v>
      </c>
      <c r="X83" s="5" t="str">
        <f t="shared" si="13"/>
        <v>AUX</v>
      </c>
      <c r="Y83" s="60" t="s">
        <v>955</v>
      </c>
      <c r="AA83" s="78" t="str">
        <f t="shared" si="14"/>
        <v>VBD</v>
      </c>
      <c r="AB83" s="5" t="str">
        <f t="shared" si="15"/>
        <v>BED</v>
      </c>
      <c r="AC83" s="5" t="str">
        <f t="shared" si="16"/>
        <v>VBD</v>
      </c>
    </row>
    <row r="84" spans="1:29" ht="56">
      <c r="A84" s="60"/>
      <c r="C84" s="9" t="str">
        <f>IFERROR(VLOOKUP(SUBSTITUTE(B84,"*","~*"),Upos!A:C,2,FALSE),"")</f>
        <v/>
      </c>
      <c r="D84" s="11" t="str">
        <f>IFERROR(VLOOKUP(SUBSTITUTE(B84,"*","~*"),Upos!A:C,3,FALSE),"")</f>
        <v/>
      </c>
      <c r="E84" s="55"/>
      <c r="F84" s="25"/>
      <c r="G84" s="9"/>
      <c r="H84" s="9" t="str">
        <f>IFERROR(VLOOKUP(SUBSTITUTE(F84,"*","~*"),PTB_NLTK!A:C,2,FALSE),"")</f>
        <v/>
      </c>
      <c r="I84" s="11" t="str">
        <f>IFERROR(VLOOKUP(SUBSTITUTE(F84,"*","~*"),PTB_NLTK!A:C,3,FALSE),"")</f>
        <v/>
      </c>
      <c r="J84" s="71" t="s">
        <v>150</v>
      </c>
      <c r="K84" s="12" t="s">
        <v>151</v>
      </c>
      <c r="L84" s="9" t="str">
        <f>IFERROR(VLOOKUP(SUBSTITUTE(J84,"*","~*"),Brown!A:C,2,FALSE),"")</f>
        <v>verb "to be", past tense, 1st and 3rd person singular</v>
      </c>
      <c r="M84" s="11" t="str">
        <f>IFERROR(VLOOKUP(SUBSTITUTE(J84,"*","~*"),Brown!A:C,3,FALSE),"")</f>
        <v>was</v>
      </c>
      <c r="S84" s="80" t="str">
        <f t="shared" si="9"/>
        <v>VERB</v>
      </c>
      <c r="T84" s="5" t="str">
        <f t="shared" si="10"/>
        <v/>
      </c>
      <c r="U84" s="5" t="str">
        <f t="shared" si="11"/>
        <v/>
      </c>
      <c r="W84" s="5" t="str">
        <f t="shared" si="12"/>
        <v>BEDZ</v>
      </c>
      <c r="X84" s="5" t="str">
        <f t="shared" si="13"/>
        <v>AUX</v>
      </c>
      <c r="Y84" s="60" t="s">
        <v>955</v>
      </c>
      <c r="AA84" s="78" t="str">
        <f t="shared" si="14"/>
        <v>VBD</v>
      </c>
      <c r="AB84" s="5" t="str">
        <f t="shared" si="15"/>
        <v>BEDZ</v>
      </c>
      <c r="AC84" s="5" t="str">
        <f t="shared" si="16"/>
        <v>VBD</v>
      </c>
    </row>
    <row r="85" spans="1:29" ht="28">
      <c r="A85" s="60"/>
      <c r="C85" s="9" t="str">
        <f>IFERROR(VLOOKUP(SUBSTITUTE(B85,"*","~*"),Upos!A:C,2,FALSE),"")</f>
        <v/>
      </c>
      <c r="D85" s="11" t="str">
        <f>IFERROR(VLOOKUP(SUBSTITUTE(B85,"*","~*"),Upos!A:C,3,FALSE),"")</f>
        <v/>
      </c>
      <c r="E85" s="55"/>
      <c r="F85" s="25"/>
      <c r="G85" s="9"/>
      <c r="H85" s="9" t="str">
        <f>IFERROR(VLOOKUP(SUBSTITUTE(F85,"*","~*"),PTB_NLTK!A:C,2,FALSE),"")</f>
        <v/>
      </c>
      <c r="I85" s="11" t="str">
        <f>IFERROR(VLOOKUP(SUBSTITUTE(F85,"*","~*"),PTB_NLTK!A:C,3,FALSE),"")</f>
        <v/>
      </c>
      <c r="J85" s="71" t="s">
        <v>152</v>
      </c>
      <c r="K85" s="12" t="s">
        <v>153</v>
      </c>
      <c r="L85" s="9" t="str">
        <f>IFERROR(VLOOKUP(SUBSTITUTE(J85,"*","~*"),Brown!A:C,2,FALSE),"")</f>
        <v>verb "to do", past tense</v>
      </c>
      <c r="M85" s="11" t="str">
        <f>IFERROR(VLOOKUP(SUBSTITUTE(J85,"*","~*"),Brown!A:C,3,FALSE),"")</f>
        <v>did done</v>
      </c>
      <c r="S85" s="80" t="str">
        <f t="shared" si="9"/>
        <v>VERB</v>
      </c>
      <c r="T85" s="5" t="str">
        <f t="shared" si="10"/>
        <v/>
      </c>
      <c r="U85" s="5" t="str">
        <f t="shared" si="11"/>
        <v/>
      </c>
      <c r="W85" s="5" t="str">
        <f t="shared" si="12"/>
        <v>DOD</v>
      </c>
      <c r="X85" s="5" t="str">
        <f t="shared" si="13"/>
        <v>AUX</v>
      </c>
      <c r="Y85" s="60" t="s">
        <v>955</v>
      </c>
      <c r="AA85" s="78" t="str">
        <f t="shared" si="14"/>
        <v>VBD</v>
      </c>
      <c r="AB85" s="5" t="str">
        <f t="shared" si="15"/>
        <v>DOD</v>
      </c>
      <c r="AC85" s="5" t="str">
        <f t="shared" si="16"/>
        <v>VBD</v>
      </c>
    </row>
    <row r="86" spans="1:29" ht="42">
      <c r="A86" s="60"/>
      <c r="C86" s="9" t="str">
        <f>IFERROR(VLOOKUP(SUBSTITUTE(B86,"*","~*"),Upos!A:C,2,FALSE),"")</f>
        <v/>
      </c>
      <c r="D86" s="11" t="str">
        <f>IFERROR(VLOOKUP(SUBSTITUTE(B86,"*","~*"),Upos!A:C,3,FALSE),"")</f>
        <v/>
      </c>
      <c r="E86" s="55"/>
      <c r="F86" s="25"/>
      <c r="G86" s="9"/>
      <c r="H86" s="9" t="str">
        <f>IFERROR(VLOOKUP(SUBSTITUTE(F86,"*","~*"),PTB_NLTK!A:C,2,FALSE),"")</f>
        <v/>
      </c>
      <c r="I86" s="11" t="str">
        <f>IFERROR(VLOOKUP(SUBSTITUTE(F86,"*","~*"),PTB_NLTK!A:C,3,FALSE),"")</f>
        <v/>
      </c>
      <c r="J86" s="71" t="s">
        <v>203</v>
      </c>
      <c r="K86" s="12"/>
      <c r="L86" s="9" t="str">
        <f>IFERROR(VLOOKUP(SUBSTITUTE(J86,"*","~*"),Brown!A:C,2,FALSE),"")</f>
        <v>verb "to do", past tense, negated</v>
      </c>
      <c r="M86" s="11" t="str">
        <f>IFERROR(VLOOKUP(SUBSTITUTE(J86,"*","~*"),Brown!A:C,3,FALSE),"")</f>
        <v>didn't</v>
      </c>
      <c r="S86" s="80" t="str">
        <f t="shared" si="9"/>
        <v>VERB</v>
      </c>
      <c r="T86" s="5" t="str">
        <f t="shared" si="10"/>
        <v/>
      </c>
      <c r="U86" s="5" t="str">
        <f t="shared" si="11"/>
        <v/>
      </c>
      <c r="W86" s="5" t="str">
        <f t="shared" si="12"/>
        <v>DOD*</v>
      </c>
      <c r="X86" s="5" t="str">
        <f t="shared" si="13"/>
        <v>AUX</v>
      </c>
      <c r="Y86" s="60" t="s">
        <v>955</v>
      </c>
      <c r="AA86" s="78" t="str">
        <f t="shared" si="14"/>
        <v>VBD</v>
      </c>
      <c r="AB86" s="5" t="str">
        <f t="shared" si="15"/>
        <v>DOD*</v>
      </c>
      <c r="AC86" s="5" t="str">
        <f t="shared" si="16"/>
        <v>VBD</v>
      </c>
    </row>
    <row r="87" spans="1:29" ht="28">
      <c r="A87" s="60"/>
      <c r="C87" s="9" t="str">
        <f>IFERROR(VLOOKUP(SUBSTITUTE(B87,"*","~*"),Upos!A:C,2,FALSE),"")</f>
        <v/>
      </c>
      <c r="D87" s="11" t="str">
        <f>IFERROR(VLOOKUP(SUBSTITUTE(B87,"*","~*"),Upos!A:C,3,FALSE),"")</f>
        <v/>
      </c>
      <c r="E87" s="55"/>
      <c r="F87" s="25"/>
      <c r="G87" s="9"/>
      <c r="H87" s="9" t="str">
        <f>IFERROR(VLOOKUP(SUBSTITUTE(F87,"*","~*"),PTB_NLTK!A:C,2,FALSE),"")</f>
        <v/>
      </c>
      <c r="I87" s="11" t="str">
        <f>IFERROR(VLOOKUP(SUBSTITUTE(F87,"*","~*"),PTB_NLTK!A:C,3,FALSE),"")</f>
        <v/>
      </c>
      <c r="J87" s="71" t="s">
        <v>154</v>
      </c>
      <c r="K87" s="12" t="s">
        <v>155</v>
      </c>
      <c r="L87" s="9" t="str">
        <f>IFERROR(VLOOKUP(SUBSTITUTE(J87,"*","~*"),Brown!A:C,2,FALSE),"")</f>
        <v>verb "to have", past tense</v>
      </c>
      <c r="M87" s="11" t="str">
        <f>IFERROR(VLOOKUP(SUBSTITUTE(J87,"*","~*"),Brown!A:C,3,FALSE),"")</f>
        <v>had</v>
      </c>
      <c r="S87" s="80" t="str">
        <f t="shared" si="9"/>
        <v>VERB</v>
      </c>
      <c r="T87" s="5" t="str">
        <f t="shared" si="10"/>
        <v/>
      </c>
      <c r="U87" s="5" t="str">
        <f t="shared" si="11"/>
        <v/>
      </c>
      <c r="W87" s="5" t="str">
        <f t="shared" si="12"/>
        <v>HVD</v>
      </c>
      <c r="X87" s="5" t="str">
        <f t="shared" si="13"/>
        <v>AUX</v>
      </c>
      <c r="Y87" s="60" t="s">
        <v>955</v>
      </c>
      <c r="AA87" s="78" t="str">
        <f t="shared" si="14"/>
        <v>VBD</v>
      </c>
      <c r="AB87" s="5" t="str">
        <f t="shared" si="15"/>
        <v>HVD</v>
      </c>
      <c r="AC87" s="5" t="str">
        <f t="shared" si="16"/>
        <v>VBD</v>
      </c>
    </row>
    <row r="88" spans="1:29" ht="42">
      <c r="A88" s="60"/>
      <c r="C88" s="9" t="str">
        <f>IFERROR(VLOOKUP(SUBSTITUTE(B88,"*","~*"),Upos!A:C,2,FALSE),"")</f>
        <v/>
      </c>
      <c r="D88" s="11" t="str">
        <f>IFERROR(VLOOKUP(SUBSTITUTE(B88,"*","~*"),Upos!A:C,3,FALSE),"")</f>
        <v/>
      </c>
      <c r="E88" s="55"/>
      <c r="F88" s="25"/>
      <c r="G88" s="9"/>
      <c r="H88" s="9" t="str">
        <f>IFERROR(VLOOKUP(SUBSTITUTE(F88,"*","~*"),PTB_NLTK!A:C,2,FALSE),"")</f>
        <v/>
      </c>
      <c r="I88" s="11" t="str">
        <f>IFERROR(VLOOKUP(SUBSTITUTE(F88,"*","~*"),PTB_NLTK!A:C,3,FALSE),"")</f>
        <v/>
      </c>
      <c r="J88" s="71" t="s">
        <v>227</v>
      </c>
      <c r="K88" s="12"/>
      <c r="L88" s="9" t="str">
        <f>IFERROR(VLOOKUP(SUBSTITUTE(J88,"*","~*"),Brown!A:C,2,FALSE),"")</f>
        <v>verb "to have", past tense, negated</v>
      </c>
      <c r="M88" s="11" t="str">
        <f>IFERROR(VLOOKUP(SUBSTITUTE(J88,"*","~*"),Brown!A:C,3,FALSE),"")</f>
        <v>hadn't</v>
      </c>
      <c r="S88" s="80" t="str">
        <f t="shared" si="9"/>
        <v>VERB</v>
      </c>
      <c r="T88" s="5" t="str">
        <f t="shared" si="10"/>
        <v/>
      </c>
      <c r="U88" s="5" t="str">
        <f t="shared" si="11"/>
        <v/>
      </c>
      <c r="W88" s="5" t="str">
        <f t="shared" si="12"/>
        <v>HVD*</v>
      </c>
      <c r="X88" s="5" t="str">
        <f t="shared" si="13"/>
        <v>AUX</v>
      </c>
      <c r="Y88" s="60" t="s">
        <v>955</v>
      </c>
      <c r="AA88" s="78" t="str">
        <f t="shared" si="14"/>
        <v>VBD</v>
      </c>
      <c r="AB88" s="5" t="str">
        <f t="shared" si="15"/>
        <v>HVD*</v>
      </c>
      <c r="AC88" s="5" t="str">
        <f t="shared" si="16"/>
        <v>VBD</v>
      </c>
    </row>
    <row r="89" spans="1:29" ht="42">
      <c r="A89" s="60"/>
      <c r="C89" s="9" t="str">
        <f>IFERROR(VLOOKUP(SUBSTITUTE(B89,"*","~*"),Upos!A:C,2,FALSE),"")</f>
        <v/>
      </c>
      <c r="D89" s="11" t="str">
        <f>IFERROR(VLOOKUP(SUBSTITUTE(B89,"*","~*"),Upos!A:C,3,FALSE),"")</f>
        <v/>
      </c>
      <c r="E89" s="56"/>
      <c r="F89" s="24" t="s">
        <v>156</v>
      </c>
      <c r="G89" s="12" t="s">
        <v>157</v>
      </c>
      <c r="H89" s="9" t="str">
        <f>IFERROR(VLOOKUP(SUBSTITUTE(F89,"*","~*"),PTB_NLTK!A:C,2,FALSE),"")</f>
        <v>verb, present participle or gerund</v>
      </c>
      <c r="I89" s="11" t="str">
        <f>IFERROR(VLOOKUP(SUBSTITUTE(F89,"*","~*"),PTB_NLTK!A:C,3,FALSE),"")</f>
        <v xml:space="preserve">telegraphing stirring focusing angering judging stalling lactating hankerin' alleging veering capping approaching traveling besieging encrypting interrupting erasing wincing ... </v>
      </c>
      <c r="J89" s="16" t="s">
        <v>156</v>
      </c>
      <c r="K89" s="12" t="s">
        <v>158</v>
      </c>
      <c r="L89" s="9" t="str">
        <f>IFERROR(VLOOKUP(SUBSTITUTE(J89,"*","~*"),Brown!A:C,2,FALSE),"")</f>
        <v>verb, present participle or gerund</v>
      </c>
      <c r="M89" s="11" t="str">
        <f>IFERROR(VLOOKUP(SUBSTITUTE(J89,"*","~*"),Brown!A:C,3,FALSE),"")</f>
        <v>modernizing improving purchasing Purchasing lacking enabling pricing keeping getting picking entering voting warning making strengthening setting neighboring attending participating moving ...</v>
      </c>
      <c r="S89" s="80" t="str">
        <f t="shared" si="9"/>
        <v>VERB</v>
      </c>
      <c r="T89" s="5" t="str">
        <f t="shared" si="10"/>
        <v>VBG</v>
      </c>
      <c r="U89" s="5" t="str">
        <f t="shared" si="11"/>
        <v>VERB</v>
      </c>
      <c r="W89" s="5" t="str">
        <f t="shared" si="12"/>
        <v>VBG</v>
      </c>
      <c r="X89" s="5" t="str">
        <f t="shared" si="13"/>
        <v>VERB</v>
      </c>
      <c r="Y89" s="75"/>
      <c r="AA89" s="78" t="str">
        <f t="shared" si="14"/>
        <v>VBG</v>
      </c>
      <c r="AB89" s="5" t="str">
        <f t="shared" si="15"/>
        <v>VBG</v>
      </c>
      <c r="AC89" s="5" t="str">
        <f t="shared" si="16"/>
        <v>VBG</v>
      </c>
    </row>
    <row r="90" spans="1:29" ht="56">
      <c r="A90" s="60"/>
      <c r="C90" s="9" t="str">
        <f>IFERROR(VLOOKUP(SUBSTITUTE(B90,"*","~*"),Upos!A:C,2,FALSE),"")</f>
        <v/>
      </c>
      <c r="D90" s="11" t="str">
        <f>IFERROR(VLOOKUP(SUBSTITUTE(B90,"*","~*"),Upos!A:C,3,FALSE),"")</f>
        <v/>
      </c>
      <c r="E90" s="56"/>
      <c r="F90" s="25"/>
      <c r="G90" s="9"/>
      <c r="H90" s="9" t="str">
        <f>IFERROR(VLOOKUP(SUBSTITUTE(F90,"*","~*"),PTB_NLTK!A:C,2,FALSE),"")</f>
        <v/>
      </c>
      <c r="I90" s="11" t="str">
        <f>IFERROR(VLOOKUP(SUBSTITUTE(F90,"*","~*"),PTB_NLTK!A:C,3,FALSE),"")</f>
        <v/>
      </c>
      <c r="J90" s="71" t="s">
        <v>159</v>
      </c>
      <c r="K90" s="12" t="s">
        <v>160</v>
      </c>
      <c r="L90" s="9" t="str">
        <f>IFERROR(VLOOKUP(SUBSTITUTE(J90,"*","~*"),Brown!A:C,2,FALSE),"")</f>
        <v>verb "to be", present participle or gerund</v>
      </c>
      <c r="M90" s="11" t="str">
        <f>IFERROR(VLOOKUP(SUBSTITUTE(J90,"*","~*"),Brown!A:C,3,FALSE),"")</f>
        <v>being</v>
      </c>
      <c r="S90" s="80" t="str">
        <f t="shared" si="9"/>
        <v>VERB</v>
      </c>
      <c r="T90" s="5" t="str">
        <f t="shared" si="10"/>
        <v/>
      </c>
      <c r="U90" s="5" t="str">
        <f t="shared" si="11"/>
        <v/>
      </c>
      <c r="W90" s="5" t="str">
        <f t="shared" si="12"/>
        <v>BEG</v>
      </c>
      <c r="X90" s="5" t="str">
        <f t="shared" si="13"/>
        <v>AUX</v>
      </c>
      <c r="Y90" s="60" t="s">
        <v>955</v>
      </c>
      <c r="AA90" s="78" t="str">
        <f t="shared" si="14"/>
        <v>VBG</v>
      </c>
      <c r="AB90" s="5" t="str">
        <f t="shared" si="15"/>
        <v>BEG</v>
      </c>
      <c r="AC90" s="5" t="str">
        <f t="shared" si="16"/>
        <v>VBG</v>
      </c>
    </row>
    <row r="91" spans="1:29" ht="56">
      <c r="A91" s="60"/>
      <c r="C91" s="9" t="str">
        <f>IFERROR(VLOOKUP(SUBSTITUTE(B91,"*","~*"),Upos!A:C,2,FALSE),"")</f>
        <v/>
      </c>
      <c r="D91" s="11" t="str">
        <f>IFERROR(VLOOKUP(SUBSTITUTE(B91,"*","~*"),Upos!A:C,3,FALSE),"")</f>
        <v/>
      </c>
      <c r="E91" s="56"/>
      <c r="F91" s="25"/>
      <c r="G91" s="9"/>
      <c r="H91" s="9" t="str">
        <f>IFERROR(VLOOKUP(SUBSTITUTE(F91,"*","~*"),PTB_NLTK!A:C,2,FALSE),"")</f>
        <v/>
      </c>
      <c r="I91" s="11" t="str">
        <f>IFERROR(VLOOKUP(SUBSTITUTE(F91,"*","~*"),PTB_NLTK!A:C,3,FALSE),"")</f>
        <v/>
      </c>
      <c r="J91" s="71" t="s">
        <v>161</v>
      </c>
      <c r="K91" s="12" t="s">
        <v>162</v>
      </c>
      <c r="L91" s="9" t="str">
        <f>IFERROR(VLOOKUP(SUBSTITUTE(J91,"*","~*"),Brown!A:C,2,FALSE),"")</f>
        <v>verb "to have", present participle or gerund</v>
      </c>
      <c r="M91" s="11" t="str">
        <f>IFERROR(VLOOKUP(SUBSTITUTE(J91,"*","~*"),Brown!A:C,3,FALSE),"")</f>
        <v>having</v>
      </c>
      <c r="S91" s="80" t="str">
        <f t="shared" si="9"/>
        <v>VERB</v>
      </c>
      <c r="T91" s="5" t="str">
        <f t="shared" si="10"/>
        <v/>
      </c>
      <c r="U91" s="5" t="str">
        <f t="shared" si="11"/>
        <v/>
      </c>
      <c r="W91" s="5" t="str">
        <f t="shared" si="12"/>
        <v>HVG</v>
      </c>
      <c r="X91" s="5" t="str">
        <f t="shared" si="13"/>
        <v>AUX</v>
      </c>
      <c r="Y91" s="60" t="s">
        <v>955</v>
      </c>
      <c r="AA91" s="78" t="str">
        <f t="shared" si="14"/>
        <v>VBG</v>
      </c>
      <c r="AB91" s="5" t="str">
        <f t="shared" si="15"/>
        <v>HVG</v>
      </c>
      <c r="AC91" s="5" t="str">
        <f t="shared" si="16"/>
        <v>VBG</v>
      </c>
    </row>
    <row r="92" spans="1:29" ht="28">
      <c r="A92" s="60"/>
      <c r="C92" s="9" t="str">
        <f>IFERROR(VLOOKUP(SUBSTITUTE(B92,"*","~*"),Upos!A:C,2,FALSE),"")</f>
        <v/>
      </c>
      <c r="D92" s="11" t="str">
        <f>IFERROR(VLOOKUP(SUBSTITUTE(B92,"*","~*"),Upos!A:C,3,FALSE),"")</f>
        <v/>
      </c>
      <c r="E92" s="57"/>
      <c r="F92" s="24" t="s">
        <v>163</v>
      </c>
      <c r="G92" s="12" t="s">
        <v>164</v>
      </c>
      <c r="H92" s="9" t="str">
        <f>IFERROR(VLOOKUP(SUBSTITUTE(F92,"*","~*"),PTB_NLTK!A:C,2,FALSE),"")</f>
        <v>verb, past participle</v>
      </c>
      <c r="I92" s="11" t="str">
        <f>IFERROR(VLOOKUP(SUBSTITUTE(F92,"*","~*"),PTB_NLTK!A:C,3,FALSE),"")</f>
        <v xml:space="preserve">multihulled dilapidated aerosolized chaired languished panelized used experimented flourished imitated reunifed factored condensed sheared unsettled primed dubbed desired ... </v>
      </c>
      <c r="J92" s="16" t="s">
        <v>163</v>
      </c>
      <c r="K92" s="12" t="s">
        <v>165</v>
      </c>
      <c r="L92" s="9" t="str">
        <f>IFERROR(VLOOKUP(SUBSTITUTE(J92,"*","~*"),Brown!A:C,2,FALSE),"")</f>
        <v>verb, past participle</v>
      </c>
      <c r="M92" s="11" t="str">
        <f>IFERROR(VLOOKUP(SUBSTITUTE(J92,"*","~*"),Brown!A:C,3,FALSE),"")</f>
        <v>conducted charged won received studied revised operated accepted combined experienced recommended effected granted seen protected adopted retarded notarized selected composed gotten printed ...</v>
      </c>
      <c r="S92" s="80" t="str">
        <f t="shared" si="9"/>
        <v>VERB</v>
      </c>
      <c r="T92" s="5" t="str">
        <f t="shared" si="10"/>
        <v>VBN</v>
      </c>
      <c r="U92" s="5" t="str">
        <f t="shared" si="11"/>
        <v>VERB</v>
      </c>
      <c r="W92" s="5" t="str">
        <f t="shared" si="12"/>
        <v>VBN</v>
      </c>
      <c r="X92" s="5" t="str">
        <f t="shared" si="13"/>
        <v>VERB</v>
      </c>
      <c r="Y92" s="75"/>
      <c r="AA92" s="78" t="str">
        <f t="shared" si="14"/>
        <v>VBN</v>
      </c>
      <c r="AB92" s="5" t="str">
        <f t="shared" si="15"/>
        <v>VBN</v>
      </c>
      <c r="AC92" s="5" t="str">
        <f t="shared" si="16"/>
        <v>VBN</v>
      </c>
    </row>
    <row r="93" spans="1:29" ht="28">
      <c r="A93" s="60"/>
      <c r="C93" s="9" t="str">
        <f>IFERROR(VLOOKUP(SUBSTITUTE(B93,"*","~*"),Upos!A:C,2,FALSE),"")</f>
        <v/>
      </c>
      <c r="D93" s="11" t="str">
        <f>IFERROR(VLOOKUP(SUBSTITUTE(B93,"*","~*"),Upos!A:C,3,FALSE),"")</f>
        <v/>
      </c>
      <c r="E93" s="57"/>
      <c r="F93" s="25"/>
      <c r="G93" s="9"/>
      <c r="H93" s="9" t="str">
        <f>IFERROR(VLOOKUP(SUBSTITUTE(F93,"*","~*"),PTB_NLTK!A:C,2,FALSE),"")</f>
        <v/>
      </c>
      <c r="I93" s="11" t="str">
        <f>IFERROR(VLOOKUP(SUBSTITUTE(F93,"*","~*"),PTB_NLTK!A:C,3,FALSE),"")</f>
        <v/>
      </c>
      <c r="J93" s="71" t="s">
        <v>166</v>
      </c>
      <c r="K93" s="12" t="s">
        <v>167</v>
      </c>
      <c r="L93" s="9" t="str">
        <f>IFERROR(VLOOKUP(SUBSTITUTE(J93,"*","~*"),Brown!A:C,2,FALSE),"")</f>
        <v>verb "to have", past participle</v>
      </c>
      <c r="M93" s="11" t="str">
        <f>IFERROR(VLOOKUP(SUBSTITUTE(J93,"*","~*"),Brown!A:C,3,FALSE),"")</f>
        <v>had</v>
      </c>
      <c r="S93" s="80" t="str">
        <f t="shared" si="9"/>
        <v>VERB</v>
      </c>
      <c r="T93" s="5" t="str">
        <f t="shared" si="10"/>
        <v/>
      </c>
      <c r="U93" s="5" t="str">
        <f t="shared" si="11"/>
        <v/>
      </c>
      <c r="W93" s="5" t="str">
        <f t="shared" si="12"/>
        <v>HVN</v>
      </c>
      <c r="X93" s="5" t="str">
        <f t="shared" si="13"/>
        <v>AUX</v>
      </c>
      <c r="Y93" s="60" t="s">
        <v>955</v>
      </c>
      <c r="AA93" s="78" t="str">
        <f t="shared" si="14"/>
        <v>VBN</v>
      </c>
      <c r="AB93" s="5" t="str">
        <f t="shared" si="15"/>
        <v>HVN</v>
      </c>
      <c r="AC93" s="5" t="str">
        <f t="shared" si="16"/>
        <v>VBN</v>
      </c>
    </row>
    <row r="94" spans="1:29" ht="28">
      <c r="A94" s="60"/>
      <c r="C94" s="9" t="str">
        <f>IFERROR(VLOOKUP(SUBSTITUTE(B94,"*","~*"),Upos!A:C,2,FALSE),"")</f>
        <v/>
      </c>
      <c r="D94" s="11" t="str">
        <f>IFERROR(VLOOKUP(SUBSTITUTE(B94,"*","~*"),Upos!A:C,3,FALSE),"")</f>
        <v/>
      </c>
      <c r="E94" s="57"/>
      <c r="F94" s="25"/>
      <c r="G94" s="9"/>
      <c r="H94" s="9" t="str">
        <f>IFERROR(VLOOKUP(SUBSTITUTE(F94,"*","~*"),PTB_NLTK!A:C,2,FALSE),"")</f>
        <v/>
      </c>
      <c r="I94" s="11" t="str">
        <f>IFERROR(VLOOKUP(SUBSTITUTE(F94,"*","~*"),PTB_NLTK!A:C,3,FALSE),"")</f>
        <v/>
      </c>
      <c r="J94" s="71" t="s">
        <v>168</v>
      </c>
      <c r="K94" s="12" t="s">
        <v>169</v>
      </c>
      <c r="L94" s="9" t="str">
        <f>IFERROR(VLOOKUP(SUBSTITUTE(J94,"*","~*"),Brown!A:C,2,FALSE),"")</f>
        <v>verb "to be", past participle</v>
      </c>
      <c r="M94" s="11" t="str">
        <f>IFERROR(VLOOKUP(SUBSTITUTE(J94,"*","~*"),Brown!A:C,3,FALSE),"")</f>
        <v>been</v>
      </c>
      <c r="S94" s="80" t="str">
        <f t="shared" si="9"/>
        <v>VERB</v>
      </c>
      <c r="T94" s="5" t="str">
        <f t="shared" si="10"/>
        <v/>
      </c>
      <c r="U94" s="5" t="str">
        <f t="shared" si="11"/>
        <v/>
      </c>
      <c r="W94" s="5" t="str">
        <f t="shared" si="12"/>
        <v>BEN</v>
      </c>
      <c r="X94" s="5" t="str">
        <f t="shared" si="13"/>
        <v>AUX</v>
      </c>
      <c r="Y94" s="60" t="s">
        <v>955</v>
      </c>
      <c r="AA94" s="78" t="str">
        <f t="shared" si="14"/>
        <v>VBN</v>
      </c>
      <c r="AB94" s="5" t="str">
        <f t="shared" si="15"/>
        <v>BEN</v>
      </c>
      <c r="AC94" s="5" t="str">
        <f t="shared" si="16"/>
        <v>VBN</v>
      </c>
    </row>
    <row r="95" spans="1:29" ht="56">
      <c r="A95" s="60"/>
      <c r="C95" s="9" t="str">
        <f>IFERROR(VLOOKUP(SUBSTITUTE(B95,"*","~*"),Upos!A:C,2,FALSE),"")</f>
        <v/>
      </c>
      <c r="D95" s="11" t="str">
        <f>IFERROR(VLOOKUP(SUBSTITUTE(B95,"*","~*"),Upos!A:C,3,FALSE),"")</f>
        <v/>
      </c>
      <c r="E95" s="58"/>
      <c r="F95" s="24" t="s">
        <v>170</v>
      </c>
      <c r="G95" s="12" t="s">
        <v>171</v>
      </c>
      <c r="H95" s="9" t="str">
        <f>IFERROR(VLOOKUP(SUBSTITUTE(F95,"*","~*"),PTB_NLTK!A:C,2,FALSE),"")</f>
        <v>verb, present tense, not 3rd person singular</v>
      </c>
      <c r="I95" s="11" t="str">
        <f>IFERROR(VLOOKUP(SUBSTITUTE(F95,"*","~*"),PTB_NLTK!A:C,3,FALSE),"")</f>
        <v xml:space="preserve">predominate wrap resort sue twist spill cure lengthen brush terminate appear tend stray glisten obtain comprise detest tease attract emphasize mold postpone sever return wag ... </v>
      </c>
      <c r="J95" s="18"/>
      <c r="K95" s="9"/>
      <c r="L95" s="9" t="str">
        <f>IFERROR(VLOOKUP(SUBSTITUTE(J95,"*","~*"),Brown!A:C,2,FALSE),"")</f>
        <v/>
      </c>
      <c r="M95" s="11" t="str">
        <f>IFERROR(VLOOKUP(SUBSTITUTE(J95,"*","~*"),Brown!A:C,3,FALSE),"")</f>
        <v/>
      </c>
      <c r="S95" s="80" t="str">
        <f t="shared" si="9"/>
        <v>VERB</v>
      </c>
      <c r="T95" s="5" t="str">
        <f t="shared" si="10"/>
        <v>VBP</v>
      </c>
      <c r="U95" s="5" t="str">
        <f t="shared" si="11"/>
        <v>VERB</v>
      </c>
      <c r="W95" s="5" t="str">
        <f t="shared" si="12"/>
        <v/>
      </c>
      <c r="X95" s="5" t="str">
        <f t="shared" si="13"/>
        <v/>
      </c>
      <c r="Y95" s="75"/>
      <c r="AA95" s="78" t="str">
        <f t="shared" si="14"/>
        <v>VBP</v>
      </c>
      <c r="AB95" s="5" t="str">
        <f t="shared" si="15"/>
        <v/>
      </c>
      <c r="AC95" s="5" t="str">
        <f t="shared" si="16"/>
        <v/>
      </c>
    </row>
    <row r="96" spans="1:29" ht="56">
      <c r="A96" s="60"/>
      <c r="C96" s="9" t="str">
        <f>IFERROR(VLOOKUP(SUBSTITUTE(B96,"*","~*"),Upos!A:C,2,FALSE),"")</f>
        <v/>
      </c>
      <c r="D96" s="11" t="str">
        <f>IFERROR(VLOOKUP(SUBSTITUTE(B96,"*","~*"),Upos!A:C,3,FALSE),"")</f>
        <v/>
      </c>
      <c r="E96" s="58"/>
      <c r="F96" s="25"/>
      <c r="G96" s="9"/>
      <c r="H96" s="9" t="str">
        <f>IFERROR(VLOOKUP(SUBSTITUTE(F96,"*","~*"),PTB_NLTK!A:C,2,FALSE),"")</f>
        <v/>
      </c>
      <c r="I96" s="11" t="str">
        <f>IFERROR(VLOOKUP(SUBSTITUTE(F96,"*","~*"),PTB_NLTK!A:C,3,FALSE),"")</f>
        <v/>
      </c>
      <c r="J96" s="71" t="s">
        <v>172</v>
      </c>
      <c r="K96" s="12" t="s">
        <v>173</v>
      </c>
      <c r="L96" s="9" t="str">
        <f>IFERROR(VLOOKUP(SUBSTITUTE(J96,"*","~*"),Brown!A:C,2,FALSE),"")</f>
        <v>verb "to be", present tense, 1st person singular</v>
      </c>
      <c r="M96" s="11" t="str">
        <f>IFERROR(VLOOKUP(SUBSTITUTE(J96,"*","~*"),Brown!A:C,3,FALSE),"")</f>
        <v>am</v>
      </c>
      <c r="S96" s="80" t="str">
        <f t="shared" si="9"/>
        <v>VERB</v>
      </c>
      <c r="T96" s="5" t="str">
        <f t="shared" si="10"/>
        <v/>
      </c>
      <c r="U96" s="5" t="str">
        <f t="shared" si="11"/>
        <v/>
      </c>
      <c r="W96" s="5" t="str">
        <f t="shared" si="12"/>
        <v>BEM</v>
      </c>
      <c r="X96" s="5" t="str">
        <f t="shared" si="13"/>
        <v>AUX</v>
      </c>
      <c r="Y96" s="60" t="s">
        <v>955</v>
      </c>
      <c r="AA96" s="78" t="str">
        <f t="shared" si="14"/>
        <v>VBP</v>
      </c>
      <c r="AB96" s="5" t="str">
        <f t="shared" si="15"/>
        <v>BEM</v>
      </c>
      <c r="AC96" s="5" t="str">
        <f t="shared" si="16"/>
        <v>VBP</v>
      </c>
    </row>
    <row r="97" spans="1:29" ht="70">
      <c r="A97" s="60"/>
      <c r="C97" s="9" t="str">
        <f>IFERROR(VLOOKUP(SUBSTITUTE(B97,"*","~*"),Upos!A:C,2,FALSE),"")</f>
        <v/>
      </c>
      <c r="D97" s="11" t="str">
        <f>IFERROR(VLOOKUP(SUBSTITUTE(B97,"*","~*"),Upos!A:C,3,FALSE),"")</f>
        <v/>
      </c>
      <c r="E97" s="58"/>
      <c r="F97" s="25"/>
      <c r="G97" s="9"/>
      <c r="H97" s="9" t="str">
        <f>IFERROR(VLOOKUP(SUBSTITUTE(F97,"*","~*"),PTB_NLTK!A:C,2,FALSE),"")</f>
        <v/>
      </c>
      <c r="I97" s="11" t="str">
        <f>IFERROR(VLOOKUP(SUBSTITUTE(F97,"*","~*"),PTB_NLTK!A:C,3,FALSE),"")</f>
        <v/>
      </c>
      <c r="J97" s="71" t="s">
        <v>174</v>
      </c>
      <c r="K97" s="12" t="s">
        <v>175</v>
      </c>
      <c r="L97" s="9" t="str">
        <f>IFERROR(VLOOKUP(SUBSTITUTE(J97,"*","~*"),Brown!A:C,2,FALSE),"")</f>
        <v>verb "to be", present tense, 2nd person singular or all persons plural</v>
      </c>
      <c r="M97" s="11" t="str">
        <f>IFERROR(VLOOKUP(SUBSTITUTE(J97,"*","~*"),Brown!A:C,3,FALSE),"")</f>
        <v>are art</v>
      </c>
      <c r="S97" s="80" t="str">
        <f t="shared" si="9"/>
        <v>VERB</v>
      </c>
      <c r="T97" s="5" t="str">
        <f t="shared" si="10"/>
        <v/>
      </c>
      <c r="U97" s="5" t="str">
        <f t="shared" si="11"/>
        <v/>
      </c>
      <c r="W97" s="5" t="str">
        <f t="shared" si="12"/>
        <v>BER</v>
      </c>
      <c r="X97" s="5" t="str">
        <f t="shared" si="13"/>
        <v>AUX</v>
      </c>
      <c r="Y97" s="60" t="s">
        <v>955</v>
      </c>
      <c r="AA97" s="78" t="str">
        <f t="shared" si="14"/>
        <v>VBP</v>
      </c>
      <c r="AB97" s="5" t="str">
        <f t="shared" si="15"/>
        <v>BER</v>
      </c>
      <c r="AC97" s="5" t="str">
        <f t="shared" si="16"/>
        <v>VBP</v>
      </c>
    </row>
    <row r="98" spans="1:29" ht="56">
      <c r="A98" s="60"/>
      <c r="C98" s="9" t="str">
        <f>IFERROR(VLOOKUP(SUBSTITUTE(B98,"*","~*"),Upos!A:C,2,FALSE),"")</f>
        <v/>
      </c>
      <c r="D98" s="11" t="str">
        <f>IFERROR(VLOOKUP(SUBSTITUTE(B98,"*","~*"),Upos!A:C,3,FALSE),"")</f>
        <v/>
      </c>
      <c r="E98" s="59"/>
      <c r="F98" s="24" t="s">
        <v>176</v>
      </c>
      <c r="G98" s="12" t="s">
        <v>177</v>
      </c>
      <c r="H98" s="9" t="str">
        <f>IFERROR(VLOOKUP(SUBSTITUTE(F98,"*","~*"),PTB_NLTK!A:C,2,FALSE),"")</f>
        <v>verb, present tense, 3rd person singular</v>
      </c>
      <c r="I98" s="11" t="str">
        <f>IFERROR(VLOOKUP(SUBSTITUTE(F98,"*","~*"),PTB_NLTK!A:C,3,FALSE),"")</f>
        <v xml:space="preserve">bases reconstructs marks mixes displeases seals carps weaves snatches slumps stretches authorizes smolders pictures emerges stockpiles seduces fizzes uses bolsters slaps speaks pleads ... </v>
      </c>
      <c r="J98" s="16" t="s">
        <v>176</v>
      </c>
      <c r="K98" s="12" t="s">
        <v>178</v>
      </c>
      <c r="L98" s="9" t="str">
        <f>IFERROR(VLOOKUP(SUBSTITUTE(J98,"*","~*"),Brown!A:C,2,FALSE),"")</f>
        <v>verb, present tense, 3rd person singular</v>
      </c>
      <c r="M98" s="11" t="str">
        <f>IFERROR(VLOOKUP(SUBSTITUTE(J98,"*","~*"),Brown!A:C,3,FALSE),"")</f>
        <v>deserves believes receives takes goes expires says opposes starts permits expects thinks faces votes teaches holds calls fears spends collects backs eliminates sets flies gives seeks reads ...</v>
      </c>
      <c r="S98" s="80" t="str">
        <f t="shared" si="9"/>
        <v>VERB</v>
      </c>
      <c r="T98" s="5" t="str">
        <f t="shared" si="10"/>
        <v>VBZ</v>
      </c>
      <c r="U98" s="5" t="str">
        <f t="shared" si="11"/>
        <v>VERB</v>
      </c>
      <c r="W98" s="5" t="str">
        <f t="shared" si="12"/>
        <v>VBZ</v>
      </c>
      <c r="X98" s="5" t="str">
        <f t="shared" si="13"/>
        <v>VERB</v>
      </c>
      <c r="Y98" s="75"/>
      <c r="AA98" s="78" t="str">
        <f t="shared" si="14"/>
        <v>VBZ</v>
      </c>
      <c r="AB98" s="5" t="str">
        <f t="shared" si="15"/>
        <v>VBZ</v>
      </c>
      <c r="AC98" s="5" t="str">
        <f t="shared" si="16"/>
        <v>VBZ</v>
      </c>
    </row>
    <row r="99" spans="1:29" ht="56">
      <c r="A99" s="60"/>
      <c r="C99" s="9" t="str">
        <f>IFERROR(VLOOKUP(SUBSTITUTE(B99,"*","~*"),Upos!A:C,2,FALSE),"")</f>
        <v/>
      </c>
      <c r="D99" s="11" t="str">
        <f>IFERROR(VLOOKUP(SUBSTITUTE(B99,"*","~*"),Upos!A:C,3,FALSE),"")</f>
        <v/>
      </c>
      <c r="E99" s="59"/>
      <c r="F99" s="25"/>
      <c r="G99" s="9"/>
      <c r="H99" s="9" t="str">
        <f>IFERROR(VLOOKUP(SUBSTITUTE(F99,"*","~*"),PTB_NLTK!A:C,2,FALSE),"")</f>
        <v/>
      </c>
      <c r="I99" s="11" t="str">
        <f>IFERROR(VLOOKUP(SUBSTITUTE(F99,"*","~*"),PTB_NLTK!A:C,3,FALSE),"")</f>
        <v/>
      </c>
      <c r="J99" s="71" t="s">
        <v>179</v>
      </c>
      <c r="K99" s="12" t="s">
        <v>180</v>
      </c>
      <c r="L99" s="9" t="str">
        <f>IFERROR(VLOOKUP(SUBSTITUTE(J99,"*","~*"),Brown!A:C,2,FALSE),"")</f>
        <v>verb "to be", present tense, 3rd person singular</v>
      </c>
      <c r="M99" s="11" t="str">
        <f>IFERROR(VLOOKUP(SUBSTITUTE(J99,"*","~*"),Brown!A:C,3,FALSE),"")</f>
        <v>is</v>
      </c>
      <c r="S99" s="80" t="str">
        <f t="shared" si="9"/>
        <v>VERB</v>
      </c>
      <c r="T99" s="5" t="str">
        <f t="shared" si="10"/>
        <v/>
      </c>
      <c r="U99" s="5" t="str">
        <f t="shared" si="11"/>
        <v/>
      </c>
      <c r="W99" s="5" t="str">
        <f t="shared" si="12"/>
        <v>BEZ</v>
      </c>
      <c r="X99" s="5" t="str">
        <f t="shared" si="13"/>
        <v>AUX</v>
      </c>
      <c r="Y99" s="60" t="s">
        <v>955</v>
      </c>
      <c r="AA99" s="78" t="str">
        <f t="shared" si="14"/>
        <v>VBZ</v>
      </c>
      <c r="AB99" s="5" t="str">
        <f t="shared" si="15"/>
        <v>BEZ</v>
      </c>
      <c r="AC99" s="5" t="str">
        <f t="shared" si="16"/>
        <v>VBZ</v>
      </c>
    </row>
    <row r="100" spans="1:29" ht="70">
      <c r="A100" s="60"/>
      <c r="C100" s="9" t="str">
        <f>IFERROR(VLOOKUP(SUBSTITUTE(B100,"*","~*"),Upos!A:C,2,FALSE),"")</f>
        <v/>
      </c>
      <c r="D100" s="11" t="str">
        <f>IFERROR(VLOOKUP(SUBSTITUTE(B100,"*","~*"),Upos!A:C,3,FALSE),"")</f>
        <v/>
      </c>
      <c r="E100" s="59"/>
      <c r="F100" s="25"/>
      <c r="G100" s="9"/>
      <c r="H100" s="9" t="str">
        <f>IFERROR(VLOOKUP(SUBSTITUTE(F100,"*","~*"),PTB_NLTK!A:C,2,FALSE),"")</f>
        <v/>
      </c>
      <c r="I100" s="11" t="str">
        <f>IFERROR(VLOOKUP(SUBSTITUTE(F100,"*","~*"),PTB_NLTK!A:C,3,FALSE),"")</f>
        <v/>
      </c>
      <c r="J100" s="71" t="s">
        <v>204</v>
      </c>
      <c r="K100" s="12"/>
      <c r="L100" s="9" t="str">
        <f>IFERROR(VLOOKUP(SUBSTITUTE(J100,"*","~*"),Brown!A:C,2,FALSE),"")</f>
        <v>verb "to be", present tense, 3rd person singular, negated</v>
      </c>
      <c r="M100" s="11" t="str">
        <f>IFERROR(VLOOKUP(SUBSTITUTE(J100,"*","~*"),Brown!A:C,3,FALSE),"")</f>
        <v>isn't ain't</v>
      </c>
      <c r="S100" s="80" t="str">
        <f t="shared" si="9"/>
        <v>VERB</v>
      </c>
      <c r="T100" s="5" t="str">
        <f t="shared" si="10"/>
        <v/>
      </c>
      <c r="U100" s="5" t="str">
        <f t="shared" si="11"/>
        <v/>
      </c>
      <c r="W100" s="5" t="str">
        <f t="shared" si="12"/>
        <v>BEZ*</v>
      </c>
      <c r="X100" s="5" t="str">
        <f t="shared" si="13"/>
        <v>AUX</v>
      </c>
      <c r="Y100" s="60" t="s">
        <v>955</v>
      </c>
      <c r="AA100" s="78" t="str">
        <f t="shared" si="14"/>
        <v>VBZ</v>
      </c>
      <c r="AB100" s="5" t="str">
        <f t="shared" si="15"/>
        <v>BEZ*</v>
      </c>
      <c r="AC100" s="5" t="str">
        <f t="shared" si="16"/>
        <v>VBZ</v>
      </c>
    </row>
    <row r="101" spans="1:29" ht="56">
      <c r="A101" s="60"/>
      <c r="C101" s="9" t="str">
        <f>IFERROR(VLOOKUP(SUBSTITUTE(B101,"*","~*"),Upos!A:C,2,FALSE),"")</f>
        <v/>
      </c>
      <c r="D101" s="11" t="str">
        <f>IFERROR(VLOOKUP(SUBSTITUTE(B101,"*","~*"),Upos!A:C,3,FALSE),"")</f>
        <v/>
      </c>
      <c r="E101" s="59"/>
      <c r="F101" s="25"/>
      <c r="G101" s="9"/>
      <c r="H101" s="9" t="str">
        <f>IFERROR(VLOOKUP(SUBSTITUTE(F101,"*","~*"),PTB_NLTK!A:C,2,FALSE),"")</f>
        <v/>
      </c>
      <c r="I101" s="11" t="str">
        <f>IFERROR(VLOOKUP(SUBSTITUTE(F101,"*","~*"),PTB_NLTK!A:C,3,FALSE),"")</f>
        <v/>
      </c>
      <c r="J101" s="71" t="s">
        <v>181</v>
      </c>
      <c r="K101" s="12" t="s">
        <v>182</v>
      </c>
      <c r="L101" s="9" t="str">
        <f>IFERROR(VLOOKUP(SUBSTITUTE(J101,"*","~*"),Brown!A:C,2,FALSE),"")</f>
        <v>verb "to do", present tense, 3rd person singular</v>
      </c>
      <c r="M101" s="11" t="str">
        <f>IFERROR(VLOOKUP(SUBSTITUTE(J101,"*","~*"),Brown!A:C,3,FALSE),"")</f>
        <v>does</v>
      </c>
      <c r="S101" s="80" t="str">
        <f t="shared" si="9"/>
        <v>VERB</v>
      </c>
      <c r="T101" s="5" t="str">
        <f t="shared" si="10"/>
        <v/>
      </c>
      <c r="U101" s="5" t="str">
        <f t="shared" si="11"/>
        <v/>
      </c>
      <c r="W101" s="5" t="str">
        <f t="shared" si="12"/>
        <v>DOZ</v>
      </c>
      <c r="X101" s="5" t="str">
        <f t="shared" si="13"/>
        <v>AUX</v>
      </c>
      <c r="Y101" s="60" t="s">
        <v>955</v>
      </c>
      <c r="AA101" s="78" t="str">
        <f t="shared" si="14"/>
        <v>VBZ</v>
      </c>
      <c r="AB101" s="5" t="str">
        <f t="shared" si="15"/>
        <v>DOZ</v>
      </c>
      <c r="AC101" s="5" t="str">
        <f t="shared" si="16"/>
        <v>VBZ</v>
      </c>
    </row>
    <row r="102" spans="1:29" ht="56">
      <c r="A102" s="60"/>
      <c r="C102" s="9" t="str">
        <f>IFERROR(VLOOKUP(SUBSTITUTE(B102,"*","~*"),Upos!A:C,2,FALSE),"")</f>
        <v/>
      </c>
      <c r="D102" s="11" t="str">
        <f>IFERROR(VLOOKUP(SUBSTITUTE(B102,"*","~*"),Upos!A:C,3,FALSE),"")</f>
        <v/>
      </c>
      <c r="E102" s="59"/>
      <c r="F102" s="25"/>
      <c r="G102" s="9"/>
      <c r="H102" s="9" t="str">
        <f>IFERROR(VLOOKUP(SUBSTITUTE(F102,"*","~*"),PTB_NLTK!A:C,2,FALSE),"")</f>
        <v/>
      </c>
      <c r="I102" s="11" t="str">
        <f>IFERROR(VLOOKUP(SUBSTITUTE(F102,"*","~*"),PTB_NLTK!A:C,3,FALSE),"")</f>
        <v/>
      </c>
      <c r="J102" s="71" t="s">
        <v>183</v>
      </c>
      <c r="K102" s="12" t="s">
        <v>184</v>
      </c>
      <c r="L102" s="9" t="str">
        <f>IFERROR(VLOOKUP(SUBSTITUTE(J102,"*","~*"),Brown!A:C,2,FALSE),"")</f>
        <v>verb "to have", present tense, 3rd person singular</v>
      </c>
      <c r="M102" s="11" t="str">
        <f>IFERROR(VLOOKUP(SUBSTITUTE(J102,"*","~*"),Brown!A:C,3,FALSE),"")</f>
        <v>has hath</v>
      </c>
      <c r="S102" s="80" t="str">
        <f t="shared" si="9"/>
        <v>VERB</v>
      </c>
      <c r="T102" s="5" t="str">
        <f t="shared" si="10"/>
        <v/>
      </c>
      <c r="U102" s="5" t="str">
        <f t="shared" si="11"/>
        <v/>
      </c>
      <c r="W102" s="5" t="str">
        <f t="shared" si="12"/>
        <v>HVZ</v>
      </c>
      <c r="X102" s="5" t="str">
        <f t="shared" si="13"/>
        <v>AUX</v>
      </c>
      <c r="Y102" s="60" t="s">
        <v>955</v>
      </c>
      <c r="AA102" s="78" t="str">
        <f t="shared" si="14"/>
        <v>VBZ</v>
      </c>
      <c r="AB102" s="5" t="str">
        <f t="shared" si="15"/>
        <v>HVZ</v>
      </c>
      <c r="AC102" s="5" t="str">
        <f t="shared" si="16"/>
        <v>VBZ</v>
      </c>
    </row>
    <row r="103" spans="1:29" ht="14">
      <c r="C103" s="9" t="str">
        <f>IFERROR(VLOOKUP(SUBSTITUTE(B103,"*","~*"),Upos!A:C,2,FALSE),"")</f>
        <v/>
      </c>
      <c r="D103" s="11" t="str">
        <f>IFERROR(VLOOKUP(SUBSTITUTE(B103,"*","~*"),Upos!A:C,3,FALSE),"")</f>
        <v/>
      </c>
      <c r="F103" s="25"/>
      <c r="G103" s="9"/>
      <c r="H103" s="9"/>
      <c r="I103" s="11"/>
      <c r="J103" s="16"/>
      <c r="K103" s="12"/>
      <c r="L103" s="9"/>
      <c r="M103" s="11"/>
      <c r="S103" s="80" t="str">
        <f t="shared" si="9"/>
        <v>VERB</v>
      </c>
      <c r="T103" s="5" t="str">
        <f t="shared" si="10"/>
        <v/>
      </c>
      <c r="U103" s="5" t="str">
        <f t="shared" si="11"/>
        <v/>
      </c>
      <c r="W103" s="5" t="str">
        <f t="shared" si="12"/>
        <v/>
      </c>
      <c r="X103" s="5" t="str">
        <f t="shared" si="13"/>
        <v/>
      </c>
      <c r="AA103" s="78" t="str">
        <f t="shared" si="14"/>
        <v>VBZ</v>
      </c>
      <c r="AB103" s="5" t="str">
        <f t="shared" si="15"/>
        <v/>
      </c>
      <c r="AC103" s="5" t="str">
        <f t="shared" si="16"/>
        <v/>
      </c>
    </row>
    <row r="104" spans="1:29" ht="28">
      <c r="A104" s="61"/>
      <c r="B104" s="13" t="s">
        <v>953</v>
      </c>
      <c r="C104" s="9" t="str">
        <f>IFERROR(VLOOKUP(SUBSTITUTE(B104,"*","~*"),Upos!A:C,2,FALSE),"")</f>
        <v>punctuation</v>
      </c>
      <c r="D104" s="11" t="str">
        <f>IFERROR(VLOOKUP(SUBSTITUTE(B104,"*","~*"),Upos!A:C,3,FALSE),"")</f>
        <v>. , ; !</v>
      </c>
      <c r="F104" s="25" t="s">
        <v>210</v>
      </c>
      <c r="G104" s="9"/>
      <c r="H104" s="9" t="str">
        <f>IFERROR(VLOOKUP(SUBSTITUTE(F104,"*","~*"),PTB_NLTK!A:C,2,FALSE),"")</f>
        <v>opening quotation mark</v>
      </c>
      <c r="I104" s="11" t="str">
        <f>IFERROR(VLOOKUP(SUBSTITUTE(F104,"*","~*"),PTB_NLTK!A:C,3,FALSE),"")</f>
        <v xml:space="preserve">` `` </v>
      </c>
      <c r="J104" s="20" t="s">
        <v>210</v>
      </c>
      <c r="K104" s="9"/>
      <c r="L104" s="9" t="str">
        <f>IFERROR(VLOOKUP(SUBSTITUTE(J104,"*","~*"),Brown!A:C,2,FALSE),"")</f>
        <v/>
      </c>
      <c r="M104" s="11" t="str">
        <f>IFERROR(VLOOKUP(SUBSTITUTE(J104,"*","~*"),Brown!A:C,3,FALSE),"")</f>
        <v/>
      </c>
      <c r="S104" s="80" t="str">
        <f t="shared" si="9"/>
        <v>PUNCT</v>
      </c>
      <c r="T104" s="5" t="str">
        <f t="shared" si="10"/>
        <v>``</v>
      </c>
      <c r="U104" s="5" t="str">
        <f t="shared" si="11"/>
        <v>PUNCT</v>
      </c>
      <c r="W104" s="81" t="str">
        <f t="shared" si="12"/>
        <v>``</v>
      </c>
      <c r="X104" s="5" t="str">
        <f t="shared" si="13"/>
        <v>PUNCT</v>
      </c>
      <c r="AA104" s="78" t="str">
        <f t="shared" si="14"/>
        <v>``</v>
      </c>
      <c r="AB104" s="81" t="str">
        <f t="shared" si="15"/>
        <v>``</v>
      </c>
      <c r="AC104" s="5" t="str">
        <f t="shared" si="16"/>
        <v>``</v>
      </c>
    </row>
    <row r="105" spans="1:29" ht="28">
      <c r="A105" s="61"/>
      <c r="C105" s="9" t="str">
        <f>IFERROR(VLOOKUP(SUBSTITUTE(B105,"*","~*"),Upos!A:C,2,FALSE),"")</f>
        <v/>
      </c>
      <c r="D105" s="11" t="str">
        <f>IFERROR(VLOOKUP(SUBSTITUTE(B105,"*","~*"),Upos!A:C,3,FALSE),"")</f>
        <v/>
      </c>
      <c r="F105" s="27" t="s">
        <v>798</v>
      </c>
      <c r="G105" s="9"/>
      <c r="H105" s="9" t="str">
        <f>IFERROR(VLOOKUP(SUBSTITUTE(F105,"*","~*"),PTB_NLTK!A:C,2,FALSE),"")</f>
        <v>closing quotation mark</v>
      </c>
      <c r="I105" s="11" t="str">
        <f>IFERROR(VLOOKUP(SUBSTITUTE(F105,"*","~*"),PTB_NLTK!A:C,3,FALSE),"")</f>
        <v xml:space="preserve">' '' </v>
      </c>
      <c r="J105" s="21" t="s">
        <v>938</v>
      </c>
      <c r="K105" s="9"/>
      <c r="L105" s="9" t="str">
        <f>IFERROR(VLOOKUP(SUBSTITUTE(J105,"*","~*"),Brown!A:C,2,FALSE),"")</f>
        <v/>
      </c>
      <c r="M105" s="11" t="str">
        <f>IFERROR(VLOOKUP(SUBSTITUTE(J105,"*","~*"),Brown!A:C,3,FALSE),"")</f>
        <v/>
      </c>
      <c r="S105" s="80" t="str">
        <f t="shared" si="9"/>
        <v>PUNCT</v>
      </c>
      <c r="T105" s="5" t="str">
        <f t="shared" si="10"/>
        <v>''</v>
      </c>
      <c r="U105" s="5" t="str">
        <f t="shared" si="11"/>
        <v>PUNCT</v>
      </c>
      <c r="W105" s="81" t="str">
        <f t="shared" si="12"/>
        <v xml:space="preserve"> ''</v>
      </c>
      <c r="X105" s="5" t="str">
        <f t="shared" si="13"/>
        <v>PUNCT</v>
      </c>
      <c r="AA105" s="78" t="str">
        <f t="shared" si="14"/>
        <v>''</v>
      </c>
      <c r="AB105" s="81" t="str">
        <f t="shared" si="15"/>
        <v xml:space="preserve"> ''</v>
      </c>
      <c r="AC105" s="5" t="str">
        <f t="shared" si="16"/>
        <v>''</v>
      </c>
    </row>
    <row r="106" spans="1:29" ht="14">
      <c r="A106" s="61"/>
      <c r="C106" s="9" t="str">
        <f>IFERROR(VLOOKUP(SUBSTITUTE(B106,"*","~*"),Upos!A:C,2,FALSE),"")</f>
        <v/>
      </c>
      <c r="D106" s="11" t="str">
        <f>IFERROR(VLOOKUP(SUBSTITUTE(B106,"*","~*"),Upos!A:C,3,FALSE),"")</f>
        <v/>
      </c>
      <c r="F106" s="24" t="s">
        <v>211</v>
      </c>
      <c r="G106" s="9"/>
      <c r="H106" s="9" t="str">
        <f>IFERROR(VLOOKUP(SUBSTITUTE(F106,"*","~*"),PTB_NLTK!A:C,2,FALSE),"")</f>
        <v>dash</v>
      </c>
      <c r="I106" s="11" t="str">
        <f>IFERROR(VLOOKUP(SUBSTITUTE(F106,"*","~*"),PTB_NLTK!A:C,3,FALSE),"")</f>
        <v xml:space="preserve">-- </v>
      </c>
      <c r="J106" s="16" t="s">
        <v>211</v>
      </c>
      <c r="K106" s="12" t="s">
        <v>212</v>
      </c>
      <c r="L106" s="9" t="str">
        <f>IFERROR(VLOOKUP(SUBSTITUTE(J106,"*","~*"),Brown!A:C,2,FALSE),"")</f>
        <v>dash</v>
      </c>
      <c r="M106" s="11" t="str">
        <f>IFERROR(VLOOKUP(SUBSTITUTE(J106,"*","~*"),Brown!A:C,3,FALSE),"")</f>
        <v>--</v>
      </c>
      <c r="S106" s="80" t="str">
        <f t="shared" si="9"/>
        <v>PUNCT</v>
      </c>
      <c r="T106" s="5" t="str">
        <f t="shared" si="10"/>
        <v>--</v>
      </c>
      <c r="U106" s="5" t="str">
        <f t="shared" si="11"/>
        <v>PUNCT</v>
      </c>
      <c r="W106" s="5" t="str">
        <f t="shared" si="12"/>
        <v>--</v>
      </c>
      <c r="X106" s="5" t="str">
        <f t="shared" si="13"/>
        <v>PUNCT</v>
      </c>
      <c r="AA106" s="78" t="str">
        <f t="shared" si="14"/>
        <v>--</v>
      </c>
      <c r="AB106" s="5" t="str">
        <f t="shared" si="15"/>
        <v>--</v>
      </c>
      <c r="AC106" s="5" t="str">
        <f t="shared" si="16"/>
        <v>--</v>
      </c>
    </row>
    <row r="107" spans="1:29" ht="14">
      <c r="A107" s="61"/>
      <c r="C107" s="9" t="str">
        <f>IFERROR(VLOOKUP(SUBSTITUTE(B107,"*","~*"),Upos!A:C,2,FALSE),"")</f>
        <v/>
      </c>
      <c r="D107" s="11" t="str">
        <f>IFERROR(VLOOKUP(SUBSTITUTE(B107,"*","~*"),Upos!A:C,3,FALSE),"")</f>
        <v/>
      </c>
      <c r="F107" s="24" t="s">
        <v>213</v>
      </c>
      <c r="G107" s="9"/>
      <c r="H107" s="9" t="str">
        <f>IFERROR(VLOOKUP(SUBSTITUTE(F107,"*","~*"),PTB_NLTK!A:C,2,FALSE),"")</f>
        <v>comma</v>
      </c>
      <c r="I107" s="11" t="str">
        <f>IFERROR(VLOOKUP(SUBSTITUTE(F107,"*","~*"),PTB_NLTK!A:C,3,FALSE),"")</f>
        <v xml:space="preserve">, </v>
      </c>
      <c r="J107" s="16" t="s">
        <v>213</v>
      </c>
      <c r="K107" s="12" t="s">
        <v>214</v>
      </c>
      <c r="L107" s="9" t="str">
        <f>IFERROR(VLOOKUP(SUBSTITUTE(J107,"*","~*"),Brown!A:C,2,FALSE),"")</f>
        <v>comma</v>
      </c>
      <c r="M107" s="11" t="str">
        <f>IFERROR(VLOOKUP(SUBSTITUTE(J107,"*","~*"),Brown!A:C,3,FALSE),"")</f>
        <v>,</v>
      </c>
      <c r="S107" s="80" t="str">
        <f t="shared" si="9"/>
        <v>PUNCT</v>
      </c>
      <c r="T107" s="5" t="str">
        <f t="shared" si="10"/>
        <v>,</v>
      </c>
      <c r="U107" s="5" t="str">
        <f t="shared" si="11"/>
        <v>PUNCT</v>
      </c>
      <c r="W107" s="5" t="str">
        <f t="shared" si="12"/>
        <v>,</v>
      </c>
      <c r="X107" s="5" t="str">
        <f t="shared" si="13"/>
        <v>PUNCT</v>
      </c>
      <c r="AA107" s="78" t="str">
        <f t="shared" si="14"/>
        <v>,</v>
      </c>
      <c r="AB107" s="5" t="str">
        <f t="shared" si="15"/>
        <v>,</v>
      </c>
      <c r="AC107" s="5" t="str">
        <f t="shared" si="16"/>
        <v>,</v>
      </c>
    </row>
    <row r="108" spans="1:29" ht="14">
      <c r="A108" s="61"/>
      <c r="C108" s="9" t="str">
        <f>IFERROR(VLOOKUP(SUBSTITUTE(B108,"*","~*"),Upos!A:C,2,FALSE),"")</f>
        <v/>
      </c>
      <c r="D108" s="11" t="str">
        <f>IFERROR(VLOOKUP(SUBSTITUTE(B108,"*","~*"),Upos!A:C,3,FALSE),"")</f>
        <v/>
      </c>
      <c r="F108" s="24" t="s">
        <v>215</v>
      </c>
      <c r="G108" s="9"/>
      <c r="H108" s="9" t="str">
        <f>IFERROR(VLOOKUP(SUBSTITUTE(F108,"*","~*"),PTB_NLTK!A:C,2,FALSE),"")</f>
        <v>colon or ellipsis</v>
      </c>
      <c r="I108" s="11" t="str">
        <f>IFERROR(VLOOKUP(SUBSTITUTE(F108,"*","~*"),PTB_NLTK!A:C,3,FALSE),"")</f>
        <v xml:space="preserve">: ; ... </v>
      </c>
      <c r="J108" s="16" t="s">
        <v>215</v>
      </c>
      <c r="K108" s="12" t="s">
        <v>216</v>
      </c>
      <c r="L108" s="9" t="str">
        <f>IFERROR(VLOOKUP(SUBSTITUTE(J108,"*","~*"),Brown!A:C,2,FALSE),"")</f>
        <v>colon</v>
      </c>
      <c r="M108" s="11" t="str">
        <f>IFERROR(VLOOKUP(SUBSTITUTE(J108,"*","~*"),Brown!A:C,3,FALSE),"")</f>
        <v>:</v>
      </c>
      <c r="S108" s="80" t="str">
        <f t="shared" si="9"/>
        <v>PUNCT</v>
      </c>
      <c r="T108" s="5" t="str">
        <f t="shared" si="10"/>
        <v>:</v>
      </c>
      <c r="U108" s="5" t="str">
        <f t="shared" si="11"/>
        <v>PUNCT</v>
      </c>
      <c r="W108" s="5" t="str">
        <f t="shared" si="12"/>
        <v>:</v>
      </c>
      <c r="X108" s="5" t="str">
        <f t="shared" si="13"/>
        <v>PUNCT</v>
      </c>
      <c r="AA108" s="78" t="str">
        <f t="shared" si="14"/>
        <v>:</v>
      </c>
      <c r="AB108" s="5" t="str">
        <f t="shared" si="15"/>
        <v>:</v>
      </c>
      <c r="AC108" s="5" t="str">
        <f t="shared" si="16"/>
        <v>:</v>
      </c>
    </row>
    <row r="109" spans="1:29" ht="28">
      <c r="A109" s="61"/>
      <c r="C109" s="9" t="str">
        <f>IFERROR(VLOOKUP(SUBSTITUTE(B109,"*","~*"),Upos!A:C,2,FALSE),"")</f>
        <v/>
      </c>
      <c r="D109" s="11" t="str">
        <f>IFERROR(VLOOKUP(SUBSTITUTE(B109,"*","~*"),Upos!A:C,3,FALSE),"")</f>
        <v/>
      </c>
      <c r="F109" s="24" t="s">
        <v>217</v>
      </c>
      <c r="G109" s="9"/>
      <c r="H109" s="9" t="str">
        <f>IFERROR(VLOOKUP(SUBSTITUTE(F109,"*","~*"),PTB_NLTK!A:C,2,FALSE),"")</f>
        <v>sentence terminator</v>
      </c>
      <c r="I109" s="11" t="str">
        <f>IFERROR(VLOOKUP(SUBSTITUTE(F109,"*","~*"),PTB_NLTK!A:C,3,FALSE),"")</f>
        <v xml:space="preserve">. ! ? </v>
      </c>
      <c r="J109" s="16" t="s">
        <v>217</v>
      </c>
      <c r="K109" s="12" t="s">
        <v>218</v>
      </c>
      <c r="L109" s="9" t="str">
        <f>IFERROR(VLOOKUP(SUBSTITUTE(J109,"*","~*"),Brown!A:C,2,FALSE),"")</f>
        <v>sentence terminator</v>
      </c>
      <c r="M109" s="11" t="str">
        <f>IFERROR(VLOOKUP(SUBSTITUTE(J109,"*","~*"),Brown!A:C,3,FALSE),"")</f>
        <v>. ? ; ! :</v>
      </c>
      <c r="S109" s="80" t="str">
        <f t="shared" si="9"/>
        <v>PUNCT</v>
      </c>
      <c r="T109" s="5" t="str">
        <f t="shared" si="10"/>
        <v>.</v>
      </c>
      <c r="U109" s="5" t="str">
        <f t="shared" si="11"/>
        <v>PUNCT</v>
      </c>
      <c r="W109" s="5" t="str">
        <f t="shared" si="12"/>
        <v>.</v>
      </c>
      <c r="X109" s="5" t="str">
        <f t="shared" si="13"/>
        <v>PUNCT</v>
      </c>
      <c r="AA109" s="78" t="str">
        <f t="shared" si="14"/>
        <v>.</v>
      </c>
      <c r="AB109" s="5" t="str">
        <f t="shared" si="15"/>
        <v>.</v>
      </c>
      <c r="AC109" s="5" t="str">
        <f t="shared" si="16"/>
        <v>.</v>
      </c>
    </row>
    <row r="110" spans="1:29" ht="28">
      <c r="A110" s="61"/>
      <c r="C110" s="9" t="str">
        <f>IFERROR(VLOOKUP(SUBSTITUTE(B110,"*","~*"),Upos!A:C,2,FALSE),"")</f>
        <v/>
      </c>
      <c r="D110" s="11" t="str">
        <f>IFERROR(VLOOKUP(SUBSTITUTE(B110,"*","~*"),Upos!A:C,3,FALSE),"")</f>
        <v/>
      </c>
      <c r="F110" s="24" t="s">
        <v>219</v>
      </c>
      <c r="G110" s="9"/>
      <c r="H110" s="9" t="str">
        <f>IFERROR(VLOOKUP(SUBSTITUTE(F110,"*","~*"),PTB_NLTK!A:C,2,FALSE),"")</f>
        <v>opening parenthesis</v>
      </c>
      <c r="I110" s="11" t="str">
        <f>IFERROR(VLOOKUP(SUBSTITUTE(F110,"*","~*"),PTB_NLTK!A:C,3,FALSE),"")</f>
        <v xml:space="preserve">( [ { </v>
      </c>
      <c r="J110" s="16" t="s">
        <v>219</v>
      </c>
      <c r="K110" s="12" t="s">
        <v>220</v>
      </c>
      <c r="L110" s="9" t="str">
        <f>IFERROR(VLOOKUP(SUBSTITUTE(J110,"*","~*"),Brown!A:C,2,FALSE),"")</f>
        <v>opening parenthesis</v>
      </c>
      <c r="M110" s="11" t="str">
        <f>IFERROR(VLOOKUP(SUBSTITUTE(J110,"*","~*"),Brown!A:C,3,FALSE),"")</f>
        <v>(</v>
      </c>
      <c r="S110" s="80" t="str">
        <f t="shared" si="9"/>
        <v>PUNCT</v>
      </c>
      <c r="T110" s="5" t="str">
        <f t="shared" si="10"/>
        <v>(</v>
      </c>
      <c r="U110" s="5" t="str">
        <f t="shared" si="11"/>
        <v>PUNCT</v>
      </c>
      <c r="W110" s="5" t="str">
        <f t="shared" si="12"/>
        <v>(</v>
      </c>
      <c r="X110" s="5" t="str">
        <f t="shared" si="13"/>
        <v>PUNCT</v>
      </c>
      <c r="AA110" s="78" t="str">
        <f t="shared" si="14"/>
        <v>(</v>
      </c>
      <c r="AB110" s="5" t="str">
        <f t="shared" si="15"/>
        <v>(</v>
      </c>
      <c r="AC110" s="5" t="str">
        <f t="shared" si="16"/>
        <v>(</v>
      </c>
    </row>
    <row r="111" spans="1:29" ht="28">
      <c r="A111" s="61"/>
      <c r="C111" s="9" t="str">
        <f>IFERROR(VLOOKUP(SUBSTITUTE(B111,"*","~*"),Upos!A:C,2,FALSE),"")</f>
        <v/>
      </c>
      <c r="D111" s="11" t="str">
        <f>IFERROR(VLOOKUP(SUBSTITUTE(B111,"*","~*"),Upos!A:C,3,FALSE),"")</f>
        <v/>
      </c>
      <c r="F111" s="24" t="s">
        <v>221</v>
      </c>
      <c r="G111" s="9"/>
      <c r="H111" s="9" t="str">
        <f>IFERROR(VLOOKUP(SUBSTITUTE(F111,"*","~*"),PTB_NLTK!A:C,2,FALSE),"")</f>
        <v>closing parenthesis</v>
      </c>
      <c r="I111" s="11" t="str">
        <f>IFERROR(VLOOKUP(SUBSTITUTE(F111,"*","~*"),PTB_NLTK!A:C,3,FALSE),"")</f>
        <v xml:space="preserve">) ] } </v>
      </c>
      <c r="J111" s="16" t="s">
        <v>221</v>
      </c>
      <c r="K111" s="12" t="s">
        <v>222</v>
      </c>
      <c r="L111" s="9" t="str">
        <f>IFERROR(VLOOKUP(SUBSTITUTE(J111,"*","~*"),Brown!A:C,2,FALSE),"")</f>
        <v>closing parenthesis</v>
      </c>
      <c r="M111" s="11" t="str">
        <f>IFERROR(VLOOKUP(SUBSTITUTE(J111,"*","~*"),Brown!A:C,3,FALSE),"")</f>
        <v>)</v>
      </c>
      <c r="S111" s="80" t="str">
        <f t="shared" si="9"/>
        <v>PUNCT</v>
      </c>
      <c r="T111" s="5" t="str">
        <f t="shared" si="10"/>
        <v>)</v>
      </c>
      <c r="U111" s="5" t="str">
        <f t="shared" si="11"/>
        <v>PUNCT</v>
      </c>
      <c r="W111" s="5" t="str">
        <f t="shared" si="12"/>
        <v>)</v>
      </c>
      <c r="X111" s="5" t="str">
        <f t="shared" si="13"/>
        <v>PUNCT</v>
      </c>
      <c r="AA111" s="78" t="str">
        <f t="shared" si="14"/>
        <v>)</v>
      </c>
      <c r="AB111" s="5" t="str">
        <f t="shared" si="15"/>
        <v>)</v>
      </c>
      <c r="AC111" s="5" t="str">
        <f t="shared" si="16"/>
        <v>)</v>
      </c>
    </row>
    <row r="112" spans="1:29" ht="14">
      <c r="C112" s="9" t="str">
        <f>IFERROR(VLOOKUP(SUBSTITUTE(B112,"*","~*"),Upos!A:C,2,FALSE),"")</f>
        <v/>
      </c>
      <c r="D112" s="11" t="str">
        <f>IFERROR(VLOOKUP(SUBSTITUTE(B112,"*","~*"),Upos!A:C,3,FALSE),"")</f>
        <v/>
      </c>
      <c r="F112" s="24"/>
      <c r="G112" s="9"/>
      <c r="H112" s="9"/>
      <c r="I112" s="11"/>
      <c r="J112" s="16"/>
      <c r="K112" s="12"/>
      <c r="L112" s="9"/>
      <c r="M112" s="11"/>
      <c r="S112" s="80" t="str">
        <f t="shared" si="9"/>
        <v>PUNCT</v>
      </c>
      <c r="T112" s="5" t="str">
        <f t="shared" si="10"/>
        <v/>
      </c>
      <c r="U112" s="5" t="str">
        <f t="shared" si="11"/>
        <v/>
      </c>
      <c r="W112" s="5" t="str">
        <f t="shared" si="12"/>
        <v/>
      </c>
      <c r="X112" s="5" t="str">
        <f t="shared" si="13"/>
        <v/>
      </c>
      <c r="AA112" s="78" t="str">
        <f t="shared" si="14"/>
        <v>)</v>
      </c>
      <c r="AB112" s="5" t="str">
        <f t="shared" si="15"/>
        <v/>
      </c>
      <c r="AC112" s="5" t="str">
        <f t="shared" si="16"/>
        <v/>
      </c>
    </row>
    <row r="113" spans="1:29" ht="14">
      <c r="A113" s="62"/>
      <c r="B113" s="13" t="s">
        <v>128</v>
      </c>
      <c r="C113" s="9" t="str">
        <f>IFERROR(VLOOKUP(SUBSTITUTE(B113,"*","~*"),Upos!A:C,2,FALSE),"")</f>
        <v>symbol</v>
      </c>
      <c r="D113" s="11">
        <f>IFERROR(VLOOKUP(SUBSTITUTE(B113,"*","~*"),Upos!A:C,3,FALSE),"")</f>
        <v>0</v>
      </c>
      <c r="F113" s="26" t="s">
        <v>128</v>
      </c>
      <c r="G113" s="12" t="s">
        <v>129</v>
      </c>
      <c r="H113" s="9" t="str">
        <f>IFERROR(VLOOKUP(SUBSTITUTE(F113,"*","~*"),PTB_NLTK!A:C,2,FALSE),"")</f>
        <v>symbol</v>
      </c>
      <c r="I113" s="11" t="str">
        <f>IFERROR(VLOOKUP(SUBSTITUTE(F113,"*","~*"),PTB_NLTK!A:C,3,FALSE),"")</f>
        <v xml:space="preserve">% &amp; ' '' ''. ) ). * + ,. &lt; = &gt; @ A[fj] U.S U.S.S.R * ** *** </v>
      </c>
      <c r="J113" s="18"/>
      <c r="K113" s="9"/>
      <c r="L113" s="9" t="str">
        <f>IFERROR(VLOOKUP(SUBSTITUTE(J113,"*","~*"),Brown!A:C,2,FALSE),"")</f>
        <v/>
      </c>
      <c r="M113" s="11" t="str">
        <f>IFERROR(VLOOKUP(SUBSTITUTE(J113,"*","~*"),Brown!A:C,3,FALSE),"")</f>
        <v/>
      </c>
      <c r="S113" s="80" t="str">
        <f t="shared" si="9"/>
        <v>SYM</v>
      </c>
      <c r="T113" s="5" t="str">
        <f t="shared" si="10"/>
        <v>SYM</v>
      </c>
      <c r="U113" s="5" t="str">
        <f t="shared" si="11"/>
        <v>SYM</v>
      </c>
      <c r="W113" s="5" t="str">
        <f t="shared" si="12"/>
        <v/>
      </c>
      <c r="X113" s="5" t="str">
        <f t="shared" si="13"/>
        <v/>
      </c>
      <c r="AA113" s="78" t="str">
        <f t="shared" si="14"/>
        <v>SYM</v>
      </c>
      <c r="AB113" s="5" t="str">
        <f t="shared" si="15"/>
        <v/>
      </c>
      <c r="AC113" s="5" t="str">
        <f t="shared" si="16"/>
        <v/>
      </c>
    </row>
    <row r="114" spans="1:29" ht="14">
      <c r="A114" s="62"/>
      <c r="C114" s="9" t="str">
        <f>IFERROR(VLOOKUP(SUBSTITUTE(B114,"*","~*"),Upos!A:C,2,FALSE),"")</f>
        <v/>
      </c>
      <c r="D114" s="11" t="str">
        <f>IFERROR(VLOOKUP(SUBSTITUTE(B114,"*","~*"),Upos!A:C,3,FALSE),"")</f>
        <v/>
      </c>
      <c r="F114" s="28" t="s">
        <v>788</v>
      </c>
      <c r="G114" s="9"/>
      <c r="H114" s="9" t="str">
        <f>IFERROR(VLOOKUP(SUBSTITUTE(F114,"*","~*"),PTB_NLTK!A:C,2,FALSE),"")</f>
        <v>dollar</v>
      </c>
      <c r="I114" s="11" t="str">
        <f>IFERROR(VLOOKUP(SUBSTITUTE(F114,"*","~*"),PTB_NLTK!A:C,3,FALSE),"")</f>
        <v xml:space="preserve">$ -$ --$ A$ C$ HK$ M$ NZ$ S$ U.S.$ US$ </v>
      </c>
      <c r="J114" s="16"/>
      <c r="K114" s="12"/>
      <c r="L114" s="9"/>
      <c r="M114" s="11"/>
      <c r="S114" s="80" t="str">
        <f t="shared" si="9"/>
        <v>SYM</v>
      </c>
      <c r="T114" s="5" t="str">
        <f t="shared" si="10"/>
        <v>$</v>
      </c>
      <c r="U114" s="5" t="str">
        <f t="shared" si="11"/>
        <v>SYM</v>
      </c>
      <c r="W114" s="5" t="str">
        <f t="shared" si="12"/>
        <v/>
      </c>
      <c r="X114" s="5" t="str">
        <f t="shared" si="13"/>
        <v/>
      </c>
      <c r="AA114" s="78" t="str">
        <f t="shared" si="14"/>
        <v>$</v>
      </c>
      <c r="AB114" s="5" t="str">
        <f t="shared" si="15"/>
        <v/>
      </c>
      <c r="AC114" s="5" t="str">
        <f t="shared" si="16"/>
        <v/>
      </c>
    </row>
    <row r="115" spans="1:29" ht="14">
      <c r="A115" s="62"/>
      <c r="C115" s="9" t="str">
        <f>IFERROR(VLOOKUP(SUBSTITUTE(B115,"*","~*"),Upos!A:C,2,FALSE),"")</f>
        <v/>
      </c>
      <c r="D115" s="11" t="str">
        <f>IFERROR(VLOOKUP(SUBSTITUTE(B115,"*","~*"),Upos!A:C,3,FALSE),"")</f>
        <v/>
      </c>
      <c r="F115" s="28" t="s">
        <v>789</v>
      </c>
      <c r="G115" s="9"/>
      <c r="H115" s="9" t="str">
        <f>IFERROR(VLOOKUP(SUBSTITUTE(F115,"*","~*"),PTB_NLTK!A:C,2,FALSE),"")</f>
        <v/>
      </c>
      <c r="I115" s="11" t="str">
        <f>IFERROR(VLOOKUP(SUBSTITUTE(F115,"*","~*"),PTB_NLTK!A:C,3,FALSE),"")</f>
        <v/>
      </c>
      <c r="J115" s="18"/>
      <c r="K115" s="9"/>
      <c r="L115" s="9" t="str">
        <f>IFERROR(VLOOKUP(SUBSTITUTE(J115,"*","~*"),Brown!A:C,2,FALSE),"")</f>
        <v/>
      </c>
      <c r="M115" s="11" t="str">
        <f>IFERROR(VLOOKUP(SUBSTITUTE(J115,"*","~*"),Brown!A:C,3,FALSE),"")</f>
        <v/>
      </c>
      <c r="S115" s="80" t="str">
        <f t="shared" si="9"/>
        <v>SYM</v>
      </c>
      <c r="T115" s="5" t="str">
        <f t="shared" si="10"/>
        <v>#</v>
      </c>
      <c r="U115" s="5" t="str">
        <f t="shared" si="11"/>
        <v>SYM</v>
      </c>
      <c r="W115" s="5" t="str">
        <f t="shared" si="12"/>
        <v/>
      </c>
      <c r="X115" s="5" t="str">
        <f t="shared" si="13"/>
        <v/>
      </c>
      <c r="AA115" s="78" t="str">
        <f t="shared" si="14"/>
        <v>#</v>
      </c>
      <c r="AB115" s="5" t="str">
        <f t="shared" si="15"/>
        <v/>
      </c>
      <c r="AC115" s="5" t="str">
        <f t="shared" si="16"/>
        <v/>
      </c>
    </row>
    <row r="116" spans="1:29" ht="14">
      <c r="C116" s="9" t="str">
        <f>IFERROR(VLOOKUP(SUBSTITUTE(B116,"*","~*"),Upos!A:C,2,FALSE),"")</f>
        <v/>
      </c>
      <c r="D116" s="11" t="str">
        <f>IFERROR(VLOOKUP(SUBSTITUTE(B116,"*","~*"),Upos!A:C,3,FALSE),"")</f>
        <v/>
      </c>
      <c r="F116" s="35"/>
      <c r="G116" s="9"/>
      <c r="H116" s="9"/>
      <c r="I116" s="11"/>
      <c r="J116" s="18"/>
      <c r="K116" s="9"/>
      <c r="L116" s="9"/>
      <c r="M116" s="11"/>
      <c r="S116" s="80" t="str">
        <f t="shared" si="9"/>
        <v>SYM</v>
      </c>
      <c r="T116" s="5" t="str">
        <f t="shared" si="10"/>
        <v/>
      </c>
      <c r="U116" s="5" t="str">
        <f t="shared" si="11"/>
        <v/>
      </c>
      <c r="W116" s="5" t="str">
        <f t="shared" si="12"/>
        <v/>
      </c>
      <c r="X116" s="5" t="str">
        <f t="shared" si="13"/>
        <v/>
      </c>
      <c r="AA116" s="78" t="str">
        <f t="shared" si="14"/>
        <v>#</v>
      </c>
      <c r="AB116" s="5" t="str">
        <f t="shared" si="15"/>
        <v/>
      </c>
      <c r="AC116" s="5" t="str">
        <f t="shared" si="16"/>
        <v/>
      </c>
    </row>
    <row r="117" spans="1:29" ht="56">
      <c r="A117" s="63"/>
      <c r="B117" s="13" t="s">
        <v>943</v>
      </c>
      <c r="C117" s="9" t="str">
        <f>IFERROR(VLOOKUP(SUBSTITUTE(B117,"*","~*"),Upos!A:C,2,FALSE),"")</f>
        <v>other</v>
      </c>
      <c r="D117" s="11" t="str">
        <f>IFERROR(VLOOKUP(SUBSTITUTE(B117,"*","~*"),Upos!A:C,3,FALSE),"")</f>
        <v>ersatz, esprit, dunno, univeristy</v>
      </c>
      <c r="F117" s="24" t="s">
        <v>26</v>
      </c>
      <c r="G117" s="12" t="s">
        <v>27</v>
      </c>
      <c r="H117" s="9" t="str">
        <f>IFERROR(VLOOKUP(SUBSTITUTE(F117,"*","~*"),PTB_NLTK!A:C,2,FALSE),"")</f>
        <v>foreign word</v>
      </c>
      <c r="I117" s="11" t="str">
        <f>IFERROR(VLOOKUP(SUBSTITUTE(F117,"*","~*"),PTB_NLTK!A:C,3,FALSE),"")</f>
        <v xml:space="preserve">gemeinschaft hund ich jeux habeas Haementeria Herr K'ang-si vous lutihaw alai je jour objets salutaris fille quibusdam pas trop Monte terram fiche oui corporis ... </v>
      </c>
      <c r="J117" s="16" t="s">
        <v>26</v>
      </c>
      <c r="K117" s="12" t="s">
        <v>28</v>
      </c>
      <c r="L117" s="9" t="str">
        <f>IFERROR(VLOOKUP(SUBSTITUTE(J117,"*","~*"),Brown!A:C,2,FALSE),"")</f>
        <v/>
      </c>
      <c r="M117" s="11" t="str">
        <f>IFERROR(VLOOKUP(SUBSTITUTE(J117,"*","~*"),Brown!A:C,3,FALSE),"")</f>
        <v/>
      </c>
      <c r="S117" s="80" t="str">
        <f t="shared" si="9"/>
        <v>X</v>
      </c>
      <c r="T117" s="5" t="str">
        <f t="shared" si="10"/>
        <v>FW</v>
      </c>
      <c r="U117" s="5" t="str">
        <f t="shared" si="11"/>
        <v>X</v>
      </c>
      <c r="W117" s="5" t="str">
        <f t="shared" si="12"/>
        <v>FW</v>
      </c>
      <c r="X117" s="5" t="str">
        <f t="shared" si="13"/>
        <v>X</v>
      </c>
      <c r="AA117" s="78" t="str">
        <f t="shared" si="14"/>
        <v>FW</v>
      </c>
      <c r="AB117" s="5" t="str">
        <f t="shared" si="15"/>
        <v>FW</v>
      </c>
      <c r="AC117" s="5" t="str">
        <f t="shared" si="16"/>
        <v>FW</v>
      </c>
    </row>
    <row r="118" spans="1:29" ht="28">
      <c r="A118" s="63"/>
      <c r="C118" s="9" t="str">
        <f>IFERROR(VLOOKUP(SUBSTITUTE(B118,"*","~*"),Upos!A:C,2,FALSE),"")</f>
        <v/>
      </c>
      <c r="D118" s="11" t="str">
        <f>IFERROR(VLOOKUP(SUBSTITUTE(B118,"*","~*"),Upos!A:C,3,FALSE),"")</f>
        <v/>
      </c>
      <c r="F118" s="26" t="s">
        <v>45</v>
      </c>
      <c r="G118" s="12" t="s">
        <v>46</v>
      </c>
      <c r="H118" s="9" t="str">
        <f>IFERROR(VLOOKUP(SUBSTITUTE(F118,"*","~*"),PTB_NLTK!A:C,2,FALSE),"")</f>
        <v>list item marker</v>
      </c>
      <c r="I118" s="11" t="str">
        <f>IFERROR(VLOOKUP(SUBSTITUTE(F118,"*","~*"),PTB_NLTK!A:C,3,FALSE),"")</f>
        <v xml:space="preserve">A A. B B. C C. D E F First G H I J K One SP-44001 SP-44002 SP-44005 SP-44007 Second Third Three Two * a b c d first five four one six three two </v>
      </c>
      <c r="J118" s="18"/>
      <c r="K118" s="9"/>
      <c r="L118" s="9" t="str">
        <f>IFERROR(VLOOKUP(SUBSTITUTE(J118,"*","~*"),Brown!A:C,2,FALSE),"")</f>
        <v/>
      </c>
      <c r="M118" s="11" t="str">
        <f>IFERROR(VLOOKUP(SUBSTITUTE(J118,"*","~*"),Brown!A:C,3,FALSE),"")</f>
        <v/>
      </c>
      <c r="S118" s="80" t="str">
        <f t="shared" si="9"/>
        <v>X</v>
      </c>
      <c r="T118" s="5" t="str">
        <f t="shared" si="10"/>
        <v>LS</v>
      </c>
      <c r="U118" s="5" t="str">
        <f t="shared" si="11"/>
        <v>X</v>
      </c>
      <c r="W118" s="5" t="str">
        <f t="shared" si="12"/>
        <v/>
      </c>
      <c r="X118" s="5" t="str">
        <f t="shared" si="13"/>
        <v/>
      </c>
      <c r="AA118" s="78" t="str">
        <f t="shared" si="14"/>
        <v>LS</v>
      </c>
      <c r="AB118" s="5" t="str">
        <f t="shared" si="15"/>
        <v/>
      </c>
      <c r="AC118" s="5" t="str">
        <f t="shared" si="16"/>
        <v/>
      </c>
    </row>
    <row r="119" spans="1:29" ht="14">
      <c r="C119" s="9" t="str">
        <f>IFERROR(VLOOKUP(SUBSTITUTE(B119,"*","~*"),Upos!A:C,2,FALSE),"")</f>
        <v/>
      </c>
      <c r="D119" s="11" t="str">
        <f>IFERROR(VLOOKUP(SUBSTITUTE(B119,"*","~*"),Upos!A:C,3,FALSE),"")</f>
        <v/>
      </c>
      <c r="F119" s="25"/>
      <c r="G119" s="9"/>
      <c r="H119" s="9" t="str">
        <f>IFERROR(VLOOKUP(SUBSTITUTE(F119,"*","~*"),PTB_NLTK!A:C,2,FALSE),"")</f>
        <v/>
      </c>
      <c r="I119" s="11" t="str">
        <f>IFERROR(VLOOKUP(SUBSTITUTE(F119,"*","~*"),PTB_NLTK!A:C,3,FALSE),"")</f>
        <v/>
      </c>
      <c r="J119" s="18"/>
      <c r="K119" s="9"/>
      <c r="L119" s="9" t="str">
        <f>IFERROR(VLOOKUP(SUBSTITUTE(J119,"*","~*"),Brown!A:C,2,FALSE),"")</f>
        <v/>
      </c>
      <c r="M119" s="11" t="str">
        <f>IFERROR(VLOOKUP(SUBSTITUTE(J119,"*","~*"),Brown!A:C,3,FALSE),"")</f>
        <v/>
      </c>
      <c r="S119" s="80" t="str">
        <f t="shared" si="9"/>
        <v>X</v>
      </c>
      <c r="T119" s="5" t="str">
        <f t="shared" si="10"/>
        <v/>
      </c>
      <c r="U119" s="5" t="str">
        <f t="shared" si="11"/>
        <v/>
      </c>
      <c r="W119" s="5" t="str">
        <f t="shared" si="12"/>
        <v/>
      </c>
      <c r="X119" s="5" t="str">
        <f t="shared" si="13"/>
        <v/>
      </c>
      <c r="AA119" s="78" t="str">
        <f t="shared" si="14"/>
        <v>LS</v>
      </c>
      <c r="AB119" s="5" t="str">
        <f t="shared" si="15"/>
        <v/>
      </c>
      <c r="AC119" s="5" t="str">
        <f t="shared" si="16"/>
        <v/>
      </c>
    </row>
    <row r="120" spans="1:29" ht="14">
      <c r="C120" s="9" t="str">
        <f>IFERROR(VLOOKUP(SUBSTITUTE(B120,"*","~*"),Upos!A:C,2,FALSE),"")</f>
        <v/>
      </c>
      <c r="D120" s="11" t="str">
        <f>IFERROR(VLOOKUP(SUBSTITUTE(B120,"*","~*"),Upos!A:C,3,FALSE),"")</f>
        <v/>
      </c>
      <c r="F120" s="25"/>
      <c r="G120" s="9"/>
      <c r="H120" s="9" t="str">
        <f>IFERROR(VLOOKUP(SUBSTITUTE(F120,"*","~*"),PTB_NLTK!A:C,2,FALSE),"")</f>
        <v/>
      </c>
      <c r="I120" s="11" t="str">
        <f>IFERROR(VLOOKUP(SUBSTITUTE(F120,"*","~*"),PTB_NLTK!A:C,3,FALSE),"")</f>
        <v/>
      </c>
      <c r="J120" s="18"/>
      <c r="K120" s="9"/>
      <c r="L120" s="9" t="str">
        <f>IFERROR(VLOOKUP(SUBSTITUTE(J120,"*","~*"),Brown!A:C,2,FALSE),"")</f>
        <v/>
      </c>
      <c r="M120" s="11" t="str">
        <f>IFERROR(VLOOKUP(SUBSTITUTE(J120,"*","~*"),Brown!A:C,3,FALSE),"")</f>
        <v/>
      </c>
      <c r="S120" s="80" t="str">
        <f t="shared" si="9"/>
        <v>X</v>
      </c>
      <c r="T120" s="5" t="str">
        <f t="shared" si="10"/>
        <v/>
      </c>
      <c r="U120" s="5" t="str">
        <f t="shared" si="11"/>
        <v/>
      </c>
      <c r="W120" s="5" t="str">
        <f t="shared" si="12"/>
        <v/>
      </c>
      <c r="X120" s="5" t="str">
        <f t="shared" si="13"/>
        <v/>
      </c>
      <c r="AA120" s="78" t="str">
        <f t="shared" si="14"/>
        <v>LS</v>
      </c>
      <c r="AB120" s="5" t="str">
        <f t="shared" si="15"/>
        <v/>
      </c>
      <c r="AC120" s="5" t="str">
        <f t="shared" si="16"/>
        <v/>
      </c>
    </row>
    <row r="121" spans="1:29" ht="14">
      <c r="B121" s="65"/>
      <c r="C121" s="9" t="str">
        <f>IFERROR(VLOOKUP(SUBSTITUTE(B121,"*","~*"),Upos!A:C,2,FALSE),"")</f>
        <v/>
      </c>
      <c r="D121" s="11" t="str">
        <f>IFERROR(VLOOKUP(SUBSTITUTE(B121,"*","~*"),Upos!A:C,3,FALSE),"")</f>
        <v/>
      </c>
      <c r="F121" s="25"/>
      <c r="G121" s="9"/>
      <c r="H121" s="9" t="str">
        <f>IFERROR(VLOOKUP(SUBSTITUTE(F121,"*","~*"),PTB_NLTK!A:C,2,FALSE),"")</f>
        <v/>
      </c>
      <c r="I121" s="11" t="str">
        <f>IFERROR(VLOOKUP(SUBSTITUTE(F121,"*","~*"),PTB_NLTK!A:C,3,FALSE),"")</f>
        <v/>
      </c>
      <c r="J121" s="16"/>
      <c r="K121" s="9"/>
      <c r="L121" s="9" t="str">
        <f>IFERROR(VLOOKUP(SUBSTITUTE(J121,"*","~*"),Brown!A:C,2,FALSE),"")</f>
        <v/>
      </c>
      <c r="M121" s="11" t="str">
        <f>IFERROR(VLOOKUP(SUBSTITUTE(J121,"*","~*"),Brown!A:C,3,FALSE),"")</f>
        <v/>
      </c>
      <c r="S121" s="80" t="str">
        <f t="shared" si="9"/>
        <v>X</v>
      </c>
      <c r="T121" s="5" t="str">
        <f t="shared" si="10"/>
        <v/>
      </c>
      <c r="U121" s="5" t="str">
        <f t="shared" si="11"/>
        <v/>
      </c>
      <c r="W121" s="5" t="str">
        <f t="shared" si="12"/>
        <v/>
      </c>
      <c r="X121" s="5" t="str">
        <f t="shared" si="13"/>
        <v/>
      </c>
      <c r="AA121" s="78" t="str">
        <f t="shared" si="14"/>
        <v>LS</v>
      </c>
      <c r="AB121" s="5" t="str">
        <f t="shared" si="15"/>
        <v/>
      </c>
      <c r="AC121" s="5" t="str">
        <f t="shared" si="16"/>
        <v/>
      </c>
    </row>
    <row r="122" spans="1:29" ht="14">
      <c r="B122" s="65"/>
      <c r="C122" s="9" t="str">
        <f>IFERROR(VLOOKUP(SUBSTITUTE(B122,"*","~*"),Upos!A:C,2,FALSE),"")</f>
        <v/>
      </c>
      <c r="D122" s="11" t="str">
        <f>IFERROR(VLOOKUP(SUBSTITUTE(B122,"*","~*"),Upos!A:C,3,FALSE),"")</f>
        <v/>
      </c>
      <c r="F122" s="25"/>
      <c r="G122" s="9"/>
      <c r="H122" s="9" t="str">
        <f>IFERROR(VLOOKUP(SUBSTITUTE(F122,"*","~*"),PTB_NLTK!A:C,2,FALSE),"")</f>
        <v/>
      </c>
      <c r="I122" s="11" t="str">
        <f>IFERROR(VLOOKUP(SUBSTITUTE(F122,"*","~*"),PTB_NLTK!A:C,3,FALSE),"")</f>
        <v/>
      </c>
      <c r="J122" s="16"/>
      <c r="K122" s="9"/>
      <c r="L122" s="9" t="str">
        <f>IFERROR(VLOOKUP(SUBSTITUTE(J122,"*","~*"),Brown!A:C,2,FALSE),"")</f>
        <v/>
      </c>
      <c r="M122" s="11" t="str">
        <f>IFERROR(VLOOKUP(SUBSTITUTE(J122,"*","~*"),Brown!A:C,3,FALSE),"")</f>
        <v/>
      </c>
      <c r="S122" s="80" t="str">
        <f t="shared" si="9"/>
        <v>X</v>
      </c>
      <c r="T122" s="5" t="str">
        <f t="shared" si="10"/>
        <v/>
      </c>
      <c r="U122" s="5" t="str">
        <f t="shared" si="11"/>
        <v/>
      </c>
      <c r="W122" s="5" t="str">
        <f t="shared" si="12"/>
        <v/>
      </c>
      <c r="X122" s="5" t="str">
        <f t="shared" si="13"/>
        <v/>
      </c>
      <c r="AA122" s="78" t="str">
        <f t="shared" si="14"/>
        <v>LS</v>
      </c>
      <c r="AB122" s="5" t="str">
        <f t="shared" si="15"/>
        <v/>
      </c>
      <c r="AC122" s="5" t="str">
        <f t="shared" si="16"/>
        <v/>
      </c>
    </row>
    <row r="123" spans="1:29" ht="14">
      <c r="F123" s="25"/>
      <c r="G123" s="9"/>
      <c r="H123" s="9" t="str">
        <f>IFERROR(VLOOKUP(SUBSTITUTE(F123,"*","~*"),PTB_NLTK!A:C,2,FALSE),"")</f>
        <v/>
      </c>
      <c r="I123" s="11" t="str">
        <f>IFERROR(VLOOKUP(SUBSTITUTE(F123,"*","~*"),PTB_NLTK!A:C,3,FALSE),"")</f>
        <v/>
      </c>
      <c r="J123" s="16"/>
      <c r="K123" s="9"/>
      <c r="L123" s="9" t="str">
        <f>IFERROR(VLOOKUP(SUBSTITUTE(J123,"*","~*"),Brown!A:C,2,FALSE),"")</f>
        <v/>
      </c>
      <c r="M123" s="11" t="str">
        <f>IFERROR(VLOOKUP(SUBSTITUTE(J123,"*","~*"),Brown!A:C,3,FALSE),"")</f>
        <v/>
      </c>
      <c r="S123" s="80" t="str">
        <f t="shared" si="9"/>
        <v>X</v>
      </c>
      <c r="T123" s="5" t="str">
        <f t="shared" si="10"/>
        <v/>
      </c>
      <c r="U123" s="5" t="str">
        <f t="shared" si="11"/>
        <v/>
      </c>
      <c r="W123" s="5" t="str">
        <f t="shared" si="12"/>
        <v/>
      </c>
      <c r="X123" s="5" t="str">
        <f t="shared" si="13"/>
        <v/>
      </c>
      <c r="AA123" s="78" t="str">
        <f t="shared" si="14"/>
        <v>LS</v>
      </c>
      <c r="AB123" s="5" t="str">
        <f t="shared" si="15"/>
        <v/>
      </c>
      <c r="AC123" s="5" t="str">
        <f t="shared" si="16"/>
        <v/>
      </c>
    </row>
    <row r="124" spans="1:29" ht="14">
      <c r="F124" s="28" t="s">
        <v>954</v>
      </c>
      <c r="G124" s="9"/>
      <c r="H124" s="9" t="str">
        <f>IFERROR(VLOOKUP(SUBSTITUTE(#REF!,"*","~*"),PTB_NLTK!A:C,2,FALSE),"")</f>
        <v/>
      </c>
      <c r="I124" s="11" t="str">
        <f>IFERROR(VLOOKUP(SUBSTITUTE(#REF!,"*","~*"),PTB_NLTK!A:C,3,FALSE),"")</f>
        <v/>
      </c>
      <c r="J124" s="16"/>
      <c r="K124" s="9"/>
      <c r="L124" s="9" t="str">
        <f>IFERROR(VLOOKUP(SUBSTITUTE(J124,"*","~*"),Brown!A:C,2,FALSE),"")</f>
        <v/>
      </c>
      <c r="M124" s="11" t="str">
        <f>IFERROR(VLOOKUP(SUBSTITUTE(J124,"*","~*"),Brown!A:C,3,FALSE),"")</f>
        <v/>
      </c>
    </row>
    <row r="125" spans="1:29" ht="14">
      <c r="G125" s="9"/>
      <c r="H125" s="9" t="str">
        <f>IFERROR(VLOOKUP(SUBSTITUTE(F124,"*","~*"),PTB_NLTK!A:C,2,FALSE),"")</f>
        <v/>
      </c>
      <c r="I125" s="33" t="s">
        <v>979</v>
      </c>
      <c r="J125" s="20" t="s">
        <v>206</v>
      </c>
      <c r="K125" s="9"/>
      <c r="L125" s="9" t="str">
        <f>IFERROR(VLOOKUP(SUBSTITUTE(J125,"*","~*"),Brown!A:C,2,FALSE),"")</f>
        <v/>
      </c>
      <c r="M125" s="11" t="str">
        <f>IFERROR(VLOOKUP(SUBSTITUTE(J125,"*","~*"),Brown!A:C,3,FALSE),"")</f>
        <v/>
      </c>
    </row>
    <row r="126" spans="1:29" ht="14">
      <c r="F126" s="25"/>
      <c r="G126" s="9"/>
      <c r="H126" s="9" t="str">
        <f>IFERROR(VLOOKUP(SUBSTITUTE(F126,"*","~*"),PTB_NLTK!A:C,2,FALSE),"")</f>
        <v/>
      </c>
      <c r="I126" s="33" t="str">
        <f>IFERROR(VLOOKUP(SUBSTITUTE(F126,"*","~*"),PTB_NLTK!A:C,3,FALSE),"")</f>
        <v/>
      </c>
      <c r="J126" s="16"/>
      <c r="K126" s="9"/>
      <c r="L126" s="9" t="str">
        <f>IFERROR(VLOOKUP(SUBSTITUTE(J126,"*","~*"),Brown!A:C,2,FALSE),"")</f>
        <v/>
      </c>
      <c r="M126" s="11" t="str">
        <f>IFERROR(VLOOKUP(SUBSTITUTE(J126,"*","~*"),Brown!A:C,3,FALSE),"")</f>
        <v/>
      </c>
    </row>
    <row r="127" spans="1:29" ht="112">
      <c r="F127" s="25"/>
      <c r="G127" s="9"/>
      <c r="H127" s="9" t="str">
        <f>IFERROR(VLOOKUP(SUBSTITUTE(F127,"*","~*"),PTB_NLTK!A:C,2,FALSE),"")</f>
        <v/>
      </c>
      <c r="I127" s="33" t="s">
        <v>978</v>
      </c>
      <c r="J127" s="16" t="s">
        <v>207</v>
      </c>
      <c r="K127" s="9"/>
      <c r="L127" s="9" t="str">
        <f>IFERROR(VLOOKUP(SUBSTITUTE(J127,"*","~*"),Brown!A:C,2,FALSE),"")</f>
        <v>pronoun, personal, nominative, not 3rd person singular + verb "to be", present tense, 3rd person singular</v>
      </c>
      <c r="M127" s="11" t="str">
        <f>IFERROR(VLOOKUP(SUBSTITUTE(J127,"*","~*"),Brown!A:C,3,FALSE),"")</f>
        <v>you's</v>
      </c>
    </row>
    <row r="128" spans="1:29" ht="14">
      <c r="F128" s="25"/>
      <c r="G128" s="9"/>
      <c r="H128" s="9" t="str">
        <f>IFERROR(VLOOKUP(SUBSTITUTE(F128,"*","~*"),PTB_NLTK!A:C,2,FALSE),"")</f>
        <v/>
      </c>
      <c r="I128" s="33" t="str">
        <f>IFERROR(VLOOKUP(SUBSTITUTE(F128,"*","~*"),PTB_NLTK!A:C,3,FALSE),"")</f>
        <v/>
      </c>
      <c r="J128" s="20" t="s">
        <v>208</v>
      </c>
      <c r="K128" s="9"/>
      <c r="L128" s="9" t="str">
        <f>IFERROR(VLOOKUP(SUBSTITUTE(J128,"*","~*"),Brown!A:C,2,FALSE),"")</f>
        <v/>
      </c>
      <c r="M128" s="11" t="str">
        <f>IFERROR(VLOOKUP(SUBSTITUTE(J128,"*","~*"),Brown!A:C,3,FALSE),"")</f>
        <v/>
      </c>
    </row>
    <row r="129" spans="6:13" ht="42">
      <c r="F129" s="25"/>
      <c r="G129" s="9"/>
      <c r="H129" s="9" t="str">
        <f>IFERROR(VLOOKUP(SUBSTITUTE(F129,"*","~*"),PTB_NLTK!A:C,2,FALSE),"")</f>
        <v/>
      </c>
      <c r="I129" s="33" t="s">
        <v>978</v>
      </c>
      <c r="J129" s="16" t="s">
        <v>209</v>
      </c>
      <c r="K129" s="9"/>
      <c r="L129" s="9" t="str">
        <f>IFERROR(VLOOKUP(SUBSTITUTE(J129,"*","~*"),Brown!A:C,2,FALSE),"")</f>
        <v>WH-adverb + verb "to do", past tense</v>
      </c>
      <c r="M129" s="11" t="str">
        <f>IFERROR(VLOOKUP(SUBSTITUTE(J129,"*","~*"),Brown!A:C,3,FALSE),"")</f>
        <v>where'd how'd</v>
      </c>
    </row>
    <row r="130" spans="6:13" ht="14">
      <c r="F130" s="25"/>
      <c r="G130" s="9"/>
      <c r="H130" s="9" t="str">
        <f>IFERROR(VLOOKUP(SUBSTITUTE(F130,"*","~*"),PTB_NLTK!A:C,2,FALSE),"")</f>
        <v/>
      </c>
      <c r="I130" s="33" t="str">
        <f>IFERROR(VLOOKUP(SUBSTITUTE(F130,"*","~*"),PTB_NLTK!A:C,3,FALSE),"")</f>
        <v/>
      </c>
      <c r="J130" s="16"/>
      <c r="K130" s="9"/>
      <c r="L130" s="9" t="str">
        <f>IFERROR(VLOOKUP(SUBSTITUTE(J130,"*","~*"),Brown!A:C,2,FALSE),"")</f>
        <v/>
      </c>
      <c r="M130" s="11" t="str">
        <f>IFERROR(VLOOKUP(SUBSTITUTE(J130,"*","~*"),Brown!A:C,3,FALSE),"")</f>
        <v/>
      </c>
    </row>
    <row r="131" spans="6:13" ht="14">
      <c r="F131" s="25"/>
      <c r="G131" s="9"/>
      <c r="H131" s="9" t="str">
        <f>IFERROR(VLOOKUP(SUBSTITUTE(F131,"*","~*"),PTB_NLTK!A:C,2,FALSE),"")</f>
        <v/>
      </c>
      <c r="I131" s="33" t="str">
        <f>IFERROR(VLOOKUP(SUBSTITUTE(F131,"*","~*"),PTB_NLTK!A:C,3,FALSE),"")</f>
        <v/>
      </c>
      <c r="J131" s="18"/>
      <c r="K131" s="9"/>
      <c r="L131" s="9" t="str">
        <f>IFERROR(VLOOKUP(SUBSTITUTE(J131,"*","~*"),Brown!A:C,2,FALSE),"")</f>
        <v/>
      </c>
      <c r="M131" s="11" t="str">
        <f>IFERROR(VLOOKUP(SUBSTITUTE(J131,"*","~*"),Brown!A:C,3,FALSE),"")</f>
        <v/>
      </c>
    </row>
    <row r="132" spans="6:13" ht="14">
      <c r="F132" s="25"/>
      <c r="G132" s="9"/>
      <c r="H132" s="9" t="str">
        <f>IFERROR(VLOOKUP(SUBSTITUTE(F132,"*","~*"),PTB_NLTK!A:C,2,FALSE),"")</f>
        <v/>
      </c>
      <c r="I132" s="33" t="str">
        <f>IFERROR(VLOOKUP(SUBSTITUTE(F132,"*","~*"),PTB_NLTK!A:C,3,FALSE),"")</f>
        <v/>
      </c>
      <c r="J132" s="18"/>
      <c r="K132" s="9"/>
      <c r="L132" s="9" t="str">
        <f>IFERROR(VLOOKUP(SUBSTITUTE(J132,"*","~*"),Brown!A:C,2,FALSE),"")</f>
        <v/>
      </c>
      <c r="M132" s="11" t="str">
        <f>IFERROR(VLOOKUP(SUBSTITUTE(J132,"*","~*"),Brown!A:C,3,FALSE),"")</f>
        <v/>
      </c>
    </row>
    <row r="133" spans="6:13" ht="14">
      <c r="F133" s="25"/>
      <c r="G133" s="9"/>
      <c r="H133" s="9" t="str">
        <f>IFERROR(VLOOKUP(SUBSTITUTE(F133,"*","~*"),PTB_NLTK!A:C,2,FALSE),"")</f>
        <v/>
      </c>
      <c r="I133" s="33" t="str">
        <f>IFERROR(VLOOKUP(SUBSTITUTE(F133,"*","~*"),PTB_NLTK!A:C,3,FALSE),"")</f>
        <v/>
      </c>
      <c r="J133" s="16"/>
      <c r="K133" s="12"/>
      <c r="L133" s="9" t="str">
        <f>IFERROR(VLOOKUP(SUBSTITUTE(J133,"*","~*"),Brown!A:C,2,FALSE),"")</f>
        <v/>
      </c>
      <c r="M133" s="11" t="str">
        <f>IFERROR(VLOOKUP(SUBSTITUTE(J133,"*","~*"),Brown!A:C,3,FALSE),"")</f>
        <v/>
      </c>
    </row>
    <row r="134" spans="6:13" ht="14">
      <c r="F134" s="25"/>
      <c r="G134" s="9"/>
      <c r="H134" s="9" t="str">
        <f>IFERROR(VLOOKUP(SUBSTITUTE(F134,"*","~*"),PTB_NLTK!A:C,2,FALSE),"")</f>
        <v/>
      </c>
      <c r="I134" s="33" t="str">
        <f>IFERROR(VLOOKUP(SUBSTITUTE(F134,"*","~*"),PTB_NLTK!A:C,3,FALSE),"")</f>
        <v/>
      </c>
      <c r="J134" s="16"/>
      <c r="K134" s="12"/>
      <c r="L134" s="9" t="str">
        <f>IFERROR(VLOOKUP(SUBSTITUTE(J134,"*","~*"),Brown!A:C,2,FALSE),"")</f>
        <v/>
      </c>
      <c r="M134" s="11" t="str">
        <f>IFERROR(VLOOKUP(SUBSTITUTE(J134,"*","~*"),Brown!A:C,3,FALSE),"")</f>
        <v/>
      </c>
    </row>
    <row r="135" spans="6:13" ht="14">
      <c r="F135" s="25"/>
      <c r="G135" s="9"/>
      <c r="H135" s="9" t="str">
        <f>IFERROR(VLOOKUP(SUBSTITUTE(F135,"*","~*"),PTB_NLTK!A:C,2,FALSE),"")</f>
        <v/>
      </c>
      <c r="I135" s="33" t="str">
        <f>IFERROR(VLOOKUP(SUBSTITUTE(F135,"*","~*"),PTB_NLTK!A:C,3,FALSE),"")</f>
        <v/>
      </c>
      <c r="J135" s="16"/>
      <c r="K135" s="12"/>
      <c r="L135" s="9" t="str">
        <f>IFERROR(VLOOKUP(SUBSTITUTE(J135,"*","~*"),Brown!A:C,2,FALSE),"")</f>
        <v/>
      </c>
      <c r="M135" s="11" t="str">
        <f>IFERROR(VLOOKUP(SUBSTITUTE(J135,"*","~*"),Brown!A:C,3,FALSE),"")</f>
        <v/>
      </c>
    </row>
    <row r="136" spans="6:13">
      <c r="I136" s="34"/>
    </row>
    <row r="137" spans="6:13">
      <c r="I137" s="34"/>
      <c r="J137" s="22" t="s">
        <v>937</v>
      </c>
    </row>
    <row r="140" spans="6:13">
      <c r="J140" s="72" t="s">
        <v>982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A235-2428-8543-A5F6-46333F86BA70}">
  <dimension ref="A1:P69"/>
  <sheetViews>
    <sheetView topLeftCell="A23" zoomScale="136" workbookViewId="0">
      <selection activeCell="O64" sqref="O64:P69"/>
    </sheetView>
  </sheetViews>
  <sheetFormatPr baseColWidth="10" defaultRowHeight="14"/>
  <cols>
    <col min="1" max="1" width="10.83203125" style="84"/>
    <col min="2" max="2" width="23" style="84" bestFit="1" customWidth="1"/>
    <col min="3" max="4" width="10.83203125" style="84"/>
    <col min="5" max="5" width="6.1640625" style="84" bestFit="1" customWidth="1"/>
    <col min="6" max="6" width="6.33203125" style="84" bestFit="1" customWidth="1"/>
    <col min="7" max="7" width="6.33203125" style="84" customWidth="1"/>
    <col min="8" max="8" width="4.83203125" style="84" bestFit="1" customWidth="1"/>
    <col min="9" max="9" width="10.83203125" style="84"/>
    <col min="10" max="10" width="9.6640625" style="84" bestFit="1" customWidth="1"/>
    <col min="11" max="11" width="11.5" style="84" bestFit="1" customWidth="1"/>
    <col min="12" max="12" width="7.1640625" style="84" bestFit="1" customWidth="1"/>
    <col min="13" max="13" width="5.83203125" style="84" bestFit="1" customWidth="1"/>
    <col min="14" max="14" width="10.83203125" style="84"/>
    <col min="15" max="15" width="11.6640625" style="84" bestFit="1" customWidth="1"/>
    <col min="16" max="16" width="5.83203125" style="84" bestFit="1" customWidth="1"/>
    <col min="17" max="16384" width="10.83203125" style="84"/>
  </cols>
  <sheetData>
    <row r="1" spans="1:16">
      <c r="A1" s="84" t="s">
        <v>1096</v>
      </c>
    </row>
    <row r="3" spans="1:16">
      <c r="O3" s="84" t="s">
        <v>1099</v>
      </c>
    </row>
    <row r="4" spans="1:16">
      <c r="A4" s="82" t="s">
        <v>990</v>
      </c>
      <c r="B4" s="82" t="s">
        <v>3</v>
      </c>
      <c r="C4" s="82" t="s">
        <v>786</v>
      </c>
      <c r="E4" s="84" t="s">
        <v>1101</v>
      </c>
      <c r="F4" s="84" t="s">
        <v>1097</v>
      </c>
      <c r="G4" s="84" t="s">
        <v>1102</v>
      </c>
      <c r="H4" s="84" t="s">
        <v>0</v>
      </c>
      <c r="J4" s="82" t="s">
        <v>985</v>
      </c>
      <c r="K4" s="82" t="s">
        <v>986</v>
      </c>
      <c r="L4" s="82" t="s">
        <v>1097</v>
      </c>
      <c r="M4" s="86" t="s">
        <v>1098</v>
      </c>
      <c r="O4" s="84" t="s">
        <v>1100</v>
      </c>
      <c r="P4" s="84" t="s">
        <v>983</v>
      </c>
    </row>
    <row r="5" spans="1:16">
      <c r="A5" s="82" t="s">
        <v>4</v>
      </c>
      <c r="B5" s="83" t="s">
        <v>6</v>
      </c>
      <c r="C5" s="83" t="s">
        <v>991</v>
      </c>
      <c r="E5" s="84" t="str">
        <f>IFERROR(VLOOKUP(A5,Mapping_PTB_Brown!T:U,1,FALSE),"")</f>
        <v>CC</v>
      </c>
      <c r="G5" s="84" t="str">
        <f>A5</f>
        <v>CC</v>
      </c>
      <c r="H5" s="84" t="str">
        <f>IF(F5&lt;&gt;"",F5,E5)</f>
        <v>CC</v>
      </c>
      <c r="J5" s="84" t="str">
        <f>IFERROR(VLOOKUP(A5,Mapping_PTB_Brown!T:U,2,FALSE),"")</f>
        <v>CCONJ</v>
      </c>
      <c r="K5" s="84" t="str">
        <f>IFERROR(VLOOKUP(A5,Mapping_PTB_Brown!W:X,2,FALSE),"")</f>
        <v>CCONJ</v>
      </c>
      <c r="M5" s="84" t="str">
        <f>IF(J5&lt;&gt;"",J5,IF(K5&lt;&gt;"",K5,L5))</f>
        <v>CCONJ</v>
      </c>
      <c r="O5" s="84" t="str">
        <f>A5</f>
        <v>CC</v>
      </c>
      <c r="P5" s="84" t="str">
        <f>M5</f>
        <v>CCONJ</v>
      </c>
    </row>
    <row r="6" spans="1:16">
      <c r="A6" s="82" t="s">
        <v>7</v>
      </c>
      <c r="B6" s="83" t="s">
        <v>992</v>
      </c>
      <c r="C6" s="83" t="s">
        <v>993</v>
      </c>
      <c r="E6" s="84" t="str">
        <f>IFERROR(VLOOKUP(A6,Mapping_PTB_Brown!T:U,1,FALSE),"")</f>
        <v>CD</v>
      </c>
      <c r="G6" s="84" t="str">
        <f t="shared" ref="G6:G62" si="0">A6</f>
        <v>CD</v>
      </c>
      <c r="H6" s="84" t="str">
        <f t="shared" ref="H6:H62" si="1">IF(F6&lt;&gt;"",F6,E6)</f>
        <v>CD</v>
      </c>
      <c r="J6" s="84" t="str">
        <f>IFERROR(VLOOKUP(A6,Mapping_PTB_Brown!T:U,2,FALSE),"")</f>
        <v>NUM</v>
      </c>
      <c r="K6" s="84" t="str">
        <f>IFERROR(VLOOKUP(A6,Mapping_PTB_Brown!W:X,2,FALSE),"")</f>
        <v>NUM</v>
      </c>
      <c r="M6" s="84" t="str">
        <f t="shared" ref="M6:M62" si="2">IF(J6&lt;&gt;"",J6,IF(K6&lt;&gt;"",K6,L6))</f>
        <v>NUM</v>
      </c>
      <c r="O6" s="84" t="str">
        <f t="shared" ref="O6:O62" si="3">A6</f>
        <v>CD</v>
      </c>
      <c r="P6" s="84" t="str">
        <f t="shared" ref="P6:P62" si="4">M6</f>
        <v>NUM</v>
      </c>
    </row>
    <row r="7" spans="1:16">
      <c r="A7" s="82" t="s">
        <v>12</v>
      </c>
      <c r="B7" s="83" t="s">
        <v>813</v>
      </c>
      <c r="C7" s="83" t="s">
        <v>994</v>
      </c>
      <c r="E7" s="84" t="str">
        <f>IFERROR(VLOOKUP(A7,Mapping_PTB_Brown!T:U,1,FALSE),"")</f>
        <v>DT</v>
      </c>
      <c r="G7" s="84" t="str">
        <f t="shared" si="0"/>
        <v>DT</v>
      </c>
      <c r="H7" s="84" t="str">
        <f t="shared" si="1"/>
        <v>DT</v>
      </c>
      <c r="J7" s="84" t="str">
        <f>IFERROR(VLOOKUP(A7,Mapping_PTB_Brown!T:U,2,FALSE),"")</f>
        <v>DET</v>
      </c>
      <c r="K7" s="84" t="str">
        <f>IFERROR(VLOOKUP(A7,Mapping_PTB_Brown!W:X,2,FALSE),"")</f>
        <v>DET</v>
      </c>
      <c r="M7" s="84" t="str">
        <f t="shared" si="2"/>
        <v>DET</v>
      </c>
      <c r="O7" s="84" t="str">
        <f t="shared" si="3"/>
        <v>DT</v>
      </c>
      <c r="P7" s="84" t="str">
        <f t="shared" si="4"/>
        <v>DET</v>
      </c>
    </row>
    <row r="8" spans="1:16">
      <c r="A8" s="82" t="s">
        <v>23</v>
      </c>
      <c r="B8" s="83" t="s">
        <v>327</v>
      </c>
      <c r="C8" s="83" t="s">
        <v>995</v>
      </c>
      <c r="E8" s="84" t="str">
        <f>IFERROR(VLOOKUP(A8,Mapping_PTB_Brown!T:U,1,FALSE),"")</f>
        <v>EX</v>
      </c>
      <c r="G8" s="84" t="str">
        <f t="shared" si="0"/>
        <v>EX</v>
      </c>
      <c r="H8" s="84" t="str">
        <f t="shared" si="1"/>
        <v>EX</v>
      </c>
      <c r="J8" s="84" t="str">
        <f>IFERROR(VLOOKUP(A8,Mapping_PTB_Brown!T:U,2,FALSE),"")</f>
        <v>DET</v>
      </c>
      <c r="K8" s="84" t="str">
        <f>IFERROR(VLOOKUP(A8,Mapping_PTB_Brown!W:X,2,FALSE),"")</f>
        <v>DET</v>
      </c>
      <c r="M8" s="84" t="str">
        <f t="shared" si="2"/>
        <v>DET</v>
      </c>
      <c r="O8" s="84" t="str">
        <f t="shared" si="3"/>
        <v>EX</v>
      </c>
      <c r="P8" s="84" t="str">
        <f t="shared" si="4"/>
        <v>DET</v>
      </c>
    </row>
    <row r="9" spans="1:16">
      <c r="A9" s="82" t="s">
        <v>26</v>
      </c>
      <c r="B9" s="83" t="s">
        <v>839</v>
      </c>
      <c r="C9" s="83" t="s">
        <v>996</v>
      </c>
      <c r="E9" s="84" t="str">
        <f>IFERROR(VLOOKUP(A9,Mapping_PTB_Brown!T:U,1,FALSE),"")</f>
        <v>FW</v>
      </c>
      <c r="G9" s="84" t="str">
        <f t="shared" si="0"/>
        <v>FW</v>
      </c>
      <c r="H9" s="84" t="str">
        <f t="shared" si="1"/>
        <v>FW</v>
      </c>
      <c r="J9" s="84" t="str">
        <f>IFERROR(VLOOKUP(A9,Mapping_PTB_Brown!T:U,2,FALSE),"")</f>
        <v>X</v>
      </c>
      <c r="K9" s="84" t="str">
        <f>IFERROR(VLOOKUP(A9,Mapping_PTB_Brown!W:X,2,FALSE),"")</f>
        <v>X</v>
      </c>
      <c r="M9" s="84" t="str">
        <f t="shared" si="2"/>
        <v>X</v>
      </c>
      <c r="O9" s="84" t="str">
        <f t="shared" si="3"/>
        <v>FW</v>
      </c>
      <c r="P9" s="84" t="str">
        <f t="shared" si="4"/>
        <v>X</v>
      </c>
    </row>
    <row r="10" spans="1:16">
      <c r="A10" s="82" t="s">
        <v>29</v>
      </c>
      <c r="B10" s="83" t="s">
        <v>997</v>
      </c>
      <c r="C10" s="83" t="s">
        <v>998</v>
      </c>
      <c r="E10" s="84" t="str">
        <f>IFERROR(VLOOKUP(A10,Mapping_PTB_Brown!T:U,1,FALSE),"")</f>
        <v>IN</v>
      </c>
      <c r="G10" s="84" t="str">
        <f t="shared" si="0"/>
        <v>IN</v>
      </c>
      <c r="H10" s="84" t="str">
        <f t="shared" si="1"/>
        <v>IN</v>
      </c>
      <c r="J10" s="84" t="str">
        <f>IFERROR(VLOOKUP(A10,Mapping_PTB_Brown!T:U,2,FALSE),"")</f>
        <v>ADP</v>
      </c>
      <c r="K10" s="84" t="str">
        <f>IFERROR(VLOOKUP(A10,Mapping_PTB_Brown!W:X,2,FALSE),"")</f>
        <v>ADP</v>
      </c>
      <c r="M10" s="84" t="str">
        <f t="shared" si="2"/>
        <v>ADP</v>
      </c>
      <c r="O10" s="84" t="str">
        <f t="shared" si="3"/>
        <v>IN</v>
      </c>
      <c r="P10" s="84" t="str">
        <f t="shared" si="4"/>
        <v>ADP</v>
      </c>
    </row>
    <row r="11" spans="1:16">
      <c r="A11" s="82" t="s">
        <v>999</v>
      </c>
      <c r="B11" s="83" t="s">
        <v>1000</v>
      </c>
      <c r="C11" s="83" t="s">
        <v>1001</v>
      </c>
      <c r="E11" s="84" t="str">
        <f>IFERROR(VLOOKUP(A11,Mapping_PTB_Brown!T:U,1,FALSE),"")</f>
        <v/>
      </c>
      <c r="F11" s="84" t="s">
        <v>29</v>
      </c>
      <c r="G11" s="84" t="str">
        <f t="shared" si="0"/>
        <v>IN/that</v>
      </c>
      <c r="H11" s="84" t="str">
        <f t="shared" si="1"/>
        <v>IN</v>
      </c>
      <c r="J11" s="84" t="str">
        <f>IFERROR(VLOOKUP(A11,Mapping_PTB_Brown!T:U,2,FALSE),"")</f>
        <v/>
      </c>
      <c r="K11" s="84" t="str">
        <f>IFERROR(VLOOKUP(A11,Mapping_PTB_Brown!W:X,2,FALSE),"")</f>
        <v/>
      </c>
      <c r="L11" s="85" t="s">
        <v>940</v>
      </c>
      <c r="M11" s="84" t="str">
        <f t="shared" si="2"/>
        <v>CCONJ</v>
      </c>
      <c r="O11" s="84" t="str">
        <f t="shared" si="3"/>
        <v>IN/that</v>
      </c>
      <c r="P11" s="84" t="str">
        <f t="shared" si="4"/>
        <v>CCONJ</v>
      </c>
    </row>
    <row r="12" spans="1:16">
      <c r="A12" s="82" t="s">
        <v>34</v>
      </c>
      <c r="B12" s="83" t="s">
        <v>36</v>
      </c>
      <c r="C12" s="83" t="s">
        <v>1002</v>
      </c>
      <c r="E12" s="84" t="str">
        <f>IFERROR(VLOOKUP(A12,Mapping_PTB_Brown!T:U,1,FALSE),"")</f>
        <v>JJ</v>
      </c>
      <c r="G12" s="84" t="str">
        <f t="shared" si="0"/>
        <v>JJ</v>
      </c>
      <c r="H12" s="84" t="str">
        <f t="shared" si="1"/>
        <v>JJ</v>
      </c>
      <c r="J12" s="84" t="str">
        <f>IFERROR(VLOOKUP(A12,Mapping_PTB_Brown!T:U,2,FALSE),"")</f>
        <v>ADJ</v>
      </c>
      <c r="K12" s="84" t="str">
        <f>IFERROR(VLOOKUP(A12,Mapping_PTB_Brown!W:X,2,FALSE),"")</f>
        <v>ADJ</v>
      </c>
      <c r="M12" s="84" t="str">
        <f t="shared" si="2"/>
        <v>ADJ</v>
      </c>
      <c r="O12" s="84" t="str">
        <f t="shared" si="3"/>
        <v>JJ</v>
      </c>
      <c r="P12" s="84" t="str">
        <f t="shared" si="4"/>
        <v>ADJ</v>
      </c>
    </row>
    <row r="13" spans="1:16">
      <c r="A13" s="82" t="s">
        <v>37</v>
      </c>
      <c r="B13" s="83" t="s">
        <v>515</v>
      </c>
      <c r="C13" s="83" t="s">
        <v>1003</v>
      </c>
      <c r="E13" s="84" t="str">
        <f>IFERROR(VLOOKUP(A13,Mapping_PTB_Brown!T:U,1,FALSE),"")</f>
        <v>JJR</v>
      </c>
      <c r="G13" s="84" t="str">
        <f t="shared" si="0"/>
        <v>JJR</v>
      </c>
      <c r="H13" s="84" t="str">
        <f t="shared" si="1"/>
        <v>JJR</v>
      </c>
      <c r="J13" s="84" t="str">
        <f>IFERROR(VLOOKUP(A13,Mapping_PTB_Brown!T:U,2,FALSE),"")</f>
        <v>ADJ</v>
      </c>
      <c r="K13" s="84" t="str">
        <f>IFERROR(VLOOKUP(A13,Mapping_PTB_Brown!W:X,2,FALSE),"")</f>
        <v>ADJ</v>
      </c>
      <c r="M13" s="84" t="str">
        <f t="shared" si="2"/>
        <v>ADJ</v>
      </c>
      <c r="O13" s="84" t="str">
        <f t="shared" si="3"/>
        <v>JJR</v>
      </c>
      <c r="P13" s="84" t="str">
        <f t="shared" si="4"/>
        <v>ADJ</v>
      </c>
    </row>
    <row r="14" spans="1:16">
      <c r="A14" s="82" t="s">
        <v>40</v>
      </c>
      <c r="B14" s="83" t="s">
        <v>522</v>
      </c>
      <c r="C14" s="83" t="s">
        <v>1004</v>
      </c>
      <c r="E14" s="84" t="str">
        <f>IFERROR(VLOOKUP(A14,Mapping_PTB_Brown!T:U,1,FALSE),"")</f>
        <v>JJS</v>
      </c>
      <c r="G14" s="84" t="str">
        <f t="shared" si="0"/>
        <v>JJS</v>
      </c>
      <c r="H14" s="84" t="str">
        <f t="shared" si="1"/>
        <v>JJS</v>
      </c>
      <c r="J14" s="84" t="str">
        <f>IFERROR(VLOOKUP(A14,Mapping_PTB_Brown!T:U,2,FALSE),"")</f>
        <v>ADJ</v>
      </c>
      <c r="K14" s="84" t="str">
        <f>IFERROR(VLOOKUP(A14,Mapping_PTB_Brown!W:X,2,FALSE),"")</f>
        <v>ADJ</v>
      </c>
      <c r="M14" s="84" t="str">
        <f t="shared" si="2"/>
        <v>ADJ</v>
      </c>
      <c r="O14" s="84" t="str">
        <f t="shared" si="3"/>
        <v>JJS</v>
      </c>
      <c r="P14" s="84" t="str">
        <f t="shared" si="4"/>
        <v>ADJ</v>
      </c>
    </row>
    <row r="15" spans="1:16">
      <c r="A15" s="82" t="s">
        <v>45</v>
      </c>
      <c r="B15" s="83" t="s">
        <v>1005</v>
      </c>
      <c r="C15" s="83" t="s">
        <v>1006</v>
      </c>
      <c r="E15" s="84" t="str">
        <f>IFERROR(VLOOKUP(A15,Mapping_PTB_Brown!T:U,1,FALSE),"")</f>
        <v>LS</v>
      </c>
      <c r="G15" s="84" t="str">
        <f t="shared" si="0"/>
        <v>LS</v>
      </c>
      <c r="H15" s="84" t="str">
        <f t="shared" si="1"/>
        <v>LS</v>
      </c>
      <c r="J15" s="84" t="str">
        <f>IFERROR(VLOOKUP(A15,Mapping_PTB_Brown!T:U,2,FALSE),"")</f>
        <v>X</v>
      </c>
      <c r="K15" s="84" t="str">
        <f>IFERROR(VLOOKUP(A15,Mapping_PTB_Brown!W:X,2,FALSE),"")</f>
        <v/>
      </c>
      <c r="M15" s="84" t="str">
        <f t="shared" si="2"/>
        <v>X</v>
      </c>
      <c r="O15" s="84" t="str">
        <f t="shared" si="3"/>
        <v>LS</v>
      </c>
      <c r="P15" s="84" t="str">
        <f t="shared" si="4"/>
        <v>X</v>
      </c>
    </row>
    <row r="16" spans="1:16">
      <c r="A16" s="82" t="s">
        <v>47</v>
      </c>
      <c r="B16" s="83" t="s">
        <v>1007</v>
      </c>
      <c r="C16" s="83" t="s">
        <v>1008</v>
      </c>
      <c r="E16" s="84" t="str">
        <f>IFERROR(VLOOKUP(A16,Mapping_PTB_Brown!T:U,1,FALSE),"")</f>
        <v>MD</v>
      </c>
      <c r="G16" s="84" t="str">
        <f t="shared" si="0"/>
        <v>MD</v>
      </c>
      <c r="H16" s="84" t="str">
        <f t="shared" si="1"/>
        <v>MD</v>
      </c>
      <c r="J16" s="84" t="str">
        <f>IFERROR(VLOOKUP(A16,Mapping_PTB_Brown!T:U,2,FALSE),"")</f>
        <v>AUX</v>
      </c>
      <c r="K16" s="84" t="str">
        <f>IFERROR(VLOOKUP(A16,Mapping_PTB_Brown!W:X,2,FALSE),"")</f>
        <v>AUX</v>
      </c>
      <c r="M16" s="84" t="str">
        <f t="shared" si="2"/>
        <v>AUX</v>
      </c>
      <c r="O16" s="84" t="str">
        <f t="shared" si="3"/>
        <v>MD</v>
      </c>
      <c r="P16" s="84" t="str">
        <f t="shared" si="4"/>
        <v>AUX</v>
      </c>
    </row>
    <row r="17" spans="1:16">
      <c r="A17" s="82" t="s">
        <v>50</v>
      </c>
      <c r="B17" s="83" t="s">
        <v>1009</v>
      </c>
      <c r="C17" s="83" t="s">
        <v>1010</v>
      </c>
      <c r="E17" s="84" t="str">
        <f>IFERROR(VLOOKUP(A17,Mapping_PTB_Brown!T:U,1,FALSE),"")</f>
        <v>NN</v>
      </c>
      <c r="G17" s="84" t="str">
        <f t="shared" si="0"/>
        <v>NN</v>
      </c>
      <c r="H17" s="84" t="str">
        <f t="shared" si="1"/>
        <v>NN</v>
      </c>
      <c r="J17" s="84" t="str">
        <f>IFERROR(VLOOKUP(A17,Mapping_PTB_Brown!T:U,2,FALSE),"")</f>
        <v>NOUN</v>
      </c>
      <c r="K17" s="84" t="str">
        <f>IFERROR(VLOOKUP(A17,Mapping_PTB_Brown!W:X,2,FALSE),"")</f>
        <v>NOUN</v>
      </c>
      <c r="M17" s="84" t="str">
        <f t="shared" si="2"/>
        <v>NOUN</v>
      </c>
      <c r="O17" s="84" t="str">
        <f t="shared" si="3"/>
        <v>NN</v>
      </c>
      <c r="P17" s="84" t="str">
        <f t="shared" si="4"/>
        <v>NOUN</v>
      </c>
    </row>
    <row r="18" spans="1:16">
      <c r="A18" s="82" t="s">
        <v>57</v>
      </c>
      <c r="B18" s="83" t="s">
        <v>1011</v>
      </c>
      <c r="C18" s="83" t="s">
        <v>1012</v>
      </c>
      <c r="E18" s="84" t="str">
        <f>IFERROR(VLOOKUP(A18,Mapping_PTB_Brown!T:U,1,FALSE),"")</f>
        <v>NNS</v>
      </c>
      <c r="G18" s="84" t="str">
        <f t="shared" si="0"/>
        <v>NNS</v>
      </c>
      <c r="H18" s="84" t="str">
        <f t="shared" si="1"/>
        <v>NNS</v>
      </c>
      <c r="J18" s="84" t="str">
        <f>IFERROR(VLOOKUP(A18,Mapping_PTB_Brown!T:U,2,FALSE),"")</f>
        <v>NOUN</v>
      </c>
      <c r="K18" s="84" t="str">
        <f>IFERROR(VLOOKUP(A18,Mapping_PTB_Brown!W:X,2,FALSE),"")</f>
        <v>NOUN</v>
      </c>
      <c r="M18" s="84" t="str">
        <f t="shared" si="2"/>
        <v>NOUN</v>
      </c>
      <c r="O18" s="84" t="str">
        <f t="shared" si="3"/>
        <v>NNS</v>
      </c>
      <c r="P18" s="84" t="str">
        <f t="shared" si="4"/>
        <v>NOUN</v>
      </c>
    </row>
    <row r="19" spans="1:16">
      <c r="A19" s="82" t="s">
        <v>66</v>
      </c>
      <c r="B19" s="83" t="s">
        <v>1013</v>
      </c>
      <c r="C19" s="83" t="s">
        <v>1014</v>
      </c>
      <c r="E19" s="84" t="str">
        <f>IFERROR(VLOOKUP(A19,Mapping_PTB_Brown!T:U,1,FALSE),"")</f>
        <v/>
      </c>
      <c r="F19" s="84" t="s">
        <v>64</v>
      </c>
      <c r="G19" s="84" t="str">
        <f t="shared" si="0"/>
        <v>NP</v>
      </c>
      <c r="H19" s="84" t="str">
        <f t="shared" si="1"/>
        <v>NNP</v>
      </c>
      <c r="J19" s="84" t="str">
        <f>IFERROR(VLOOKUP(A19,Mapping_PTB_Brown!T:U,2,FALSE),"")</f>
        <v/>
      </c>
      <c r="K19" s="84" t="str">
        <f>IFERROR(VLOOKUP(A19,Mapping_PTB_Brown!W:X,2,FALSE),"")</f>
        <v>PROPN</v>
      </c>
      <c r="M19" s="84" t="str">
        <f t="shared" si="2"/>
        <v>PROPN</v>
      </c>
      <c r="O19" s="84" t="str">
        <f t="shared" si="3"/>
        <v>NP</v>
      </c>
      <c r="P19" s="84" t="str">
        <f t="shared" si="4"/>
        <v>PROPN</v>
      </c>
    </row>
    <row r="20" spans="1:16">
      <c r="A20" s="82" t="s">
        <v>72</v>
      </c>
      <c r="B20" s="83" t="s">
        <v>1015</v>
      </c>
      <c r="C20" s="83" t="s">
        <v>1016</v>
      </c>
      <c r="E20" s="84" t="str">
        <f>IFERROR(VLOOKUP(A20,Mapping_PTB_Brown!T:U,1,FALSE),"")</f>
        <v/>
      </c>
      <c r="F20" s="84" t="s">
        <v>70</v>
      </c>
      <c r="G20" s="84" t="str">
        <f t="shared" si="0"/>
        <v>NPS</v>
      </c>
      <c r="H20" s="84" t="str">
        <f t="shared" si="1"/>
        <v>NNPS</v>
      </c>
      <c r="J20" s="84" t="str">
        <f>IFERROR(VLOOKUP(A20,Mapping_PTB_Brown!T:U,2,FALSE),"")</f>
        <v/>
      </c>
      <c r="K20" s="84" t="str">
        <f>IFERROR(VLOOKUP(A20,Mapping_PTB_Brown!W:X,2,FALSE),"")</f>
        <v>PROPN</v>
      </c>
      <c r="M20" s="84" t="str">
        <f t="shared" si="2"/>
        <v>PROPN</v>
      </c>
      <c r="O20" s="84" t="str">
        <f t="shared" si="3"/>
        <v>NPS</v>
      </c>
      <c r="P20" s="84" t="str">
        <f t="shared" si="4"/>
        <v>PROPN</v>
      </c>
    </row>
    <row r="21" spans="1:16">
      <c r="A21" s="82" t="s">
        <v>76</v>
      </c>
      <c r="B21" s="83" t="s">
        <v>1017</v>
      </c>
      <c r="C21" s="83" t="s">
        <v>1018</v>
      </c>
      <c r="E21" s="84" t="str">
        <f>IFERROR(VLOOKUP(A21,Mapping_PTB_Brown!T:U,1,FALSE),"")</f>
        <v>PDT</v>
      </c>
      <c r="G21" s="84" t="str">
        <f t="shared" si="0"/>
        <v>PDT</v>
      </c>
      <c r="H21" s="84" t="str">
        <f t="shared" si="1"/>
        <v>PDT</v>
      </c>
      <c r="J21" s="84" t="str">
        <f>IFERROR(VLOOKUP(A21,Mapping_PTB_Brown!T:U,2,FALSE),"")</f>
        <v>DET</v>
      </c>
      <c r="K21" s="84" t="str">
        <f>IFERROR(VLOOKUP(A21,Mapping_PTB_Brown!W:X,2,FALSE),"")</f>
        <v/>
      </c>
      <c r="M21" s="84" t="str">
        <f t="shared" si="2"/>
        <v>DET</v>
      </c>
      <c r="O21" s="84" t="str">
        <f t="shared" si="3"/>
        <v>PDT</v>
      </c>
      <c r="P21" s="84" t="str">
        <f t="shared" si="4"/>
        <v>DET</v>
      </c>
    </row>
    <row r="22" spans="1:16">
      <c r="A22" s="82" t="s">
        <v>78</v>
      </c>
      <c r="B22" s="83" t="s">
        <v>1019</v>
      </c>
      <c r="C22" s="83" t="s">
        <v>1020</v>
      </c>
      <c r="E22" s="84" t="str">
        <f>IFERROR(VLOOKUP(A22,Mapping_PTB_Brown!T:U,1,FALSE),"")</f>
        <v>POS</v>
      </c>
      <c r="G22" s="84" t="str">
        <f t="shared" si="0"/>
        <v>POS</v>
      </c>
      <c r="H22" s="84" t="str">
        <f t="shared" si="1"/>
        <v>POS</v>
      </c>
      <c r="J22" s="84" t="str">
        <f>IFERROR(VLOOKUP(A22,Mapping_PTB_Brown!T:U,2,FALSE),"")</f>
        <v>PART</v>
      </c>
      <c r="K22" s="84" t="str">
        <f>IFERROR(VLOOKUP(A22,Mapping_PTB_Brown!W:X,2,FALSE),"")</f>
        <v>PART</v>
      </c>
      <c r="M22" s="84" t="str">
        <f t="shared" si="2"/>
        <v>PART</v>
      </c>
      <c r="O22" s="84" t="str">
        <f t="shared" si="3"/>
        <v>POS</v>
      </c>
      <c r="P22" s="84" t="str">
        <f t="shared" si="4"/>
        <v>PART</v>
      </c>
    </row>
    <row r="23" spans="1:16">
      <c r="A23" s="82" t="s">
        <v>1021</v>
      </c>
      <c r="B23" s="83" t="s">
        <v>1022</v>
      </c>
      <c r="C23" s="83" t="s">
        <v>1023</v>
      </c>
      <c r="E23" s="84" t="str">
        <f>IFERROR(VLOOKUP(A23,Mapping_PTB_Brown!T:U,1,FALSE),"")</f>
        <v/>
      </c>
      <c r="F23" s="84" t="s">
        <v>80</v>
      </c>
      <c r="G23" s="84" t="str">
        <f t="shared" si="0"/>
        <v>PP</v>
      </c>
      <c r="H23" s="84" t="str">
        <f t="shared" si="1"/>
        <v>PRP</v>
      </c>
      <c r="J23" s="84" t="str">
        <f>IFERROR(VLOOKUP(A23,Mapping_PTB_Brown!T:U,2,FALSE),"")</f>
        <v/>
      </c>
      <c r="K23" s="84" t="str">
        <f>IFERROR(VLOOKUP(A23,Mapping_PTB_Brown!W:X,2,FALSE),"")</f>
        <v/>
      </c>
      <c r="L23" s="84" t="s">
        <v>950</v>
      </c>
      <c r="M23" s="84" t="str">
        <f t="shared" si="2"/>
        <v>PRON</v>
      </c>
      <c r="O23" s="84" t="str">
        <f t="shared" si="3"/>
        <v>PP</v>
      </c>
      <c r="P23" s="84" t="str">
        <f t="shared" si="4"/>
        <v>PRON</v>
      </c>
    </row>
    <row r="24" spans="1:16">
      <c r="A24" s="82" t="s">
        <v>98</v>
      </c>
      <c r="B24" s="83" t="s">
        <v>1024</v>
      </c>
      <c r="C24" s="83" t="s">
        <v>1025</v>
      </c>
      <c r="E24" s="84" t="str">
        <f>IFERROR(VLOOKUP(A24,Mapping_PTB_Brown!T:U,1,FALSE),"")</f>
        <v/>
      </c>
      <c r="F24" s="84" t="s">
        <v>94</v>
      </c>
      <c r="G24" s="84" t="str">
        <f t="shared" si="0"/>
        <v>PP$</v>
      </c>
      <c r="H24" s="84" t="str">
        <f t="shared" si="1"/>
        <v>PRP$</v>
      </c>
      <c r="J24" s="84" t="str">
        <f>IFERROR(VLOOKUP(A24,Mapping_PTB_Brown!T:U,2,FALSE),"")</f>
        <v/>
      </c>
      <c r="K24" s="84" t="str">
        <f>IFERROR(VLOOKUP(A24,Mapping_PTB_Brown!W:X,2,FALSE),"")</f>
        <v>PRON</v>
      </c>
      <c r="M24" s="84" t="str">
        <f t="shared" si="2"/>
        <v>PRON</v>
      </c>
      <c r="O24" s="84" t="str">
        <f t="shared" si="3"/>
        <v>PP$</v>
      </c>
      <c r="P24" s="84" t="str">
        <f t="shared" si="4"/>
        <v>PRON</v>
      </c>
    </row>
    <row r="25" spans="1:16">
      <c r="A25" s="82" t="s">
        <v>102</v>
      </c>
      <c r="B25" s="83" t="s">
        <v>104</v>
      </c>
      <c r="C25" s="83" t="s">
        <v>1026</v>
      </c>
      <c r="E25" s="84" t="str">
        <f>IFERROR(VLOOKUP(A25,Mapping_PTB_Brown!T:U,1,FALSE),"")</f>
        <v>RB</v>
      </c>
      <c r="G25" s="84" t="str">
        <f t="shared" si="0"/>
        <v>RB</v>
      </c>
      <c r="H25" s="84" t="str">
        <f t="shared" si="1"/>
        <v>RB</v>
      </c>
      <c r="J25" s="84" t="str">
        <f>IFERROR(VLOOKUP(A25,Mapping_PTB_Brown!T:U,2,FALSE),"")</f>
        <v>ADV</v>
      </c>
      <c r="K25" s="84" t="str">
        <f>IFERROR(VLOOKUP(A25,Mapping_PTB_Brown!W:X,2,FALSE),"")</f>
        <v>ADV</v>
      </c>
      <c r="M25" s="84" t="str">
        <f t="shared" si="2"/>
        <v>ADV</v>
      </c>
      <c r="O25" s="84" t="str">
        <f t="shared" si="3"/>
        <v>RB</v>
      </c>
      <c r="P25" s="84" t="str">
        <f t="shared" si="4"/>
        <v>ADV</v>
      </c>
    </row>
    <row r="26" spans="1:16">
      <c r="A26" s="82" t="s">
        <v>105</v>
      </c>
      <c r="B26" s="83" t="s">
        <v>670</v>
      </c>
      <c r="C26" s="83" t="s">
        <v>1027</v>
      </c>
      <c r="E26" s="84" t="str">
        <f>IFERROR(VLOOKUP(A26,Mapping_PTB_Brown!T:U,1,FALSE),"")</f>
        <v>RBR</v>
      </c>
      <c r="G26" s="84" t="str">
        <f t="shared" si="0"/>
        <v>RBR</v>
      </c>
      <c r="H26" s="84" t="str">
        <f t="shared" si="1"/>
        <v>RBR</v>
      </c>
      <c r="J26" s="84" t="str">
        <f>IFERROR(VLOOKUP(A26,Mapping_PTB_Brown!T:U,2,FALSE),"")</f>
        <v>ADV</v>
      </c>
      <c r="K26" s="84" t="str">
        <f>IFERROR(VLOOKUP(A26,Mapping_PTB_Brown!W:X,2,FALSE),"")</f>
        <v>ADV</v>
      </c>
      <c r="M26" s="84" t="str">
        <f t="shared" si="2"/>
        <v>ADV</v>
      </c>
      <c r="O26" s="84" t="str">
        <f t="shared" si="3"/>
        <v>RBR</v>
      </c>
      <c r="P26" s="84" t="str">
        <f t="shared" si="4"/>
        <v>ADV</v>
      </c>
    </row>
    <row r="27" spans="1:16">
      <c r="A27" s="82" t="s">
        <v>108</v>
      </c>
      <c r="B27" s="83" t="s">
        <v>675</v>
      </c>
      <c r="C27" s="83" t="s">
        <v>1028</v>
      </c>
      <c r="E27" s="84" t="str">
        <f>IFERROR(VLOOKUP(A27,Mapping_PTB_Brown!T:U,1,FALSE),"")</f>
        <v>RBS</v>
      </c>
      <c r="G27" s="84" t="str">
        <f t="shared" si="0"/>
        <v>RBS</v>
      </c>
      <c r="H27" s="84" t="str">
        <f t="shared" si="1"/>
        <v>RBS</v>
      </c>
      <c r="J27" s="84" t="str">
        <f>IFERROR(VLOOKUP(A27,Mapping_PTB_Brown!T:U,2,FALSE),"")</f>
        <v>ADV</v>
      </c>
      <c r="K27" s="84" t="str">
        <f>IFERROR(VLOOKUP(A27,Mapping_PTB_Brown!W:X,2,FALSE),"")</f>
        <v/>
      </c>
      <c r="M27" s="84" t="str">
        <f t="shared" si="2"/>
        <v>ADV</v>
      </c>
      <c r="O27" s="84" t="str">
        <f t="shared" si="3"/>
        <v>RBS</v>
      </c>
      <c r="P27" s="84" t="str">
        <f t="shared" si="4"/>
        <v>ADV</v>
      </c>
    </row>
    <row r="28" spans="1:16">
      <c r="A28" s="82" t="s">
        <v>125</v>
      </c>
      <c r="B28" s="83" t="s">
        <v>841</v>
      </c>
      <c r="C28" s="83" t="s">
        <v>1029</v>
      </c>
      <c r="E28" s="84" t="str">
        <f>IFERROR(VLOOKUP(A28,Mapping_PTB_Brown!T:U,1,FALSE),"")</f>
        <v>RP</v>
      </c>
      <c r="G28" s="84" t="str">
        <f t="shared" si="0"/>
        <v>RP</v>
      </c>
      <c r="H28" s="84" t="str">
        <f t="shared" si="1"/>
        <v>RP</v>
      </c>
      <c r="J28" s="84" t="str">
        <f>IFERROR(VLOOKUP(A28,Mapping_PTB_Brown!T:U,2,FALSE),"")</f>
        <v>PART</v>
      </c>
      <c r="K28" s="84" t="str">
        <f>IFERROR(VLOOKUP(A28,Mapping_PTB_Brown!W:X,2,FALSE),"")</f>
        <v>PART</v>
      </c>
      <c r="M28" s="84" t="str">
        <f t="shared" si="2"/>
        <v>PART</v>
      </c>
      <c r="O28" s="84" t="str">
        <f t="shared" si="3"/>
        <v>RP</v>
      </c>
      <c r="P28" s="84" t="str">
        <f t="shared" si="4"/>
        <v>PART</v>
      </c>
    </row>
    <row r="29" spans="1:16">
      <c r="A29" s="82" t="s">
        <v>1030</v>
      </c>
      <c r="B29" s="83" t="s">
        <v>1031</v>
      </c>
      <c r="C29" s="83" t="s">
        <v>1032</v>
      </c>
      <c r="E29" s="84" t="str">
        <f>IFERROR(VLOOKUP(A29,Mapping_PTB_Brown!T:U,1,FALSE),"")</f>
        <v/>
      </c>
      <c r="F29" s="84" t="s">
        <v>217</v>
      </c>
      <c r="G29" s="84" t="str">
        <f t="shared" si="0"/>
        <v>SENT</v>
      </c>
      <c r="H29" s="84" t="str">
        <f t="shared" si="1"/>
        <v>.</v>
      </c>
      <c r="J29" s="84" t="str">
        <f>IFERROR(VLOOKUP(A29,Mapping_PTB_Brown!T:U,2,FALSE),"")</f>
        <v/>
      </c>
      <c r="K29" s="84" t="str">
        <f>IFERROR(VLOOKUP(A29,Mapping_PTB_Brown!W:X,2,FALSE),"")</f>
        <v/>
      </c>
      <c r="L29" s="84" t="s">
        <v>953</v>
      </c>
      <c r="M29" s="84" t="str">
        <f t="shared" si="2"/>
        <v>PUNCT</v>
      </c>
      <c r="O29" s="84" t="str">
        <f t="shared" si="3"/>
        <v>SENT</v>
      </c>
      <c r="P29" s="84" t="str">
        <f t="shared" si="4"/>
        <v>PUNCT</v>
      </c>
    </row>
    <row r="30" spans="1:16">
      <c r="A30" s="82" t="s">
        <v>128</v>
      </c>
      <c r="B30" s="83" t="s">
        <v>855</v>
      </c>
      <c r="C30" s="83" t="s">
        <v>1033</v>
      </c>
      <c r="E30" s="84" t="str">
        <f>IFERROR(VLOOKUP(A30,Mapping_PTB_Brown!T:U,1,FALSE),"")</f>
        <v>SYM</v>
      </c>
      <c r="G30" s="84" t="str">
        <f t="shared" si="0"/>
        <v>SYM</v>
      </c>
      <c r="H30" s="84" t="str">
        <f t="shared" si="1"/>
        <v>SYM</v>
      </c>
      <c r="J30" s="84" t="str">
        <f>IFERROR(VLOOKUP(A30,Mapping_PTB_Brown!T:U,2,FALSE),"")</f>
        <v>SYM</v>
      </c>
      <c r="K30" s="84" t="str">
        <f>IFERROR(VLOOKUP(A30,Mapping_PTB_Brown!W:X,2,FALSE),"")</f>
        <v/>
      </c>
      <c r="M30" s="84" t="str">
        <f t="shared" si="2"/>
        <v>SYM</v>
      </c>
      <c r="O30" s="84" t="str">
        <f t="shared" si="3"/>
        <v>SYM</v>
      </c>
      <c r="P30" s="84" t="str">
        <f t="shared" si="4"/>
        <v>SYM</v>
      </c>
    </row>
    <row r="31" spans="1:16">
      <c r="A31" s="82" t="s">
        <v>130</v>
      </c>
      <c r="B31" s="83" t="s">
        <v>131</v>
      </c>
      <c r="C31" s="83" t="s">
        <v>1034</v>
      </c>
      <c r="E31" s="84" t="str">
        <f>IFERROR(VLOOKUP(A31,Mapping_PTB_Brown!T:U,1,FALSE),"")</f>
        <v>TO</v>
      </c>
      <c r="G31" s="84" t="str">
        <f t="shared" si="0"/>
        <v>TO</v>
      </c>
      <c r="H31" s="84" t="str">
        <f t="shared" si="1"/>
        <v>TO</v>
      </c>
      <c r="J31" s="84" t="str">
        <f>IFERROR(VLOOKUP(A31,Mapping_PTB_Brown!T:U,2,FALSE),"")</f>
        <v>PART</v>
      </c>
      <c r="K31" s="84" t="str">
        <f>IFERROR(VLOOKUP(A31,Mapping_PTB_Brown!W:X,2,FALSE),"")</f>
        <v>PART</v>
      </c>
      <c r="M31" s="84" t="str">
        <f t="shared" si="2"/>
        <v>PART</v>
      </c>
      <c r="O31" s="84" t="str">
        <f t="shared" si="3"/>
        <v>TO</v>
      </c>
      <c r="P31" s="84" t="str">
        <f t="shared" si="4"/>
        <v>PART</v>
      </c>
    </row>
    <row r="32" spans="1:16">
      <c r="A32" s="82" t="s">
        <v>133</v>
      </c>
      <c r="B32" s="83" t="s">
        <v>689</v>
      </c>
      <c r="C32" s="83" t="s">
        <v>1035</v>
      </c>
      <c r="E32" s="84" t="str">
        <f>IFERROR(VLOOKUP(A32,Mapping_PTB_Brown!T:U,1,FALSE),"")</f>
        <v>UH</v>
      </c>
      <c r="G32" s="84" t="str">
        <f t="shared" si="0"/>
        <v>UH</v>
      </c>
      <c r="H32" s="84" t="str">
        <f t="shared" si="1"/>
        <v>UH</v>
      </c>
      <c r="J32" s="84" t="str">
        <f>IFERROR(VLOOKUP(A32,Mapping_PTB_Brown!T:U,2,FALSE),"")</f>
        <v>INTJ</v>
      </c>
      <c r="K32" s="84" t="str">
        <f>IFERROR(VLOOKUP(A32,Mapping_PTB_Brown!W:X,2,FALSE),"")</f>
        <v>INTJ</v>
      </c>
      <c r="M32" s="84" t="str">
        <f t="shared" si="2"/>
        <v>INTJ</v>
      </c>
      <c r="O32" s="84" t="str">
        <f t="shared" si="3"/>
        <v>UH</v>
      </c>
      <c r="P32" s="84" t="str">
        <f t="shared" si="4"/>
        <v>INTJ</v>
      </c>
    </row>
    <row r="33" spans="1:16">
      <c r="A33" s="82" t="s">
        <v>136</v>
      </c>
      <c r="B33" s="83" t="s">
        <v>1036</v>
      </c>
      <c r="C33" s="83" t="s">
        <v>140</v>
      </c>
      <c r="E33" s="84" t="str">
        <f>IFERROR(VLOOKUP(A33,Mapping_PTB_Brown!T:U,1,FALSE),"")</f>
        <v>VB</v>
      </c>
      <c r="G33" s="84" t="str">
        <f t="shared" si="0"/>
        <v>VB</v>
      </c>
      <c r="H33" s="84" t="str">
        <f t="shared" si="1"/>
        <v>VB</v>
      </c>
      <c r="J33" s="84" t="str">
        <f>IFERROR(VLOOKUP(A33,Mapping_PTB_Brown!T:U,2,FALSE),"")</f>
        <v>VERB</v>
      </c>
      <c r="K33" s="84" t="str">
        <f>IFERROR(VLOOKUP(A33,Mapping_PTB_Brown!W:X,2,FALSE),"")</f>
        <v>VERB</v>
      </c>
      <c r="M33" s="84" t="str">
        <f t="shared" si="2"/>
        <v>VERB</v>
      </c>
      <c r="O33" s="84" t="str">
        <f t="shared" si="3"/>
        <v>VB</v>
      </c>
      <c r="P33" s="84" t="str">
        <f t="shared" si="4"/>
        <v>VERB</v>
      </c>
    </row>
    <row r="34" spans="1:16">
      <c r="A34" s="82" t="s">
        <v>145</v>
      </c>
      <c r="B34" s="83" t="s">
        <v>1037</v>
      </c>
      <c r="C34" s="83" t="s">
        <v>1038</v>
      </c>
      <c r="E34" s="84" t="str">
        <f>IFERROR(VLOOKUP(A34,Mapping_PTB_Brown!T:U,1,FALSE),"")</f>
        <v>VBD</v>
      </c>
      <c r="G34" s="84" t="str">
        <f t="shared" si="0"/>
        <v>VBD</v>
      </c>
      <c r="H34" s="84" t="str">
        <f t="shared" si="1"/>
        <v>VBD</v>
      </c>
      <c r="J34" s="84" t="str">
        <f>IFERROR(VLOOKUP(A34,Mapping_PTB_Brown!T:U,2,FALSE),"")</f>
        <v>VERB</v>
      </c>
      <c r="K34" s="84" t="str">
        <f>IFERROR(VLOOKUP(A34,Mapping_PTB_Brown!W:X,2,FALSE),"")</f>
        <v>VERB</v>
      </c>
      <c r="M34" s="84" t="str">
        <f t="shared" si="2"/>
        <v>VERB</v>
      </c>
      <c r="O34" s="84" t="str">
        <f t="shared" si="3"/>
        <v>VBD</v>
      </c>
      <c r="P34" s="84" t="str">
        <f t="shared" si="4"/>
        <v>VERB</v>
      </c>
    </row>
    <row r="35" spans="1:16">
      <c r="A35" s="82" t="s">
        <v>156</v>
      </c>
      <c r="B35" s="83" t="s">
        <v>1039</v>
      </c>
      <c r="C35" s="83" t="s">
        <v>160</v>
      </c>
      <c r="E35" s="84" t="str">
        <f>IFERROR(VLOOKUP(A35,Mapping_PTB_Brown!T:U,1,FALSE),"")</f>
        <v>VBG</v>
      </c>
      <c r="G35" s="84" t="str">
        <f t="shared" si="0"/>
        <v>VBG</v>
      </c>
      <c r="H35" s="84" t="str">
        <f t="shared" si="1"/>
        <v>VBG</v>
      </c>
      <c r="J35" s="84" t="str">
        <f>IFERROR(VLOOKUP(A35,Mapping_PTB_Brown!T:U,2,FALSE),"")</f>
        <v>VERB</v>
      </c>
      <c r="K35" s="84" t="str">
        <f>IFERROR(VLOOKUP(A35,Mapping_PTB_Brown!W:X,2,FALSE),"")</f>
        <v>VERB</v>
      </c>
      <c r="M35" s="84" t="str">
        <f t="shared" si="2"/>
        <v>VERB</v>
      </c>
      <c r="O35" s="84" t="str">
        <f t="shared" si="3"/>
        <v>VBG</v>
      </c>
      <c r="P35" s="84" t="str">
        <f t="shared" si="4"/>
        <v>VERB</v>
      </c>
    </row>
    <row r="36" spans="1:16">
      <c r="A36" s="82" t="s">
        <v>163</v>
      </c>
      <c r="B36" s="83" t="s">
        <v>1040</v>
      </c>
      <c r="C36" s="83" t="s">
        <v>169</v>
      </c>
      <c r="E36" s="84" t="str">
        <f>IFERROR(VLOOKUP(A36,Mapping_PTB_Brown!T:U,1,FALSE),"")</f>
        <v>VBN</v>
      </c>
      <c r="G36" s="84" t="str">
        <f t="shared" si="0"/>
        <v>VBN</v>
      </c>
      <c r="H36" s="84" t="str">
        <f t="shared" si="1"/>
        <v>VBN</v>
      </c>
      <c r="J36" s="84" t="str">
        <f>IFERROR(VLOOKUP(A36,Mapping_PTB_Brown!T:U,2,FALSE),"")</f>
        <v>VERB</v>
      </c>
      <c r="K36" s="84" t="str">
        <f>IFERROR(VLOOKUP(A36,Mapping_PTB_Brown!W:X,2,FALSE),"")</f>
        <v>VERB</v>
      </c>
      <c r="M36" s="84" t="str">
        <f t="shared" si="2"/>
        <v>VERB</v>
      </c>
      <c r="O36" s="84" t="str">
        <f t="shared" si="3"/>
        <v>VBN</v>
      </c>
      <c r="P36" s="84" t="str">
        <f t="shared" si="4"/>
        <v>VERB</v>
      </c>
    </row>
    <row r="37" spans="1:16">
      <c r="A37" s="82" t="s">
        <v>176</v>
      </c>
      <c r="B37" s="83" t="s">
        <v>1041</v>
      </c>
      <c r="C37" s="83" t="s">
        <v>180</v>
      </c>
      <c r="E37" s="84" t="str">
        <f>IFERROR(VLOOKUP(A37,Mapping_PTB_Brown!T:U,1,FALSE),"")</f>
        <v>VBZ</v>
      </c>
      <c r="G37" s="84" t="str">
        <f t="shared" si="0"/>
        <v>VBZ</v>
      </c>
      <c r="H37" s="84" t="str">
        <f t="shared" si="1"/>
        <v>VBZ</v>
      </c>
      <c r="J37" s="84" t="str">
        <f>IFERROR(VLOOKUP(A37,Mapping_PTB_Brown!T:U,2,FALSE),"")</f>
        <v>VERB</v>
      </c>
      <c r="K37" s="84" t="str">
        <f>IFERROR(VLOOKUP(A37,Mapping_PTB_Brown!W:X,2,FALSE),"")</f>
        <v>VERB</v>
      </c>
      <c r="M37" s="84" t="str">
        <f t="shared" si="2"/>
        <v>VERB</v>
      </c>
      <c r="O37" s="84" t="str">
        <f t="shared" si="3"/>
        <v>VBZ</v>
      </c>
      <c r="P37" s="84" t="str">
        <f t="shared" si="4"/>
        <v>VERB</v>
      </c>
    </row>
    <row r="38" spans="1:16">
      <c r="A38" s="82" t="s">
        <v>170</v>
      </c>
      <c r="B38" s="83" t="s">
        <v>1042</v>
      </c>
      <c r="C38" s="83" t="s">
        <v>1043</v>
      </c>
      <c r="E38" s="84" t="str">
        <f>IFERROR(VLOOKUP(A38,Mapping_PTB_Brown!T:U,1,FALSE),"")</f>
        <v>VBP</v>
      </c>
      <c r="G38" s="84" t="str">
        <f t="shared" si="0"/>
        <v>VBP</v>
      </c>
      <c r="H38" s="84" t="str">
        <f t="shared" si="1"/>
        <v>VBP</v>
      </c>
      <c r="J38" s="84" t="str">
        <f>IFERROR(VLOOKUP(A38,Mapping_PTB_Brown!T:U,2,FALSE),"")</f>
        <v>VERB</v>
      </c>
      <c r="K38" s="84" t="str">
        <f>IFERROR(VLOOKUP(A38,Mapping_PTB_Brown!W:X,2,FALSE),"")</f>
        <v/>
      </c>
      <c r="M38" s="84" t="str">
        <f t="shared" si="2"/>
        <v>VERB</v>
      </c>
      <c r="O38" s="84" t="str">
        <f t="shared" si="3"/>
        <v>VBP</v>
      </c>
      <c r="P38" s="84" t="str">
        <f t="shared" si="4"/>
        <v>VERB</v>
      </c>
    </row>
    <row r="39" spans="1:16">
      <c r="A39" s="82" t="s">
        <v>1044</v>
      </c>
      <c r="B39" s="83" t="s">
        <v>1045</v>
      </c>
      <c r="C39" s="83" t="s">
        <v>142</v>
      </c>
      <c r="E39" s="84" t="str">
        <f>IFERROR(VLOOKUP(A39,Mapping_PTB_Brown!T:U,1,FALSE),"")</f>
        <v/>
      </c>
      <c r="F39" s="84" t="s">
        <v>136</v>
      </c>
      <c r="G39" s="84" t="str">
        <f t="shared" si="0"/>
        <v>VD</v>
      </c>
      <c r="H39" s="84" t="str">
        <f t="shared" si="1"/>
        <v>VB</v>
      </c>
      <c r="J39" s="84" t="str">
        <f>IFERROR(VLOOKUP(A39,Mapping_PTB_Brown!T:U,2,FALSE),"")</f>
        <v/>
      </c>
      <c r="K39" s="84" t="str">
        <f>IFERROR(VLOOKUP(A39,Mapping_PTB_Brown!W:X,2,FALSE),"")</f>
        <v/>
      </c>
      <c r="L39" s="84" t="s">
        <v>955</v>
      </c>
      <c r="M39" s="84" t="str">
        <f t="shared" si="2"/>
        <v>AUX</v>
      </c>
      <c r="O39" s="84" t="str">
        <f t="shared" si="3"/>
        <v>VD</v>
      </c>
      <c r="P39" s="84" t="str">
        <f t="shared" si="4"/>
        <v>AUX</v>
      </c>
    </row>
    <row r="40" spans="1:16">
      <c r="A40" s="82" t="s">
        <v>1046</v>
      </c>
      <c r="B40" s="83" t="s">
        <v>1047</v>
      </c>
      <c r="C40" s="83" t="s">
        <v>153</v>
      </c>
      <c r="E40" s="84" t="str">
        <f>IFERROR(VLOOKUP(A40,Mapping_PTB_Brown!T:U,1,FALSE),"")</f>
        <v/>
      </c>
      <c r="F40" s="84" t="s">
        <v>145</v>
      </c>
      <c r="G40" s="84" t="str">
        <f t="shared" si="0"/>
        <v>VDD</v>
      </c>
      <c r="H40" s="84" t="str">
        <f t="shared" si="1"/>
        <v>VBD</v>
      </c>
      <c r="J40" s="84" t="str">
        <f>IFERROR(VLOOKUP(A40,Mapping_PTB_Brown!T:U,2,FALSE),"")</f>
        <v/>
      </c>
      <c r="K40" s="84" t="str">
        <f>IFERROR(VLOOKUP(A40,Mapping_PTB_Brown!W:X,2,FALSE),"")</f>
        <v/>
      </c>
      <c r="L40" s="84" t="s">
        <v>955</v>
      </c>
      <c r="M40" s="84" t="str">
        <f t="shared" si="2"/>
        <v>AUX</v>
      </c>
      <c r="O40" s="84" t="str">
        <f t="shared" si="3"/>
        <v>VDD</v>
      </c>
      <c r="P40" s="84" t="str">
        <f t="shared" si="4"/>
        <v>AUX</v>
      </c>
    </row>
    <row r="41" spans="1:16">
      <c r="A41" s="82" t="s">
        <v>1048</v>
      </c>
      <c r="B41" s="83" t="s">
        <v>1049</v>
      </c>
      <c r="C41" s="83" t="s">
        <v>1050</v>
      </c>
      <c r="E41" s="84" t="str">
        <f>IFERROR(VLOOKUP(A41,Mapping_PTB_Brown!T:U,1,FALSE),"")</f>
        <v/>
      </c>
      <c r="F41" s="84" t="s">
        <v>156</v>
      </c>
      <c r="G41" s="84" t="str">
        <f t="shared" si="0"/>
        <v>VDG</v>
      </c>
      <c r="H41" s="84" t="str">
        <f t="shared" si="1"/>
        <v>VBG</v>
      </c>
      <c r="J41" s="84" t="str">
        <f>IFERROR(VLOOKUP(A41,Mapping_PTB_Brown!T:U,2,FALSE),"")</f>
        <v/>
      </c>
      <c r="K41" s="84" t="str">
        <f>IFERROR(VLOOKUP(A41,Mapping_PTB_Brown!W:X,2,FALSE),"")</f>
        <v/>
      </c>
      <c r="L41" s="84" t="s">
        <v>955</v>
      </c>
      <c r="M41" s="84" t="str">
        <f t="shared" si="2"/>
        <v>AUX</v>
      </c>
      <c r="O41" s="84" t="str">
        <f t="shared" si="3"/>
        <v>VDG</v>
      </c>
      <c r="P41" s="84" t="str">
        <f t="shared" si="4"/>
        <v>AUX</v>
      </c>
    </row>
    <row r="42" spans="1:16">
      <c r="A42" s="82" t="s">
        <v>1051</v>
      </c>
      <c r="B42" s="83" t="s">
        <v>1052</v>
      </c>
      <c r="C42" s="83" t="s">
        <v>1053</v>
      </c>
      <c r="E42" s="84" t="str">
        <f>IFERROR(VLOOKUP(A42,Mapping_PTB_Brown!T:U,1,FALSE),"")</f>
        <v/>
      </c>
      <c r="F42" s="84" t="s">
        <v>163</v>
      </c>
      <c r="G42" s="84" t="str">
        <f t="shared" si="0"/>
        <v>VDN</v>
      </c>
      <c r="H42" s="84" t="str">
        <f t="shared" si="1"/>
        <v>VBN</v>
      </c>
      <c r="J42" s="84" t="str">
        <f>IFERROR(VLOOKUP(A42,Mapping_PTB_Brown!T:U,2,FALSE),"")</f>
        <v/>
      </c>
      <c r="K42" s="84" t="str">
        <f>IFERROR(VLOOKUP(A42,Mapping_PTB_Brown!W:X,2,FALSE),"")</f>
        <v/>
      </c>
      <c r="L42" s="84" t="s">
        <v>955</v>
      </c>
      <c r="M42" s="84" t="str">
        <f t="shared" si="2"/>
        <v>AUX</v>
      </c>
      <c r="O42" s="84" t="str">
        <f t="shared" si="3"/>
        <v>VDN</v>
      </c>
      <c r="P42" s="84" t="str">
        <f t="shared" si="4"/>
        <v>AUX</v>
      </c>
    </row>
    <row r="43" spans="1:16">
      <c r="A43" s="82" t="s">
        <v>1054</v>
      </c>
      <c r="B43" s="83" t="s">
        <v>1055</v>
      </c>
      <c r="C43" s="83" t="s">
        <v>182</v>
      </c>
      <c r="E43" s="84" t="str">
        <f>IFERROR(VLOOKUP(A43,Mapping_PTB_Brown!T:U,1,FALSE),"")</f>
        <v/>
      </c>
      <c r="F43" s="84" t="s">
        <v>176</v>
      </c>
      <c r="G43" s="84" t="str">
        <f t="shared" si="0"/>
        <v>VDZ</v>
      </c>
      <c r="H43" s="84" t="str">
        <f t="shared" si="1"/>
        <v>VBZ</v>
      </c>
      <c r="J43" s="84" t="str">
        <f>IFERROR(VLOOKUP(A43,Mapping_PTB_Brown!T:U,2,FALSE),"")</f>
        <v/>
      </c>
      <c r="K43" s="84" t="str">
        <f>IFERROR(VLOOKUP(A43,Mapping_PTB_Brown!W:X,2,FALSE),"")</f>
        <v/>
      </c>
      <c r="L43" s="84" t="s">
        <v>955</v>
      </c>
      <c r="M43" s="84" t="str">
        <f t="shared" si="2"/>
        <v>AUX</v>
      </c>
      <c r="O43" s="84" t="str">
        <f t="shared" si="3"/>
        <v>VDZ</v>
      </c>
      <c r="P43" s="84" t="str">
        <f t="shared" si="4"/>
        <v>AUX</v>
      </c>
    </row>
    <row r="44" spans="1:16">
      <c r="A44" s="82" t="s">
        <v>1056</v>
      </c>
      <c r="B44" s="83" t="s">
        <v>1057</v>
      </c>
      <c r="C44" s="83" t="s">
        <v>142</v>
      </c>
      <c r="E44" s="84" t="str">
        <f>IFERROR(VLOOKUP(A44,Mapping_PTB_Brown!T:U,1,FALSE),"")</f>
        <v/>
      </c>
      <c r="F44" s="84" t="s">
        <v>170</v>
      </c>
      <c r="G44" s="84" t="str">
        <f t="shared" si="0"/>
        <v>VDP</v>
      </c>
      <c r="H44" s="84" t="str">
        <f t="shared" si="1"/>
        <v>VBP</v>
      </c>
      <c r="J44" s="84" t="str">
        <f>IFERROR(VLOOKUP(A44,Mapping_PTB_Brown!T:U,2,FALSE),"")</f>
        <v/>
      </c>
      <c r="K44" s="84" t="str">
        <f>IFERROR(VLOOKUP(A44,Mapping_PTB_Brown!W:X,2,FALSE),"")</f>
        <v/>
      </c>
      <c r="L44" s="84" t="s">
        <v>955</v>
      </c>
      <c r="M44" s="84" t="str">
        <f t="shared" si="2"/>
        <v>AUX</v>
      </c>
      <c r="O44" s="84" t="str">
        <f t="shared" si="3"/>
        <v>VDP</v>
      </c>
      <c r="P44" s="84" t="str">
        <f t="shared" si="4"/>
        <v>AUX</v>
      </c>
    </row>
    <row r="45" spans="1:16">
      <c r="A45" s="82" t="s">
        <v>1058</v>
      </c>
      <c r="B45" s="83" t="s">
        <v>1059</v>
      </c>
      <c r="C45" s="83" t="s">
        <v>144</v>
      </c>
      <c r="E45" s="84" t="str">
        <f>IFERROR(VLOOKUP(A45,Mapping_PTB_Brown!T:U,1,FALSE),"")</f>
        <v/>
      </c>
      <c r="F45" s="84" t="s">
        <v>136</v>
      </c>
      <c r="G45" s="84" t="str">
        <f t="shared" si="0"/>
        <v>VH</v>
      </c>
      <c r="H45" s="84" t="str">
        <f t="shared" si="1"/>
        <v>VB</v>
      </c>
      <c r="J45" s="84" t="str">
        <f>IFERROR(VLOOKUP(A45,Mapping_PTB_Brown!T:U,2,FALSE),"")</f>
        <v/>
      </c>
      <c r="K45" s="84" t="str">
        <f>IFERROR(VLOOKUP(A45,Mapping_PTB_Brown!W:X,2,FALSE),"")</f>
        <v/>
      </c>
      <c r="L45" s="84" t="s">
        <v>955</v>
      </c>
      <c r="M45" s="84" t="str">
        <f t="shared" si="2"/>
        <v>AUX</v>
      </c>
      <c r="O45" s="84" t="str">
        <f t="shared" si="3"/>
        <v>VH</v>
      </c>
      <c r="P45" s="84" t="str">
        <f t="shared" si="4"/>
        <v>AUX</v>
      </c>
    </row>
    <row r="46" spans="1:16">
      <c r="A46" s="82" t="s">
        <v>1060</v>
      </c>
      <c r="B46" s="83" t="s">
        <v>1061</v>
      </c>
      <c r="C46" s="83" t="s">
        <v>493</v>
      </c>
      <c r="E46" s="84" t="str">
        <f>IFERROR(VLOOKUP(A46,Mapping_PTB_Brown!T:U,1,FALSE),"")</f>
        <v/>
      </c>
      <c r="F46" s="84" t="s">
        <v>145</v>
      </c>
      <c r="G46" s="84" t="str">
        <f t="shared" si="0"/>
        <v>VHD</v>
      </c>
      <c r="H46" s="84" t="str">
        <f t="shared" si="1"/>
        <v>VBD</v>
      </c>
      <c r="J46" s="84" t="str">
        <f>IFERROR(VLOOKUP(A46,Mapping_PTB_Brown!T:U,2,FALSE),"")</f>
        <v/>
      </c>
      <c r="K46" s="84" t="str">
        <f>IFERROR(VLOOKUP(A46,Mapping_PTB_Brown!W:X,2,FALSE),"")</f>
        <v/>
      </c>
      <c r="L46" s="84" t="s">
        <v>955</v>
      </c>
      <c r="M46" s="84" t="str">
        <f t="shared" si="2"/>
        <v>AUX</v>
      </c>
      <c r="O46" s="84" t="str">
        <f t="shared" si="3"/>
        <v>VHD</v>
      </c>
      <c r="P46" s="84" t="str">
        <f t="shared" si="4"/>
        <v>AUX</v>
      </c>
    </row>
    <row r="47" spans="1:16">
      <c r="A47" s="82" t="s">
        <v>1062</v>
      </c>
      <c r="B47" s="83" t="s">
        <v>1063</v>
      </c>
      <c r="C47" s="83" t="s">
        <v>162</v>
      </c>
      <c r="E47" s="84" t="str">
        <f>IFERROR(VLOOKUP(A47,Mapping_PTB_Brown!T:U,1,FALSE),"")</f>
        <v/>
      </c>
      <c r="F47" s="84" t="s">
        <v>156</v>
      </c>
      <c r="G47" s="84" t="str">
        <f t="shared" si="0"/>
        <v>VHG</v>
      </c>
      <c r="H47" s="84" t="str">
        <f t="shared" si="1"/>
        <v>VBG</v>
      </c>
      <c r="J47" s="84" t="str">
        <f>IFERROR(VLOOKUP(A47,Mapping_PTB_Brown!T:U,2,FALSE),"")</f>
        <v/>
      </c>
      <c r="K47" s="84" t="str">
        <f>IFERROR(VLOOKUP(A47,Mapping_PTB_Brown!W:X,2,FALSE),"")</f>
        <v/>
      </c>
      <c r="L47" s="84" t="s">
        <v>955</v>
      </c>
      <c r="M47" s="84" t="str">
        <f t="shared" si="2"/>
        <v>AUX</v>
      </c>
      <c r="O47" s="84" t="str">
        <f t="shared" si="3"/>
        <v>VHG</v>
      </c>
      <c r="P47" s="84" t="str">
        <f t="shared" si="4"/>
        <v>AUX</v>
      </c>
    </row>
    <row r="48" spans="1:16">
      <c r="A48" s="82" t="s">
        <v>1064</v>
      </c>
      <c r="B48" s="83" t="s">
        <v>1065</v>
      </c>
      <c r="C48" s="83" t="s">
        <v>493</v>
      </c>
      <c r="E48" s="84" t="str">
        <f>IFERROR(VLOOKUP(A48,Mapping_PTB_Brown!T:U,1,FALSE),"")</f>
        <v/>
      </c>
      <c r="F48" s="84" t="s">
        <v>163</v>
      </c>
      <c r="G48" s="84" t="str">
        <f t="shared" si="0"/>
        <v>VHN</v>
      </c>
      <c r="H48" s="84" t="str">
        <f t="shared" si="1"/>
        <v>VBN</v>
      </c>
      <c r="J48" s="84" t="str">
        <f>IFERROR(VLOOKUP(A48,Mapping_PTB_Brown!T:U,2,FALSE),"")</f>
        <v/>
      </c>
      <c r="K48" s="84" t="str">
        <f>IFERROR(VLOOKUP(A48,Mapping_PTB_Brown!W:X,2,FALSE),"")</f>
        <v/>
      </c>
      <c r="L48" s="84" t="s">
        <v>955</v>
      </c>
      <c r="M48" s="84" t="str">
        <f t="shared" si="2"/>
        <v>AUX</v>
      </c>
      <c r="O48" s="84" t="str">
        <f t="shared" si="3"/>
        <v>VHN</v>
      </c>
      <c r="P48" s="84" t="str">
        <f t="shared" si="4"/>
        <v>AUX</v>
      </c>
    </row>
    <row r="49" spans="1:16">
      <c r="A49" s="82" t="s">
        <v>1066</v>
      </c>
      <c r="B49" s="83" t="s">
        <v>1067</v>
      </c>
      <c r="C49" s="83" t="s">
        <v>184</v>
      </c>
      <c r="E49" s="84" t="str">
        <f>IFERROR(VLOOKUP(A49,Mapping_PTB_Brown!T:U,1,FALSE),"")</f>
        <v/>
      </c>
      <c r="F49" s="84" t="s">
        <v>176</v>
      </c>
      <c r="G49" s="84" t="str">
        <f t="shared" si="0"/>
        <v>VHZ</v>
      </c>
      <c r="H49" s="84" t="str">
        <f t="shared" si="1"/>
        <v>VBZ</v>
      </c>
      <c r="J49" s="84" t="str">
        <f>IFERROR(VLOOKUP(A49,Mapping_PTB_Brown!T:U,2,FALSE),"")</f>
        <v/>
      </c>
      <c r="K49" s="84" t="str">
        <f>IFERROR(VLOOKUP(A49,Mapping_PTB_Brown!W:X,2,FALSE),"")</f>
        <v/>
      </c>
      <c r="L49" s="84" t="s">
        <v>955</v>
      </c>
      <c r="M49" s="84" t="str">
        <f t="shared" si="2"/>
        <v>AUX</v>
      </c>
      <c r="O49" s="84" t="str">
        <f t="shared" si="3"/>
        <v>VHZ</v>
      </c>
      <c r="P49" s="84" t="str">
        <f t="shared" si="4"/>
        <v>AUX</v>
      </c>
    </row>
    <row r="50" spans="1:16">
      <c r="A50" s="82" t="s">
        <v>1068</v>
      </c>
      <c r="B50" s="83" t="s">
        <v>1069</v>
      </c>
      <c r="C50" s="83" t="s">
        <v>144</v>
      </c>
      <c r="E50" s="84" t="str">
        <f>IFERROR(VLOOKUP(A50,Mapping_PTB_Brown!T:U,1,FALSE),"")</f>
        <v/>
      </c>
      <c r="F50" s="84" t="s">
        <v>170</v>
      </c>
      <c r="G50" s="84" t="str">
        <f t="shared" si="0"/>
        <v>VHP</v>
      </c>
      <c r="H50" s="84" t="str">
        <f t="shared" si="1"/>
        <v>VBP</v>
      </c>
      <c r="J50" s="84" t="str">
        <f>IFERROR(VLOOKUP(A50,Mapping_PTB_Brown!T:U,2,FALSE),"")</f>
        <v/>
      </c>
      <c r="K50" s="84" t="str">
        <f>IFERROR(VLOOKUP(A50,Mapping_PTB_Brown!W:X,2,FALSE),"")</f>
        <v/>
      </c>
      <c r="L50" s="84" t="s">
        <v>955</v>
      </c>
      <c r="M50" s="84" t="str">
        <f t="shared" si="2"/>
        <v>AUX</v>
      </c>
      <c r="O50" s="84" t="str">
        <f t="shared" si="3"/>
        <v>VHP</v>
      </c>
      <c r="P50" s="84" t="str">
        <f t="shared" si="4"/>
        <v>AUX</v>
      </c>
    </row>
    <row r="51" spans="1:16">
      <c r="A51" s="82" t="s">
        <v>1070</v>
      </c>
      <c r="B51" s="83" t="s">
        <v>138</v>
      </c>
      <c r="C51" s="83" t="s">
        <v>1071</v>
      </c>
      <c r="E51" s="84" t="str">
        <f>IFERROR(VLOOKUP(A51,Mapping_PTB_Brown!T:U,1,FALSE),"")</f>
        <v/>
      </c>
      <c r="F51" s="84" t="s">
        <v>136</v>
      </c>
      <c r="G51" s="84" t="str">
        <f t="shared" si="0"/>
        <v>VV</v>
      </c>
      <c r="H51" s="84" t="str">
        <f t="shared" si="1"/>
        <v>VB</v>
      </c>
      <c r="J51" s="84" t="str">
        <f>IFERROR(VLOOKUP(A51,Mapping_PTB_Brown!T:U,2,FALSE),"")</f>
        <v/>
      </c>
      <c r="K51" s="84" t="str">
        <f>IFERROR(VLOOKUP(A51,Mapping_PTB_Brown!W:X,2,FALSE),"")</f>
        <v/>
      </c>
      <c r="L51" s="84" t="s">
        <v>946</v>
      </c>
      <c r="M51" s="84" t="str">
        <f t="shared" si="2"/>
        <v>VERB</v>
      </c>
      <c r="O51" s="84" t="str">
        <f t="shared" si="3"/>
        <v>VV</v>
      </c>
      <c r="P51" s="84" t="str">
        <f t="shared" si="4"/>
        <v>VERB</v>
      </c>
    </row>
    <row r="52" spans="1:16">
      <c r="A52" s="82" t="s">
        <v>1072</v>
      </c>
      <c r="B52" s="83" t="s">
        <v>147</v>
      </c>
      <c r="C52" s="83" t="s">
        <v>1073</v>
      </c>
      <c r="E52" s="84" t="str">
        <f>IFERROR(VLOOKUP(A52,Mapping_PTB_Brown!T:U,1,FALSE),"")</f>
        <v/>
      </c>
      <c r="F52" s="84" t="s">
        <v>145</v>
      </c>
      <c r="G52" s="84" t="str">
        <f t="shared" si="0"/>
        <v>VVD</v>
      </c>
      <c r="H52" s="84" t="str">
        <f t="shared" si="1"/>
        <v>VBD</v>
      </c>
      <c r="J52" s="84" t="str">
        <f>IFERROR(VLOOKUP(A52,Mapping_PTB_Brown!T:U,2,FALSE),"")</f>
        <v/>
      </c>
      <c r="K52" s="84" t="str">
        <f>IFERROR(VLOOKUP(A52,Mapping_PTB_Brown!W:X,2,FALSE),"")</f>
        <v/>
      </c>
      <c r="L52" s="84" t="s">
        <v>946</v>
      </c>
      <c r="M52" s="84" t="str">
        <f t="shared" si="2"/>
        <v>VERB</v>
      </c>
      <c r="O52" s="84" t="str">
        <f t="shared" si="3"/>
        <v>VVD</v>
      </c>
      <c r="P52" s="84" t="str">
        <f t="shared" si="4"/>
        <v>VERB</v>
      </c>
    </row>
    <row r="53" spans="1:16">
      <c r="A53" s="82" t="s">
        <v>1074</v>
      </c>
      <c r="B53" s="83" t="s">
        <v>1075</v>
      </c>
      <c r="C53" s="83" t="s">
        <v>1076</v>
      </c>
      <c r="E53" s="84" t="str">
        <f>IFERROR(VLOOKUP(A53,Mapping_PTB_Brown!T:U,1,FALSE),"")</f>
        <v/>
      </c>
      <c r="F53" s="84" t="s">
        <v>156</v>
      </c>
      <c r="G53" s="84" t="str">
        <f t="shared" si="0"/>
        <v>VVG</v>
      </c>
      <c r="H53" s="84" t="str">
        <f t="shared" si="1"/>
        <v>VBG</v>
      </c>
      <c r="J53" s="84" t="str">
        <f>IFERROR(VLOOKUP(A53,Mapping_PTB_Brown!T:U,2,FALSE),"")</f>
        <v/>
      </c>
      <c r="K53" s="84" t="str">
        <f>IFERROR(VLOOKUP(A53,Mapping_PTB_Brown!W:X,2,FALSE),"")</f>
        <v/>
      </c>
      <c r="L53" s="84" t="s">
        <v>946</v>
      </c>
      <c r="M53" s="84" t="str">
        <f t="shared" si="2"/>
        <v>VERB</v>
      </c>
      <c r="O53" s="84" t="str">
        <f t="shared" si="3"/>
        <v>VVG</v>
      </c>
      <c r="P53" s="84" t="str">
        <f t="shared" si="4"/>
        <v>VERB</v>
      </c>
    </row>
    <row r="54" spans="1:16">
      <c r="A54" s="82" t="s">
        <v>1077</v>
      </c>
      <c r="B54" s="83" t="s">
        <v>1078</v>
      </c>
      <c r="C54" s="83" t="s">
        <v>1079</v>
      </c>
      <c r="E54" s="84" t="str">
        <f>IFERROR(VLOOKUP(A54,Mapping_PTB_Brown!T:U,1,FALSE),"")</f>
        <v/>
      </c>
      <c r="F54" s="84" t="s">
        <v>163</v>
      </c>
      <c r="G54" s="84" t="str">
        <f t="shared" si="0"/>
        <v>VVN</v>
      </c>
      <c r="H54" s="84" t="str">
        <f t="shared" si="1"/>
        <v>VBN</v>
      </c>
      <c r="J54" s="84" t="str">
        <f>IFERROR(VLOOKUP(A54,Mapping_PTB_Brown!T:U,2,FALSE),"")</f>
        <v/>
      </c>
      <c r="K54" s="84" t="str">
        <f>IFERROR(VLOOKUP(A54,Mapping_PTB_Brown!W:X,2,FALSE),"")</f>
        <v/>
      </c>
      <c r="L54" s="84" t="s">
        <v>946</v>
      </c>
      <c r="M54" s="84" t="str">
        <f t="shared" si="2"/>
        <v>VERB</v>
      </c>
      <c r="O54" s="84" t="str">
        <f t="shared" si="3"/>
        <v>VVN</v>
      </c>
      <c r="P54" s="84" t="str">
        <f t="shared" si="4"/>
        <v>VERB</v>
      </c>
    </row>
    <row r="55" spans="1:16">
      <c r="A55" s="82" t="s">
        <v>1080</v>
      </c>
      <c r="B55" s="83" t="s">
        <v>1081</v>
      </c>
      <c r="C55" s="83" t="s">
        <v>1071</v>
      </c>
      <c r="E55" s="84" t="str">
        <f>IFERROR(VLOOKUP(A55,Mapping_PTB_Brown!T:U,1,FALSE),"")</f>
        <v/>
      </c>
      <c r="F55" s="84" t="s">
        <v>170</v>
      </c>
      <c r="G55" s="84" t="str">
        <f t="shared" si="0"/>
        <v>VVP</v>
      </c>
      <c r="H55" s="84" t="str">
        <f t="shared" si="1"/>
        <v>VBP</v>
      </c>
      <c r="J55" s="84" t="str">
        <f>IFERROR(VLOOKUP(A55,Mapping_PTB_Brown!T:U,2,FALSE),"")</f>
        <v/>
      </c>
      <c r="K55" s="84" t="str">
        <f>IFERROR(VLOOKUP(A55,Mapping_PTB_Brown!W:X,2,FALSE),"")</f>
        <v/>
      </c>
      <c r="L55" s="84" t="s">
        <v>946</v>
      </c>
      <c r="M55" s="84" t="str">
        <f t="shared" si="2"/>
        <v>VERB</v>
      </c>
      <c r="O55" s="84" t="str">
        <f t="shared" si="3"/>
        <v>VVP</v>
      </c>
      <c r="P55" s="84" t="str">
        <f t="shared" si="4"/>
        <v>VERB</v>
      </c>
    </row>
    <row r="56" spans="1:16">
      <c r="A56" s="82" t="s">
        <v>1082</v>
      </c>
      <c r="B56" s="83" t="s">
        <v>1083</v>
      </c>
      <c r="C56" s="83" t="s">
        <v>1084</v>
      </c>
      <c r="E56" s="84" t="str">
        <f>IFERROR(VLOOKUP(A56,Mapping_PTB_Brown!T:U,1,FALSE),"")</f>
        <v/>
      </c>
      <c r="F56" s="84" t="s">
        <v>176</v>
      </c>
      <c r="G56" s="84" t="str">
        <f t="shared" si="0"/>
        <v>VVZ</v>
      </c>
      <c r="H56" s="84" t="str">
        <f t="shared" si="1"/>
        <v>VBZ</v>
      </c>
      <c r="J56" s="84" t="str">
        <f>IFERROR(VLOOKUP(A56,Mapping_PTB_Brown!T:U,2,FALSE),"")</f>
        <v/>
      </c>
      <c r="K56" s="84" t="str">
        <f>IFERROR(VLOOKUP(A56,Mapping_PTB_Brown!W:X,2,FALSE),"")</f>
        <v/>
      </c>
      <c r="L56" s="84" t="s">
        <v>946</v>
      </c>
      <c r="M56" s="84" t="str">
        <f t="shared" si="2"/>
        <v>VERB</v>
      </c>
      <c r="O56" s="84" t="str">
        <f t="shared" si="3"/>
        <v>VVZ</v>
      </c>
      <c r="P56" s="84" t="str">
        <f t="shared" si="4"/>
        <v>VERB</v>
      </c>
    </row>
    <row r="57" spans="1:16">
      <c r="A57" s="82" t="s">
        <v>185</v>
      </c>
      <c r="B57" s="83" t="s">
        <v>1085</v>
      </c>
      <c r="C57" s="83" t="s">
        <v>1086</v>
      </c>
      <c r="E57" s="84" t="str">
        <f>IFERROR(VLOOKUP(A57,Mapping_PTB_Brown!T:U,1,FALSE),"")</f>
        <v>WDT</v>
      </c>
      <c r="G57" s="84" t="str">
        <f t="shared" si="0"/>
        <v>WDT</v>
      </c>
      <c r="H57" s="84" t="str">
        <f t="shared" si="1"/>
        <v>WDT</v>
      </c>
      <c r="J57" s="84" t="str">
        <f>IFERROR(VLOOKUP(A57,Mapping_PTB_Brown!T:U,2,FALSE),"")</f>
        <v>DET</v>
      </c>
      <c r="K57" s="84" t="str">
        <f>IFERROR(VLOOKUP(A57,Mapping_PTB_Brown!W:X,2,FALSE),"")</f>
        <v>DET</v>
      </c>
      <c r="M57" s="84" t="str">
        <f t="shared" si="2"/>
        <v>DET</v>
      </c>
      <c r="O57" s="84" t="str">
        <f t="shared" si="3"/>
        <v>WDT</v>
      </c>
      <c r="P57" s="84" t="str">
        <f t="shared" si="4"/>
        <v>DET</v>
      </c>
    </row>
    <row r="58" spans="1:16">
      <c r="A58" s="82" t="s">
        <v>188</v>
      </c>
      <c r="B58" s="83" t="s">
        <v>1087</v>
      </c>
      <c r="C58" s="83" t="s">
        <v>1088</v>
      </c>
      <c r="E58" s="84" t="str">
        <f>IFERROR(VLOOKUP(A58,Mapping_PTB_Brown!T:U,1,FALSE),"")</f>
        <v>WP</v>
      </c>
      <c r="G58" s="84" t="str">
        <f t="shared" si="0"/>
        <v>WP</v>
      </c>
      <c r="H58" s="84" t="str">
        <f t="shared" si="1"/>
        <v>WP</v>
      </c>
      <c r="J58" s="84" t="str">
        <f>IFERROR(VLOOKUP(A58,Mapping_PTB_Brown!T:U,2,FALSE),"")</f>
        <v>PRON</v>
      </c>
      <c r="K58" s="84" t="str">
        <f>IFERROR(VLOOKUP(A58,Mapping_PTB_Brown!W:X,2,FALSE),"")</f>
        <v/>
      </c>
      <c r="M58" s="84" t="str">
        <f t="shared" si="2"/>
        <v>PRON</v>
      </c>
      <c r="O58" s="84" t="str">
        <f t="shared" si="3"/>
        <v>WP</v>
      </c>
      <c r="P58" s="84" t="str">
        <f t="shared" si="4"/>
        <v>PRON</v>
      </c>
    </row>
    <row r="59" spans="1:16">
      <c r="A59" s="82" t="s">
        <v>194</v>
      </c>
      <c r="B59" s="83" t="s">
        <v>1089</v>
      </c>
      <c r="C59" s="83" t="s">
        <v>931</v>
      </c>
      <c r="E59" s="84" t="str">
        <f>IFERROR(VLOOKUP(A59,Mapping_PTB_Brown!T:U,1,FALSE),"")</f>
        <v>WP$</v>
      </c>
      <c r="G59" s="84" t="str">
        <f t="shared" si="0"/>
        <v>WP$</v>
      </c>
      <c r="H59" s="84" t="str">
        <f t="shared" si="1"/>
        <v>WP$</v>
      </c>
      <c r="J59" s="84" t="str">
        <f>IFERROR(VLOOKUP(A59,Mapping_PTB_Brown!T:U,2,FALSE),"")</f>
        <v>PRON</v>
      </c>
      <c r="K59" s="84" t="str">
        <f>IFERROR(VLOOKUP(A59,Mapping_PTB_Brown!W:X,2,FALSE),"")</f>
        <v>PRON</v>
      </c>
      <c r="M59" s="84" t="str">
        <f t="shared" si="2"/>
        <v>PRON</v>
      </c>
      <c r="O59" s="84" t="str">
        <f t="shared" si="3"/>
        <v>WP$</v>
      </c>
      <c r="P59" s="84" t="str">
        <f t="shared" si="4"/>
        <v>PRON</v>
      </c>
    </row>
    <row r="60" spans="1:16">
      <c r="A60" s="82" t="s">
        <v>197</v>
      </c>
      <c r="B60" s="83" t="s">
        <v>1090</v>
      </c>
      <c r="C60" s="83" t="s">
        <v>1091</v>
      </c>
      <c r="E60" s="84" t="str">
        <f>IFERROR(VLOOKUP(A60,Mapping_PTB_Brown!T:U,1,FALSE),"")</f>
        <v>WRB</v>
      </c>
      <c r="G60" s="84" t="str">
        <f t="shared" si="0"/>
        <v>WRB</v>
      </c>
      <c r="H60" s="84" t="str">
        <f t="shared" si="1"/>
        <v>WRB</v>
      </c>
      <c r="J60" s="84" t="str">
        <f>IFERROR(VLOOKUP(A60,Mapping_PTB_Brown!T:U,2,FALSE),"")</f>
        <v>ADV</v>
      </c>
      <c r="K60" s="84" t="str">
        <f>IFERROR(VLOOKUP(A60,Mapping_PTB_Brown!W:X,2,FALSE),"")</f>
        <v>ADV</v>
      </c>
      <c r="M60" s="84" t="str">
        <f t="shared" si="2"/>
        <v>ADV</v>
      </c>
      <c r="O60" s="84" t="str">
        <f t="shared" si="3"/>
        <v>WRB</v>
      </c>
      <c r="P60" s="84" t="str">
        <f t="shared" si="4"/>
        <v>ADV</v>
      </c>
    </row>
    <row r="61" spans="1:16">
      <c r="A61" s="82" t="s">
        <v>215</v>
      </c>
      <c r="B61" s="83" t="s">
        <v>1092</v>
      </c>
      <c r="C61" s="83" t="s">
        <v>1093</v>
      </c>
      <c r="E61" s="84" t="str">
        <f>IFERROR(VLOOKUP(A61,Mapping_PTB_Brown!T:U,1,FALSE),"")</f>
        <v>:</v>
      </c>
      <c r="G61" s="84" t="str">
        <f t="shared" si="0"/>
        <v>:</v>
      </c>
      <c r="H61" s="84" t="str">
        <f t="shared" si="1"/>
        <v>:</v>
      </c>
      <c r="J61" s="84" t="str">
        <f>IFERROR(VLOOKUP(A61,Mapping_PTB_Brown!T:U,2,FALSE),"")</f>
        <v>PUNCT</v>
      </c>
      <c r="K61" s="84" t="str">
        <f>IFERROR(VLOOKUP(A61,Mapping_PTB_Brown!W:X,2,FALSE),"")</f>
        <v>PUNCT</v>
      </c>
      <c r="M61" s="84" t="str">
        <f t="shared" si="2"/>
        <v>PUNCT</v>
      </c>
      <c r="O61" s="84" t="str">
        <f t="shared" si="3"/>
        <v>:</v>
      </c>
      <c r="P61" s="84" t="str">
        <f t="shared" si="4"/>
        <v>PUNCT</v>
      </c>
    </row>
    <row r="62" spans="1:16">
      <c r="A62" s="82" t="s">
        <v>788</v>
      </c>
      <c r="B62" s="83" t="s">
        <v>1094</v>
      </c>
      <c r="C62" s="83" t="s">
        <v>1095</v>
      </c>
      <c r="E62" s="84" t="str">
        <f>IFERROR(VLOOKUP(A62,Mapping_PTB_Brown!T:U,1,FALSE),"")</f>
        <v>$</v>
      </c>
      <c r="G62" s="84" t="str">
        <f t="shared" si="0"/>
        <v>$</v>
      </c>
      <c r="H62" s="84" t="str">
        <f t="shared" si="1"/>
        <v>$</v>
      </c>
      <c r="J62" s="84" t="str">
        <f>IFERROR(VLOOKUP(A62,Mapping_PTB_Brown!T:U,2,FALSE),"")</f>
        <v>SYM</v>
      </c>
      <c r="K62" s="84" t="str">
        <f>IFERROR(VLOOKUP(A62,Mapping_PTB_Brown!W:X,2,FALSE),"")</f>
        <v/>
      </c>
      <c r="M62" s="84" t="str">
        <f t="shared" si="2"/>
        <v>SYM</v>
      </c>
      <c r="O62" s="84" t="str">
        <f t="shared" si="3"/>
        <v>$</v>
      </c>
      <c r="P62" s="84" t="str">
        <f t="shared" si="4"/>
        <v>SYM</v>
      </c>
    </row>
    <row r="64" spans="1:16">
      <c r="A64" s="87" t="s">
        <v>798</v>
      </c>
      <c r="F64" s="87" t="s">
        <v>798</v>
      </c>
      <c r="G64" s="84" t="str">
        <f t="shared" ref="G64:G69" si="5">A64</f>
        <v>''</v>
      </c>
      <c r="H64" s="84" t="str">
        <f t="shared" ref="H64:H69" si="6">IF(F64&lt;&gt;"",F64,E64)</f>
        <v>''</v>
      </c>
      <c r="M64" s="87" t="s">
        <v>798</v>
      </c>
      <c r="O64" s="84" t="str">
        <f t="shared" ref="O64:O69" si="7">A64</f>
        <v>''</v>
      </c>
      <c r="P64" s="84" t="s">
        <v>953</v>
      </c>
    </row>
    <row r="65" spans="1:16">
      <c r="A65" s="84" t="s">
        <v>789</v>
      </c>
      <c r="F65" s="84" t="s">
        <v>789</v>
      </c>
      <c r="G65" s="84" t="str">
        <f t="shared" si="5"/>
        <v>#</v>
      </c>
      <c r="H65" s="84" t="str">
        <f t="shared" si="6"/>
        <v>#</v>
      </c>
      <c r="M65" s="84" t="s">
        <v>789</v>
      </c>
      <c r="O65" s="84" t="str">
        <f t="shared" si="7"/>
        <v>#</v>
      </c>
      <c r="P65" s="84" t="s">
        <v>128</v>
      </c>
    </row>
    <row r="66" spans="1:16">
      <c r="A66" s="84" t="s">
        <v>219</v>
      </c>
      <c r="F66" s="84" t="s">
        <v>219</v>
      </c>
      <c r="G66" s="84" t="str">
        <f t="shared" si="5"/>
        <v>(</v>
      </c>
      <c r="H66" s="84" t="str">
        <f t="shared" si="6"/>
        <v>(</v>
      </c>
      <c r="M66" s="84" t="s">
        <v>219</v>
      </c>
      <c r="O66" s="84" t="str">
        <f t="shared" si="7"/>
        <v>(</v>
      </c>
      <c r="P66" s="84" t="s">
        <v>953</v>
      </c>
    </row>
    <row r="67" spans="1:16">
      <c r="A67" s="84" t="s">
        <v>221</v>
      </c>
      <c r="F67" s="84" t="s">
        <v>221</v>
      </c>
      <c r="G67" s="84" t="str">
        <f t="shared" si="5"/>
        <v>)</v>
      </c>
      <c r="H67" s="84" t="str">
        <f t="shared" si="6"/>
        <v>)</v>
      </c>
      <c r="M67" s="84" t="s">
        <v>221</v>
      </c>
      <c r="O67" s="84" t="str">
        <f t="shared" si="7"/>
        <v>)</v>
      </c>
      <c r="P67" s="84" t="s">
        <v>953</v>
      </c>
    </row>
    <row r="68" spans="1:16">
      <c r="A68" s="84" t="s">
        <v>213</v>
      </c>
      <c r="F68" s="84" t="s">
        <v>213</v>
      </c>
      <c r="G68" s="84" t="str">
        <f t="shared" si="5"/>
        <v>,</v>
      </c>
      <c r="H68" s="84" t="str">
        <f t="shared" si="6"/>
        <v>,</v>
      </c>
      <c r="M68" s="84" t="s">
        <v>213</v>
      </c>
      <c r="O68" s="84" t="str">
        <f t="shared" si="7"/>
        <v>,</v>
      </c>
      <c r="P68" s="84" t="s">
        <v>953</v>
      </c>
    </row>
    <row r="69" spans="1:16">
      <c r="A69" s="84" t="s">
        <v>210</v>
      </c>
      <c r="F69" s="84" t="s">
        <v>210</v>
      </c>
      <c r="G69" s="84" t="str">
        <f t="shared" si="5"/>
        <v>``</v>
      </c>
      <c r="H69" s="84" t="str">
        <f t="shared" si="6"/>
        <v>``</v>
      </c>
      <c r="M69" s="84" t="s">
        <v>210</v>
      </c>
      <c r="O69" s="84" t="str">
        <f t="shared" si="7"/>
        <v>``</v>
      </c>
      <c r="P69" s="84" t="s">
        <v>953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171D-192E-9548-B1BA-8C09B3EDB06B}">
  <dimension ref="A1:C21"/>
  <sheetViews>
    <sheetView workbookViewId="0">
      <selection activeCell="A21" sqref="A5:A21"/>
    </sheetView>
  </sheetViews>
  <sheetFormatPr baseColWidth="10" defaultRowHeight="16"/>
  <sheetData>
    <row r="1" spans="1:3">
      <c r="A1" t="s">
        <v>957</v>
      </c>
    </row>
    <row r="4" spans="1:3" s="6" customFormat="1">
      <c r="A4" s="6" t="s">
        <v>790</v>
      </c>
      <c r="B4" s="6" t="s">
        <v>791</v>
      </c>
      <c r="C4" s="6" t="s">
        <v>792</v>
      </c>
    </row>
    <row r="5" spans="1:3">
      <c r="A5" t="s">
        <v>945</v>
      </c>
      <c r="B5" t="s">
        <v>36</v>
      </c>
      <c r="C5" t="s">
        <v>958</v>
      </c>
    </row>
    <row r="6" spans="1:3">
      <c r="A6" t="s">
        <v>944</v>
      </c>
      <c r="B6" t="s">
        <v>959</v>
      </c>
      <c r="C6" t="s">
        <v>960</v>
      </c>
    </row>
    <row r="7" spans="1:3">
      <c r="A7" t="s">
        <v>951</v>
      </c>
      <c r="B7" t="s">
        <v>104</v>
      </c>
      <c r="C7" t="s">
        <v>961</v>
      </c>
    </row>
    <row r="8" spans="1:3">
      <c r="A8" t="s">
        <v>955</v>
      </c>
      <c r="B8" t="s">
        <v>962</v>
      </c>
      <c r="C8" t="s">
        <v>980</v>
      </c>
    </row>
    <row r="9" spans="1:3">
      <c r="A9" t="s">
        <v>940</v>
      </c>
      <c r="B9" t="s">
        <v>6</v>
      </c>
      <c r="C9" t="s">
        <v>963</v>
      </c>
    </row>
    <row r="10" spans="1:3">
      <c r="A10" t="s">
        <v>941</v>
      </c>
      <c r="B10" t="s">
        <v>813</v>
      </c>
      <c r="C10" t="s">
        <v>964</v>
      </c>
    </row>
    <row r="11" spans="1:3">
      <c r="A11" t="s">
        <v>952</v>
      </c>
      <c r="B11" t="s">
        <v>689</v>
      </c>
    </row>
    <row r="12" spans="1:3">
      <c r="A12" t="s">
        <v>947</v>
      </c>
      <c r="B12" t="s">
        <v>965</v>
      </c>
      <c r="C12" t="s">
        <v>966</v>
      </c>
    </row>
    <row r="13" spans="1:3">
      <c r="A13" t="s">
        <v>942</v>
      </c>
      <c r="B13" t="s">
        <v>967</v>
      </c>
      <c r="C13" t="s">
        <v>968</v>
      </c>
    </row>
    <row r="14" spans="1:3">
      <c r="A14" t="s">
        <v>949</v>
      </c>
      <c r="B14" t="s">
        <v>841</v>
      </c>
      <c r="C14" t="s">
        <v>969</v>
      </c>
    </row>
    <row r="15" spans="1:3">
      <c r="A15" t="s">
        <v>950</v>
      </c>
      <c r="B15" t="s">
        <v>970</v>
      </c>
      <c r="C15" t="s">
        <v>971</v>
      </c>
    </row>
    <row r="16" spans="1:3">
      <c r="A16" t="s">
        <v>948</v>
      </c>
      <c r="B16" t="s">
        <v>972</v>
      </c>
    </row>
    <row r="17" spans="1:3">
      <c r="A17" t="s">
        <v>953</v>
      </c>
      <c r="B17" t="s">
        <v>973</v>
      </c>
      <c r="C17" t="s">
        <v>974</v>
      </c>
    </row>
    <row r="18" spans="1:3">
      <c r="A18" t="s">
        <v>956</v>
      </c>
      <c r="B18" t="s">
        <v>33</v>
      </c>
    </row>
    <row r="19" spans="1:3">
      <c r="A19" t="s">
        <v>128</v>
      </c>
      <c r="B19" t="s">
        <v>855</v>
      </c>
    </row>
    <row r="20" spans="1:3">
      <c r="A20" t="s">
        <v>946</v>
      </c>
      <c r="B20" t="s">
        <v>975</v>
      </c>
      <c r="C20" t="s">
        <v>981</v>
      </c>
    </row>
    <row r="21" spans="1:3">
      <c r="A21" t="s">
        <v>943</v>
      </c>
      <c r="B21" t="s">
        <v>976</v>
      </c>
      <c r="C21" t="s">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8DC0E-81FB-FF4B-988A-2CABA1D91CD5}">
  <dimension ref="A1:E49"/>
  <sheetViews>
    <sheetView zoomScale="163" workbookViewId="0">
      <selection activeCell="A8" sqref="A8"/>
    </sheetView>
  </sheetViews>
  <sheetFormatPr baseColWidth="10" defaultRowHeight="16"/>
  <cols>
    <col min="1" max="1" width="5.83203125" bestFit="1" customWidth="1"/>
    <col min="2" max="2" width="37.5" bestFit="1" customWidth="1"/>
  </cols>
  <sheetData>
    <row r="1" spans="1:5">
      <c r="A1" t="s">
        <v>863</v>
      </c>
    </row>
    <row r="4" spans="1:5" s="6" customFormat="1">
      <c r="A4" s="6" t="s">
        <v>790</v>
      </c>
      <c r="B4" s="6" t="s">
        <v>791</v>
      </c>
      <c r="C4" s="6" t="s">
        <v>792</v>
      </c>
      <c r="E4" s="6" t="s">
        <v>861</v>
      </c>
    </row>
    <row r="5" spans="1:5">
      <c r="A5" t="s">
        <v>45</v>
      </c>
      <c r="B5" t="s">
        <v>793</v>
      </c>
      <c r="C5" t="s">
        <v>794</v>
      </c>
      <c r="E5">
        <f>COUNTIF(Mapping_PTB_Brown!F:F,PTB_NLTK!A5)</f>
        <v>1</v>
      </c>
    </row>
    <row r="6" spans="1:5">
      <c r="A6" t="s">
        <v>130</v>
      </c>
      <c r="B6" t="s">
        <v>795</v>
      </c>
      <c r="C6" t="s">
        <v>796</v>
      </c>
      <c r="E6">
        <f>COUNTIF(Mapping_PTB_Brown!F:F,PTB_NLTK!A6)</f>
        <v>1</v>
      </c>
    </row>
    <row r="7" spans="1:5">
      <c r="A7" t="s">
        <v>163</v>
      </c>
      <c r="B7" t="s">
        <v>165</v>
      </c>
      <c r="C7" t="s">
        <v>797</v>
      </c>
      <c r="E7">
        <f>COUNTIF(Mapping_PTB_Brown!F:F,PTB_NLTK!A7)</f>
        <v>1</v>
      </c>
    </row>
    <row r="8" spans="1:5">
      <c r="A8" t="s">
        <v>798</v>
      </c>
      <c r="B8" t="s">
        <v>799</v>
      </c>
      <c r="C8" t="s">
        <v>800</v>
      </c>
      <c r="E8">
        <f>COUNTIF(Mapping_PTB_Brown!F:F,PTB_NLTK!A8)</f>
        <v>1</v>
      </c>
    </row>
    <row r="9" spans="1:5">
      <c r="A9" t="s">
        <v>188</v>
      </c>
      <c r="B9" t="s">
        <v>801</v>
      </c>
      <c r="C9" t="s">
        <v>802</v>
      </c>
      <c r="E9">
        <f>COUNTIF(Mapping_PTB_Brown!F:F,PTB_NLTK!A9)</f>
        <v>1</v>
      </c>
    </row>
    <row r="10" spans="1:5">
      <c r="A10" t="s">
        <v>133</v>
      </c>
      <c r="B10" t="s">
        <v>689</v>
      </c>
      <c r="C10" t="s">
        <v>803</v>
      </c>
      <c r="E10">
        <f>COUNTIF(Mapping_PTB_Brown!F:F,PTB_NLTK!A10)</f>
        <v>1</v>
      </c>
    </row>
    <row r="11" spans="1:5">
      <c r="A11" t="s">
        <v>156</v>
      </c>
      <c r="B11" t="s">
        <v>714</v>
      </c>
      <c r="C11" t="s">
        <v>804</v>
      </c>
      <c r="E11">
        <f>COUNTIF(Mapping_PTB_Brown!F:F,PTB_NLTK!A11)</f>
        <v>1</v>
      </c>
    </row>
    <row r="12" spans="1:5">
      <c r="A12" t="s">
        <v>34</v>
      </c>
      <c r="B12" t="s">
        <v>805</v>
      </c>
      <c r="C12" t="s">
        <v>806</v>
      </c>
      <c r="E12">
        <f>COUNTIF(Mapping_PTB_Brown!F:F,PTB_NLTK!A12)</f>
        <v>1</v>
      </c>
    </row>
    <row r="13" spans="1:5">
      <c r="A13" t="s">
        <v>176</v>
      </c>
      <c r="B13" t="s">
        <v>723</v>
      </c>
      <c r="C13" t="s">
        <v>807</v>
      </c>
      <c r="E13">
        <f>COUNTIF(Mapping_PTB_Brown!F:F,PTB_NLTK!A13)</f>
        <v>1</v>
      </c>
    </row>
    <row r="14" spans="1:5">
      <c r="A14" t="s">
        <v>211</v>
      </c>
      <c r="B14" t="s">
        <v>212</v>
      </c>
      <c r="C14" t="s">
        <v>808</v>
      </c>
      <c r="E14">
        <f>COUNTIF(Mapping_PTB_Brown!F:F,PTB_NLTK!A14)</f>
        <v>1</v>
      </c>
    </row>
    <row r="15" spans="1:5">
      <c r="A15" t="s">
        <v>170</v>
      </c>
      <c r="B15" t="s">
        <v>809</v>
      </c>
      <c r="C15" t="s">
        <v>810</v>
      </c>
      <c r="E15">
        <f>COUNTIF(Mapping_PTB_Brown!F:F,PTB_NLTK!A15)</f>
        <v>1</v>
      </c>
    </row>
    <row r="16" spans="1:5">
      <c r="A16" t="s">
        <v>50</v>
      </c>
      <c r="B16" t="s">
        <v>811</v>
      </c>
      <c r="C16" t="s">
        <v>812</v>
      </c>
      <c r="E16">
        <f>COUNTIF(Mapping_PTB_Brown!F:F,PTB_NLTK!A16)</f>
        <v>1</v>
      </c>
    </row>
    <row r="17" spans="1:5">
      <c r="A17" t="s">
        <v>12</v>
      </c>
      <c r="B17" t="s">
        <v>813</v>
      </c>
      <c r="C17" t="s">
        <v>814</v>
      </c>
      <c r="E17">
        <f>COUNTIF(Mapping_PTB_Brown!F:F,PTB_NLTK!A17)</f>
        <v>1</v>
      </c>
    </row>
    <row r="18" spans="1:5">
      <c r="A18" t="s">
        <v>80</v>
      </c>
      <c r="B18" t="s">
        <v>815</v>
      </c>
      <c r="C18" t="s">
        <v>816</v>
      </c>
      <c r="E18">
        <f>COUNTIF(Mapping_PTB_Brown!F:F,PTB_NLTK!A18)</f>
        <v>1</v>
      </c>
    </row>
    <row r="19" spans="1:5">
      <c r="A19" t="s">
        <v>215</v>
      </c>
      <c r="B19" t="s">
        <v>817</v>
      </c>
      <c r="C19" t="s">
        <v>818</v>
      </c>
      <c r="E19">
        <f>COUNTIF(Mapping_PTB_Brown!F:F,PTB_NLTK!A19)</f>
        <v>1</v>
      </c>
    </row>
    <row r="20" spans="1:5">
      <c r="A20" t="s">
        <v>194</v>
      </c>
      <c r="B20" t="s">
        <v>819</v>
      </c>
      <c r="C20" t="s">
        <v>820</v>
      </c>
      <c r="E20">
        <f>COUNTIF(Mapping_PTB_Brown!F:F,PTB_NLTK!A20)</f>
        <v>1</v>
      </c>
    </row>
    <row r="21" spans="1:5">
      <c r="A21" t="s">
        <v>70</v>
      </c>
      <c r="B21" t="s">
        <v>821</v>
      </c>
      <c r="C21" t="s">
        <v>822</v>
      </c>
      <c r="E21">
        <f>COUNTIF(Mapping_PTB_Brown!F:F,PTB_NLTK!A21)</f>
        <v>1</v>
      </c>
    </row>
    <row r="22" spans="1:5">
      <c r="A22" t="s">
        <v>94</v>
      </c>
      <c r="B22" t="s">
        <v>612</v>
      </c>
      <c r="C22" t="s">
        <v>823</v>
      </c>
      <c r="E22">
        <f>COUNTIF(Mapping_PTB_Brown!F:F,PTB_NLTK!A22)</f>
        <v>1</v>
      </c>
    </row>
    <row r="23" spans="1:5">
      <c r="A23" t="s">
        <v>185</v>
      </c>
      <c r="B23" t="s">
        <v>725</v>
      </c>
      <c r="C23" t="s">
        <v>824</v>
      </c>
      <c r="E23">
        <f>COUNTIF(Mapping_PTB_Brown!F:F,PTB_NLTK!A23)</f>
        <v>1</v>
      </c>
    </row>
    <row r="24" spans="1:5">
      <c r="A24" t="s">
        <v>219</v>
      </c>
      <c r="B24" t="s">
        <v>244</v>
      </c>
      <c r="C24" t="s">
        <v>825</v>
      </c>
      <c r="E24">
        <f>COUNTIF(Mapping_PTB_Brown!F:F,PTB_NLTK!A24)</f>
        <v>1</v>
      </c>
    </row>
    <row r="25" spans="1:5">
      <c r="A25" t="s">
        <v>221</v>
      </c>
      <c r="B25" t="s">
        <v>245</v>
      </c>
      <c r="C25" t="s">
        <v>826</v>
      </c>
      <c r="E25">
        <f>COUNTIF(Mapping_PTB_Brown!F:F,PTB_NLTK!A25)</f>
        <v>1</v>
      </c>
    </row>
    <row r="26" spans="1:5">
      <c r="A26" t="s">
        <v>217</v>
      </c>
      <c r="B26" t="s">
        <v>248</v>
      </c>
      <c r="C26" t="s">
        <v>827</v>
      </c>
      <c r="E26">
        <f>COUNTIF(Mapping_PTB_Brown!F:F,PTB_NLTK!A26)</f>
        <v>1</v>
      </c>
    </row>
    <row r="27" spans="1:5">
      <c r="A27" t="s">
        <v>213</v>
      </c>
      <c r="B27" t="s">
        <v>214</v>
      </c>
      <c r="C27" t="s">
        <v>828</v>
      </c>
      <c r="E27">
        <f>COUNTIF(Mapping_PTB_Brown!F:F,PTB_NLTK!A27)</f>
        <v>1</v>
      </c>
    </row>
    <row r="28" spans="1:5">
      <c r="A28" t="s">
        <v>210</v>
      </c>
      <c r="B28" t="s">
        <v>829</v>
      </c>
      <c r="C28" t="s">
        <v>830</v>
      </c>
      <c r="E28">
        <f>COUNTIF(Mapping_PTB_Brown!F:F,PTB_NLTK!A28)</f>
        <v>1</v>
      </c>
    </row>
    <row r="29" spans="1:5">
      <c r="A29" t="s">
        <v>788</v>
      </c>
      <c r="B29" t="s">
        <v>831</v>
      </c>
      <c r="C29" t="s">
        <v>832</v>
      </c>
      <c r="E29">
        <f>COUNTIF(Mapping_PTB_Brown!F:F,PTB_NLTK!A29)</f>
        <v>1</v>
      </c>
    </row>
    <row r="30" spans="1:5">
      <c r="A30" t="s">
        <v>102</v>
      </c>
      <c r="B30" t="s">
        <v>104</v>
      </c>
      <c r="C30" t="s">
        <v>833</v>
      </c>
      <c r="E30">
        <f>COUNTIF(Mapping_PTB_Brown!F:F,PTB_NLTK!A30)</f>
        <v>1</v>
      </c>
    </row>
    <row r="31" spans="1:5">
      <c r="A31" t="s">
        <v>105</v>
      </c>
      <c r="B31" t="s">
        <v>670</v>
      </c>
      <c r="C31" t="s">
        <v>834</v>
      </c>
      <c r="E31">
        <f>COUNTIF(Mapping_PTB_Brown!F:F,PTB_NLTK!A31)</f>
        <v>1</v>
      </c>
    </row>
    <row r="32" spans="1:5">
      <c r="A32" t="s">
        <v>108</v>
      </c>
      <c r="B32" t="s">
        <v>675</v>
      </c>
      <c r="C32" t="s">
        <v>835</v>
      </c>
      <c r="E32">
        <f>COUNTIF(Mapping_PTB_Brown!F:F,PTB_NLTK!A32)</f>
        <v>1</v>
      </c>
    </row>
    <row r="33" spans="1:5">
      <c r="A33" t="s">
        <v>145</v>
      </c>
      <c r="B33" t="s">
        <v>147</v>
      </c>
      <c r="C33" t="s">
        <v>836</v>
      </c>
      <c r="E33">
        <f>COUNTIF(Mapping_PTB_Brown!F:F,PTB_NLTK!A33)</f>
        <v>1</v>
      </c>
    </row>
    <row r="34" spans="1:5">
      <c r="A34" t="s">
        <v>29</v>
      </c>
      <c r="B34" t="s">
        <v>837</v>
      </c>
      <c r="C34" t="s">
        <v>838</v>
      </c>
      <c r="E34">
        <f>COUNTIF(Mapping_PTB_Brown!F:F,PTB_NLTK!A34)</f>
        <v>1</v>
      </c>
    </row>
    <row r="35" spans="1:5">
      <c r="A35" t="s">
        <v>26</v>
      </c>
      <c r="B35" t="s">
        <v>839</v>
      </c>
      <c r="C35" t="s">
        <v>840</v>
      </c>
      <c r="E35">
        <f>COUNTIF(Mapping_PTB_Brown!F:F,PTB_NLTK!A35)</f>
        <v>1</v>
      </c>
    </row>
    <row r="36" spans="1:5">
      <c r="A36" t="s">
        <v>125</v>
      </c>
      <c r="B36" t="s">
        <v>841</v>
      </c>
      <c r="C36" t="s">
        <v>842</v>
      </c>
      <c r="E36">
        <f>COUNTIF(Mapping_PTB_Brown!F:F,PTB_NLTK!A36)</f>
        <v>1</v>
      </c>
    </row>
    <row r="37" spans="1:5">
      <c r="A37" t="s">
        <v>37</v>
      </c>
      <c r="B37" t="s">
        <v>515</v>
      </c>
      <c r="C37" t="s">
        <v>843</v>
      </c>
      <c r="E37">
        <f>COUNTIF(Mapping_PTB_Brown!F:F,PTB_NLTK!A37)</f>
        <v>1</v>
      </c>
    </row>
    <row r="38" spans="1:5">
      <c r="A38" t="s">
        <v>40</v>
      </c>
      <c r="B38" t="s">
        <v>522</v>
      </c>
      <c r="C38" t="s">
        <v>844</v>
      </c>
      <c r="E38">
        <f>COUNTIF(Mapping_PTB_Brown!F:F,PTB_NLTK!A38)</f>
        <v>1</v>
      </c>
    </row>
    <row r="39" spans="1:5">
      <c r="A39" t="s">
        <v>76</v>
      </c>
      <c r="B39" t="s">
        <v>845</v>
      </c>
      <c r="C39" t="s">
        <v>846</v>
      </c>
      <c r="E39">
        <f>COUNTIF(Mapping_PTB_Brown!F:F,PTB_NLTK!A39)</f>
        <v>1</v>
      </c>
    </row>
    <row r="40" spans="1:5">
      <c r="A40" t="s">
        <v>47</v>
      </c>
      <c r="B40" t="s">
        <v>49</v>
      </c>
      <c r="C40" t="s">
        <v>847</v>
      </c>
      <c r="E40">
        <f>COUNTIF(Mapping_PTB_Brown!F:F,PTB_NLTK!A40)</f>
        <v>1</v>
      </c>
    </row>
    <row r="41" spans="1:5">
      <c r="A41" t="s">
        <v>136</v>
      </c>
      <c r="B41" t="s">
        <v>138</v>
      </c>
      <c r="C41" t="s">
        <v>848</v>
      </c>
      <c r="E41">
        <f>COUNTIF(Mapping_PTB_Brown!F:F,PTB_NLTK!A41)</f>
        <v>1</v>
      </c>
    </row>
    <row r="42" spans="1:5">
      <c r="A42" t="s">
        <v>197</v>
      </c>
      <c r="B42" t="s">
        <v>198</v>
      </c>
      <c r="C42" t="s">
        <v>849</v>
      </c>
      <c r="E42">
        <f>COUNTIF(Mapping_PTB_Brown!F:F,PTB_NLTK!A42)</f>
        <v>1</v>
      </c>
    </row>
    <row r="43" spans="1:5">
      <c r="A43" t="s">
        <v>64</v>
      </c>
      <c r="B43" t="s">
        <v>850</v>
      </c>
      <c r="C43" t="s">
        <v>851</v>
      </c>
      <c r="E43">
        <f>COUNTIF(Mapping_PTB_Brown!F:F,PTB_NLTK!A43)</f>
        <v>1</v>
      </c>
    </row>
    <row r="44" spans="1:5">
      <c r="A44" t="s">
        <v>23</v>
      </c>
      <c r="B44" t="s">
        <v>327</v>
      </c>
      <c r="C44" t="s">
        <v>852</v>
      </c>
      <c r="E44">
        <f>COUNTIF(Mapping_PTB_Brown!F:F,PTB_NLTK!A44)</f>
        <v>1</v>
      </c>
    </row>
    <row r="45" spans="1:5">
      <c r="A45" t="s">
        <v>57</v>
      </c>
      <c r="B45" t="s">
        <v>853</v>
      </c>
      <c r="C45" t="s">
        <v>854</v>
      </c>
      <c r="E45">
        <f>COUNTIF(Mapping_PTB_Brown!F:F,PTB_NLTK!A45)</f>
        <v>1</v>
      </c>
    </row>
    <row r="46" spans="1:5">
      <c r="A46" t="s">
        <v>128</v>
      </c>
      <c r="B46" t="s">
        <v>855</v>
      </c>
      <c r="C46" t="s">
        <v>856</v>
      </c>
      <c r="E46">
        <f>COUNTIF(Mapping_PTB_Brown!F:F,PTB_NLTK!A46)</f>
        <v>1</v>
      </c>
    </row>
    <row r="47" spans="1:5">
      <c r="A47" t="s">
        <v>4</v>
      </c>
      <c r="B47" t="s">
        <v>285</v>
      </c>
      <c r="C47" t="s">
        <v>857</v>
      </c>
      <c r="E47">
        <f>COUNTIF(Mapping_PTB_Brown!F:F,PTB_NLTK!A47)</f>
        <v>1</v>
      </c>
    </row>
    <row r="48" spans="1:5">
      <c r="A48" t="s">
        <v>7</v>
      </c>
      <c r="B48" t="s">
        <v>287</v>
      </c>
      <c r="C48" t="s">
        <v>858</v>
      </c>
      <c r="E48">
        <f>COUNTIF(Mapping_PTB_Brown!F:F,PTB_NLTK!A48)</f>
        <v>1</v>
      </c>
    </row>
    <row r="49" spans="1:5">
      <c r="A49" t="s">
        <v>78</v>
      </c>
      <c r="B49" t="s">
        <v>859</v>
      </c>
      <c r="C49" t="s">
        <v>860</v>
      </c>
      <c r="E49">
        <f>COUNTIF(Mapping_PTB_Brown!F:F,PTB_NLTK!A49)</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E7CB5-A51E-1E4D-8DB8-5ABA9D3D1E00}">
  <dimension ref="A2:C230"/>
  <sheetViews>
    <sheetView workbookViewId="0">
      <selection activeCell="C178" sqref="C178"/>
    </sheetView>
  </sheetViews>
  <sheetFormatPr baseColWidth="10" defaultRowHeight="16"/>
  <cols>
    <col min="1" max="1" width="19.83203125" bestFit="1" customWidth="1"/>
    <col min="2" max="2" width="33.83203125" style="4" customWidth="1"/>
    <col min="3" max="3" width="93.33203125" style="4" customWidth="1"/>
  </cols>
  <sheetData>
    <row r="2" spans="1:3">
      <c r="A2" t="s">
        <v>785</v>
      </c>
    </row>
    <row r="4" spans="1:3" ht="21">
      <c r="A4" s="1" t="s">
        <v>2</v>
      </c>
      <c r="B4" s="2" t="s">
        <v>3</v>
      </c>
      <c r="C4" s="2" t="s">
        <v>229</v>
      </c>
    </row>
    <row r="5" spans="1:3" ht="21">
      <c r="A5" s="1" t="s">
        <v>219</v>
      </c>
      <c r="B5" s="3" t="s">
        <v>244</v>
      </c>
      <c r="C5" s="3" t="s">
        <v>219</v>
      </c>
    </row>
    <row r="6" spans="1:3" ht="21">
      <c r="A6" s="1" t="s">
        <v>221</v>
      </c>
      <c r="B6" s="3" t="s">
        <v>245</v>
      </c>
      <c r="C6" s="3" t="s">
        <v>221</v>
      </c>
    </row>
    <row r="7" spans="1:3" ht="21">
      <c r="A7" s="1" t="s">
        <v>223</v>
      </c>
      <c r="B7" s="3" t="s">
        <v>246</v>
      </c>
      <c r="C7" s="3" t="s">
        <v>247</v>
      </c>
    </row>
    <row r="8" spans="1:3" ht="21">
      <c r="A8" s="1" t="s">
        <v>213</v>
      </c>
      <c r="B8" s="3" t="s">
        <v>214</v>
      </c>
      <c r="C8" s="3" t="s">
        <v>213</v>
      </c>
    </row>
    <row r="9" spans="1:3" ht="21">
      <c r="A9" s="1" t="s">
        <v>211</v>
      </c>
      <c r="B9" s="3" t="s">
        <v>212</v>
      </c>
      <c r="C9" s="3" t="s">
        <v>211</v>
      </c>
    </row>
    <row r="10" spans="1:3" ht="21">
      <c r="A10" s="1" t="s">
        <v>217</v>
      </c>
      <c r="B10" s="3" t="s">
        <v>248</v>
      </c>
      <c r="C10" s="3" t="s">
        <v>249</v>
      </c>
    </row>
    <row r="11" spans="1:3" ht="21">
      <c r="A11" s="1" t="s">
        <v>215</v>
      </c>
      <c r="B11" s="3" t="s">
        <v>216</v>
      </c>
      <c r="C11" s="3" t="s">
        <v>215</v>
      </c>
    </row>
    <row r="12" spans="1:3" ht="42">
      <c r="A12" s="1" t="s">
        <v>112</v>
      </c>
      <c r="B12" s="3" t="s">
        <v>250</v>
      </c>
      <c r="C12" s="3" t="s">
        <v>251</v>
      </c>
    </row>
    <row r="13" spans="1:3" ht="42">
      <c r="A13" s="1" t="s">
        <v>114</v>
      </c>
      <c r="B13" s="3" t="s">
        <v>252</v>
      </c>
      <c r="C13" s="3" t="s">
        <v>253</v>
      </c>
    </row>
    <row r="14" spans="1:3" ht="42">
      <c r="A14" s="1" t="s">
        <v>116</v>
      </c>
      <c r="B14" s="3" t="s">
        <v>230</v>
      </c>
      <c r="C14" s="3" t="s">
        <v>254</v>
      </c>
    </row>
    <row r="15" spans="1:3" ht="63">
      <c r="A15" s="1" t="s">
        <v>117</v>
      </c>
      <c r="B15" s="3" t="s">
        <v>255</v>
      </c>
      <c r="C15" s="3" t="s">
        <v>256</v>
      </c>
    </row>
    <row r="16" spans="1:3" ht="42">
      <c r="A16" s="1" t="s">
        <v>257</v>
      </c>
      <c r="B16" s="3" t="s">
        <v>258</v>
      </c>
      <c r="C16" s="3" t="s">
        <v>259</v>
      </c>
    </row>
    <row r="17" spans="1:3" ht="42">
      <c r="A17" s="1" t="s">
        <v>260</v>
      </c>
      <c r="B17" s="3" t="s">
        <v>261</v>
      </c>
      <c r="C17" s="3" t="s">
        <v>262</v>
      </c>
    </row>
    <row r="18" spans="1:3" ht="21">
      <c r="A18" s="1" t="s">
        <v>21</v>
      </c>
      <c r="B18" s="3" t="s">
        <v>22</v>
      </c>
      <c r="C18" s="3" t="s">
        <v>263</v>
      </c>
    </row>
    <row r="19" spans="1:3" ht="42">
      <c r="A19" s="1" t="s">
        <v>139</v>
      </c>
      <c r="B19" s="3" t="s">
        <v>264</v>
      </c>
      <c r="C19" s="3" t="s">
        <v>140</v>
      </c>
    </row>
    <row r="20" spans="1:3" ht="63">
      <c r="A20" s="1" t="s">
        <v>148</v>
      </c>
      <c r="B20" s="3" t="s">
        <v>265</v>
      </c>
      <c r="C20" s="3" t="s">
        <v>149</v>
      </c>
    </row>
    <row r="21" spans="1:3" ht="63">
      <c r="A21" s="1" t="s">
        <v>266</v>
      </c>
      <c r="B21" s="3" t="s">
        <v>267</v>
      </c>
      <c r="C21" s="3" t="s">
        <v>268</v>
      </c>
    </row>
    <row r="22" spans="1:3" ht="42">
      <c r="A22" s="1" t="s">
        <v>150</v>
      </c>
      <c r="B22" s="3" t="s">
        <v>269</v>
      </c>
      <c r="C22" s="3" t="s">
        <v>151</v>
      </c>
    </row>
    <row r="23" spans="1:3" ht="63">
      <c r="A23" s="1" t="s">
        <v>270</v>
      </c>
      <c r="B23" s="3" t="s">
        <v>271</v>
      </c>
      <c r="C23" s="3" t="s">
        <v>272</v>
      </c>
    </row>
    <row r="24" spans="1:3" ht="42">
      <c r="A24" s="1" t="s">
        <v>159</v>
      </c>
      <c r="B24" s="3" t="s">
        <v>273</v>
      </c>
      <c r="C24" s="3" t="s">
        <v>160</v>
      </c>
    </row>
    <row r="25" spans="1:3" ht="42">
      <c r="A25" s="1" t="s">
        <v>172</v>
      </c>
      <c r="B25" s="3" t="s">
        <v>274</v>
      </c>
      <c r="C25" s="3" t="s">
        <v>173</v>
      </c>
    </row>
    <row r="26" spans="1:3" ht="42">
      <c r="A26" s="1" t="s">
        <v>275</v>
      </c>
      <c r="B26" s="3" t="s">
        <v>231</v>
      </c>
      <c r="C26" s="3" t="s">
        <v>276</v>
      </c>
    </row>
    <row r="27" spans="1:3" ht="21">
      <c r="A27" s="1" t="s">
        <v>168</v>
      </c>
      <c r="B27" s="3" t="s">
        <v>277</v>
      </c>
      <c r="C27" s="3" t="s">
        <v>169</v>
      </c>
    </row>
    <row r="28" spans="1:3" ht="63">
      <c r="A28" s="1" t="s">
        <v>174</v>
      </c>
      <c r="B28" s="3" t="s">
        <v>278</v>
      </c>
      <c r="C28" s="3" t="s">
        <v>279</v>
      </c>
    </row>
    <row r="29" spans="1:3" ht="63">
      <c r="A29" s="1" t="s">
        <v>280</v>
      </c>
      <c r="B29" s="3" t="s">
        <v>281</v>
      </c>
      <c r="C29" s="3" t="s">
        <v>282</v>
      </c>
    </row>
    <row r="30" spans="1:3" ht="42">
      <c r="A30" s="1" t="s">
        <v>179</v>
      </c>
      <c r="B30" s="3" t="s">
        <v>283</v>
      </c>
      <c r="C30" s="3" t="s">
        <v>180</v>
      </c>
    </row>
    <row r="31" spans="1:3" ht="42">
      <c r="A31" s="1" t="s">
        <v>204</v>
      </c>
      <c r="B31" s="3" t="s">
        <v>232</v>
      </c>
      <c r="C31" s="3" t="s">
        <v>284</v>
      </c>
    </row>
    <row r="32" spans="1:3" ht="21">
      <c r="A32" s="1" t="s">
        <v>4</v>
      </c>
      <c r="B32" s="3" t="s">
        <v>285</v>
      </c>
      <c r="C32" s="3" t="s">
        <v>286</v>
      </c>
    </row>
    <row r="33" spans="1:3" ht="42">
      <c r="A33" s="1" t="s">
        <v>7</v>
      </c>
      <c r="B33" s="3" t="s">
        <v>287</v>
      </c>
      <c r="C33" s="3" t="s">
        <v>288</v>
      </c>
    </row>
    <row r="34" spans="1:3" ht="21">
      <c r="A34" s="1" t="s">
        <v>289</v>
      </c>
      <c r="B34" s="3" t="s">
        <v>290</v>
      </c>
      <c r="C34" s="3" t="s">
        <v>291</v>
      </c>
    </row>
    <row r="35" spans="1:3" ht="63">
      <c r="A35" s="1" t="s">
        <v>32</v>
      </c>
      <c r="B35" s="3" t="s">
        <v>292</v>
      </c>
      <c r="C35" s="3" t="s">
        <v>293</v>
      </c>
    </row>
    <row r="36" spans="1:3" ht="63">
      <c r="A36" s="1" t="s">
        <v>141</v>
      </c>
      <c r="B36" s="3" t="s">
        <v>294</v>
      </c>
      <c r="C36" s="3" t="s">
        <v>295</v>
      </c>
    </row>
    <row r="37" spans="1:3" ht="63">
      <c r="A37" s="1" t="s">
        <v>202</v>
      </c>
      <c r="B37" s="3" t="s">
        <v>296</v>
      </c>
      <c r="C37" s="3" t="s">
        <v>224</v>
      </c>
    </row>
    <row r="38" spans="1:3" ht="84">
      <c r="A38" s="1" t="s">
        <v>297</v>
      </c>
      <c r="B38" s="3" t="s">
        <v>298</v>
      </c>
      <c r="C38" s="3" t="s">
        <v>299</v>
      </c>
    </row>
    <row r="39" spans="1:3" ht="21">
      <c r="A39" s="1" t="s">
        <v>152</v>
      </c>
      <c r="B39" s="3" t="s">
        <v>300</v>
      </c>
      <c r="C39" s="3" t="s">
        <v>301</v>
      </c>
    </row>
    <row r="40" spans="1:3" ht="42">
      <c r="A40" s="1" t="s">
        <v>203</v>
      </c>
      <c r="B40" s="3" t="s">
        <v>302</v>
      </c>
      <c r="C40" s="3" t="s">
        <v>303</v>
      </c>
    </row>
    <row r="41" spans="1:3" ht="42">
      <c r="A41" s="1" t="s">
        <v>181</v>
      </c>
      <c r="B41" s="3" t="s">
        <v>304</v>
      </c>
      <c r="C41" s="3" t="s">
        <v>182</v>
      </c>
    </row>
    <row r="42" spans="1:3" ht="42">
      <c r="A42" s="1" t="s">
        <v>305</v>
      </c>
      <c r="B42" s="3" t="s">
        <v>233</v>
      </c>
      <c r="C42" s="3" t="s">
        <v>306</v>
      </c>
    </row>
    <row r="43" spans="1:3" ht="21">
      <c r="A43" s="1" t="s">
        <v>12</v>
      </c>
      <c r="B43" s="3" t="s">
        <v>307</v>
      </c>
      <c r="C43" s="3" t="s">
        <v>308</v>
      </c>
    </row>
    <row r="44" spans="1:3" ht="42">
      <c r="A44" s="1" t="s">
        <v>309</v>
      </c>
      <c r="B44" s="3" t="s">
        <v>310</v>
      </c>
      <c r="C44" s="3" t="s">
        <v>311</v>
      </c>
    </row>
    <row r="45" spans="1:3" ht="63">
      <c r="A45" s="1" t="s">
        <v>312</v>
      </c>
      <c r="B45" s="3" t="s">
        <v>313</v>
      </c>
      <c r="C45" s="3" t="s">
        <v>314</v>
      </c>
    </row>
    <row r="46" spans="1:3" ht="42">
      <c r="A46" s="1" t="s">
        <v>315</v>
      </c>
      <c r="B46" s="3" t="s">
        <v>316</v>
      </c>
      <c r="C46" s="3" t="s">
        <v>317</v>
      </c>
    </row>
    <row r="47" spans="1:3" ht="42">
      <c r="A47" s="1" t="s">
        <v>15</v>
      </c>
      <c r="B47" s="3" t="s">
        <v>318</v>
      </c>
      <c r="C47" s="3" t="s">
        <v>319</v>
      </c>
    </row>
    <row r="48" spans="1:3" ht="21">
      <c r="A48" s="1" t="s">
        <v>17</v>
      </c>
      <c r="B48" s="3" t="s">
        <v>320</v>
      </c>
      <c r="C48" s="3" t="s">
        <v>321</v>
      </c>
    </row>
    <row r="49" spans="1:3" ht="63">
      <c r="A49" s="1" t="s">
        <v>322</v>
      </c>
      <c r="B49" s="3" t="s">
        <v>323</v>
      </c>
      <c r="C49" s="3" t="s">
        <v>324</v>
      </c>
    </row>
    <row r="50" spans="1:3" ht="42">
      <c r="A50" s="1" t="s">
        <v>19</v>
      </c>
      <c r="B50" s="3" t="s">
        <v>325</v>
      </c>
      <c r="C50" s="3" t="s">
        <v>326</v>
      </c>
    </row>
    <row r="51" spans="1:3" ht="21">
      <c r="A51" s="1" t="s">
        <v>23</v>
      </c>
      <c r="B51" s="3" t="s">
        <v>327</v>
      </c>
      <c r="C51" s="3" t="s">
        <v>328</v>
      </c>
    </row>
    <row r="52" spans="1:3" ht="63">
      <c r="A52" s="1" t="s">
        <v>329</v>
      </c>
      <c r="B52" s="3" t="s">
        <v>330</v>
      </c>
      <c r="C52" s="3" t="s">
        <v>331</v>
      </c>
    </row>
    <row r="53" spans="1:3" ht="42">
      <c r="A53" s="1" t="s">
        <v>332</v>
      </c>
      <c r="B53" s="3" t="s">
        <v>333</v>
      </c>
      <c r="C53" s="3" t="s">
        <v>334</v>
      </c>
    </row>
    <row r="54" spans="1:3" ht="63">
      <c r="A54" s="1" t="s">
        <v>335</v>
      </c>
      <c r="B54" s="3" t="s">
        <v>336</v>
      </c>
      <c r="C54" s="3" t="s">
        <v>331</v>
      </c>
    </row>
    <row r="55" spans="1:3" ht="42">
      <c r="A55" s="1" t="s">
        <v>337</v>
      </c>
      <c r="B55" s="3" t="s">
        <v>338</v>
      </c>
      <c r="C55" s="3" t="s">
        <v>339</v>
      </c>
    </row>
    <row r="56" spans="1:3" ht="21">
      <c r="A56" s="1" t="s">
        <v>340</v>
      </c>
      <c r="B56" s="3" t="s">
        <v>341</v>
      </c>
      <c r="C56" s="3" t="s">
        <v>342</v>
      </c>
    </row>
    <row r="57" spans="1:3" ht="21">
      <c r="A57" s="1" t="s">
        <v>343</v>
      </c>
      <c r="B57" s="3" t="s">
        <v>344</v>
      </c>
      <c r="C57" s="3" t="s">
        <v>345</v>
      </c>
    </row>
    <row r="58" spans="1:3" ht="42">
      <c r="A58" s="1" t="s">
        <v>346</v>
      </c>
      <c r="B58" s="3" t="s">
        <v>347</v>
      </c>
      <c r="C58" s="3" t="s">
        <v>348</v>
      </c>
    </row>
    <row r="59" spans="1:3" ht="42">
      <c r="A59" s="1" t="s">
        <v>349</v>
      </c>
      <c r="B59" s="3" t="s">
        <v>350</v>
      </c>
      <c r="C59" s="3" t="s">
        <v>351</v>
      </c>
    </row>
    <row r="60" spans="1:3" ht="42">
      <c r="A60" s="1" t="s">
        <v>352</v>
      </c>
      <c r="B60" s="3" t="s">
        <v>353</v>
      </c>
      <c r="C60" s="3" t="s">
        <v>354</v>
      </c>
    </row>
    <row r="61" spans="1:3" ht="63">
      <c r="A61" s="1" t="s">
        <v>355</v>
      </c>
      <c r="B61" s="3" t="s">
        <v>356</v>
      </c>
      <c r="C61" s="3" t="s">
        <v>357</v>
      </c>
    </row>
    <row r="62" spans="1:3" ht="63">
      <c r="A62" s="1" t="s">
        <v>358</v>
      </c>
      <c r="B62" s="3" t="s">
        <v>359</v>
      </c>
      <c r="C62" s="3" t="s">
        <v>360</v>
      </c>
    </row>
    <row r="63" spans="1:3" ht="42">
      <c r="A63" s="1" t="s">
        <v>361</v>
      </c>
      <c r="B63" s="3" t="s">
        <v>362</v>
      </c>
      <c r="C63" s="3" t="s">
        <v>363</v>
      </c>
    </row>
    <row r="64" spans="1:3" ht="42">
      <c r="A64" s="1" t="s">
        <v>364</v>
      </c>
      <c r="B64" s="3" t="s">
        <v>365</v>
      </c>
      <c r="C64" s="3" t="s">
        <v>366</v>
      </c>
    </row>
    <row r="65" spans="1:3" ht="42">
      <c r="A65" s="1" t="s">
        <v>367</v>
      </c>
      <c r="B65" s="3" t="s">
        <v>368</v>
      </c>
      <c r="C65" s="3" t="s">
        <v>369</v>
      </c>
    </row>
    <row r="66" spans="1:3" ht="42">
      <c r="A66" s="1" t="s">
        <v>370</v>
      </c>
      <c r="B66" s="3" t="s">
        <v>371</v>
      </c>
      <c r="C66" s="3" t="s">
        <v>372</v>
      </c>
    </row>
    <row r="67" spans="1:3" ht="63">
      <c r="A67" s="1" t="s">
        <v>373</v>
      </c>
      <c r="B67" s="3" t="s">
        <v>374</v>
      </c>
      <c r="C67" s="3" t="s">
        <v>375</v>
      </c>
    </row>
    <row r="68" spans="1:3" ht="42">
      <c r="A68" s="1" t="s">
        <v>376</v>
      </c>
      <c r="B68" s="3" t="s">
        <v>377</v>
      </c>
      <c r="C68" s="3" t="s">
        <v>378</v>
      </c>
    </row>
    <row r="69" spans="1:3" ht="63">
      <c r="A69" s="1" t="s">
        <v>379</v>
      </c>
      <c r="B69" s="3" t="s">
        <v>380</v>
      </c>
      <c r="C69" s="3" t="s">
        <v>381</v>
      </c>
    </row>
    <row r="70" spans="1:3" ht="42">
      <c r="A70" s="1" t="s">
        <v>382</v>
      </c>
      <c r="B70" s="3" t="s">
        <v>383</v>
      </c>
      <c r="C70" s="3" t="s">
        <v>384</v>
      </c>
    </row>
    <row r="71" spans="1:3" ht="42">
      <c r="A71" s="1" t="s">
        <v>385</v>
      </c>
      <c r="B71" s="3" t="s">
        <v>386</v>
      </c>
      <c r="C71" s="3" t="s">
        <v>387</v>
      </c>
    </row>
    <row r="72" spans="1:3" ht="42">
      <c r="A72" s="1" t="s">
        <v>388</v>
      </c>
      <c r="B72" s="3" t="s">
        <v>389</v>
      </c>
      <c r="C72" s="3" t="s">
        <v>390</v>
      </c>
    </row>
    <row r="73" spans="1:3" ht="42">
      <c r="A73" s="1" t="s">
        <v>391</v>
      </c>
      <c r="B73" s="3" t="s">
        <v>392</v>
      </c>
      <c r="C73" s="3" t="s">
        <v>393</v>
      </c>
    </row>
    <row r="74" spans="1:3" ht="63">
      <c r="A74" s="1" t="s">
        <v>394</v>
      </c>
      <c r="B74" s="3" t="s">
        <v>395</v>
      </c>
      <c r="C74" s="3" t="s">
        <v>396</v>
      </c>
    </row>
    <row r="75" spans="1:3" ht="42">
      <c r="A75" s="1" t="s">
        <v>397</v>
      </c>
      <c r="B75" s="3" t="s">
        <v>398</v>
      </c>
      <c r="C75" s="3" t="s">
        <v>399</v>
      </c>
    </row>
    <row r="76" spans="1:3" ht="42">
      <c r="A76" s="1" t="s">
        <v>400</v>
      </c>
      <c r="B76" s="3" t="s">
        <v>401</v>
      </c>
      <c r="C76" s="3" t="s">
        <v>402</v>
      </c>
    </row>
    <row r="77" spans="1:3" ht="42">
      <c r="A77" s="1" t="s">
        <v>403</v>
      </c>
      <c r="B77" s="3" t="s">
        <v>404</v>
      </c>
      <c r="C77" s="3" t="s">
        <v>405</v>
      </c>
    </row>
    <row r="78" spans="1:3" ht="42">
      <c r="A78" s="1" t="s">
        <v>406</v>
      </c>
      <c r="B78" s="3" t="s">
        <v>407</v>
      </c>
      <c r="C78" s="3" t="s">
        <v>408</v>
      </c>
    </row>
    <row r="79" spans="1:3" ht="63">
      <c r="A79" s="1" t="s">
        <v>409</v>
      </c>
      <c r="B79" s="3" t="s">
        <v>410</v>
      </c>
      <c r="C79" s="3" t="s">
        <v>411</v>
      </c>
    </row>
    <row r="80" spans="1:3" ht="42">
      <c r="A80" s="1" t="s">
        <v>412</v>
      </c>
      <c r="B80" s="3" t="s">
        <v>413</v>
      </c>
      <c r="C80" s="3" t="s">
        <v>414</v>
      </c>
    </row>
    <row r="81" spans="1:3" ht="42">
      <c r="A81" s="1" t="s">
        <v>415</v>
      </c>
      <c r="B81" s="3" t="s">
        <v>416</v>
      </c>
      <c r="C81" s="3" t="s">
        <v>417</v>
      </c>
    </row>
    <row r="82" spans="1:3" ht="42">
      <c r="A82" s="1" t="s">
        <v>418</v>
      </c>
      <c r="B82" s="3" t="s">
        <v>419</v>
      </c>
      <c r="C82" s="3" t="s">
        <v>420</v>
      </c>
    </row>
    <row r="83" spans="1:3" ht="21">
      <c r="A83" s="1" t="s">
        <v>421</v>
      </c>
      <c r="B83" s="3" t="s">
        <v>422</v>
      </c>
      <c r="C83" s="3" t="s">
        <v>423</v>
      </c>
    </row>
    <row r="84" spans="1:3" ht="42">
      <c r="A84" s="1" t="s">
        <v>424</v>
      </c>
      <c r="B84" s="3" t="s">
        <v>425</v>
      </c>
      <c r="C84" s="3" t="s">
        <v>372</v>
      </c>
    </row>
    <row r="85" spans="1:3" ht="42">
      <c r="A85" s="1" t="s">
        <v>426</v>
      </c>
      <c r="B85" s="3" t="s">
        <v>427</v>
      </c>
      <c r="C85" s="3" t="s">
        <v>428</v>
      </c>
    </row>
    <row r="86" spans="1:3" ht="42">
      <c r="A86" s="1" t="s">
        <v>429</v>
      </c>
      <c r="B86" s="3" t="s">
        <v>430</v>
      </c>
      <c r="C86" s="3" t="s">
        <v>431</v>
      </c>
    </row>
    <row r="87" spans="1:3" ht="84">
      <c r="A87" s="1" t="s">
        <v>432</v>
      </c>
      <c r="B87" s="3" t="s">
        <v>433</v>
      </c>
      <c r="C87" s="3" t="s">
        <v>434</v>
      </c>
    </row>
    <row r="88" spans="1:3" ht="21">
      <c r="A88" s="1" t="s">
        <v>435</v>
      </c>
      <c r="B88" s="3" t="s">
        <v>436</v>
      </c>
      <c r="C88" s="3" t="s">
        <v>437</v>
      </c>
    </row>
    <row r="89" spans="1:3" ht="63">
      <c r="A89" s="1" t="s">
        <v>438</v>
      </c>
      <c r="B89" s="3" t="s">
        <v>234</v>
      </c>
      <c r="C89" s="3" t="s">
        <v>439</v>
      </c>
    </row>
    <row r="90" spans="1:3" ht="63">
      <c r="A90" s="1" t="s">
        <v>440</v>
      </c>
      <c r="B90" s="3" t="s">
        <v>441</v>
      </c>
      <c r="C90" s="3" t="s">
        <v>442</v>
      </c>
    </row>
    <row r="91" spans="1:3" ht="63">
      <c r="A91" s="1" t="s">
        <v>443</v>
      </c>
      <c r="B91" s="3" t="s">
        <v>444</v>
      </c>
      <c r="C91" s="3" t="s">
        <v>445</v>
      </c>
    </row>
    <row r="92" spans="1:3" ht="105">
      <c r="A92" s="1" t="s">
        <v>446</v>
      </c>
      <c r="B92" s="3" t="s">
        <v>447</v>
      </c>
      <c r="C92" s="3" t="s">
        <v>448</v>
      </c>
    </row>
    <row r="93" spans="1:3" ht="21">
      <c r="A93" s="1" t="s">
        <v>449</v>
      </c>
      <c r="B93" s="3" t="s">
        <v>450</v>
      </c>
      <c r="C93" s="3" t="s">
        <v>451</v>
      </c>
    </row>
    <row r="94" spans="1:3" ht="42">
      <c r="A94" s="1" t="s">
        <v>452</v>
      </c>
      <c r="B94" s="3" t="s">
        <v>453</v>
      </c>
      <c r="C94" s="3" t="s">
        <v>235</v>
      </c>
    </row>
    <row r="95" spans="1:3" ht="42">
      <c r="A95" s="1" t="s">
        <v>454</v>
      </c>
      <c r="B95" s="3" t="s">
        <v>455</v>
      </c>
      <c r="C95" s="3" t="s">
        <v>456</v>
      </c>
    </row>
    <row r="96" spans="1:3" ht="42">
      <c r="A96" s="1" t="s">
        <v>457</v>
      </c>
      <c r="B96" s="3" t="s">
        <v>458</v>
      </c>
      <c r="C96" s="3" t="s">
        <v>459</v>
      </c>
    </row>
    <row r="97" spans="1:3" ht="21">
      <c r="A97" s="1" t="s">
        <v>460</v>
      </c>
      <c r="B97" s="3" t="s">
        <v>461</v>
      </c>
      <c r="C97" s="3" t="s">
        <v>462</v>
      </c>
    </row>
    <row r="98" spans="1:3" ht="63">
      <c r="A98" s="1" t="s">
        <v>463</v>
      </c>
      <c r="B98" s="3" t="s">
        <v>464</v>
      </c>
      <c r="C98" s="3" t="s">
        <v>465</v>
      </c>
    </row>
    <row r="99" spans="1:3" ht="21">
      <c r="A99" s="1" t="s">
        <v>466</v>
      </c>
      <c r="B99" s="3" t="s">
        <v>467</v>
      </c>
      <c r="C99" s="3" t="s">
        <v>468</v>
      </c>
    </row>
    <row r="100" spans="1:3" ht="42">
      <c r="A100" s="1" t="s">
        <v>469</v>
      </c>
      <c r="B100" s="3" t="s">
        <v>470</v>
      </c>
      <c r="C100" s="3" t="s">
        <v>471</v>
      </c>
    </row>
    <row r="101" spans="1:3" ht="42">
      <c r="A101" s="1" t="s">
        <v>472</v>
      </c>
      <c r="B101" s="3" t="s">
        <v>473</v>
      </c>
      <c r="C101" s="3" t="s">
        <v>474</v>
      </c>
    </row>
    <row r="102" spans="1:3" ht="42">
      <c r="A102" s="1" t="s">
        <v>475</v>
      </c>
      <c r="B102" s="3" t="s">
        <v>476</v>
      </c>
      <c r="C102" s="3" t="s">
        <v>477</v>
      </c>
    </row>
    <row r="103" spans="1:3" ht="21">
      <c r="A103" s="1" t="s">
        <v>478</v>
      </c>
      <c r="B103" s="3" t="s">
        <v>479</v>
      </c>
      <c r="C103" s="3" t="s">
        <v>480</v>
      </c>
    </row>
    <row r="104" spans="1:3" ht="42">
      <c r="A104" s="1" t="s">
        <v>481</v>
      </c>
      <c r="B104" s="3" t="s">
        <v>482</v>
      </c>
      <c r="C104" s="3" t="s">
        <v>483</v>
      </c>
    </row>
    <row r="105" spans="1:3" ht="42">
      <c r="A105" s="1" t="s">
        <v>484</v>
      </c>
      <c r="B105" s="3" t="s">
        <v>485</v>
      </c>
      <c r="C105" s="3" t="s">
        <v>486</v>
      </c>
    </row>
    <row r="106" spans="1:3" ht="63">
      <c r="A106" s="1" t="s">
        <v>143</v>
      </c>
      <c r="B106" s="3" t="s">
        <v>487</v>
      </c>
      <c r="C106" s="3" t="s">
        <v>488</v>
      </c>
    </row>
    <row r="107" spans="1:3" ht="63">
      <c r="A107" s="1" t="s">
        <v>225</v>
      </c>
      <c r="B107" s="3" t="s">
        <v>489</v>
      </c>
      <c r="C107" s="3" t="s">
        <v>226</v>
      </c>
    </row>
    <row r="108" spans="1:3" ht="42">
      <c r="A108" s="1" t="s">
        <v>490</v>
      </c>
      <c r="B108" s="3" t="s">
        <v>236</v>
      </c>
      <c r="C108" s="3" t="s">
        <v>491</v>
      </c>
    </row>
    <row r="109" spans="1:3" ht="21">
      <c r="A109" s="1" t="s">
        <v>154</v>
      </c>
      <c r="B109" s="3" t="s">
        <v>492</v>
      </c>
      <c r="C109" s="3" t="s">
        <v>493</v>
      </c>
    </row>
    <row r="110" spans="1:3" ht="42">
      <c r="A110" s="1" t="s">
        <v>227</v>
      </c>
      <c r="B110" s="3" t="s">
        <v>494</v>
      </c>
      <c r="C110" s="3" t="s">
        <v>228</v>
      </c>
    </row>
    <row r="111" spans="1:3" ht="42">
      <c r="A111" s="1" t="s">
        <v>161</v>
      </c>
      <c r="B111" s="3" t="s">
        <v>495</v>
      </c>
      <c r="C111" s="3" t="s">
        <v>162</v>
      </c>
    </row>
    <row r="112" spans="1:3" ht="21">
      <c r="A112" s="1" t="s">
        <v>166</v>
      </c>
      <c r="B112" s="3" t="s">
        <v>496</v>
      </c>
      <c r="C112" s="3" t="s">
        <v>493</v>
      </c>
    </row>
    <row r="113" spans="1:3" ht="42">
      <c r="A113" s="1" t="s">
        <v>183</v>
      </c>
      <c r="B113" s="3" t="s">
        <v>497</v>
      </c>
      <c r="C113" s="3" t="s">
        <v>498</v>
      </c>
    </row>
    <row r="114" spans="1:3" ht="42">
      <c r="A114" s="1" t="s">
        <v>499</v>
      </c>
      <c r="B114" s="3" t="s">
        <v>237</v>
      </c>
      <c r="C114" s="3" t="s">
        <v>500</v>
      </c>
    </row>
    <row r="115" spans="1:3" ht="63">
      <c r="A115" s="1" t="s">
        <v>29</v>
      </c>
      <c r="B115" s="3" t="s">
        <v>31</v>
      </c>
      <c r="C115" s="3" t="s">
        <v>501</v>
      </c>
    </row>
    <row r="116" spans="1:3" ht="21">
      <c r="A116" s="1" t="s">
        <v>502</v>
      </c>
      <c r="B116" s="3" t="s">
        <v>503</v>
      </c>
      <c r="C116" s="3" t="s">
        <v>504</v>
      </c>
    </row>
    <row r="117" spans="1:3" ht="42">
      <c r="A117" s="1" t="s">
        <v>505</v>
      </c>
      <c r="B117" s="3" t="s">
        <v>506</v>
      </c>
      <c r="C117" s="3" t="s">
        <v>507</v>
      </c>
    </row>
    <row r="118" spans="1:3" ht="63">
      <c r="A118" s="1" t="s">
        <v>34</v>
      </c>
      <c r="B118" s="3" t="s">
        <v>36</v>
      </c>
      <c r="C118" s="3" t="s">
        <v>508</v>
      </c>
    </row>
    <row r="119" spans="1:3" ht="21">
      <c r="A119" s="1" t="s">
        <v>509</v>
      </c>
      <c r="B119" s="3" t="s">
        <v>510</v>
      </c>
      <c r="C119" s="3" t="s">
        <v>511</v>
      </c>
    </row>
    <row r="120" spans="1:3" ht="21">
      <c r="A120" s="1" t="s">
        <v>512</v>
      </c>
      <c r="B120" s="3" t="s">
        <v>513</v>
      </c>
      <c r="C120" s="3" t="s">
        <v>514</v>
      </c>
    </row>
    <row r="121" spans="1:3" ht="63">
      <c r="A121" s="1" t="s">
        <v>37</v>
      </c>
      <c r="B121" s="3" t="s">
        <v>515</v>
      </c>
      <c r="C121" s="3" t="s">
        <v>516</v>
      </c>
    </row>
    <row r="122" spans="1:3" ht="42">
      <c r="A122" s="1" t="s">
        <v>517</v>
      </c>
      <c r="B122" s="3" t="s">
        <v>518</v>
      </c>
      <c r="C122" s="3" t="s">
        <v>519</v>
      </c>
    </row>
    <row r="123" spans="1:3" ht="42">
      <c r="A123" s="1" t="s">
        <v>40</v>
      </c>
      <c r="B123" s="3" t="s">
        <v>520</v>
      </c>
      <c r="C123" s="3" t="s">
        <v>521</v>
      </c>
    </row>
    <row r="124" spans="1:3" ht="63">
      <c r="A124" s="1" t="s">
        <v>43</v>
      </c>
      <c r="B124" s="3" t="s">
        <v>522</v>
      </c>
      <c r="C124" s="3" t="s">
        <v>523</v>
      </c>
    </row>
    <row r="125" spans="1:3" ht="21">
      <c r="A125" s="1" t="s">
        <v>47</v>
      </c>
      <c r="B125" s="3" t="s">
        <v>524</v>
      </c>
      <c r="C125" s="3" t="s">
        <v>525</v>
      </c>
    </row>
    <row r="126" spans="1:3" ht="21">
      <c r="A126" s="1" t="s">
        <v>205</v>
      </c>
      <c r="B126" s="3" t="s">
        <v>526</v>
      </c>
      <c r="C126" s="3" t="s">
        <v>527</v>
      </c>
    </row>
    <row r="127" spans="1:3" ht="42">
      <c r="A127" s="1" t="s">
        <v>528</v>
      </c>
      <c r="B127" s="3" t="s">
        <v>529</v>
      </c>
      <c r="C127" s="3" t="s">
        <v>530</v>
      </c>
    </row>
    <row r="128" spans="1:3" ht="63">
      <c r="A128" s="1" t="s">
        <v>531</v>
      </c>
      <c r="B128" s="3" t="s">
        <v>532</v>
      </c>
      <c r="C128" s="3" t="s">
        <v>533</v>
      </c>
    </row>
    <row r="129" spans="1:3" ht="21">
      <c r="A129" s="1" t="s">
        <v>534</v>
      </c>
      <c r="B129" s="3" t="s">
        <v>535</v>
      </c>
      <c r="C129" s="3" t="s">
        <v>536</v>
      </c>
    </row>
    <row r="130" spans="1:3" ht="63">
      <c r="A130" s="1" t="s">
        <v>50</v>
      </c>
      <c r="B130" s="3" t="s">
        <v>537</v>
      </c>
      <c r="C130" s="3" t="s">
        <v>538</v>
      </c>
    </row>
    <row r="131" spans="1:3" ht="63">
      <c r="A131" s="1" t="s">
        <v>53</v>
      </c>
      <c r="B131" s="3" t="s">
        <v>539</v>
      </c>
      <c r="C131" s="3" t="s">
        <v>540</v>
      </c>
    </row>
    <row r="132" spans="1:3" ht="63">
      <c r="A132" s="1" t="s">
        <v>541</v>
      </c>
      <c r="B132" s="3" t="s">
        <v>542</v>
      </c>
      <c r="C132" s="3" t="s">
        <v>543</v>
      </c>
    </row>
    <row r="133" spans="1:3" ht="42">
      <c r="A133" s="1" t="s">
        <v>544</v>
      </c>
      <c r="B133" s="3" t="s">
        <v>545</v>
      </c>
      <c r="C133" s="3" t="s">
        <v>546</v>
      </c>
    </row>
    <row r="134" spans="1:3" ht="63">
      <c r="A134" s="1" t="s">
        <v>547</v>
      </c>
      <c r="B134" s="3" t="s">
        <v>548</v>
      </c>
      <c r="C134" s="3" t="s">
        <v>549</v>
      </c>
    </row>
    <row r="135" spans="1:3" ht="42">
      <c r="A135" s="1" t="s">
        <v>550</v>
      </c>
      <c r="B135" s="3" t="s">
        <v>551</v>
      </c>
      <c r="C135" s="3" t="s">
        <v>552</v>
      </c>
    </row>
    <row r="136" spans="1:3" ht="42">
      <c r="A136" s="1" t="s">
        <v>553</v>
      </c>
      <c r="B136" s="3" t="s">
        <v>554</v>
      </c>
      <c r="C136" s="3" t="s">
        <v>555</v>
      </c>
    </row>
    <row r="137" spans="1:3" ht="42">
      <c r="A137" s="1" t="s">
        <v>556</v>
      </c>
      <c r="B137" s="3" t="s">
        <v>557</v>
      </c>
      <c r="C137" s="3" t="s">
        <v>558</v>
      </c>
    </row>
    <row r="138" spans="1:3" ht="63">
      <c r="A138" s="1" t="s">
        <v>57</v>
      </c>
      <c r="B138" s="3" t="s">
        <v>559</v>
      </c>
      <c r="C138" s="3" t="s">
        <v>560</v>
      </c>
    </row>
    <row r="139" spans="1:3" ht="42">
      <c r="A139" s="1" t="s">
        <v>60</v>
      </c>
      <c r="B139" s="3" t="s">
        <v>561</v>
      </c>
      <c r="C139" s="3" t="s">
        <v>562</v>
      </c>
    </row>
    <row r="140" spans="1:3" ht="42">
      <c r="A140" s="1" t="s">
        <v>563</v>
      </c>
      <c r="B140" s="3" t="s">
        <v>564</v>
      </c>
      <c r="C140" s="3" t="s">
        <v>565</v>
      </c>
    </row>
    <row r="141" spans="1:3" ht="63">
      <c r="A141" s="1" t="s">
        <v>66</v>
      </c>
      <c r="B141" s="3" t="s">
        <v>566</v>
      </c>
      <c r="C141" s="3" t="s">
        <v>567</v>
      </c>
    </row>
    <row r="142" spans="1:3" ht="63">
      <c r="A142" s="1" t="s">
        <v>68</v>
      </c>
      <c r="B142" s="3" t="s">
        <v>568</v>
      </c>
      <c r="C142" s="3" t="s">
        <v>569</v>
      </c>
    </row>
    <row r="143" spans="1:3" ht="63">
      <c r="A143" s="1" t="s">
        <v>570</v>
      </c>
      <c r="B143" s="3" t="s">
        <v>571</v>
      </c>
      <c r="C143" s="3" t="s">
        <v>572</v>
      </c>
    </row>
    <row r="144" spans="1:3" ht="63">
      <c r="A144" s="1" t="s">
        <v>573</v>
      </c>
      <c r="B144" s="3" t="s">
        <v>574</v>
      </c>
      <c r="C144" s="3" t="s">
        <v>238</v>
      </c>
    </row>
    <row r="145" spans="1:3" ht="42">
      <c r="A145" s="1" t="s">
        <v>575</v>
      </c>
      <c r="B145" s="3" t="s">
        <v>576</v>
      </c>
      <c r="C145" s="3" t="s">
        <v>577</v>
      </c>
    </row>
    <row r="146" spans="1:3" ht="63">
      <c r="A146" s="1" t="s">
        <v>72</v>
      </c>
      <c r="B146" s="3" t="s">
        <v>578</v>
      </c>
      <c r="C146" s="3" t="s">
        <v>579</v>
      </c>
    </row>
    <row r="147" spans="1:3" ht="63">
      <c r="A147" s="1" t="s">
        <v>74</v>
      </c>
      <c r="B147" s="3" t="s">
        <v>580</v>
      </c>
      <c r="C147" s="3" t="s">
        <v>581</v>
      </c>
    </row>
    <row r="148" spans="1:3" ht="63">
      <c r="A148" s="1" t="s">
        <v>55</v>
      </c>
      <c r="B148" s="3" t="s">
        <v>582</v>
      </c>
      <c r="C148" s="3" t="s">
        <v>583</v>
      </c>
    </row>
    <row r="149" spans="1:3" ht="42">
      <c r="A149" s="1" t="s">
        <v>584</v>
      </c>
      <c r="B149" s="3" t="s">
        <v>585</v>
      </c>
      <c r="C149" s="3" t="s">
        <v>586</v>
      </c>
    </row>
    <row r="150" spans="1:3" ht="42">
      <c r="A150" s="1" t="s">
        <v>587</v>
      </c>
      <c r="B150" s="3" t="s">
        <v>588</v>
      </c>
      <c r="C150" s="3" t="s">
        <v>589</v>
      </c>
    </row>
    <row r="151" spans="1:3" ht="21">
      <c r="A151" s="1" t="s">
        <v>62</v>
      </c>
      <c r="B151" s="3" t="s">
        <v>590</v>
      </c>
      <c r="C151" s="3" t="s">
        <v>591</v>
      </c>
    </row>
    <row r="152" spans="1:3" ht="63">
      <c r="A152" s="1" t="s">
        <v>10</v>
      </c>
      <c r="B152" s="3" t="s">
        <v>592</v>
      </c>
      <c r="C152" s="3" t="s">
        <v>593</v>
      </c>
    </row>
    <row r="153" spans="1:3" ht="42">
      <c r="A153" s="1" t="s">
        <v>82</v>
      </c>
      <c r="B153" s="3" t="s">
        <v>594</v>
      </c>
      <c r="C153" s="3" t="s">
        <v>595</v>
      </c>
    </row>
    <row r="154" spans="1:3" ht="21">
      <c r="A154" s="1" t="s">
        <v>96</v>
      </c>
      <c r="B154" s="3" t="s">
        <v>596</v>
      </c>
      <c r="C154" s="3" t="s">
        <v>597</v>
      </c>
    </row>
    <row r="155" spans="1:3" ht="63">
      <c r="A155" s="1" t="s">
        <v>598</v>
      </c>
      <c r="B155" s="3" t="s">
        <v>599</v>
      </c>
      <c r="C155" s="3" t="s">
        <v>600</v>
      </c>
    </row>
    <row r="156" spans="1:3" ht="42">
      <c r="A156" s="1" t="s">
        <v>601</v>
      </c>
      <c r="B156" s="3" t="s">
        <v>602</v>
      </c>
      <c r="C156" s="3" t="s">
        <v>603</v>
      </c>
    </row>
    <row r="157" spans="1:3" ht="63">
      <c r="A157" s="1" t="s">
        <v>604</v>
      </c>
      <c r="B157" s="3" t="s">
        <v>605</v>
      </c>
      <c r="C157" s="3" t="s">
        <v>606</v>
      </c>
    </row>
    <row r="158" spans="1:3" ht="42">
      <c r="A158" s="1" t="s">
        <v>607</v>
      </c>
      <c r="B158" s="3" t="s">
        <v>608</v>
      </c>
      <c r="C158" s="3" t="s">
        <v>609</v>
      </c>
    </row>
    <row r="159" spans="1:3" ht="21">
      <c r="A159" s="1" t="s">
        <v>98</v>
      </c>
      <c r="B159" s="3" t="s">
        <v>610</v>
      </c>
      <c r="C159" s="3" t="s">
        <v>611</v>
      </c>
    </row>
    <row r="160" spans="1:3" ht="21">
      <c r="A160" s="1" t="s">
        <v>100</v>
      </c>
      <c r="B160" s="3" t="s">
        <v>612</v>
      </c>
      <c r="C160" s="3" t="s">
        <v>613</v>
      </c>
    </row>
    <row r="161" spans="1:3" ht="21">
      <c r="A161" s="1" t="s">
        <v>84</v>
      </c>
      <c r="B161" s="3" t="s">
        <v>614</v>
      </c>
      <c r="C161" s="3" t="s">
        <v>615</v>
      </c>
    </row>
    <row r="162" spans="1:3" ht="21">
      <c r="A162" s="1" t="s">
        <v>86</v>
      </c>
      <c r="B162" s="3" t="s">
        <v>616</v>
      </c>
      <c r="C162" s="3" t="s">
        <v>617</v>
      </c>
    </row>
    <row r="163" spans="1:3" ht="21">
      <c r="A163" s="1" t="s">
        <v>88</v>
      </c>
      <c r="B163" s="3" t="s">
        <v>436</v>
      </c>
      <c r="C163" s="3" t="s">
        <v>618</v>
      </c>
    </row>
    <row r="164" spans="1:3" ht="63">
      <c r="A164" s="1" t="s">
        <v>90</v>
      </c>
      <c r="B164" s="3" t="s">
        <v>619</v>
      </c>
      <c r="C164" s="3" t="s">
        <v>620</v>
      </c>
    </row>
    <row r="165" spans="1:3" ht="105">
      <c r="A165" s="1" t="s">
        <v>621</v>
      </c>
      <c r="B165" s="3" t="s">
        <v>622</v>
      </c>
      <c r="C165" s="3" t="s">
        <v>623</v>
      </c>
    </row>
    <row r="166" spans="1:3" ht="84">
      <c r="A166" s="1" t="s">
        <v>624</v>
      </c>
      <c r="B166" s="3" t="s">
        <v>625</v>
      </c>
      <c r="C166" s="3" t="s">
        <v>626</v>
      </c>
    </row>
    <row r="167" spans="1:3" ht="105">
      <c r="A167" s="1" t="s">
        <v>627</v>
      </c>
      <c r="B167" s="3" t="s">
        <v>628</v>
      </c>
      <c r="C167" s="3" t="s">
        <v>623</v>
      </c>
    </row>
    <row r="168" spans="1:3" ht="63">
      <c r="A168" s="1" t="s">
        <v>629</v>
      </c>
      <c r="B168" s="3" t="s">
        <v>630</v>
      </c>
      <c r="C168" s="3" t="s">
        <v>631</v>
      </c>
    </row>
    <row r="169" spans="1:3" ht="63">
      <c r="A169" s="1" t="s">
        <v>92</v>
      </c>
      <c r="B169" s="3" t="s">
        <v>632</v>
      </c>
      <c r="C169" s="3" t="s">
        <v>633</v>
      </c>
    </row>
    <row r="170" spans="1:3" ht="105">
      <c r="A170" s="1" t="s">
        <v>634</v>
      </c>
      <c r="B170" s="3" t="s">
        <v>635</v>
      </c>
      <c r="C170" s="3" t="s">
        <v>636</v>
      </c>
    </row>
    <row r="171" spans="1:3" ht="105">
      <c r="A171" s="1" t="s">
        <v>637</v>
      </c>
      <c r="B171" s="3" t="s">
        <v>638</v>
      </c>
      <c r="C171" s="3" t="s">
        <v>639</v>
      </c>
    </row>
    <row r="172" spans="1:3" ht="105">
      <c r="A172" s="1" t="s">
        <v>207</v>
      </c>
      <c r="B172" s="3" t="s">
        <v>640</v>
      </c>
      <c r="C172" s="3" t="s">
        <v>641</v>
      </c>
    </row>
    <row r="173" spans="1:3" ht="105">
      <c r="A173" s="1" t="s">
        <v>642</v>
      </c>
      <c r="B173" s="3" t="s">
        <v>643</v>
      </c>
      <c r="C173" s="3" t="s">
        <v>644</v>
      </c>
    </row>
    <row r="174" spans="1:3" ht="84">
      <c r="A174" s="1" t="s">
        <v>645</v>
      </c>
      <c r="B174" s="3" t="s">
        <v>646</v>
      </c>
      <c r="C174" s="3" t="s">
        <v>647</v>
      </c>
    </row>
    <row r="175" spans="1:3" ht="84">
      <c r="A175" s="1" t="s">
        <v>648</v>
      </c>
      <c r="B175" s="3" t="s">
        <v>649</v>
      </c>
      <c r="C175" s="3" t="s">
        <v>650</v>
      </c>
    </row>
    <row r="176" spans="1:3" ht="63">
      <c r="A176" s="1" t="s">
        <v>651</v>
      </c>
      <c r="B176" s="3" t="s">
        <v>652</v>
      </c>
      <c r="C176" s="3" t="s">
        <v>653</v>
      </c>
    </row>
    <row r="177" spans="1:3" ht="84">
      <c r="A177" s="1" t="s">
        <v>654</v>
      </c>
      <c r="B177" s="3" t="s">
        <v>655</v>
      </c>
      <c r="C177" s="3" t="s">
        <v>656</v>
      </c>
    </row>
    <row r="178" spans="1:3" ht="63">
      <c r="A178" s="1" t="s">
        <v>119</v>
      </c>
      <c r="B178" s="3" t="s">
        <v>657</v>
      </c>
      <c r="C178" s="3" t="s">
        <v>658</v>
      </c>
    </row>
    <row r="179" spans="1:3" ht="21">
      <c r="A179" s="1" t="s">
        <v>121</v>
      </c>
      <c r="B179" s="3" t="s">
        <v>659</v>
      </c>
      <c r="C179" s="3" t="s">
        <v>660</v>
      </c>
    </row>
    <row r="180" spans="1:3" ht="63">
      <c r="A180" s="1" t="s">
        <v>102</v>
      </c>
      <c r="B180" s="3" t="s">
        <v>104</v>
      </c>
      <c r="C180" s="3" t="s">
        <v>661</v>
      </c>
    </row>
    <row r="181" spans="1:3" ht="21">
      <c r="A181" s="1" t="s">
        <v>662</v>
      </c>
      <c r="B181" s="3" t="s">
        <v>663</v>
      </c>
      <c r="C181" s="3" t="s">
        <v>664</v>
      </c>
    </row>
    <row r="182" spans="1:3" ht="42">
      <c r="A182" s="1" t="s">
        <v>665</v>
      </c>
      <c r="B182" s="3" t="s">
        <v>239</v>
      </c>
      <c r="C182" s="3" t="s">
        <v>666</v>
      </c>
    </row>
    <row r="183" spans="1:3" ht="42">
      <c r="A183" s="1" t="s">
        <v>667</v>
      </c>
      <c r="B183" s="3" t="s">
        <v>668</v>
      </c>
      <c r="C183" s="3" t="s">
        <v>669</v>
      </c>
    </row>
    <row r="184" spans="1:3" ht="42">
      <c r="A184" s="1" t="s">
        <v>105</v>
      </c>
      <c r="B184" s="3" t="s">
        <v>670</v>
      </c>
      <c r="C184" s="3" t="s">
        <v>671</v>
      </c>
    </row>
    <row r="185" spans="1:3" ht="42">
      <c r="A185" s="1" t="s">
        <v>672</v>
      </c>
      <c r="B185" s="3" t="s">
        <v>673</v>
      </c>
      <c r="C185" s="3" t="s">
        <v>674</v>
      </c>
    </row>
    <row r="186" spans="1:3" ht="21">
      <c r="A186" s="1" t="s">
        <v>110</v>
      </c>
      <c r="B186" s="3" t="s">
        <v>675</v>
      </c>
      <c r="C186" s="3" t="s">
        <v>676</v>
      </c>
    </row>
    <row r="187" spans="1:3" ht="21">
      <c r="A187" s="1" t="s">
        <v>123</v>
      </c>
      <c r="B187" s="3" t="s">
        <v>677</v>
      </c>
      <c r="C187" s="3" t="s">
        <v>678</v>
      </c>
    </row>
    <row r="188" spans="1:3" ht="21">
      <c r="A188" s="1" t="s">
        <v>125</v>
      </c>
      <c r="B188" s="3" t="s">
        <v>679</v>
      </c>
      <c r="C188" s="3" t="s">
        <v>680</v>
      </c>
    </row>
    <row r="189" spans="1:3" ht="21">
      <c r="A189" s="1" t="s">
        <v>681</v>
      </c>
      <c r="B189" s="3" t="s">
        <v>682</v>
      </c>
      <c r="C189" s="3" t="s">
        <v>683</v>
      </c>
    </row>
    <row r="190" spans="1:3" ht="21">
      <c r="A190" s="1" t="s">
        <v>130</v>
      </c>
      <c r="B190" s="3" t="s">
        <v>684</v>
      </c>
      <c r="C190" s="3" t="s">
        <v>685</v>
      </c>
    </row>
    <row r="191" spans="1:3" ht="21">
      <c r="A191" s="1" t="s">
        <v>686</v>
      </c>
      <c r="B191" s="3" t="s">
        <v>687</v>
      </c>
      <c r="C191" s="3" t="s">
        <v>688</v>
      </c>
    </row>
    <row r="192" spans="1:3" ht="63">
      <c r="A192" s="1" t="s">
        <v>133</v>
      </c>
      <c r="B192" s="3" t="s">
        <v>689</v>
      </c>
      <c r="C192" s="3" t="s">
        <v>690</v>
      </c>
    </row>
    <row r="193" spans="1:3" ht="63">
      <c r="A193" s="1" t="s">
        <v>136</v>
      </c>
      <c r="B193" s="3" t="s">
        <v>240</v>
      </c>
      <c r="C193" s="3" t="s">
        <v>691</v>
      </c>
    </row>
    <row r="194" spans="1:3" ht="42">
      <c r="A194" s="1" t="s">
        <v>692</v>
      </c>
      <c r="B194" s="3" t="s">
        <v>693</v>
      </c>
      <c r="C194" s="3" t="s">
        <v>694</v>
      </c>
    </row>
    <row r="195" spans="1:3" ht="63">
      <c r="A195" s="1" t="s">
        <v>695</v>
      </c>
      <c r="B195" s="3" t="s">
        <v>696</v>
      </c>
      <c r="C195" s="3" t="s">
        <v>697</v>
      </c>
    </row>
    <row r="196" spans="1:3" ht="63">
      <c r="A196" s="1" t="s">
        <v>698</v>
      </c>
      <c r="B196" s="3" t="s">
        <v>699</v>
      </c>
      <c r="C196" s="3" t="s">
        <v>700</v>
      </c>
    </row>
    <row r="197" spans="1:3" ht="63">
      <c r="A197" s="1" t="s">
        <v>701</v>
      </c>
      <c r="B197" s="3" t="s">
        <v>702</v>
      </c>
      <c r="C197" s="3" t="s">
        <v>703</v>
      </c>
    </row>
    <row r="198" spans="1:3" ht="42">
      <c r="A198" s="1" t="s">
        <v>704</v>
      </c>
      <c r="B198" s="3" t="s">
        <v>705</v>
      </c>
      <c r="C198" s="3" t="s">
        <v>706</v>
      </c>
    </row>
    <row r="199" spans="1:3" ht="63">
      <c r="A199" s="1" t="s">
        <v>707</v>
      </c>
      <c r="B199" s="3" t="s">
        <v>708</v>
      </c>
      <c r="C199" s="3" t="s">
        <v>709</v>
      </c>
    </row>
    <row r="200" spans="1:3" ht="63">
      <c r="A200" s="1" t="s">
        <v>710</v>
      </c>
      <c r="B200" s="3" t="s">
        <v>711</v>
      </c>
      <c r="C200" s="3" t="s">
        <v>712</v>
      </c>
    </row>
    <row r="201" spans="1:3" ht="63">
      <c r="A201" s="1" t="s">
        <v>145</v>
      </c>
      <c r="B201" s="3" t="s">
        <v>147</v>
      </c>
      <c r="C201" s="3" t="s">
        <v>713</v>
      </c>
    </row>
    <row r="202" spans="1:3" ht="63">
      <c r="A202" s="1" t="s">
        <v>156</v>
      </c>
      <c r="B202" s="3" t="s">
        <v>714</v>
      </c>
      <c r="C202" s="3" t="s">
        <v>715</v>
      </c>
    </row>
    <row r="203" spans="1:3" ht="42">
      <c r="A203" s="1" t="s">
        <v>716</v>
      </c>
      <c r="B203" s="3" t="s">
        <v>717</v>
      </c>
      <c r="C203" s="3" t="s">
        <v>718</v>
      </c>
    </row>
    <row r="204" spans="1:3" ht="63">
      <c r="A204" s="1" t="s">
        <v>163</v>
      </c>
      <c r="B204" s="3" t="s">
        <v>165</v>
      </c>
      <c r="C204" s="3" t="s">
        <v>719</v>
      </c>
    </row>
    <row r="205" spans="1:3" ht="42">
      <c r="A205" s="1" t="s">
        <v>720</v>
      </c>
      <c r="B205" s="3" t="s">
        <v>721</v>
      </c>
      <c r="C205" s="3" t="s">
        <v>722</v>
      </c>
    </row>
    <row r="206" spans="1:3" ht="63">
      <c r="A206" s="1" t="s">
        <v>176</v>
      </c>
      <c r="B206" s="3" t="s">
        <v>723</v>
      </c>
      <c r="C206" s="3" t="s">
        <v>724</v>
      </c>
    </row>
    <row r="207" spans="1:3" ht="21">
      <c r="A207" s="1" t="s">
        <v>185</v>
      </c>
      <c r="B207" s="3" t="s">
        <v>725</v>
      </c>
      <c r="C207" s="3" t="s">
        <v>726</v>
      </c>
    </row>
    <row r="208" spans="1:3" ht="63">
      <c r="A208" s="1" t="s">
        <v>727</v>
      </c>
      <c r="B208" s="3" t="s">
        <v>728</v>
      </c>
      <c r="C208" s="3" t="s">
        <v>729</v>
      </c>
    </row>
    <row r="209" spans="1:3" ht="126">
      <c r="A209" s="1" t="s">
        <v>730</v>
      </c>
      <c r="B209" s="3" t="s">
        <v>731</v>
      </c>
      <c r="C209" s="3" t="s">
        <v>732</v>
      </c>
    </row>
    <row r="210" spans="1:3" ht="63">
      <c r="A210" s="1" t="s">
        <v>733</v>
      </c>
      <c r="B210" s="3" t="s">
        <v>734</v>
      </c>
      <c r="C210" s="3" t="s">
        <v>735</v>
      </c>
    </row>
    <row r="211" spans="1:3" ht="105">
      <c r="A211" s="1" t="s">
        <v>736</v>
      </c>
      <c r="B211" s="3" t="s">
        <v>737</v>
      </c>
      <c r="C211" s="3" t="s">
        <v>732</v>
      </c>
    </row>
    <row r="212" spans="1:3" ht="42">
      <c r="A212" s="1" t="s">
        <v>738</v>
      </c>
      <c r="B212" s="3" t="s">
        <v>739</v>
      </c>
      <c r="C212" s="3" t="s">
        <v>740</v>
      </c>
    </row>
    <row r="213" spans="1:3" ht="63">
      <c r="A213" s="1" t="s">
        <v>741</v>
      </c>
      <c r="B213" s="3" t="s">
        <v>742</v>
      </c>
      <c r="C213" s="3" t="s">
        <v>735</v>
      </c>
    </row>
    <row r="214" spans="1:3" ht="21">
      <c r="A214" s="1" t="s">
        <v>194</v>
      </c>
      <c r="B214" s="3" t="s">
        <v>743</v>
      </c>
      <c r="C214" s="3" t="s">
        <v>744</v>
      </c>
    </row>
    <row r="215" spans="1:3" ht="21">
      <c r="A215" s="1" t="s">
        <v>190</v>
      </c>
      <c r="B215" s="3" t="s">
        <v>745</v>
      </c>
      <c r="C215" s="3" t="s">
        <v>746</v>
      </c>
    </row>
    <row r="216" spans="1:3" ht="21">
      <c r="A216" s="1" t="s">
        <v>192</v>
      </c>
      <c r="B216" s="3" t="s">
        <v>747</v>
      </c>
      <c r="C216" s="3" t="s">
        <v>748</v>
      </c>
    </row>
    <row r="217" spans="1:3" ht="63">
      <c r="A217" s="1" t="s">
        <v>749</v>
      </c>
      <c r="B217" s="3" t="s">
        <v>750</v>
      </c>
      <c r="C217" s="3" t="s">
        <v>751</v>
      </c>
    </row>
    <row r="218" spans="1:3" ht="42">
      <c r="A218" s="1" t="s">
        <v>752</v>
      </c>
      <c r="B218" s="3" t="s">
        <v>753</v>
      </c>
      <c r="C218" s="3" t="s">
        <v>754</v>
      </c>
    </row>
    <row r="219" spans="1:3" ht="63">
      <c r="A219" s="1" t="s">
        <v>755</v>
      </c>
      <c r="B219" s="3" t="s">
        <v>756</v>
      </c>
      <c r="C219" s="3" t="s">
        <v>757</v>
      </c>
    </row>
    <row r="220" spans="1:3" ht="42">
      <c r="A220" s="1" t="s">
        <v>758</v>
      </c>
      <c r="B220" s="3" t="s">
        <v>759</v>
      </c>
      <c r="C220" s="3" t="s">
        <v>760</v>
      </c>
    </row>
    <row r="221" spans="1:3" ht="21">
      <c r="A221" s="1" t="s">
        <v>200</v>
      </c>
      <c r="B221" s="3" t="s">
        <v>761</v>
      </c>
      <c r="C221" s="3" t="s">
        <v>762</v>
      </c>
    </row>
    <row r="222" spans="1:3" ht="42">
      <c r="A222" s="1" t="s">
        <v>197</v>
      </c>
      <c r="B222" s="3" t="s">
        <v>763</v>
      </c>
      <c r="C222" s="3" t="s">
        <v>764</v>
      </c>
    </row>
    <row r="223" spans="1:3" ht="63">
      <c r="A223" s="1" t="s">
        <v>765</v>
      </c>
      <c r="B223" s="3" t="s">
        <v>766</v>
      </c>
      <c r="C223" s="3" t="s">
        <v>767</v>
      </c>
    </row>
    <row r="224" spans="1:3" ht="42">
      <c r="A224" s="1" t="s">
        <v>768</v>
      </c>
      <c r="B224" s="3" t="s">
        <v>769</v>
      </c>
      <c r="C224" s="3" t="s">
        <v>770</v>
      </c>
    </row>
    <row r="225" spans="1:3" ht="63">
      <c r="A225" s="1" t="s">
        <v>771</v>
      </c>
      <c r="B225" s="3" t="s">
        <v>241</v>
      </c>
      <c r="C225" s="3" t="s">
        <v>772</v>
      </c>
    </row>
    <row r="226" spans="1:3" ht="42">
      <c r="A226" s="1" t="s">
        <v>209</v>
      </c>
      <c r="B226" s="3" t="s">
        <v>773</v>
      </c>
      <c r="C226" s="3" t="s">
        <v>774</v>
      </c>
    </row>
    <row r="227" spans="1:3" ht="42">
      <c r="A227" s="1" t="s">
        <v>775</v>
      </c>
      <c r="B227" s="3" t="s">
        <v>776</v>
      </c>
      <c r="C227" s="3" t="s">
        <v>777</v>
      </c>
    </row>
    <row r="228" spans="1:3" ht="63">
      <c r="A228" s="1" t="s">
        <v>778</v>
      </c>
      <c r="B228" s="3" t="s">
        <v>242</v>
      </c>
      <c r="C228" s="3" t="s">
        <v>779</v>
      </c>
    </row>
    <row r="229" spans="1:3" ht="21">
      <c r="A229" s="1" t="s">
        <v>780</v>
      </c>
      <c r="B229" s="3" t="s">
        <v>781</v>
      </c>
      <c r="C229" s="3" t="s">
        <v>782</v>
      </c>
    </row>
    <row r="230" spans="1:3" ht="21">
      <c r="A230" s="1" t="s">
        <v>783</v>
      </c>
      <c r="B230" s="3" t="s">
        <v>784</v>
      </c>
      <c r="C230" s="3"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6BD35-672C-CA43-81D8-3B5A6C697A52}">
  <dimension ref="A1:E95"/>
  <sheetViews>
    <sheetView zoomScale="181" workbookViewId="0">
      <selection activeCell="B53" sqref="B53"/>
    </sheetView>
  </sheetViews>
  <sheetFormatPr baseColWidth="10" defaultRowHeight="16"/>
  <cols>
    <col min="2" max="2" width="16.5" customWidth="1"/>
  </cols>
  <sheetData>
    <row r="1" spans="1:5">
      <c r="A1" t="s">
        <v>864</v>
      </c>
    </row>
    <row r="4" spans="1:5" s="6" customFormat="1">
      <c r="A4" s="6" t="s">
        <v>790</v>
      </c>
      <c r="B4" s="6" t="s">
        <v>792</v>
      </c>
      <c r="E4" s="6" t="s">
        <v>861</v>
      </c>
    </row>
    <row r="5" spans="1:5" ht="17">
      <c r="A5" s="15" t="s">
        <v>862</v>
      </c>
      <c r="B5" s="4" t="s">
        <v>907</v>
      </c>
      <c r="E5">
        <f>COUNTIF(Mapping_PTB_Brown!J:J,SUBSTITUTE(A5,"*","~*"))</f>
        <v>0</v>
      </c>
    </row>
    <row r="6" spans="1:5">
      <c r="A6" s="15" t="s">
        <v>798</v>
      </c>
      <c r="B6" t="s">
        <v>907</v>
      </c>
      <c r="E6">
        <f>COUNTIF(Mapping_PTB_Brown!J:J,SUBSTITUTE(A6,"*","~*"))</f>
        <v>0</v>
      </c>
    </row>
    <row r="7" spans="1:5">
      <c r="A7" t="s">
        <v>219</v>
      </c>
      <c r="B7" t="s">
        <v>219</v>
      </c>
      <c r="E7">
        <f>COUNTIF(Mapping_PTB_Brown!J:J,SUBSTITUTE(A7,"*","~*"))</f>
        <v>1</v>
      </c>
    </row>
    <row r="8" spans="1:5">
      <c r="A8" t="s">
        <v>221</v>
      </c>
      <c r="B8" t="s">
        <v>221</v>
      </c>
      <c r="E8">
        <f>COUNTIF(Mapping_PTB_Brown!J:J,SUBSTITUTE(A8,"*","~*"))</f>
        <v>1</v>
      </c>
    </row>
    <row r="9" spans="1:5">
      <c r="A9" t="s">
        <v>213</v>
      </c>
      <c r="B9" t="s">
        <v>865</v>
      </c>
      <c r="E9">
        <f>COUNTIF(Mapping_PTB_Brown!J:J,SUBSTITUTE(A9,"*","~*"))</f>
        <v>1</v>
      </c>
    </row>
    <row r="10" spans="1:5">
      <c r="A10" t="s">
        <v>211</v>
      </c>
      <c r="B10" t="s">
        <v>211</v>
      </c>
      <c r="E10">
        <f>COUNTIF(Mapping_PTB_Brown!J:J,SUBSTITUTE(A10,"*","~*"))</f>
        <v>1</v>
      </c>
    </row>
    <row r="11" spans="1:5">
      <c r="A11" t="s">
        <v>217</v>
      </c>
      <c r="B11" t="s">
        <v>866</v>
      </c>
      <c r="E11">
        <f>COUNTIF(Mapping_PTB_Brown!J:J,SUBSTITUTE(A11,"*","~*"))</f>
        <v>1</v>
      </c>
    </row>
    <row r="12" spans="1:5">
      <c r="A12" t="s">
        <v>215</v>
      </c>
      <c r="B12" t="s">
        <v>215</v>
      </c>
      <c r="E12">
        <f>COUNTIF(Mapping_PTB_Brown!J:J,SUBSTITUTE(A12,"*","~*"))</f>
        <v>1</v>
      </c>
    </row>
    <row r="13" spans="1:5">
      <c r="A13" t="s">
        <v>112</v>
      </c>
      <c r="B13" t="s">
        <v>867</v>
      </c>
      <c r="E13">
        <f>COUNTIF(Mapping_PTB_Brown!J:J,SUBSTITUTE(A13,"*","~*"))</f>
        <v>1</v>
      </c>
    </row>
    <row r="14" spans="1:5">
      <c r="A14" t="s">
        <v>114</v>
      </c>
      <c r="B14" t="s">
        <v>868</v>
      </c>
      <c r="E14">
        <f>COUNTIF(Mapping_PTB_Brown!J:J,SUBSTITUTE(A14,"*","~*"))</f>
        <v>1</v>
      </c>
    </row>
    <row r="15" spans="1:5">
      <c r="A15" t="s">
        <v>116</v>
      </c>
      <c r="B15" t="s">
        <v>254</v>
      </c>
      <c r="E15">
        <f>COUNTIF(Mapping_PTB_Brown!J:J,SUBSTITUTE(A15,"*","~*"))</f>
        <v>1</v>
      </c>
    </row>
    <row r="16" spans="1:5">
      <c r="A16" t="s">
        <v>117</v>
      </c>
      <c r="B16" t="s">
        <v>869</v>
      </c>
      <c r="E16">
        <f>COUNTIF(Mapping_PTB_Brown!J:J,SUBSTITUTE(A16,"*","~*"))</f>
        <v>1</v>
      </c>
    </row>
    <row r="17" spans="1:5">
      <c r="A17" t="s">
        <v>21</v>
      </c>
      <c r="B17" t="s">
        <v>870</v>
      </c>
      <c r="E17">
        <f>COUNTIF(Mapping_PTB_Brown!J:J,SUBSTITUTE(A17,"*","~*"))</f>
        <v>1</v>
      </c>
    </row>
    <row r="18" spans="1:5">
      <c r="A18" t="s">
        <v>139</v>
      </c>
      <c r="B18" t="s">
        <v>140</v>
      </c>
      <c r="E18">
        <f>COUNTIF(Mapping_PTB_Brown!J:J,SUBSTITUTE(A18,"*","~*"))</f>
        <v>1</v>
      </c>
    </row>
    <row r="19" spans="1:5">
      <c r="A19" t="s">
        <v>148</v>
      </c>
      <c r="B19" t="s">
        <v>149</v>
      </c>
      <c r="E19">
        <f>COUNTIF(Mapping_PTB_Brown!J:J,SUBSTITUTE(A19,"*","~*"))</f>
        <v>1</v>
      </c>
    </row>
    <row r="20" spans="1:5">
      <c r="A20" t="s">
        <v>150</v>
      </c>
      <c r="B20" t="s">
        <v>151</v>
      </c>
      <c r="E20">
        <f>COUNTIF(Mapping_PTB_Brown!J:J,SUBSTITUTE(A20,"*","~*"))</f>
        <v>1</v>
      </c>
    </row>
    <row r="21" spans="1:5">
      <c r="A21" t="s">
        <v>159</v>
      </c>
      <c r="B21" t="s">
        <v>160</v>
      </c>
      <c r="E21">
        <f>COUNTIF(Mapping_PTB_Brown!J:J,SUBSTITUTE(A21,"*","~*"))</f>
        <v>1</v>
      </c>
    </row>
    <row r="22" spans="1:5">
      <c r="A22" t="s">
        <v>172</v>
      </c>
      <c r="B22" t="s">
        <v>871</v>
      </c>
      <c r="E22">
        <f>COUNTIF(Mapping_PTB_Brown!J:J,SUBSTITUTE(A22,"*","~*"))</f>
        <v>1</v>
      </c>
    </row>
    <row r="23" spans="1:5">
      <c r="A23" t="s">
        <v>168</v>
      </c>
      <c r="B23" t="s">
        <v>169</v>
      </c>
      <c r="E23">
        <f>COUNTIF(Mapping_PTB_Brown!J:J,SUBSTITUTE(A23,"*","~*"))</f>
        <v>1</v>
      </c>
    </row>
    <row r="24" spans="1:5">
      <c r="A24" t="s">
        <v>174</v>
      </c>
      <c r="B24" t="s">
        <v>872</v>
      </c>
      <c r="E24">
        <f>COUNTIF(Mapping_PTB_Brown!J:J,SUBSTITUTE(A24,"*","~*"))</f>
        <v>1</v>
      </c>
    </row>
    <row r="25" spans="1:5">
      <c r="A25" t="s">
        <v>179</v>
      </c>
      <c r="B25" t="s">
        <v>873</v>
      </c>
      <c r="E25">
        <f>COUNTIF(Mapping_PTB_Brown!J:J,SUBSTITUTE(A25,"*","~*"))</f>
        <v>1</v>
      </c>
    </row>
    <row r="26" spans="1:5">
      <c r="A26" t="s">
        <v>204</v>
      </c>
      <c r="E26">
        <f>COUNTIF(Mapping_PTB_Brown!J:J,SUBSTITUTE(A26,"*","~*"))</f>
        <v>1</v>
      </c>
    </row>
    <row r="27" spans="1:5">
      <c r="A27" t="s">
        <v>4</v>
      </c>
      <c r="B27" t="s">
        <v>874</v>
      </c>
      <c r="E27">
        <f>COUNTIF(Mapping_PTB_Brown!J:J,SUBSTITUTE(A27,"*","~*"))</f>
        <v>1</v>
      </c>
    </row>
    <row r="28" spans="1:5">
      <c r="A28" t="s">
        <v>7</v>
      </c>
      <c r="B28" t="s">
        <v>875</v>
      </c>
      <c r="E28">
        <f>COUNTIF(Mapping_PTB_Brown!J:J,SUBSTITUTE(A28,"*","~*"))</f>
        <v>1</v>
      </c>
    </row>
    <row r="29" spans="1:5">
      <c r="A29" t="s">
        <v>32</v>
      </c>
      <c r="B29" t="s">
        <v>876</v>
      </c>
      <c r="E29">
        <f>COUNTIF(Mapping_PTB_Brown!J:J,SUBSTITUTE(A29,"*","~*"))</f>
        <v>1</v>
      </c>
    </row>
    <row r="30" spans="1:5">
      <c r="A30" t="s">
        <v>141</v>
      </c>
      <c r="B30" t="s">
        <v>877</v>
      </c>
      <c r="E30">
        <f>COUNTIF(Mapping_PTB_Brown!J:J,SUBSTITUTE(A30,"*","~*"))</f>
        <v>1</v>
      </c>
    </row>
    <row r="31" spans="1:5">
      <c r="A31" t="s">
        <v>202</v>
      </c>
      <c r="E31">
        <f>COUNTIF(Mapping_PTB_Brown!J:J,SUBSTITUTE(A31,"*","~*"))</f>
        <v>1</v>
      </c>
    </row>
    <row r="32" spans="1:5">
      <c r="A32" t="s">
        <v>152</v>
      </c>
      <c r="B32" t="s">
        <v>878</v>
      </c>
      <c r="E32">
        <f>COUNTIF(Mapping_PTB_Brown!J:J,SUBSTITUTE(A32,"*","~*"))</f>
        <v>1</v>
      </c>
    </row>
    <row r="33" spans="1:5">
      <c r="A33" t="s">
        <v>203</v>
      </c>
      <c r="E33">
        <f>COUNTIF(Mapping_PTB_Brown!J:J,SUBSTITUTE(A33,"*","~*"))</f>
        <v>1</v>
      </c>
    </row>
    <row r="34" spans="1:5">
      <c r="A34" t="s">
        <v>181</v>
      </c>
      <c r="B34" t="s">
        <v>879</v>
      </c>
      <c r="E34">
        <f>COUNTIF(Mapping_PTB_Brown!J:J,SUBSTITUTE(A34,"*","~*"))</f>
        <v>1</v>
      </c>
    </row>
    <row r="35" spans="1:5">
      <c r="A35" t="s">
        <v>12</v>
      </c>
      <c r="B35" t="s">
        <v>880</v>
      </c>
      <c r="E35">
        <f>COUNTIF(Mapping_PTB_Brown!J:J,SUBSTITUTE(A35,"*","~*"))</f>
        <v>1</v>
      </c>
    </row>
    <row r="36" spans="1:5">
      <c r="A36" t="s">
        <v>15</v>
      </c>
      <c r="B36" t="s">
        <v>881</v>
      </c>
      <c r="E36">
        <f>COUNTIF(Mapping_PTB_Brown!J:J,SUBSTITUTE(A36,"*","~*"))</f>
        <v>1</v>
      </c>
    </row>
    <row r="37" spans="1:5">
      <c r="A37" t="s">
        <v>17</v>
      </c>
      <c r="B37" t="s">
        <v>882</v>
      </c>
      <c r="E37">
        <f>COUNTIF(Mapping_PTB_Brown!J:J,SUBSTITUTE(A37,"*","~*"))</f>
        <v>1</v>
      </c>
    </row>
    <row r="38" spans="1:5">
      <c r="A38" t="s">
        <v>19</v>
      </c>
      <c r="B38" t="s">
        <v>883</v>
      </c>
      <c r="E38">
        <f>COUNTIF(Mapping_PTB_Brown!J:J,SUBSTITUTE(A38,"*","~*"))</f>
        <v>1</v>
      </c>
    </row>
    <row r="39" spans="1:5">
      <c r="A39" t="s">
        <v>23</v>
      </c>
      <c r="B39" t="s">
        <v>884</v>
      </c>
      <c r="E39">
        <f>COUNTIF(Mapping_PTB_Brown!J:J,SUBSTITUTE(A39,"*","~*"))</f>
        <v>1</v>
      </c>
    </row>
    <row r="40" spans="1:5">
      <c r="A40" t="s">
        <v>26</v>
      </c>
      <c r="B40" t="s">
        <v>885</v>
      </c>
      <c r="E40">
        <f>COUNTIF(Mapping_PTB_Brown!J:J,SUBSTITUTE(A40,"*","~*"))</f>
        <v>1</v>
      </c>
    </row>
    <row r="41" spans="1:5">
      <c r="A41" t="s">
        <v>143</v>
      </c>
      <c r="B41" t="s">
        <v>886</v>
      </c>
      <c r="E41">
        <f>COUNTIF(Mapping_PTB_Brown!J:J,SUBSTITUTE(A41,"*","~*"))</f>
        <v>1</v>
      </c>
    </row>
    <row r="42" spans="1:5">
      <c r="A42" t="s">
        <v>154</v>
      </c>
      <c r="B42" t="s">
        <v>887</v>
      </c>
      <c r="E42">
        <f>COUNTIF(Mapping_PTB_Brown!J:J,SUBSTITUTE(A42,"*","~*"))</f>
        <v>1</v>
      </c>
    </row>
    <row r="43" spans="1:5">
      <c r="A43" t="s">
        <v>161</v>
      </c>
      <c r="B43" t="s">
        <v>888</v>
      </c>
      <c r="E43">
        <f>COUNTIF(Mapping_PTB_Brown!J:J,SUBSTITUTE(A43,"*","~*"))</f>
        <v>1</v>
      </c>
    </row>
    <row r="44" spans="1:5">
      <c r="A44" t="s">
        <v>166</v>
      </c>
      <c r="B44" t="s">
        <v>493</v>
      </c>
      <c r="E44">
        <f>COUNTIF(Mapping_PTB_Brown!J:J,SUBSTITUTE(A44,"*","~*"))</f>
        <v>1</v>
      </c>
    </row>
    <row r="45" spans="1:5">
      <c r="A45" t="s">
        <v>183</v>
      </c>
      <c r="B45" t="s">
        <v>889</v>
      </c>
      <c r="E45">
        <f>COUNTIF(Mapping_PTB_Brown!J:J,SUBSTITUTE(A45,"*","~*"))</f>
        <v>1</v>
      </c>
    </row>
    <row r="46" spans="1:5">
      <c r="A46" t="s">
        <v>29</v>
      </c>
      <c r="B46" t="s">
        <v>890</v>
      </c>
      <c r="E46">
        <f>COUNTIF(Mapping_PTB_Brown!J:J,SUBSTITUTE(A46,"*","~*"))</f>
        <v>1</v>
      </c>
    </row>
    <row r="47" spans="1:5">
      <c r="A47" t="s">
        <v>34</v>
      </c>
      <c r="B47" t="s">
        <v>891</v>
      </c>
      <c r="E47">
        <f>COUNTIF(Mapping_PTB_Brown!J:J,SUBSTITUTE(A47,"*","~*"))</f>
        <v>1</v>
      </c>
    </row>
    <row r="48" spans="1:5">
      <c r="A48" t="s">
        <v>37</v>
      </c>
      <c r="B48" t="s">
        <v>892</v>
      </c>
      <c r="E48">
        <f>COUNTIF(Mapping_PTB_Brown!J:J,SUBSTITUTE(A48,"*","~*"))</f>
        <v>1</v>
      </c>
    </row>
    <row r="49" spans="1:5">
      <c r="A49" t="s">
        <v>40</v>
      </c>
      <c r="B49" t="s">
        <v>893</v>
      </c>
      <c r="E49">
        <f>COUNTIF(Mapping_PTB_Brown!J:J,SUBSTITUTE(A49,"*","~*"))</f>
        <v>1</v>
      </c>
    </row>
    <row r="50" spans="1:5">
      <c r="A50" t="s">
        <v>43</v>
      </c>
      <c r="B50" t="s">
        <v>894</v>
      </c>
      <c r="E50">
        <f>COUNTIF(Mapping_PTB_Brown!J:J,SUBSTITUTE(A50,"*","~*"))</f>
        <v>1</v>
      </c>
    </row>
    <row r="51" spans="1:5">
      <c r="A51" t="s">
        <v>47</v>
      </c>
      <c r="B51" t="s">
        <v>895</v>
      </c>
      <c r="E51">
        <f>COUNTIF(Mapping_PTB_Brown!J:J,SUBSTITUTE(A51,"*","~*"))</f>
        <v>1</v>
      </c>
    </row>
    <row r="52" spans="1:5">
      <c r="A52" t="s">
        <v>205</v>
      </c>
      <c r="E52">
        <f>COUNTIF(Mapping_PTB_Brown!J:J,SUBSTITUTE(A52,"*","~*"))</f>
        <v>1</v>
      </c>
    </row>
    <row r="53" spans="1:5">
      <c r="A53" t="s">
        <v>206</v>
      </c>
      <c r="B53" t="s">
        <v>896</v>
      </c>
      <c r="E53">
        <f>COUNTIF(Mapping_PTB_Brown!J:J,SUBSTITUTE(A53,"*","~*"))</f>
        <v>1</v>
      </c>
    </row>
    <row r="54" spans="1:5">
      <c r="A54" t="s">
        <v>50</v>
      </c>
      <c r="B54" t="s">
        <v>897</v>
      </c>
      <c r="E54">
        <f>COUNTIF(Mapping_PTB_Brown!J:J,SUBSTITUTE(A54,"*","~*"))</f>
        <v>1</v>
      </c>
    </row>
    <row r="55" spans="1:5">
      <c r="A55" t="s">
        <v>53</v>
      </c>
      <c r="B55" t="s">
        <v>898</v>
      </c>
      <c r="E55">
        <f>COUNTIF(Mapping_PTB_Brown!J:J,SUBSTITUTE(A55,"*","~*"))</f>
        <v>1</v>
      </c>
    </row>
    <row r="56" spans="1:5">
      <c r="A56" t="s">
        <v>57</v>
      </c>
      <c r="B56" t="s">
        <v>899</v>
      </c>
      <c r="E56">
        <f>COUNTIF(Mapping_PTB_Brown!J:J,SUBSTITUTE(A56,"*","~*"))</f>
        <v>1</v>
      </c>
    </row>
    <row r="57" spans="1:5">
      <c r="A57" t="s">
        <v>66</v>
      </c>
      <c r="B57" t="s">
        <v>900</v>
      </c>
      <c r="E57">
        <f>COUNTIF(Mapping_PTB_Brown!J:J,SUBSTITUTE(A57,"*","~*"))</f>
        <v>1</v>
      </c>
    </row>
    <row r="58" spans="1:5">
      <c r="A58" t="s">
        <v>68</v>
      </c>
      <c r="B58" t="s">
        <v>901</v>
      </c>
      <c r="E58">
        <f>COUNTIF(Mapping_PTB_Brown!J:J,SUBSTITUTE(A58,"*","~*"))</f>
        <v>1</v>
      </c>
    </row>
    <row r="59" spans="1:5">
      <c r="A59" t="s">
        <v>72</v>
      </c>
      <c r="B59" t="s">
        <v>902</v>
      </c>
      <c r="E59">
        <f>COUNTIF(Mapping_PTB_Brown!J:J,SUBSTITUTE(A59,"*","~*"))</f>
        <v>1</v>
      </c>
    </row>
    <row r="60" spans="1:5">
      <c r="A60" t="s">
        <v>55</v>
      </c>
      <c r="B60" t="s">
        <v>903</v>
      </c>
      <c r="E60">
        <f>COUNTIF(Mapping_PTB_Brown!J:J,SUBSTITUTE(A60,"*","~*"))</f>
        <v>1</v>
      </c>
    </row>
    <row r="61" spans="1:5">
      <c r="A61" t="s">
        <v>62</v>
      </c>
      <c r="B61" t="s">
        <v>904</v>
      </c>
      <c r="E61">
        <f>COUNTIF(Mapping_PTB_Brown!J:J,SUBSTITUTE(A61,"*","~*"))</f>
        <v>1</v>
      </c>
    </row>
    <row r="62" spans="1:5">
      <c r="A62" t="s">
        <v>10</v>
      </c>
      <c r="B62" t="s">
        <v>905</v>
      </c>
      <c r="E62">
        <f>COUNTIF(Mapping_PTB_Brown!J:J,SUBSTITUTE(A62,"*","~*"))</f>
        <v>1</v>
      </c>
    </row>
    <row r="63" spans="1:5" ht="102">
      <c r="A63" t="s">
        <v>82</v>
      </c>
      <c r="B63" s="4" t="s">
        <v>906</v>
      </c>
      <c r="E63">
        <f>COUNTIF(Mapping_PTB_Brown!J:J,SUBSTITUTE(A63,"*","~*"))</f>
        <v>1</v>
      </c>
    </row>
    <row r="64" spans="1:5">
      <c r="A64" t="s">
        <v>78</v>
      </c>
      <c r="B64" s="6" t="s">
        <v>908</v>
      </c>
      <c r="E64">
        <f>COUNTIF(Mapping_PTB_Brown!J:J,SUBSTITUTE(A64,"*","~*"))</f>
        <v>1</v>
      </c>
    </row>
    <row r="65" spans="1:5">
      <c r="A65" t="s">
        <v>98</v>
      </c>
      <c r="B65" t="s">
        <v>909</v>
      </c>
      <c r="E65">
        <f>COUNTIF(Mapping_PTB_Brown!J:J,SUBSTITUTE(A65,"*","~*"))</f>
        <v>1</v>
      </c>
    </row>
    <row r="66" spans="1:5">
      <c r="A66" t="s">
        <v>100</v>
      </c>
      <c r="B66" t="s">
        <v>910</v>
      </c>
      <c r="E66">
        <f>COUNTIF(Mapping_PTB_Brown!J:J,SUBSTITUTE(A66,"*","~*"))</f>
        <v>1</v>
      </c>
    </row>
    <row r="67" spans="1:5">
      <c r="A67" t="s">
        <v>84</v>
      </c>
      <c r="B67" t="s">
        <v>911</v>
      </c>
      <c r="E67">
        <f>COUNTIF(Mapping_PTB_Brown!J:J,SUBSTITUTE(A67,"*","~*"))</f>
        <v>1</v>
      </c>
    </row>
    <row r="68" spans="1:5">
      <c r="A68" t="s">
        <v>86</v>
      </c>
      <c r="B68" t="s">
        <v>912</v>
      </c>
      <c r="E68">
        <f>COUNTIF(Mapping_PTB_Brown!J:J,SUBSTITUTE(A68,"*","~*"))</f>
        <v>1</v>
      </c>
    </row>
    <row r="69" spans="1:5">
      <c r="A69" t="s">
        <v>88</v>
      </c>
      <c r="B69" t="s">
        <v>913</v>
      </c>
      <c r="E69">
        <f>COUNTIF(Mapping_PTB_Brown!J:J,SUBSTITUTE(A69,"*","~*"))</f>
        <v>1</v>
      </c>
    </row>
    <row r="70" spans="1:5">
      <c r="A70" t="s">
        <v>90</v>
      </c>
      <c r="B70" t="s">
        <v>914</v>
      </c>
      <c r="E70">
        <f>COUNTIF(Mapping_PTB_Brown!J:J,SUBSTITUTE(A70,"*","~*"))</f>
        <v>1</v>
      </c>
    </row>
    <row r="71" spans="1:5">
      <c r="A71" t="s">
        <v>92</v>
      </c>
      <c r="B71" t="s">
        <v>915</v>
      </c>
      <c r="E71">
        <f>COUNTIF(Mapping_PTB_Brown!J:J,SUBSTITUTE(A71,"*","~*"))</f>
        <v>1</v>
      </c>
    </row>
    <row r="72" spans="1:5">
      <c r="A72" t="s">
        <v>207</v>
      </c>
      <c r="E72">
        <f>COUNTIF(Mapping_PTB_Brown!J:J,SUBSTITUTE(A72,"*","~*"))</f>
        <v>1</v>
      </c>
    </row>
    <row r="73" spans="1:5">
      <c r="A73" t="s">
        <v>119</v>
      </c>
      <c r="B73" t="s">
        <v>916</v>
      </c>
      <c r="E73">
        <f>COUNTIF(Mapping_PTB_Brown!J:J,SUBSTITUTE(A73,"*","~*"))</f>
        <v>1</v>
      </c>
    </row>
    <row r="74" spans="1:5">
      <c r="A74" t="s">
        <v>121</v>
      </c>
      <c r="B74" t="s">
        <v>917</v>
      </c>
      <c r="E74">
        <f>COUNTIF(Mapping_PTB_Brown!J:J,SUBSTITUTE(A74,"*","~*"))</f>
        <v>1</v>
      </c>
    </row>
    <row r="75" spans="1:5">
      <c r="A75" t="s">
        <v>102</v>
      </c>
      <c r="B75" t="s">
        <v>918</v>
      </c>
      <c r="E75">
        <f>COUNTIF(Mapping_PTB_Brown!J:J,SUBSTITUTE(A75,"*","~*"))</f>
        <v>1</v>
      </c>
    </row>
    <row r="76" spans="1:5">
      <c r="A76" t="s">
        <v>105</v>
      </c>
      <c r="B76" t="s">
        <v>919</v>
      </c>
      <c r="E76">
        <f>COUNTIF(Mapping_PTB_Brown!J:J,SUBSTITUTE(A76,"*","~*"))</f>
        <v>1</v>
      </c>
    </row>
    <row r="77" spans="1:5">
      <c r="A77" t="s">
        <v>110</v>
      </c>
      <c r="B77" t="s">
        <v>920</v>
      </c>
      <c r="E77">
        <f>COUNTIF(Mapping_PTB_Brown!J:J,SUBSTITUTE(A77,"*","~*"))</f>
        <v>1</v>
      </c>
    </row>
    <row r="78" spans="1:5">
      <c r="A78" t="s">
        <v>123</v>
      </c>
      <c r="B78" t="s">
        <v>921</v>
      </c>
      <c r="E78">
        <f>COUNTIF(Mapping_PTB_Brown!J:J,SUBSTITUTE(A78,"*","~*"))</f>
        <v>1</v>
      </c>
    </row>
    <row r="79" spans="1:5">
      <c r="A79" t="s">
        <v>125</v>
      </c>
      <c r="B79" t="s">
        <v>922</v>
      </c>
      <c r="E79">
        <f>COUNTIF(Mapping_PTB_Brown!J:J,SUBSTITUTE(A79,"*","~*"))</f>
        <v>1</v>
      </c>
    </row>
    <row r="80" spans="1:5">
      <c r="A80" t="s">
        <v>130</v>
      </c>
      <c r="B80" t="s">
        <v>923</v>
      </c>
      <c r="E80">
        <f>COUNTIF(Mapping_PTB_Brown!J:J,SUBSTITUTE(A80,"*","~*"))</f>
        <v>1</v>
      </c>
    </row>
    <row r="81" spans="1:5">
      <c r="A81" t="s">
        <v>133</v>
      </c>
      <c r="B81" t="s">
        <v>924</v>
      </c>
      <c r="E81">
        <f>COUNTIF(Mapping_PTB_Brown!J:J,SUBSTITUTE(A81,"*","~*"))</f>
        <v>1</v>
      </c>
    </row>
    <row r="82" spans="1:5">
      <c r="A82" t="s">
        <v>208</v>
      </c>
      <c r="E82">
        <f>COUNTIF(Mapping_PTB_Brown!J:J,SUBSTITUTE(A82,"*","~*"))</f>
        <v>1</v>
      </c>
    </row>
    <row r="83" spans="1:5">
      <c r="A83" t="s">
        <v>136</v>
      </c>
      <c r="B83" t="s">
        <v>925</v>
      </c>
      <c r="E83">
        <f>COUNTIF(Mapping_PTB_Brown!J:J,SUBSTITUTE(A83,"*","~*"))</f>
        <v>1</v>
      </c>
    </row>
    <row r="84" spans="1:5">
      <c r="A84" t="s">
        <v>145</v>
      </c>
      <c r="B84" t="s">
        <v>926</v>
      </c>
      <c r="E84">
        <f>COUNTIF(Mapping_PTB_Brown!J:J,SUBSTITUTE(A84,"*","~*"))</f>
        <v>1</v>
      </c>
    </row>
    <row r="85" spans="1:5">
      <c r="A85" t="s">
        <v>156</v>
      </c>
      <c r="B85" t="s">
        <v>927</v>
      </c>
      <c r="E85">
        <f>COUNTIF(Mapping_PTB_Brown!J:J,SUBSTITUTE(A85,"*","~*"))</f>
        <v>1</v>
      </c>
    </row>
    <row r="86" spans="1:5">
      <c r="A86" t="s">
        <v>163</v>
      </c>
      <c r="B86" t="s">
        <v>928</v>
      </c>
      <c r="E86">
        <f>COUNTIF(Mapping_PTB_Brown!J:J,SUBSTITUTE(A86,"*","~*"))</f>
        <v>1</v>
      </c>
    </row>
    <row r="87" spans="1:5">
      <c r="A87" t="s">
        <v>176</v>
      </c>
      <c r="B87" t="s">
        <v>929</v>
      </c>
      <c r="E87">
        <f>COUNTIF(Mapping_PTB_Brown!J:J,SUBSTITUTE(A87,"*","~*"))</f>
        <v>1</v>
      </c>
    </row>
    <row r="88" spans="1:5">
      <c r="A88" t="s">
        <v>185</v>
      </c>
      <c r="B88" t="s">
        <v>930</v>
      </c>
      <c r="E88">
        <f>COUNTIF(Mapping_PTB_Brown!J:J,SUBSTITUTE(A88,"*","~*"))</f>
        <v>1</v>
      </c>
    </row>
    <row r="89" spans="1:5">
      <c r="A89" t="s">
        <v>194</v>
      </c>
      <c r="B89" t="s">
        <v>931</v>
      </c>
      <c r="E89">
        <f>COUNTIF(Mapping_PTB_Brown!J:J,SUBSTITUTE(A89,"*","~*"))</f>
        <v>1</v>
      </c>
    </row>
    <row r="90" spans="1:5">
      <c r="A90" t="s">
        <v>190</v>
      </c>
      <c r="B90" t="s">
        <v>932</v>
      </c>
      <c r="E90">
        <f>COUNTIF(Mapping_PTB_Brown!J:J,SUBSTITUTE(A90,"*","~*"))</f>
        <v>1</v>
      </c>
    </row>
    <row r="91" spans="1:5">
      <c r="A91" t="s">
        <v>192</v>
      </c>
      <c r="B91" t="s">
        <v>933</v>
      </c>
      <c r="E91">
        <f>COUNTIF(Mapping_PTB_Brown!J:J,SUBSTITUTE(A91,"*","~*"))</f>
        <v>1</v>
      </c>
    </row>
    <row r="92" spans="1:5">
      <c r="A92" t="s">
        <v>200</v>
      </c>
      <c r="B92" t="s">
        <v>934</v>
      </c>
      <c r="E92">
        <f>COUNTIF(Mapping_PTB_Brown!J:J,SUBSTITUTE(A92,"*","~*"))</f>
        <v>1</v>
      </c>
    </row>
    <row r="93" spans="1:5">
      <c r="A93" t="s">
        <v>197</v>
      </c>
      <c r="B93" t="s">
        <v>935</v>
      </c>
      <c r="E93">
        <f>COUNTIF(Mapping_PTB_Brown!J:J,SUBSTITUTE(A93,"*","~*"))</f>
        <v>1</v>
      </c>
    </row>
    <row r="94" spans="1:5">
      <c r="A94" t="s">
        <v>209</v>
      </c>
      <c r="B94" t="s">
        <v>936</v>
      </c>
      <c r="E94">
        <f>COUNTIF(Mapping_PTB_Brown!J:J,SUBSTITUTE(A94,"*","~*"))</f>
        <v>1</v>
      </c>
    </row>
    <row r="95" spans="1:5">
      <c r="A95" t="s">
        <v>210</v>
      </c>
      <c r="B95" t="s">
        <v>907</v>
      </c>
      <c r="E95">
        <f>COUNTIF(Mapping_PTB_Brown!J:J,SUBSTITUTE(A95,"*","~*"))</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Mapping_PTB_Brown</vt:lpstr>
      <vt:lpstr>TreeTagger</vt:lpstr>
      <vt:lpstr>Upos</vt:lpstr>
      <vt:lpstr>PTB_NLTK</vt:lpstr>
      <vt:lpstr>Brown</vt:lpstr>
      <vt:lpstr>Brown_HanTa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2025-02-10T12:03:48Z</dcterms:created>
  <dcterms:modified xsi:type="dcterms:W3CDTF">2025-04-04T11:30:06Z</dcterms:modified>
</cp:coreProperties>
</file>