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7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wancom.sharepoint.com/sites/OverwanIntranet/Clientes/BringGlobal/1. GERAL/1.2 - RELATÓRIO MENSAL/2025/Março/"/>
    </mc:Choice>
  </mc:AlternateContent>
  <xr:revisionPtr revIDLastSave="3" documentId="8_{C484BCE5-E801-BB48-977C-91798D833290}" xr6:coauthVersionLast="47" xr6:coauthVersionMax="47" xr10:uidLastSave="{06763B98-C733-47BA-846C-0B41C6CBB830}"/>
  <bookViews>
    <workbookView xWindow="0" yWindow="500" windowWidth="25520" windowHeight="26760" tabRatio="870" firstSheet="4" activeTab="4" xr2:uid="{2B311ED7-0760-47FD-8034-D791585D4B35}"/>
  </bookViews>
  <sheets>
    <sheet name="ATLASSIAN" sheetId="34" state="hidden" r:id="rId1"/>
    <sheet name="pvt atlassian" sheetId="71" state="hidden" r:id="rId2"/>
    <sheet name="ATLASSIAN2" sheetId="72" r:id="rId3"/>
    <sheet name="pvt atlassian2" sheetId="75" r:id="rId4"/>
    <sheet name="MS 365" sheetId="37" r:id="rId5"/>
    <sheet name="pvt MS 365" sheetId="66" r:id="rId6"/>
    <sheet name="BITDEFENDER" sheetId="14" r:id="rId7"/>
  </sheets>
  <definedNames>
    <definedName name="_xlnm._FilterDatabase" localSheetId="0" hidden="1">ATLASSIAN!$A$1:$J$118</definedName>
    <definedName name="_xlnm._FilterDatabase" localSheetId="2" hidden="1">ATLASSIAN2!$A$1:$L$135</definedName>
    <definedName name="_xlnm._FilterDatabase" localSheetId="6" hidden="1">BITDEFENDER!#REF!</definedName>
    <definedName name="_xlnm._FilterDatabase" localSheetId="4" hidden="1">'MS 365'!$A$1:$F$187</definedName>
    <definedName name="ExternalData_2" localSheetId="0" hidden="1">ATLASSIAN!#REF!</definedName>
  </definedNames>
  <calcPr calcId="191028"/>
  <pivotCaches>
    <pivotCache cacheId="6049" r:id="rId8"/>
    <pivotCache cacheId="6050" r:id="rId9"/>
    <pivotCache cacheId="605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2" i="37" l="1" a="1"/>
  <c r="H142" i="37" s="1"/>
  <c r="I142" i="37" s="1"/>
  <c r="H143" i="37" a="1"/>
  <c r="H143" i="37" s="1"/>
  <c r="I143" i="37" s="1"/>
  <c r="H144" i="37" a="1"/>
  <c r="H144" i="37" s="1"/>
  <c r="I144" i="37" s="1"/>
  <c r="H145" i="37" a="1"/>
  <c r="H145" i="37" s="1"/>
  <c r="I145" i="37" s="1"/>
  <c r="H146" i="37" a="1"/>
  <c r="H146" i="37" s="1"/>
  <c r="I146" i="37" s="1"/>
  <c r="H147" i="37" a="1"/>
  <c r="H147" i="37" s="1"/>
  <c r="I147" i="37" s="1"/>
  <c r="H148" i="37" a="1"/>
  <c r="H148" i="37" s="1"/>
  <c r="I148" i="37" s="1"/>
  <c r="H149" i="37" a="1"/>
  <c r="H149" i="37" s="1"/>
  <c r="I149" i="37" s="1"/>
  <c r="H150" i="37" a="1"/>
  <c r="H150" i="37" s="1"/>
  <c r="I150" i="37" s="1"/>
  <c r="H151" i="37" a="1"/>
  <c r="H151" i="37" s="1"/>
  <c r="I151" i="37" s="1"/>
  <c r="H152" i="37" a="1"/>
  <c r="H152" i="37" s="1"/>
  <c r="I152" i="37" s="1"/>
  <c r="H153" i="37" a="1"/>
  <c r="H153" i="37" s="1"/>
  <c r="I153" i="37" s="1"/>
  <c r="H154" i="37" a="1"/>
  <c r="H154" i="37" s="1"/>
  <c r="I154" i="37" s="1"/>
  <c r="H126" i="37" a="1"/>
  <c r="H126" i="37" s="1"/>
  <c r="H6" i="37" l="1" a="1"/>
  <c r="H6" i="37" s="1"/>
  <c r="I6" i="37" s="1"/>
  <c r="H9" i="37" a="1"/>
  <c r="H9" i="37" s="1"/>
  <c r="I9" i="37" s="1"/>
  <c r="H3" i="37" a="1"/>
  <c r="H3" i="37" s="1"/>
  <c r="H7" i="37" a="1"/>
  <c r="H7" i="37" s="1"/>
  <c r="I7" i="37" s="1"/>
  <c r="H4" i="37" a="1"/>
  <c r="H4" i="37" s="1"/>
  <c r="I4" i="37" s="1"/>
  <c r="H10" i="37" a="1"/>
  <c r="H10" i="37" s="1"/>
  <c r="H11" i="37" a="1"/>
  <c r="H11" i="37" s="1"/>
  <c r="I11" i="37" s="1"/>
  <c r="H12" i="37" a="1"/>
  <c r="H12" i="37" s="1"/>
  <c r="I12" i="37" s="1"/>
  <c r="H8" i="37" a="1"/>
  <c r="H8" i="37" s="1"/>
  <c r="I8" i="37" s="1"/>
  <c r="H5" i="37" a="1"/>
  <c r="H5" i="37" s="1"/>
  <c r="I5" i="37" s="1"/>
  <c r="H14" i="37" a="1"/>
  <c r="H14" i="37" s="1"/>
  <c r="I14" i="37" s="1"/>
  <c r="H13" i="37" a="1"/>
  <c r="H13" i="37" s="1"/>
  <c r="I13" i="37" s="1"/>
  <c r="H15" i="37" a="1"/>
  <c r="H15" i="37" s="1"/>
  <c r="I15" i="37" s="1"/>
  <c r="H16" i="37" a="1"/>
  <c r="H16" i="37" s="1"/>
  <c r="H121" i="37" a="1"/>
  <c r="H121" i="37" s="1"/>
  <c r="I121" i="37" s="1"/>
  <c r="H18" i="37" a="1"/>
  <c r="H18" i="37" s="1"/>
  <c r="I18" i="37" s="1"/>
  <c r="H20" i="37" a="1"/>
  <c r="H20" i="37" s="1"/>
  <c r="I20" i="37" s="1"/>
  <c r="H24" i="37" a="1"/>
  <c r="H24" i="37" s="1"/>
  <c r="I24" i="37" s="1"/>
  <c r="H25" i="37" a="1"/>
  <c r="H25" i="37" s="1"/>
  <c r="I25" i="37" s="1"/>
  <c r="H88" i="37" a="1"/>
  <c r="H88" i="37" s="1"/>
  <c r="I88" i="37" s="1"/>
  <c r="H28" i="37" a="1"/>
  <c r="H28" i="37" s="1"/>
  <c r="H29" i="37" a="1"/>
  <c r="H29" i="37" s="1"/>
  <c r="H38" i="37" a="1"/>
  <c r="H38" i="37" s="1"/>
  <c r="I38" i="37" s="1"/>
  <c r="H39" i="37" a="1"/>
  <c r="H39" i="37" s="1"/>
  <c r="H40" i="37" a="1"/>
  <c r="H40" i="37" s="1"/>
  <c r="H41" i="37" a="1"/>
  <c r="H41" i="37" s="1"/>
  <c r="H127" i="37" a="1"/>
  <c r="H127" i="37" s="1"/>
  <c r="H46" i="37" a="1"/>
  <c r="H46" i="37" s="1"/>
  <c r="H47" i="37" a="1"/>
  <c r="H47" i="37" s="1"/>
  <c r="H50" i="37" a="1"/>
  <c r="H50" i="37" s="1"/>
  <c r="I50" i="37" s="1"/>
  <c r="H52" i="37" a="1"/>
  <c r="H52" i="37" s="1"/>
  <c r="H53" i="37" a="1"/>
  <c r="H53" i="37" s="1"/>
  <c r="I53" i="37" s="1"/>
  <c r="H56" i="37" a="1"/>
  <c r="H56" i="37" s="1"/>
  <c r="I56" i="37" s="1"/>
  <c r="H57" i="37" a="1"/>
  <c r="H57" i="37" s="1"/>
  <c r="I57" i="37" s="1"/>
  <c r="H58" i="37" a="1"/>
  <c r="H58" i="37" s="1"/>
  <c r="H62" i="37" a="1"/>
  <c r="H62" i="37" s="1"/>
  <c r="I62" i="37" s="1"/>
  <c r="H63" i="37" a="1"/>
  <c r="H63" i="37" s="1"/>
  <c r="I63" i="37" s="1"/>
  <c r="H65" i="37" a="1"/>
  <c r="H65" i="37" s="1"/>
  <c r="H67" i="37" a="1"/>
  <c r="H67" i="37" s="1"/>
  <c r="H69" i="37" a="1"/>
  <c r="H69" i="37" s="1"/>
  <c r="H70" i="37" a="1"/>
  <c r="H70" i="37" s="1"/>
  <c r="I70" i="37" s="1"/>
  <c r="H73" i="37" a="1"/>
  <c r="H73" i="37" s="1"/>
  <c r="H83" i="37" a="1"/>
  <c r="H83" i="37"/>
  <c r="H74" i="37" a="1"/>
  <c r="H74" i="37" s="1"/>
  <c r="H75" i="37" a="1"/>
  <c r="H75" i="37" s="1"/>
  <c r="I75" i="37" s="1"/>
  <c r="H76" i="37" a="1"/>
  <c r="H76" i="37" s="1"/>
  <c r="I76" i="37" s="1"/>
  <c r="H77" i="37" a="1"/>
  <c r="H77" i="37" s="1"/>
  <c r="H78" i="37" a="1"/>
  <c r="H78" i="37" s="1"/>
  <c r="H82" i="37" a="1"/>
  <c r="H82" i="37" s="1"/>
  <c r="H86" i="37" a="1"/>
  <c r="H86" i="37" s="1"/>
  <c r="I86" i="37" s="1"/>
  <c r="H89" i="37" a="1"/>
  <c r="H89" i="37" s="1"/>
  <c r="H93" i="37" a="1"/>
  <c r="H93" i="37" s="1"/>
  <c r="H95" i="37" a="1"/>
  <c r="H95" i="37" s="1"/>
  <c r="H96" i="37" a="1"/>
  <c r="H96" i="37" s="1"/>
  <c r="I96" i="37" s="1"/>
  <c r="H97" i="37" a="1"/>
  <c r="H97" i="37" s="1"/>
  <c r="H103" i="37" a="1"/>
  <c r="H103" i="37" s="1"/>
  <c r="I103" i="37" s="1"/>
  <c r="H106" i="37" a="1"/>
  <c r="H106" i="37" s="1"/>
  <c r="I106" i="37" s="1"/>
  <c r="H107" i="37" a="1"/>
  <c r="H107" i="37" s="1"/>
  <c r="I107" i="37" s="1"/>
  <c r="H109" i="37" a="1"/>
  <c r="H109" i="37" s="1"/>
  <c r="H110" i="37" a="1"/>
  <c r="H110" i="37" s="1"/>
  <c r="I110" i="37" s="1"/>
  <c r="H112" i="37" a="1"/>
  <c r="H112" i="37" s="1"/>
  <c r="I112" i="37" s="1"/>
  <c r="H116" i="37" a="1"/>
  <c r="H116" i="37" s="1"/>
  <c r="H17" i="37" a="1"/>
  <c r="H17" i="37" s="1"/>
  <c r="H19" i="37" a="1"/>
  <c r="H19" i="37" s="1"/>
  <c r="I19" i="37" s="1"/>
  <c r="H21" i="37" a="1"/>
  <c r="H21" i="37" s="1"/>
  <c r="I21" i="37" s="1"/>
  <c r="H22" i="37" a="1"/>
  <c r="H22" i="37" s="1"/>
  <c r="I22" i="37" s="1"/>
  <c r="H23" i="37" a="1"/>
  <c r="H23" i="37" s="1"/>
  <c r="I23" i="37" s="1"/>
  <c r="H26" i="37" a="1"/>
  <c r="H26" i="37" s="1"/>
  <c r="I26" i="37" s="1"/>
  <c r="H27" i="37" a="1"/>
  <c r="H27" i="37" s="1"/>
  <c r="I27" i="37" s="1"/>
  <c r="H30" i="37" a="1"/>
  <c r="H30" i="37" s="1"/>
  <c r="I30" i="37" s="1"/>
  <c r="H31" i="37" a="1"/>
  <c r="H31" i="37" s="1"/>
  <c r="I31" i="37" s="1"/>
  <c r="H32" i="37" a="1"/>
  <c r="H32" i="37" s="1"/>
  <c r="I32" i="37" s="1"/>
  <c r="H33" i="37" a="1"/>
  <c r="H33" i="37" s="1"/>
  <c r="I33" i="37" s="1"/>
  <c r="H35" i="37" a="1"/>
  <c r="H35" i="37" s="1"/>
  <c r="I35" i="37" s="1"/>
  <c r="H36" i="37" a="1"/>
  <c r="H36" i="37" s="1"/>
  <c r="I36" i="37" s="1"/>
  <c r="H37" i="37" a="1"/>
  <c r="H37" i="37" s="1"/>
  <c r="I37" i="37" s="1"/>
  <c r="H43" i="37" a="1"/>
  <c r="H43" i="37" s="1"/>
  <c r="I43" i="37" s="1"/>
  <c r="H45" i="37" a="1"/>
  <c r="H45" i="37" s="1"/>
  <c r="I45" i="37" s="1"/>
  <c r="H129" i="37" a="1"/>
  <c r="H129" i="37" s="1"/>
  <c r="I129" i="37" s="1"/>
  <c r="H48" i="37" a="1"/>
  <c r="H48" i="37" s="1"/>
  <c r="I48" i="37" s="1"/>
  <c r="H49" i="37" a="1"/>
  <c r="H49" i="37" s="1"/>
  <c r="I49" i="37" s="1"/>
  <c r="H51" i="37" a="1"/>
  <c r="H51" i="37" s="1"/>
  <c r="I51" i="37" s="1"/>
  <c r="H55" i="37" a="1"/>
  <c r="H55" i="37" s="1"/>
  <c r="I55" i="37" s="1"/>
  <c r="H119" i="37" a="1"/>
  <c r="H119" i="37" s="1"/>
  <c r="H60" i="37" a="1"/>
  <c r="H60" i="37" s="1"/>
  <c r="I60" i="37" s="1"/>
  <c r="H44" i="37" a="1"/>
  <c r="H44" i="37" s="1"/>
  <c r="I44" i="37" s="1"/>
  <c r="H61" i="37" a="1"/>
  <c r="H61" i="37" s="1"/>
  <c r="I61" i="37" s="1"/>
  <c r="H64" i="37" a="1"/>
  <c r="H64" i="37" s="1"/>
  <c r="H66" i="37" a="1"/>
  <c r="H66" i="37" s="1"/>
  <c r="I66" i="37" s="1"/>
  <c r="H68" i="37" a="1"/>
  <c r="H68" i="37" s="1"/>
  <c r="I68" i="37" s="1"/>
  <c r="H71" i="37" a="1"/>
  <c r="H71" i="37" s="1"/>
  <c r="I71" i="37" s="1"/>
  <c r="H72" i="37" a="1"/>
  <c r="H72" i="37" s="1"/>
  <c r="H79" i="37" a="1"/>
  <c r="H79" i="37" s="1"/>
  <c r="I79" i="37" s="1"/>
  <c r="H81" i="37" a="1"/>
  <c r="H81" i="37" s="1"/>
  <c r="I81" i="37" s="1"/>
  <c r="H84" i="37" a="1"/>
  <c r="H84" i="37" s="1"/>
  <c r="I84" i="37" s="1"/>
  <c r="H85" i="37" a="1"/>
  <c r="H85" i="37" s="1"/>
  <c r="I85" i="37" s="1"/>
  <c r="H87" i="37" a="1"/>
  <c r="H87" i="37" s="1"/>
  <c r="I87" i="37" s="1"/>
  <c r="H90" i="37" a="1"/>
  <c r="H90" i="37" s="1"/>
  <c r="H92" i="37" a="1"/>
  <c r="H92" i="37" s="1"/>
  <c r="I92" i="37" s="1"/>
  <c r="H94" i="37" a="1"/>
  <c r="H94" i="37" s="1"/>
  <c r="H98" i="37" a="1"/>
  <c r="H98" i="37" s="1"/>
  <c r="I98" i="37" s="1"/>
  <c r="H99" i="37" a="1"/>
  <c r="H99" i="37" s="1"/>
  <c r="I99" i="37" s="1"/>
  <c r="H100" i="37" a="1"/>
  <c r="H100" i="37" s="1"/>
  <c r="I100" i="37" s="1"/>
  <c r="H101" i="37" a="1"/>
  <c r="H101" i="37" s="1"/>
  <c r="I101" i="37" s="1"/>
  <c r="H102" i="37" a="1"/>
  <c r="H102" i="37" s="1"/>
  <c r="H104" i="37" a="1"/>
  <c r="H104" i="37" s="1"/>
  <c r="I104" i="37" s="1"/>
  <c r="H105" i="37" a="1"/>
  <c r="H105" i="37" s="1"/>
  <c r="I105" i="37" s="1"/>
  <c r="H108" i="37" a="1"/>
  <c r="H108" i="37" s="1"/>
  <c r="H113" i="37" a="1"/>
  <c r="H113" i="37" s="1"/>
  <c r="I113" i="37" s="1"/>
  <c r="H115" i="37" a="1"/>
  <c r="H115" i="37" s="1"/>
  <c r="I115" i="37" s="1"/>
  <c r="H117" i="37" a="1"/>
  <c r="H117" i="37" s="1"/>
  <c r="I117" i="37" s="1"/>
  <c r="H118" i="37" a="1"/>
  <c r="H118" i="37" s="1"/>
  <c r="I118" i="37" s="1"/>
  <c r="H34" i="37" a="1"/>
  <c r="H34" i="37" s="1"/>
  <c r="I34" i="37" s="1"/>
  <c r="H42" i="37" a="1"/>
  <c r="H42" i="37" s="1"/>
  <c r="I42" i="37" s="1"/>
  <c r="H54" i="37" a="1"/>
  <c r="H54" i="37" s="1"/>
  <c r="I54" i="37" s="1"/>
  <c r="H59" i="37" a="1"/>
  <c r="H59" i="37" s="1"/>
  <c r="I59" i="37" s="1"/>
  <c r="H80" i="37" a="1"/>
  <c r="H80" i="37" s="1"/>
  <c r="I80" i="37" s="1"/>
  <c r="H91" i="37" a="1"/>
  <c r="H91" i="37" s="1"/>
  <c r="H111" i="37" a="1"/>
  <c r="H111" i="37" s="1"/>
  <c r="I111" i="37" s="1"/>
  <c r="H114" i="37" a="1"/>
  <c r="H114" i="37" s="1"/>
  <c r="H125" i="37" a="1"/>
  <c r="H125" i="37" s="1"/>
  <c r="H134" i="37" a="1"/>
  <c r="H134" i="37" s="1"/>
  <c r="H133" i="37" a="1"/>
  <c r="H133" i="37" s="1"/>
  <c r="H123" i="37" a="1"/>
  <c r="H123" i="37" s="1"/>
  <c r="H124" i="37" a="1"/>
  <c r="H124" i="37" s="1"/>
  <c r="I124" i="37" s="1"/>
  <c r="H135" i="37" a="1"/>
  <c r="H135" i="37" s="1"/>
  <c r="H122" i="37" a="1"/>
  <c r="H122" i="37" s="1"/>
  <c r="I122" i="37" s="1"/>
  <c r="H132" i="37" a="1"/>
  <c r="H132" i="37" s="1"/>
  <c r="H131" i="37" a="1"/>
  <c r="H131" i="37" s="1"/>
  <c r="H136" i="37" a="1"/>
  <c r="H136" i="37" s="1"/>
  <c r="I136" i="37" s="1"/>
  <c r="H137" i="37" a="1"/>
  <c r="H137" i="37" s="1"/>
  <c r="I137" i="37" s="1"/>
  <c r="H138" i="37" a="1"/>
  <c r="H138" i="37" s="1"/>
  <c r="I138" i="37" s="1"/>
  <c r="H130" i="37" a="1"/>
  <c r="H130" i="37" s="1"/>
  <c r="I130" i="37" s="1"/>
  <c r="H139" i="37" a="1"/>
  <c r="H139" i="37" s="1"/>
  <c r="I139" i="37" s="1"/>
  <c r="H140" i="37" a="1"/>
  <c r="H140" i="37" s="1"/>
  <c r="I140" i="37" s="1"/>
  <c r="H141" i="37" a="1"/>
  <c r="H141" i="37" s="1"/>
  <c r="I141" i="37" s="1"/>
  <c r="H128" i="37" a="1"/>
  <c r="H128" i="37" s="1"/>
  <c r="I128" i="37" s="1"/>
  <c r="H120" i="37" a="1"/>
  <c r="H120" i="37" s="1"/>
  <c r="I120" i="37" s="1"/>
  <c r="H155" i="37" a="1"/>
  <c r="H155" i="37" s="1"/>
  <c r="H156" i="37" a="1"/>
  <c r="H156" i="37" s="1"/>
  <c r="H157" i="37" a="1"/>
  <c r="H157" i="37" s="1"/>
  <c r="H158" i="37" a="1"/>
  <c r="H158" i="37" s="1"/>
  <c r="H159" i="37" a="1"/>
  <c r="H159" i="37" s="1"/>
  <c r="H162" i="37" a="1"/>
  <c r="H162" i="37" s="1"/>
  <c r="I162" i="37" s="1"/>
  <c r="H163" i="37" a="1"/>
  <c r="H163" i="37" s="1"/>
  <c r="I163" i="37" s="1"/>
  <c r="H160" i="37" a="1"/>
  <c r="H160" i="37" s="1"/>
  <c r="H161" i="37" a="1"/>
  <c r="H161" i="37" s="1"/>
  <c r="H164" i="37" a="1"/>
  <c r="H164" i="37" s="1"/>
  <c r="H165" i="37" a="1"/>
  <c r="H165" i="37" s="1"/>
  <c r="H166" i="37" a="1"/>
  <c r="H166" i="37" s="1"/>
  <c r="H183" i="37" a="1"/>
  <c r="H183" i="37" s="1"/>
  <c r="I183" i="37" s="1"/>
  <c r="H184" i="37" a="1"/>
  <c r="H184" i="37" s="1"/>
  <c r="I184" i="37" s="1"/>
  <c r="H167" i="37" a="1"/>
  <c r="H167" i="37" s="1"/>
  <c r="H168" i="37" a="1"/>
  <c r="H168" i="37" s="1"/>
  <c r="H169" i="37" a="1"/>
  <c r="H169" i="37" s="1"/>
  <c r="H170" i="37" a="1"/>
  <c r="H170" i="37" s="1"/>
  <c r="H171" i="37" a="1"/>
  <c r="H171" i="37" s="1"/>
  <c r="H173" i="37" a="1"/>
  <c r="H173" i="37" s="1"/>
  <c r="H174" i="37" a="1"/>
  <c r="H174" i="37" s="1"/>
  <c r="H175" i="37" a="1"/>
  <c r="H175" i="37" s="1"/>
  <c r="H176" i="37" a="1"/>
  <c r="H176" i="37" s="1"/>
  <c r="H177" i="37" a="1"/>
  <c r="H177" i="37" s="1"/>
  <c r="H178" i="37" a="1"/>
  <c r="H178" i="37" s="1"/>
  <c r="H186" i="37" a="1"/>
  <c r="H186" i="37" s="1"/>
  <c r="H179" i="37" a="1"/>
  <c r="H179" i="37" s="1"/>
  <c r="H172" i="37" a="1"/>
  <c r="H172" i="37" s="1"/>
  <c r="H187" i="37" a="1"/>
  <c r="H187" i="37" s="1"/>
  <c r="H180" i="37" a="1"/>
  <c r="H180" i="37" s="1"/>
  <c r="H181" i="37" a="1"/>
  <c r="H181" i="37" s="1"/>
  <c r="H185" i="37" a="1"/>
  <c r="H185" i="37" s="1"/>
  <c r="H182" i="37" a="1"/>
  <c r="H182" i="37" s="1"/>
  <c r="H2" i="37" a="1"/>
  <c r="H2" i="37" s="1"/>
  <c r="M114" i="72" a="1"/>
  <c r="M114" i="72" s="1"/>
  <c r="N114" i="72" s="1"/>
  <c r="M115" i="72" a="1"/>
  <c r="M115" i="72" s="1"/>
  <c r="N115" i="72" s="1"/>
  <c r="M116" i="72" a="1"/>
  <c r="M116" i="72" s="1"/>
  <c r="N116" i="72" s="1"/>
  <c r="M117" i="72" a="1"/>
  <c r="M117" i="72" s="1"/>
  <c r="N117" i="72" s="1"/>
  <c r="M118" i="72" a="1"/>
  <c r="M118" i="72" s="1"/>
  <c r="N118" i="72" s="1"/>
  <c r="M119" i="72" a="1"/>
  <c r="M119" i="72" s="1"/>
  <c r="N119" i="72" s="1"/>
  <c r="M120" i="72" a="1"/>
  <c r="M120" i="72" s="1"/>
  <c r="N120" i="72" s="1"/>
  <c r="M121" i="72" a="1"/>
  <c r="M121" i="72" s="1"/>
  <c r="N121" i="72" s="1"/>
  <c r="M122" i="72" a="1"/>
  <c r="M122" i="72" s="1"/>
  <c r="N122" i="72" s="1"/>
  <c r="M123" i="72" a="1"/>
  <c r="M123" i="72" s="1"/>
  <c r="N123" i="72" s="1"/>
  <c r="M124" i="72" a="1"/>
  <c r="M124" i="72" s="1"/>
  <c r="N124" i="72" s="1"/>
  <c r="M125" i="72" a="1"/>
  <c r="M125" i="72" s="1"/>
  <c r="N125" i="72" s="1"/>
  <c r="M126" i="72" a="1"/>
  <c r="M126" i="72" s="1"/>
  <c r="N126" i="72" s="1"/>
  <c r="M127" i="72" a="1"/>
  <c r="M127" i="72" s="1"/>
  <c r="N127" i="72" s="1"/>
  <c r="M128" i="72" a="1"/>
  <c r="M128" i="72" s="1"/>
  <c r="N128" i="72" s="1"/>
  <c r="M129" i="72" a="1"/>
  <c r="M129" i="72" s="1"/>
  <c r="N129" i="72" s="1"/>
  <c r="M130" i="72" a="1"/>
  <c r="M130" i="72" s="1"/>
  <c r="N130" i="72" s="1"/>
  <c r="M131" i="72" a="1"/>
  <c r="M131" i="72" s="1"/>
  <c r="N131" i="72" s="1"/>
  <c r="M132" i="72" a="1"/>
  <c r="M132" i="72" s="1"/>
  <c r="N132" i="72" s="1"/>
  <c r="M133" i="72" a="1"/>
  <c r="M133" i="72" s="1"/>
  <c r="N133" i="72" s="1"/>
  <c r="M134" i="72" a="1"/>
  <c r="M134" i="72" s="1"/>
  <c r="N134" i="72" s="1"/>
  <c r="M135" i="72" a="1"/>
  <c r="M135" i="72" s="1"/>
  <c r="N135" i="72" s="1"/>
  <c r="M2" i="72" a="1"/>
  <c r="M2" i="72" s="1"/>
  <c r="N2" i="72" s="1"/>
  <c r="M3" i="72" a="1"/>
  <c r="M3" i="72" s="1"/>
  <c r="N3" i="72" s="1"/>
  <c r="M4" i="72" a="1"/>
  <c r="M4" i="72" s="1"/>
  <c r="N4" i="72" s="1"/>
  <c r="M5" i="72" a="1"/>
  <c r="M5" i="72" s="1"/>
  <c r="N5" i="72" s="1"/>
  <c r="M6" i="72" a="1"/>
  <c r="M6" i="72" s="1"/>
  <c r="N6" i="72" s="1"/>
  <c r="M7" i="72" a="1"/>
  <c r="M7" i="72" s="1"/>
  <c r="N7" i="72" s="1"/>
  <c r="M8" i="72" a="1"/>
  <c r="M8" i="72" s="1"/>
  <c r="N8" i="72" s="1"/>
  <c r="M9" i="72" a="1"/>
  <c r="M9" i="72" s="1"/>
  <c r="N9" i="72" s="1"/>
  <c r="M10" i="72" a="1"/>
  <c r="M10" i="72" s="1"/>
  <c r="N10" i="72" s="1"/>
  <c r="M11" i="72" a="1"/>
  <c r="M11" i="72" s="1"/>
  <c r="N11" i="72" s="1"/>
  <c r="M12" i="72" a="1"/>
  <c r="M12" i="72" s="1"/>
  <c r="N12" i="72" s="1"/>
  <c r="M13" i="72" a="1"/>
  <c r="M13" i="72" s="1"/>
  <c r="N13" i="72" s="1"/>
  <c r="M14" i="72" a="1"/>
  <c r="M14" i="72" s="1"/>
  <c r="N14" i="72" s="1"/>
  <c r="M15" i="72" a="1"/>
  <c r="M15" i="72" s="1"/>
  <c r="N15" i="72" s="1"/>
  <c r="M16" i="72" a="1"/>
  <c r="M16" i="72" s="1"/>
  <c r="N16" i="72" s="1"/>
  <c r="M17" i="72" a="1"/>
  <c r="M17" i="72" s="1"/>
  <c r="N17" i="72" s="1"/>
  <c r="M18" i="72" a="1"/>
  <c r="M18" i="72" s="1"/>
  <c r="N18" i="72" s="1"/>
  <c r="M19" i="72" a="1"/>
  <c r="M19" i="72" s="1"/>
  <c r="N19" i="72" s="1"/>
  <c r="M20" i="72" a="1"/>
  <c r="M20" i="72" s="1"/>
  <c r="N20" i="72" s="1"/>
  <c r="M21" i="72" a="1"/>
  <c r="M21" i="72" s="1"/>
  <c r="N21" i="72" s="1"/>
  <c r="M22" i="72" a="1"/>
  <c r="M22" i="72" s="1"/>
  <c r="N22" i="72" s="1"/>
  <c r="M23" i="72" a="1"/>
  <c r="M23" i="72" s="1"/>
  <c r="N23" i="72" s="1"/>
  <c r="M24" i="72" a="1"/>
  <c r="M24" i="72" s="1"/>
  <c r="N24" i="72" s="1"/>
  <c r="M25" i="72" a="1"/>
  <c r="M25" i="72" s="1"/>
  <c r="N25" i="72" s="1"/>
  <c r="M26" i="72" a="1"/>
  <c r="M26" i="72" s="1"/>
  <c r="N26" i="72" s="1"/>
  <c r="M27" i="72" a="1"/>
  <c r="M27" i="72" s="1"/>
  <c r="N27" i="72" s="1"/>
  <c r="M28" i="72" a="1"/>
  <c r="M28" i="72" s="1"/>
  <c r="N28" i="72" s="1"/>
  <c r="M29" i="72" a="1"/>
  <c r="M29" i="72" s="1"/>
  <c r="N29" i="72" s="1"/>
  <c r="M30" i="72" a="1"/>
  <c r="M30" i="72" s="1"/>
  <c r="N30" i="72" s="1"/>
  <c r="M31" i="72" a="1"/>
  <c r="M31" i="72" s="1"/>
  <c r="N31" i="72" s="1"/>
  <c r="M32" i="72" a="1"/>
  <c r="M32" i="72" s="1"/>
  <c r="N32" i="72" s="1"/>
  <c r="M33" i="72" a="1"/>
  <c r="M33" i="72" s="1"/>
  <c r="N33" i="72" s="1"/>
  <c r="M34" i="72" a="1"/>
  <c r="M34" i="72" s="1"/>
  <c r="N34" i="72" s="1"/>
  <c r="M35" i="72" a="1"/>
  <c r="M35" i="72" s="1"/>
  <c r="N35" i="72" s="1"/>
  <c r="M36" i="72" a="1"/>
  <c r="M36" i="72" s="1"/>
  <c r="N36" i="72" s="1"/>
  <c r="M37" i="72" a="1"/>
  <c r="M37" i="72" s="1"/>
  <c r="N37" i="72" s="1"/>
  <c r="M38" i="72" a="1"/>
  <c r="M38" i="72" s="1"/>
  <c r="N38" i="72" s="1"/>
  <c r="M39" i="72" a="1"/>
  <c r="M39" i="72" s="1"/>
  <c r="N39" i="72" s="1"/>
  <c r="M40" i="72" a="1"/>
  <c r="M40" i="72" s="1"/>
  <c r="N40" i="72" s="1"/>
  <c r="M41" i="72" a="1"/>
  <c r="M41" i="72" s="1"/>
  <c r="N41" i="72" s="1"/>
  <c r="M42" i="72" a="1"/>
  <c r="M42" i="72" s="1"/>
  <c r="N42" i="72" s="1"/>
  <c r="M43" i="72" a="1"/>
  <c r="M43" i="72" s="1"/>
  <c r="N43" i="72" s="1"/>
  <c r="M44" i="72" a="1"/>
  <c r="M44" i="72" s="1"/>
  <c r="N44" i="72" s="1"/>
  <c r="M45" i="72" a="1"/>
  <c r="M45" i="72" s="1"/>
  <c r="N45" i="72" s="1"/>
  <c r="M46" i="72" a="1"/>
  <c r="M46" i="72" s="1"/>
  <c r="N46" i="72" s="1"/>
  <c r="M47" i="72" a="1"/>
  <c r="M47" i="72" s="1"/>
  <c r="N47" i="72" s="1"/>
  <c r="M48" i="72" a="1"/>
  <c r="M48" i="72" s="1"/>
  <c r="N48" i="72" s="1"/>
  <c r="M49" i="72" a="1"/>
  <c r="M49" i="72" s="1"/>
  <c r="N49" i="72" s="1"/>
  <c r="M50" i="72" a="1"/>
  <c r="M50" i="72" s="1"/>
  <c r="N50" i="72" s="1"/>
  <c r="M51" i="72" a="1"/>
  <c r="M51" i="72" s="1"/>
  <c r="N51" i="72" s="1"/>
  <c r="M52" i="72" a="1"/>
  <c r="M52" i="72" s="1"/>
  <c r="N52" i="72" s="1"/>
  <c r="M53" i="72" a="1"/>
  <c r="M53" i="72" s="1"/>
  <c r="N53" i="72" s="1"/>
  <c r="M54" i="72" a="1"/>
  <c r="M54" i="72" s="1"/>
  <c r="N54" i="72" s="1"/>
  <c r="M55" i="72" a="1"/>
  <c r="M55" i="72" s="1"/>
  <c r="N55" i="72" s="1"/>
  <c r="M56" i="72" a="1"/>
  <c r="M56" i="72" s="1"/>
  <c r="N56" i="72" s="1"/>
  <c r="M57" i="72" a="1"/>
  <c r="M57" i="72" s="1"/>
  <c r="N57" i="72" s="1"/>
  <c r="M58" i="72" a="1"/>
  <c r="M58" i="72" s="1"/>
  <c r="N58" i="72" s="1"/>
  <c r="M59" i="72" a="1"/>
  <c r="M59" i="72" s="1"/>
  <c r="N59" i="72" s="1"/>
  <c r="M60" i="72" a="1"/>
  <c r="M60" i="72" s="1"/>
  <c r="N60" i="72" s="1"/>
  <c r="M61" i="72" a="1"/>
  <c r="M61" i="72" s="1"/>
  <c r="N61" i="72" s="1"/>
  <c r="M62" i="72" a="1"/>
  <c r="M62" i="72" s="1"/>
  <c r="N62" i="72" s="1"/>
  <c r="M63" i="72" a="1"/>
  <c r="M63" i="72" s="1"/>
  <c r="N63" i="72" s="1"/>
  <c r="M64" i="72" a="1"/>
  <c r="M64" i="72" s="1"/>
  <c r="N64" i="72" s="1"/>
  <c r="M65" i="72" a="1"/>
  <c r="M65" i="72" s="1"/>
  <c r="N65" i="72" s="1"/>
  <c r="M66" i="72" a="1"/>
  <c r="M66" i="72" s="1"/>
  <c r="N66" i="72" s="1"/>
  <c r="M67" i="72" a="1"/>
  <c r="M67" i="72" s="1"/>
  <c r="N67" i="72" s="1"/>
  <c r="M68" i="72" a="1"/>
  <c r="M68" i="72" s="1"/>
  <c r="N68" i="72" s="1"/>
  <c r="M69" i="72" a="1"/>
  <c r="M69" i="72" s="1"/>
  <c r="N69" i="72" s="1"/>
  <c r="M70" i="72" a="1"/>
  <c r="M70" i="72" s="1"/>
  <c r="N70" i="72" s="1"/>
  <c r="M71" i="72" a="1"/>
  <c r="M71" i="72" s="1"/>
  <c r="N71" i="72" s="1"/>
  <c r="M72" i="72" a="1"/>
  <c r="M72" i="72" s="1"/>
  <c r="N72" i="72" s="1"/>
  <c r="M73" i="72" a="1"/>
  <c r="M73" i="72" s="1"/>
  <c r="N73" i="72" s="1"/>
  <c r="M74" i="72" a="1"/>
  <c r="M74" i="72" s="1"/>
  <c r="N74" i="72" s="1"/>
  <c r="M75" i="72" a="1"/>
  <c r="M75" i="72" s="1"/>
  <c r="N75" i="72" s="1"/>
  <c r="M76" i="72" a="1"/>
  <c r="M76" i="72" s="1"/>
  <c r="N76" i="72" s="1"/>
  <c r="M77" i="72" a="1"/>
  <c r="M77" i="72" s="1"/>
  <c r="N77" i="72" s="1"/>
  <c r="M78" i="72" a="1"/>
  <c r="M78" i="72" s="1"/>
  <c r="N78" i="72" s="1"/>
  <c r="M79" i="72" a="1"/>
  <c r="M79" i="72" s="1"/>
  <c r="N79" i="72" s="1"/>
  <c r="M80" i="72" a="1"/>
  <c r="M80" i="72" s="1"/>
  <c r="N80" i="72" s="1"/>
  <c r="M81" i="72" a="1"/>
  <c r="M81" i="72" s="1"/>
  <c r="N81" i="72" s="1"/>
  <c r="M82" i="72" a="1"/>
  <c r="M82" i="72" s="1"/>
  <c r="N82" i="72" s="1"/>
  <c r="M83" i="72" a="1"/>
  <c r="M83" i="72" s="1"/>
  <c r="N83" i="72" s="1"/>
  <c r="M84" i="72" a="1"/>
  <c r="M84" i="72" s="1"/>
  <c r="N84" i="72" s="1"/>
  <c r="M85" i="72" a="1"/>
  <c r="M85" i="72" s="1"/>
  <c r="N85" i="72" s="1"/>
  <c r="M86" i="72" a="1"/>
  <c r="M86" i="72" s="1"/>
  <c r="N86" i="72" s="1"/>
  <c r="M87" i="72" a="1"/>
  <c r="M87" i="72" s="1"/>
  <c r="N87" i="72" s="1"/>
  <c r="M88" i="72" a="1"/>
  <c r="M88" i="72" s="1"/>
  <c r="N88" i="72" s="1"/>
  <c r="M89" i="72" a="1"/>
  <c r="M89" i="72" s="1"/>
  <c r="N89" i="72" s="1"/>
  <c r="M90" i="72" a="1"/>
  <c r="M90" i="72" s="1"/>
  <c r="N90" i="72" s="1"/>
  <c r="M91" i="72" a="1"/>
  <c r="M91" i="72" s="1"/>
  <c r="N91" i="72" s="1"/>
  <c r="M92" i="72" a="1"/>
  <c r="M92" i="72" s="1"/>
  <c r="N92" i="72" s="1"/>
  <c r="M93" i="72" a="1"/>
  <c r="M93" i="72" s="1"/>
  <c r="N93" i="72" s="1"/>
  <c r="M94" i="72" a="1"/>
  <c r="M94" i="72" s="1"/>
  <c r="N94" i="72" s="1"/>
  <c r="M95" i="72" a="1"/>
  <c r="M95" i="72" s="1"/>
  <c r="N95" i="72" s="1"/>
  <c r="M96" i="72" a="1"/>
  <c r="M96" i="72" s="1"/>
  <c r="N96" i="72" s="1"/>
  <c r="M97" i="72" a="1"/>
  <c r="M97" i="72" s="1"/>
  <c r="N97" i="72" s="1"/>
  <c r="M98" i="72" a="1"/>
  <c r="M98" i="72" s="1"/>
  <c r="N98" i="72" s="1"/>
  <c r="M99" i="72" a="1"/>
  <c r="M99" i="72" s="1"/>
  <c r="N99" i="72" s="1"/>
  <c r="M100" i="72" a="1"/>
  <c r="M100" i="72"/>
  <c r="N100" i="72" s="1"/>
  <c r="M101" i="72" a="1"/>
  <c r="M101" i="72" s="1"/>
  <c r="N101" i="72" s="1"/>
  <c r="M102" i="72" a="1"/>
  <c r="M102" i="72" s="1"/>
  <c r="N102" i="72" s="1"/>
  <c r="M103" i="72" a="1"/>
  <c r="M103" i="72" s="1"/>
  <c r="N103" i="72" s="1"/>
  <c r="M104" i="72" a="1"/>
  <c r="M104" i="72" s="1"/>
  <c r="N104" i="72" s="1"/>
  <c r="M105" i="72" a="1"/>
  <c r="M105" i="72" s="1"/>
  <c r="N105" i="72" s="1"/>
  <c r="M106" i="72" a="1"/>
  <c r="M106" i="72" s="1"/>
  <c r="N106" i="72" s="1"/>
  <c r="M107" i="72" a="1"/>
  <c r="M107" i="72" s="1"/>
  <c r="N107" i="72" s="1"/>
  <c r="M108" i="72" a="1"/>
  <c r="M108" i="72" s="1"/>
  <c r="N108" i="72" s="1"/>
  <c r="M109" i="72" a="1"/>
  <c r="M109" i="72" s="1"/>
  <c r="N109" i="72" s="1"/>
  <c r="M110" i="72" a="1"/>
  <c r="M110" i="72" s="1"/>
  <c r="N110" i="72" s="1"/>
  <c r="M111" i="72" a="1"/>
  <c r="M111" i="72" s="1"/>
  <c r="N111" i="72" s="1"/>
  <c r="M112" i="72" a="1"/>
  <c r="M112" i="72" s="1"/>
  <c r="N112" i="72" s="1"/>
  <c r="M113" i="72" a="1"/>
  <c r="M113" i="72" s="1"/>
  <c r="N113" i="72" s="1"/>
  <c r="I126" i="37" l="1"/>
  <c r="I135" i="37"/>
  <c r="I91" i="37"/>
  <c r="I132" i="37"/>
  <c r="I77" i="37"/>
  <c r="I52" i="37"/>
  <c r="I29" i="37"/>
  <c r="I95" i="37"/>
  <c r="I133" i="37"/>
  <c r="I109" i="37"/>
  <c r="I89" i="37"/>
  <c r="I83" i="37"/>
  <c r="I65" i="37"/>
  <c r="I134" i="37"/>
  <c r="I90" i="37"/>
  <c r="I47" i="37"/>
  <c r="I131" i="37"/>
  <c r="I125" i="37"/>
  <c r="I102" i="37"/>
  <c r="I94" i="37"/>
  <c r="I114" i="37"/>
  <c r="I40" i="37"/>
  <c r="I185" i="37"/>
  <c r="I2" i="37"/>
  <c r="I166" i="37"/>
  <c r="I170" i="37"/>
  <c r="I41" i="37"/>
  <c r="I169" i="37"/>
  <c r="I64" i="37"/>
  <c r="I172" i="37"/>
  <c r="I72" i="37"/>
  <c r="I3" i="37"/>
  <c r="I116" i="37"/>
  <c r="I176" i="37"/>
  <c r="I58" i="37"/>
  <c r="I177" i="37"/>
  <c r="I186" i="37"/>
  <c r="I173" i="37"/>
  <c r="I167" i="37"/>
  <c r="I181" i="37"/>
  <c r="I187" i="37"/>
  <c r="I39" i="37"/>
  <c r="I160" i="37"/>
  <c r="I157" i="37"/>
  <c r="I127" i="37"/>
  <c r="I69" i="37"/>
  <c r="I174" i="37"/>
  <c r="I123" i="37"/>
  <c r="I97" i="37"/>
  <c r="I161" i="37"/>
  <c r="I73" i="37"/>
  <c r="I46" i="37"/>
  <c r="I171" i="37"/>
  <c r="I17" i="37"/>
  <c r="I82" i="37"/>
  <c r="I178" i="37"/>
  <c r="I74" i="37"/>
  <c r="I175" i="37"/>
  <c r="I67" i="37"/>
  <c r="I165" i="37"/>
  <c r="I119" i="37"/>
  <c r="I182" i="37"/>
  <c r="I156" i="37"/>
  <c r="I28" i="37"/>
  <c r="I168" i="37"/>
  <c r="I108" i="37"/>
  <c r="I180" i="37"/>
  <c r="I179" i="37"/>
  <c r="I93" i="37"/>
  <c r="I16" i="37"/>
  <c r="I155" i="37"/>
  <c r="I164" i="37"/>
  <c r="I159" i="37"/>
  <c r="I78" i="37"/>
  <c r="I158" i="37"/>
  <c r="C4" i="14"/>
  <c r="I3" i="34" a="1"/>
  <c r="I3" i="34" s="1"/>
  <c r="J3" i="34" s="1"/>
  <c r="I2" i="34" a="1"/>
  <c r="I2" i="34" s="1"/>
  <c r="J2" i="34" s="1"/>
  <c r="I4" i="34" a="1"/>
  <c r="I4" i="34" s="1"/>
  <c r="J4" i="34" s="1"/>
  <c r="I5" i="34" a="1"/>
  <c r="I5" i="34" s="1"/>
  <c r="J5" i="34" s="1"/>
  <c r="I6" i="34" a="1"/>
  <c r="I6" i="34" s="1"/>
  <c r="J6" i="34" s="1"/>
  <c r="I7" i="34" a="1"/>
  <c r="I7" i="34" s="1"/>
  <c r="J7" i="34" s="1"/>
  <c r="I8" i="34" a="1"/>
  <c r="I8" i="34" s="1"/>
  <c r="J8" i="34" s="1"/>
  <c r="I9" i="34" a="1"/>
  <c r="I9" i="34" s="1"/>
  <c r="J9" i="34" s="1"/>
  <c r="I11" i="34" a="1"/>
  <c r="I11" i="34" s="1"/>
  <c r="J11" i="34" s="1"/>
  <c r="I10" i="34" a="1"/>
  <c r="I10" i="34" s="1"/>
  <c r="J10" i="34" s="1"/>
  <c r="I12" i="34" a="1"/>
  <c r="I12" i="34" s="1"/>
  <c r="J12" i="34" s="1"/>
  <c r="I13" i="34" a="1"/>
  <c r="I13" i="34" s="1"/>
  <c r="J13" i="34" s="1"/>
  <c r="I14" i="34" a="1"/>
  <c r="I14" i="34" s="1"/>
  <c r="J14" i="34" s="1"/>
  <c r="I15" i="34" a="1"/>
  <c r="I15" i="34" s="1"/>
  <c r="J15" i="34" s="1"/>
  <c r="I16" i="34" a="1"/>
  <c r="I16" i="34" s="1"/>
  <c r="J16" i="34" s="1"/>
  <c r="I17" i="34" a="1"/>
  <c r="I17" i="34" s="1"/>
  <c r="J17" i="34" s="1"/>
  <c r="I18" i="34" a="1"/>
  <c r="I18" i="34" s="1"/>
  <c r="J18" i="34" s="1"/>
  <c r="I19" i="34" a="1"/>
  <c r="I19" i="34" s="1"/>
  <c r="J19" i="34" s="1"/>
  <c r="I20" i="34" a="1"/>
  <c r="I20" i="34" s="1"/>
  <c r="J20" i="34" s="1"/>
  <c r="I21" i="34" a="1"/>
  <c r="I21" i="34" s="1"/>
  <c r="J21" i="34" s="1"/>
  <c r="I22" i="34" a="1"/>
  <c r="I22" i="34" s="1"/>
  <c r="J22" i="34" s="1"/>
  <c r="I24" i="34" a="1"/>
  <c r="I24" i="34" s="1"/>
  <c r="J24" i="34" s="1"/>
  <c r="I23" i="34" a="1"/>
  <c r="I23" i="34" s="1"/>
  <c r="J23" i="34" s="1"/>
  <c r="I25" i="34" a="1"/>
  <c r="I25" i="34" s="1"/>
  <c r="J25" i="34" s="1"/>
  <c r="I29" i="34" a="1"/>
  <c r="I29" i="34" s="1"/>
  <c r="J29" i="34" s="1"/>
  <c r="I27" i="34" a="1"/>
  <c r="I27" i="34" s="1"/>
  <c r="J27" i="34" s="1"/>
  <c r="I28" i="34" a="1"/>
  <c r="I28" i="34" s="1"/>
  <c r="J28" i="34" s="1"/>
  <c r="I26" i="34" a="1"/>
  <c r="I26" i="34" s="1"/>
  <c r="J26" i="34" s="1"/>
  <c r="I30" i="34" a="1"/>
  <c r="I30" i="34" s="1"/>
  <c r="J30" i="34" s="1"/>
  <c r="I31" i="34" a="1"/>
  <c r="I31" i="34" s="1"/>
  <c r="J31" i="34" s="1"/>
  <c r="I32" i="34" a="1"/>
  <c r="I32" i="34" s="1"/>
  <c r="J32" i="34" s="1"/>
  <c r="I33" i="34" a="1"/>
  <c r="I33" i="34" s="1"/>
  <c r="J33" i="34" s="1"/>
  <c r="I34" i="34" a="1"/>
  <c r="I34" i="34" s="1"/>
  <c r="J34" i="34" s="1"/>
  <c r="I35" i="34" a="1"/>
  <c r="I35" i="34" s="1"/>
  <c r="J35" i="34" s="1"/>
  <c r="I36" i="34" a="1"/>
  <c r="I36" i="34" s="1"/>
  <c r="J36" i="34" s="1"/>
  <c r="I37" i="34" a="1"/>
  <c r="I37" i="34" s="1"/>
  <c r="J37" i="34" s="1"/>
  <c r="I39" i="34" a="1"/>
  <c r="I39" i="34" s="1"/>
  <c r="J39" i="34" s="1"/>
  <c r="I38" i="34" a="1"/>
  <c r="I38" i="34" s="1"/>
  <c r="J38" i="34" s="1"/>
  <c r="I40" i="34" a="1"/>
  <c r="I40" i="34" s="1"/>
  <c r="J40" i="34" s="1"/>
  <c r="I41" i="34" a="1"/>
  <c r="I41" i="34" s="1"/>
  <c r="J41" i="34" s="1"/>
  <c r="I42" i="34" a="1"/>
  <c r="I42" i="34" s="1"/>
  <c r="J42" i="34" s="1"/>
  <c r="I43" i="34" a="1"/>
  <c r="I43" i="34" s="1"/>
  <c r="J43" i="34" s="1"/>
  <c r="I44" i="34" a="1"/>
  <c r="I44" i="34" s="1"/>
  <c r="J44" i="34" s="1"/>
  <c r="I45" i="34" a="1"/>
  <c r="I45" i="34" s="1"/>
  <c r="J45" i="34" s="1"/>
  <c r="I46" i="34" a="1"/>
  <c r="I46" i="34" s="1"/>
  <c r="J46" i="34" s="1"/>
  <c r="I48" i="34" a="1"/>
  <c r="I48" i="34" s="1"/>
  <c r="J48" i="34" s="1"/>
  <c r="I47" i="34" a="1"/>
  <c r="I47" i="34" s="1"/>
  <c r="J47" i="34" s="1"/>
  <c r="I49" i="34" a="1"/>
  <c r="I49" i="34" s="1"/>
  <c r="J49" i="34" s="1"/>
  <c r="I50" i="34" a="1"/>
  <c r="I50" i="34" s="1"/>
  <c r="J50" i="34" s="1"/>
  <c r="I51" i="34" a="1"/>
  <c r="I51" i="34" s="1"/>
  <c r="J51" i="34" s="1"/>
  <c r="I52" i="34" a="1"/>
  <c r="I52" i="34" s="1"/>
  <c r="J52" i="34" s="1"/>
  <c r="I53" i="34" a="1"/>
  <c r="I53" i="34" s="1"/>
  <c r="J53" i="34" s="1"/>
  <c r="I54" i="34" a="1"/>
  <c r="I54" i="34" s="1"/>
  <c r="J54" i="34" s="1"/>
  <c r="I55" i="34" a="1"/>
  <c r="I55" i="34" s="1"/>
  <c r="J55" i="34" s="1"/>
  <c r="I56" i="34" a="1"/>
  <c r="I56" i="34" s="1"/>
  <c r="J56" i="34" s="1"/>
  <c r="I57" i="34" a="1"/>
  <c r="I57" i="34" s="1"/>
  <c r="J57" i="34" s="1"/>
  <c r="I58" i="34" a="1"/>
  <c r="I58" i="34" s="1"/>
  <c r="J58" i="34" s="1"/>
  <c r="I59" i="34" a="1"/>
  <c r="I59" i="34" s="1"/>
  <c r="J59" i="34" s="1"/>
  <c r="I60" i="34" a="1"/>
  <c r="I60" i="34" s="1"/>
  <c r="J60" i="34" s="1"/>
  <c r="I61" i="34" a="1"/>
  <c r="I61" i="34" s="1"/>
  <c r="J61" i="34" s="1"/>
  <c r="I62" i="34" a="1"/>
  <c r="I62" i="34" s="1"/>
  <c r="J62" i="34" s="1"/>
  <c r="I63" i="34" a="1"/>
  <c r="I63" i="34" s="1"/>
  <c r="J63" i="34" s="1"/>
  <c r="I64" i="34" a="1"/>
  <c r="I64" i="34" s="1"/>
  <c r="J64" i="34" s="1"/>
  <c r="I65" i="34" a="1"/>
  <c r="I65" i="34" s="1"/>
  <c r="J65" i="34" s="1"/>
  <c r="I66" i="34" a="1"/>
  <c r="I66" i="34" s="1"/>
  <c r="J66" i="34" s="1"/>
  <c r="I74" i="34" a="1"/>
  <c r="I74" i="34" s="1"/>
  <c r="J74" i="34" s="1"/>
  <c r="I72" i="34" a="1"/>
  <c r="I72" i="34" s="1"/>
  <c r="J72" i="34" s="1"/>
  <c r="I71" i="34" a="1"/>
  <c r="I71" i="34" s="1"/>
  <c r="J71" i="34" s="1"/>
  <c r="I69" i="34" a="1"/>
  <c r="I69" i="34" s="1"/>
  <c r="J69" i="34" s="1"/>
  <c r="I73" i="34" a="1"/>
  <c r="I73" i="34" s="1"/>
  <c r="J73" i="34" s="1"/>
  <c r="I70" i="34" a="1"/>
  <c r="I70" i="34" s="1"/>
  <c r="J70" i="34" s="1"/>
  <c r="I67" i="34" a="1"/>
  <c r="I67" i="34" s="1"/>
  <c r="J67" i="34" s="1"/>
  <c r="I68" i="34" a="1"/>
  <c r="I68" i="34" s="1"/>
  <c r="J68" i="34" s="1"/>
  <c r="I75" i="34" a="1"/>
  <c r="I75" i="34" s="1"/>
  <c r="J75" i="34" s="1"/>
  <c r="I76" i="34" a="1"/>
  <c r="I76" i="34" s="1"/>
  <c r="J76" i="34" s="1"/>
  <c r="I77" i="34" a="1"/>
  <c r="I77" i="34" s="1"/>
  <c r="J77" i="34" s="1"/>
  <c r="I78" i="34" a="1"/>
  <c r="I78" i="34" s="1"/>
  <c r="J78" i="34" s="1"/>
  <c r="I83" i="34" a="1"/>
  <c r="I83" i="34" s="1"/>
  <c r="J83" i="34" s="1"/>
  <c r="I79" i="34" a="1"/>
  <c r="I79" i="34" s="1"/>
  <c r="J79" i="34" s="1"/>
  <c r="I80" i="34" a="1"/>
  <c r="I80" i="34" s="1"/>
  <c r="J80" i="34" s="1"/>
  <c r="I81" i="34" a="1"/>
  <c r="I81" i="34" s="1"/>
  <c r="J81" i="34" s="1"/>
  <c r="I82" i="34" a="1"/>
  <c r="I82" i="34" s="1"/>
  <c r="J82" i="34" s="1"/>
  <c r="I84" i="34" a="1"/>
  <c r="I84" i="34" s="1"/>
  <c r="J84" i="34" s="1"/>
  <c r="I85" i="34" a="1"/>
  <c r="I85" i="34" s="1"/>
  <c r="J85" i="34" s="1"/>
  <c r="I86" i="34" a="1"/>
  <c r="I86" i="34" s="1"/>
  <c r="J86" i="34" s="1"/>
  <c r="I88" i="34" a="1"/>
  <c r="I88" i="34" s="1"/>
  <c r="J88" i="34" s="1"/>
  <c r="I87" i="34" a="1"/>
  <c r="I87" i="34" s="1"/>
  <c r="J87" i="34" s="1"/>
  <c r="I89" i="34" a="1"/>
  <c r="I89" i="34" s="1"/>
  <c r="J89" i="34" s="1"/>
  <c r="I90" i="34" a="1"/>
  <c r="I90" i="34" s="1"/>
  <c r="J90" i="34" s="1"/>
  <c r="I91" i="34" a="1"/>
  <c r="I91" i="34" s="1"/>
  <c r="J91" i="34" s="1"/>
  <c r="I92" i="34" a="1"/>
  <c r="I92" i="34" s="1"/>
  <c r="J92" i="34" s="1"/>
  <c r="I93" i="34" a="1"/>
  <c r="I93" i="34" s="1"/>
  <c r="J93" i="34" s="1"/>
  <c r="I94" i="34" a="1"/>
  <c r="I94" i="34" s="1"/>
  <c r="J94" i="34" s="1"/>
  <c r="I95" i="34" a="1"/>
  <c r="I95" i="34" s="1"/>
  <c r="J95" i="34" s="1"/>
  <c r="I96" i="34" a="1"/>
  <c r="I96" i="34" s="1"/>
  <c r="J96" i="34" s="1"/>
  <c r="I97" i="34" a="1"/>
  <c r="I97" i="34" s="1"/>
  <c r="J97" i="34" s="1"/>
  <c r="I98" i="34" a="1"/>
  <c r="I98" i="34" s="1"/>
  <c r="J98" i="34" s="1"/>
  <c r="I99" i="34" a="1"/>
  <c r="I99" i="34" s="1"/>
  <c r="J99" i="34" s="1"/>
  <c r="I100" i="34" a="1"/>
  <c r="I100" i="34" s="1"/>
  <c r="J100" i="34" s="1"/>
  <c r="I101" i="34" a="1"/>
  <c r="I101" i="34" s="1"/>
  <c r="J101" i="34" s="1"/>
  <c r="I102" i="34" a="1"/>
  <c r="I102" i="34" s="1"/>
  <c r="J102" i="34" s="1"/>
  <c r="I103" i="34" a="1"/>
  <c r="I103" i="34" s="1"/>
  <c r="J103" i="34" s="1"/>
  <c r="I104" i="34" a="1"/>
  <c r="I104" i="34" s="1"/>
  <c r="J104" i="34" s="1"/>
  <c r="I105" i="34" a="1"/>
  <c r="I105" i="34" s="1"/>
  <c r="J105" i="34" s="1"/>
  <c r="I107" i="34" a="1"/>
  <c r="I107" i="34" s="1"/>
  <c r="J107" i="34" s="1"/>
  <c r="I106" i="34" a="1"/>
  <c r="I106" i="34" s="1"/>
  <c r="J106" i="34" s="1"/>
  <c r="I108" i="34" a="1"/>
  <c r="I108" i="34" s="1"/>
  <c r="J108" i="34" s="1"/>
  <c r="I109" i="34" a="1"/>
  <c r="I109" i="34" s="1"/>
  <c r="J109" i="34" s="1"/>
  <c r="I110" i="34" a="1"/>
  <c r="I110" i="34" s="1"/>
  <c r="J110" i="34" s="1"/>
  <c r="I111" i="34" a="1"/>
  <c r="I111" i="34" s="1"/>
  <c r="J111" i="34" s="1"/>
  <c r="I112" i="34" a="1"/>
  <c r="I112" i="34" s="1"/>
  <c r="J112" i="34" s="1"/>
  <c r="I113" i="34" a="1"/>
  <c r="I113" i="34" s="1"/>
  <c r="J113" i="34" s="1"/>
  <c r="I118" i="34" a="1"/>
  <c r="I118" i="34" s="1"/>
  <c r="J118" i="34" s="1"/>
  <c r="I114" i="34" a="1"/>
  <c r="I114" i="34" s="1"/>
  <c r="J114" i="34" s="1"/>
  <c r="I116" i="34" a="1"/>
  <c r="I116" i="34" s="1"/>
  <c r="J116" i="34" s="1"/>
  <c r="I115" i="34" a="1"/>
  <c r="I115" i="34" s="1"/>
  <c r="J115" i="34" s="1"/>
  <c r="I117" i="34" a="1"/>
  <c r="I117" i="34" s="1"/>
  <c r="J117" i="34" s="1"/>
  <c r="I119" i="34" a="1"/>
  <c r="I119" i="34" s="1"/>
  <c r="J119" i="34" s="1"/>
  <c r="I120" i="34" a="1"/>
  <c r="I120" i="34" s="1"/>
  <c r="J120" i="34" s="1"/>
  <c r="I121" i="34" a="1"/>
  <c r="I121" i="34" s="1"/>
  <c r="J121" i="34" s="1"/>
  <c r="I122" i="34" a="1"/>
  <c r="I122" i="34" s="1"/>
  <c r="J122" i="34" s="1"/>
  <c r="I126" i="34" a="1"/>
  <c r="I126" i="34" s="1"/>
  <c r="J126" i="34" s="1"/>
  <c r="I125" i="34" a="1"/>
  <c r="I125" i="34" s="1"/>
  <c r="J125" i="34" s="1"/>
  <c r="I124" i="34" a="1"/>
  <c r="I124" i="34" s="1"/>
  <c r="J124" i="34" s="1"/>
  <c r="I123" i="34" a="1"/>
  <c r="I123" i="34" s="1"/>
  <c r="J123" i="34" s="1"/>
  <c r="I127" i="34" a="1"/>
  <c r="I127" i="34" s="1"/>
  <c r="J127" i="34" s="1"/>
  <c r="I128" i="34" a="1"/>
  <c r="I128" i="34" s="1"/>
  <c r="J128" i="34" s="1"/>
  <c r="I129" i="34" a="1"/>
  <c r="I129" i="34" s="1"/>
  <c r="J129" i="34" s="1"/>
  <c r="I130" i="34" a="1"/>
  <c r="I130" i="34" s="1"/>
  <c r="J130" i="34" s="1"/>
  <c r="I131" i="34" a="1"/>
  <c r="I131" i="34" s="1"/>
  <c r="J131" i="34" s="1"/>
  <c r="I132" i="34" a="1"/>
  <c r="I132" i="34" s="1"/>
  <c r="J132" i="34" s="1"/>
  <c r="I133" i="34" a="1"/>
  <c r="I133" i="34" s="1"/>
  <c r="J133" i="34" s="1"/>
  <c r="I134" i="34" a="1"/>
  <c r="I134" i="34" s="1"/>
  <c r="J134" i="34" s="1"/>
  <c r="I135" i="34" a="1"/>
  <c r="I135" i="34" s="1"/>
  <c r="J135" i="34" s="1"/>
  <c r="I136" i="34" a="1"/>
  <c r="I136" i="34" s="1"/>
  <c r="J136" i="34" s="1"/>
  <c r="I137" i="34" a="1"/>
  <c r="I137" i="34" s="1"/>
  <c r="J137" i="34" s="1"/>
  <c r="I138" i="34" a="1"/>
  <c r="I138" i="34" s="1"/>
  <c r="J138" i="34" s="1"/>
  <c r="I139" i="34" a="1"/>
  <c r="I139" i="34" s="1"/>
  <c r="J139" i="34" s="1"/>
  <c r="I140" i="34" a="1"/>
  <c r="I140" i="34" s="1"/>
  <c r="J140" i="34" s="1"/>
  <c r="I141" i="34" a="1"/>
  <c r="I141" i="34" s="1"/>
  <c r="J141" i="34" s="1"/>
  <c r="I142" i="34" a="1"/>
  <c r="I142" i="34" s="1"/>
  <c r="J142" i="34" s="1"/>
  <c r="I144" i="34" a="1"/>
  <c r="I144" i="34" s="1"/>
  <c r="J144" i="34" s="1"/>
  <c r="I143" i="34" a="1"/>
  <c r="I143" i="34" s="1"/>
  <c r="J143" i="34" s="1"/>
  <c r="I145" i="34" a="1"/>
  <c r="I145" i="34" s="1"/>
  <c r="J145" i="34" s="1"/>
  <c r="I146" i="34" a="1"/>
  <c r="I146" i="34" s="1"/>
  <c r="J146" i="34" s="1"/>
  <c r="I147" i="34" a="1"/>
  <c r="I147" i="34" s="1"/>
  <c r="J147" i="34" s="1"/>
  <c r="I148" i="34" a="1"/>
  <c r="I148" i="34" s="1"/>
  <c r="J148" i="34" s="1"/>
  <c r="I149" i="34" a="1"/>
  <c r="I149" i="34" s="1"/>
  <c r="J149" i="34" s="1"/>
  <c r="I150" i="34" a="1"/>
  <c r="I150" i="34" s="1"/>
  <c r="J150" i="34" s="1"/>
  <c r="I151" i="34" a="1"/>
  <c r="I151" i="34" s="1"/>
  <c r="J151" i="34" s="1"/>
  <c r="I152" i="34" a="1"/>
  <c r="I152" i="34" s="1"/>
  <c r="J152" i="34" s="1"/>
  <c r="I153" i="34" a="1"/>
  <c r="I153" i="34" s="1"/>
  <c r="J153" i="34" s="1"/>
  <c r="I154" i="34" a="1"/>
  <c r="I154" i="34" s="1"/>
  <c r="J154" i="34" s="1"/>
  <c r="I155" i="34" a="1"/>
  <c r="I155" i="34" s="1"/>
  <c r="J155" i="34" s="1"/>
  <c r="I156" i="34" a="1"/>
  <c r="I156" i="34" s="1"/>
  <c r="J156" i="34" s="1"/>
  <c r="I157" i="34" a="1"/>
  <c r="I157" i="34" s="1"/>
  <c r="J157" i="34" s="1"/>
  <c r="I158" i="34" a="1"/>
  <c r="I158" i="34" s="1"/>
  <c r="J158" i="34" s="1"/>
  <c r="I159" i="34" a="1"/>
  <c r="I159" i="34" s="1"/>
  <c r="J159" i="34" s="1"/>
  <c r="I160" i="34" a="1"/>
  <c r="I160" i="34" s="1"/>
  <c r="J160" i="34" s="1"/>
  <c r="I161" i="34" a="1"/>
  <c r="I161" i="34" s="1"/>
  <c r="J161" i="34" s="1"/>
  <c r="I162" i="34" a="1"/>
  <c r="I162" i="34" s="1"/>
  <c r="J162" i="34" s="1"/>
  <c r="I163" i="34" a="1"/>
  <c r="I163" i="34" s="1"/>
  <c r="J163" i="34" s="1"/>
  <c r="I164" i="34" a="1"/>
  <c r="I164" i="34" s="1"/>
  <c r="J164" i="34" s="1"/>
  <c r="I165" i="34" a="1"/>
  <c r="I165" i="34" s="1"/>
  <c r="J165" i="34" s="1"/>
  <c r="I166" i="34" a="1"/>
  <c r="I166" i="34" s="1"/>
  <c r="J166" i="34" s="1"/>
  <c r="I167" i="34" a="1"/>
  <c r="I167" i="34" s="1"/>
  <c r="J167" i="34" s="1"/>
  <c r="I168" i="34" a="1"/>
  <c r="I168" i="34" s="1"/>
  <c r="J168" i="34" s="1"/>
  <c r="I169" i="34" a="1"/>
  <c r="I169" i="34" s="1"/>
  <c r="J169" i="34" s="1"/>
  <c r="I170" i="34" a="1"/>
  <c r="I170" i="34" s="1"/>
  <c r="J170" i="34" s="1"/>
  <c r="I173" i="34" a="1"/>
  <c r="I173" i="34" s="1"/>
  <c r="J173" i="34" s="1"/>
  <c r="I174" i="34" a="1"/>
  <c r="I174" i="34" s="1"/>
  <c r="J174" i="34" s="1"/>
  <c r="I172" i="34" a="1"/>
  <c r="I172" i="34" s="1"/>
  <c r="J172" i="34" s="1"/>
  <c r="I171" i="34" a="1"/>
  <c r="I171" i="34" s="1"/>
  <c r="J171" i="34" s="1"/>
  <c r="I179" i="34" a="1"/>
  <c r="I179" i="34" s="1"/>
  <c r="J179" i="34" s="1"/>
  <c r="I177" i="34" a="1"/>
  <c r="I177" i="34" s="1"/>
  <c r="J177" i="34" s="1"/>
  <c r="I176" i="34" a="1"/>
  <c r="I176" i="34" s="1"/>
  <c r="J176" i="34" s="1"/>
  <c r="I178" i="34" a="1"/>
  <c r="I178" i="34" s="1"/>
  <c r="J178" i="34" s="1"/>
  <c r="I175" i="34" a="1"/>
  <c r="I175" i="34" s="1"/>
  <c r="J175" i="34" s="1"/>
  <c r="K2" i="37" l="1" a="1"/>
  <c r="K2" i="37" s="1"/>
  <c r="K1" i="37"/>
  <c r="C2" i="14"/>
  <c r="C3" i="14"/>
  <c r="C5" i="14"/>
  <c r="C6" i="14"/>
  <c r="C7" i="14"/>
  <c r="C8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C418FB-41DD-4840-BCDB-9C0E1F43FF40}" keepAlive="1" name="Consulta - ALL" description="Ligação à consulta 'ALL' no livro." type="5" refreshedVersion="7" background="1" saveData="1">
    <dbPr connection="Provider=Microsoft.Mashup.OleDb.1;Data Source=$Workbook$;Location=ALL;Extended Properties=&quot;&quot;" command="SELECT * FROM [ALL]"/>
  </connection>
  <connection id="2" xr16:uid="{40091FA3-9078-4236-A2A8-F2C6FE790C98}" keepAlive="1" name="Consulta - ALL (10)" description="Ligação à consulta 'ALL (10)' no livro." type="5" refreshedVersion="7" background="1" saveData="1">
    <dbPr connection="Provider=Microsoft.Mashup.OleDb.1;Data Source=$Workbook$;Location=&quot;ALL (10)&quot;;Extended Properties=&quot;&quot;" command="SELECT * FROM [ALL (10)]"/>
  </connection>
  <connection id="3" xr16:uid="{A94738F0-2924-4FBE-9297-3E532B0623D7}" keepAlive="1" name="Consulta - ALL-3" description="Ligação à consulta 'ALL-3' no livro." type="5" refreshedVersion="7" background="1" saveData="1">
    <dbPr connection="Provider=Microsoft.Mashup.OleDb.1;Data Source=$Workbook$;Location=ALL-3;Extended Properties=&quot;&quot;" command="SELECT * FROM [ALL-3]"/>
  </connection>
  <connection id="4" xr16:uid="{871B1885-CE39-4787-8F82-E8C366709720}" keepAlive="1" name="Consulta - devices management" description="Ligação à consulta 'devices management' no livro." type="5" refreshedVersion="7" background="1" saveData="1">
    <dbPr connection="Provider=Microsoft.Mashup.OleDb.1;Data Source=$Workbook$;Location=&quot;devices management&quot;;Extended Properties=&quot;&quot;" command="SELECT * FROM [devices management]"/>
  </connection>
  <connection id="5" xr16:uid="{FE97CC5D-24F1-4EEA-A660-385CD3430CFE}" keepAlive="1" name="Consulta - devices management (11)" description="Ligação à consulta 'devices management (11)' no livro." type="5" refreshedVersion="7" background="1" saveData="1">
    <dbPr connection="Provider=Microsoft.Mashup.OleDb.1;Data Source=$Workbook$;Location=&quot;devices management (11)&quot;;Extended Properties=&quot;&quot;" command="SELECT * FROM [devices management (11)]"/>
  </connection>
  <connection id="6" xr16:uid="{D516E964-8436-469A-A8A3-88E6F741BF11}" keepAlive="1" name="Consulta - devices management (2)" description="Ligação à consulta 'devices management (2)' no livro." type="5" refreshedVersion="7" background="1" saveData="1">
    <dbPr connection="Provider=Microsoft.Mashup.OleDb.1;Data Source=$Workbook$;Location=&quot;devices management (2)&quot;;Extended Properties=&quot;&quot;" command="SELECT * FROM [devices management (2)]"/>
  </connection>
  <connection id="7" xr16:uid="{FEE4011A-57C5-4733-8B40-088E55DB6ADA}" keepAlive="1" name="Query - 2021-02-24T12_28_11" description="Connection to the '2021-02-24T12_28_11' query in the workbook." type="5" refreshedVersion="6" background="1" saveData="1">
    <dbPr connection="Provider=Microsoft.Mashup.OleDb.1;Data Source=$Workbook$;Location=2021-02-24T12_28_11;Extended Properties=&quot;&quot;" command="SELECT * FROM [2021-02-24T12_28_11]"/>
  </connection>
  <connection id="8" xr16:uid="{B59F404D-4BF2-4749-AC48-602142D83485}" keepAlive="1" name="Query - 2021-03-23T16_40_03" description="Connection to the '2021-03-23T16_40_03' query in the workbook." type="5" refreshedVersion="6" background="1" saveData="1">
    <dbPr connection="Provider=Microsoft.Mashup.OleDb.1;Data Source=$Workbook$;Location=2021-03-23T16_40_03;Extended Properties=&quot;&quot;" command="SELECT * FROM [2021-03-23T16_40_03]"/>
  </connection>
  <connection id="9" xr16:uid="{CA17560B-E8CD-42FB-9042-19E5C0E4E22E}" keepAlive="1" name="Query - 2021-03-23T16_42_58" description="Connection to the '2021-03-23T16_42_58' query in the workbook." type="5" refreshedVersion="6" background="1" saveData="1">
    <dbPr connection="Provider=Microsoft.Mashup.OleDb.1;Data Source=$Workbook$;Location=2021-03-23T16_42_58;Extended Properties=&quot;&quot;" command="SELECT * FROM [2021-03-23T16_42_58]"/>
  </connection>
  <connection id="10" xr16:uid="{DC1E5634-989A-4CA6-BD77-1731F3851192}" keepAlive="1" name="Query - ALL (2)" description="Connection to the 'ALL (2)' query in the workbook." type="5" refreshedVersion="7" background="1" saveData="1">
    <dbPr connection="Provider=Microsoft.Mashup.OleDb.1;Data Source=$Workbook$;Location=&quot;ALL (2)&quot;;Extended Properties=&quot;&quot;" command="SELECT * FROM [ALL (2)]"/>
  </connection>
  <connection id="11" xr16:uid="{DFCB2D70-803E-C746-A9D4-BF10B2231C6D}" keepAlive="1" name="Query - ALL (3)" description="Connection to the 'ALL (3)' query in the workbook." type="5" refreshedVersion="7" background="1" saveData="1">
    <dbPr connection="Provider=Microsoft.Mashup.OleDb.1;Data Source=$Workbook$;Location=&quot;ALL (3)&quot;;Extended Properties=&quot;&quot;" command="SELECT * FROM [ALL (3)]"/>
  </connection>
  <connection id="12" xr16:uid="{A5BEE289-E25E-41CD-8FB4-B9AD99E5BB10}" keepAlive="1" name="Query - ALL (5)" description="Connection to the 'ALL (5)' query in the workbook." type="5" refreshedVersion="7" background="1" saveData="1">
    <dbPr connection="Provider=Microsoft.Mashup.OleDb.1;Data Source=$Workbook$;Location=&quot;ALL (5)&quot;;Extended Properties=&quot;&quot;" command="SELECT * FROM [ALL (5)]"/>
  </connection>
  <connection id="13" xr16:uid="{35BC91F8-B8C6-4100-9202-2E46CA892329}" keepAlive="1" name="Query - ALL (7)" description="Connection to the 'ALL (7)' query in the workbook." type="5" refreshedVersion="7" background="1" saveData="1">
    <dbPr connection="Provider=Microsoft.Mashup.OleDb.1;Data Source=$Workbook$;Location=&quot;ALL (7)&quot;;Extended Properties=&quot;&quot;" command="SELECT * FROM [ALL (7)]"/>
  </connection>
  <connection id="14" xr16:uid="{8EDB5778-458F-4FF9-8B04-AD2AFD56AD60}" keepAlive="1" name="Query - ALL (8)" description="Connection to the 'ALL (8)' query in the workbook." type="5" refreshedVersion="7" background="1" saveData="1">
    <dbPr connection="Provider=Microsoft.Mashup.OleDb.1;Data Source=$Workbook$;Location=&quot;ALL (8)&quot;;Extended Properties=&quot;&quot;" command="SELECT * FROM [ALL (8)]"/>
  </connection>
  <connection id="15" xr16:uid="{B61CAD70-70D0-4570-AA96-7B3624CC6549}" keepAlive="1" name="Query - ALL (9)" description="Connection to the 'ALL (9)' query in the workbook." type="5" refreshedVersion="7" background="1" saveData="1">
    <dbPr connection="Provider=Microsoft.Mashup.OleDb.1;Data Source=$Workbook$;Location=&quot;ALL (9)&quot;;Extended Properties=&quot;&quot;" command="SELECT * FROM [ALL (9)]"/>
  </connection>
  <connection id="16" xr16:uid="{7C4AA780-A65A-1A4E-AA27-D13C4CF500A0}" keepAlive="1" name="Query - ALL-10" description="Connection to the 'ALL-10' query in the workbook." type="5" refreshedVersion="8" background="1" saveData="1">
    <dbPr connection="Provider=Microsoft.Mashup.OleDb.1;Data Source=$Workbook$;Location=ALL-10;Extended Properties=&quot;&quot;" command="SELECT * FROM [ALL-10]"/>
  </connection>
  <connection id="17" xr16:uid="{2AD74363-3F75-EB44-BEE2-853704A6FBD8}" keepAlive="1" name="Query - ALL-12" description="Connection to the 'ALL-12' query in the workbook." type="5" refreshedVersion="8" background="1" saveData="1">
    <dbPr connection="Provider=Microsoft.Mashup.OleDb.1;Data Source=$Workbook$;Location=ALL-12;Extended Properties=&quot;&quot;" command="SELECT * FROM [ALL-12]"/>
  </connection>
  <connection id="18" xr16:uid="{DD526449-D40A-D541-853A-5FB13C9E751A}" keepAlive="1" name="Query - ALL-13" description="Connection to the 'ALL-13' query in the workbook." type="5" refreshedVersion="8" background="1" saveData="1">
    <dbPr connection="Provider=Microsoft.Mashup.OleDb.1;Data Source=$Workbook$;Location=ALL-13;Extended Properties=&quot;&quot;" command="SELECT * FROM [ALL-13]"/>
  </connection>
  <connection id="19" xr16:uid="{133BE1D0-5EC9-854C-9C01-ADB49DC24DA1}" keepAlive="1" name="Query - ALL-14" description="Connection to the 'ALL-14' query in the workbook." type="5" refreshedVersion="8" background="1" saveData="1">
    <dbPr connection="Provider=Microsoft.Mashup.OleDb.1;Data Source=$Workbook$;Location=ALL-14;Extended Properties=&quot;&quot;" command="SELECT * FROM [ALL-14]"/>
  </connection>
  <connection id="20" xr16:uid="{337958ED-E4A5-4543-B5CD-72AC8F219548}" keepAlive="1" name="Query - ALL-2" description="Connection to the 'ALL-2' query in the workbook." type="5" refreshedVersion="7" background="1" saveData="1">
    <dbPr connection="Provider=Microsoft.Mashup.OleDb.1;Data Source=$Workbook$;Location=ALL-2;Extended Properties=&quot;&quot;" command="SELECT * FROM [ALL-2]"/>
  </connection>
  <connection id="21" xr16:uid="{42759CF4-71DA-3043-A35D-B37886461A96}" keepAlive="1" name="Query - ALL-4" description="Connection to the 'ALL-4' query in the workbook." type="5" refreshedVersion="7" background="1" saveData="1">
    <dbPr connection="Provider=Microsoft.Mashup.OleDb.1;Data Source=$Workbook$;Location=ALL-4;Extended Properties=&quot;&quot;" command="SELECT * FROM [ALL-4]"/>
  </connection>
  <connection id="22" xr16:uid="{E08EF6CA-3791-B248-8424-85F459F4782A}" keepAlive="1" name="Query - ALL-5" description="Connection to the 'ALL-5' query in the workbook." type="5" refreshedVersion="7" background="1" saveData="1">
    <dbPr connection="Provider=Microsoft.Mashup.OleDb.1;Data Source=$Workbook$;Location=ALL-5;Extended Properties=&quot;&quot;" command="SELECT * FROM [ALL-5]"/>
  </connection>
  <connection id="23" xr16:uid="{E1CAAF8A-F39E-5548-A084-2BCB62CE165F}" keepAlive="1" name="Query - ALL-6" description="Connection to the 'ALL-6' query in the workbook." type="5" refreshedVersion="7" background="1" saveData="1">
    <dbPr connection="Provider=Microsoft.Mashup.OleDb.1;Data Source=$Workbook$;Location=ALL-6;Extended Properties=&quot;&quot;" command="SELECT * FROM [ALL-6]"/>
  </connection>
  <connection id="24" xr16:uid="{53D16314-A9DE-9248-AEA6-225C3617BB01}" keepAlive="1" name="Query - ALL-7" description="Connection to the 'ALL-7' query in the workbook." type="5" refreshedVersion="8" background="1" saveData="1">
    <dbPr connection="Provider=Microsoft.Mashup.OleDb.1;Data Source=$Workbook$;Location=ALL-7;Extended Properties=&quot;&quot;" command="SELECT * FROM [ALL-7]"/>
  </connection>
  <connection id="25" xr16:uid="{BFB0B4FA-E037-3143-ACCB-C672C9128FDC}" keepAlive="1" name="Query - ALL-8" description="Connection to the 'ALL-8' query in the workbook." type="5" refreshedVersion="8" background="1" saveData="1">
    <dbPr connection="Provider=Microsoft.Mashup.OleDb.1;Data Source=$Workbook$;Location=ALL-8;Extended Properties=&quot;&quot;" command="SELECT * FROM [ALL-8]"/>
  </connection>
  <connection id="26" xr16:uid="{726E2A41-2C6B-5D40-9EDD-BE68DD1C4864}" keepAlive="1" name="Query - ALL-9" description="Connection to the 'ALL-9' query in the workbook." type="5" refreshedVersion="8" background="1" saveData="1">
    <dbPr connection="Provider=Microsoft.Mashup.OleDb.1;Data Source=$Workbook$;Location=ALL-9;Extended Properties=&quot;&quot;" command="SELECT * FROM [ALL-9]"/>
  </connection>
  <connection id="27" xr16:uid="{B059369C-B172-414A-BB1C-BD2509EFC200}" keepAlive="1" name="Query - devices management (10)" description="Connection to the 'devices management (10)' query in the workbook." type="5" refreshedVersion="7" background="1" saveData="1">
    <dbPr connection="Provider=Microsoft.Mashup.OleDb.1;Data Source=$Workbook$;Location=&quot;devices management (10)&quot;;Extended Properties=&quot;&quot;" command="SELECT * FROM [devices management (10)]"/>
  </connection>
  <connection id="28" xr16:uid="{CF098629-0E97-FD4C-92E4-C97643DBD05E}" keepAlive="1" name="Query - devices management (12)" description="Connection to the 'devices management (12)' query in the workbook." type="5" refreshedVersion="7" background="1" saveData="1">
    <dbPr connection="Provider=Microsoft.Mashup.OleDb.1;Data Source=$Workbook$;Location=&quot;devices management (12)&quot;;Extended Properties=&quot;&quot;" command="SELECT * FROM [devices management (12)]"/>
  </connection>
  <connection id="29" xr16:uid="{F356E201-6EC3-E24E-BF94-DE755EC72484}" keepAlive="1" name="Query - devices management (13)" description="Connection to the 'devices management (13)' query in the workbook." type="5" refreshedVersion="7" background="1" saveData="1">
    <dbPr connection="Provider=Microsoft.Mashup.OleDb.1;Data Source=$Workbook$;Location=&quot;devices management (13)&quot;;Extended Properties=&quot;&quot;" command="SELECT * FROM [devices management (13)]"/>
  </connection>
  <connection id="30" xr16:uid="{B3AEB833-6A1C-C44E-AC61-50BB14584AEE}" keepAlive="1" name="Query - devices management (14)" description="Connection to the 'devices management (14)' query in the workbook." type="5" refreshedVersion="7" background="1" saveData="1">
    <dbPr connection="Provider=Microsoft.Mashup.OleDb.1;Data Source=$Workbook$;Location=&quot;devices management (14)&quot;;Extended Properties=&quot;&quot;" command="SELECT * FROM [devices management (14)]"/>
  </connection>
  <connection id="31" xr16:uid="{C3F8F873-8232-394D-A8BA-90B306DA35A8}" keepAlive="1" name="Query - devices management (15)" description="Connection to the 'devices management (15)' query in the workbook." type="5" refreshedVersion="8" background="1" saveData="1">
    <dbPr connection="Provider=Microsoft.Mashup.OleDb.1;Data Source=$Workbook$;Location=&quot;devices management (15)&quot;;Extended Properties=&quot;&quot;" command="SELECT * FROM [devices management (15)]"/>
  </connection>
  <connection id="32" xr16:uid="{BB3F7316-8F71-5149-A111-9581428CC223}" keepAlive="1" name="Query - devices management (16)" description="Connection to the 'devices management (16)' query in the workbook." type="5" refreshedVersion="8" background="1" saveData="1">
    <dbPr connection="Provider=Microsoft.Mashup.OleDb.1;Data Source=$Workbook$;Location=&quot;devices management (16)&quot;;Extended Properties=&quot;&quot;" command="SELECT * FROM [devices management (16)]"/>
  </connection>
  <connection id="33" xr16:uid="{6CB0B76C-C281-6B48-849F-3C29F4D325D4}" keepAlive="1" name="Query - devices management (17)" description="Connection to the 'devices management (17)' query in the workbook." type="5" refreshedVersion="8" background="1" saveData="1">
    <dbPr connection="Provider=Microsoft.Mashup.OleDb.1;Data Source=$Workbook$;Location=&quot;devices management (17)&quot;;Extended Properties=&quot;&quot;" command="SELECT * FROM [devices management (17)]"/>
  </connection>
  <connection id="34" xr16:uid="{0EF7B34D-33EE-7541-BC6D-EB503D2A3575}" keepAlive="1" name="Query - devices management (18)" description="Connection to the 'devices management (18)' query in the workbook." type="5" refreshedVersion="8" background="1" saveData="1">
    <dbPr connection="Provider=Microsoft.Mashup.OleDb.1;Data Source=$Workbook$;Location=&quot;devices management (18)&quot;;Extended Properties=&quot;&quot;" command="SELECT * FROM [devices management (18)]"/>
  </connection>
  <connection id="35" xr16:uid="{F7094252-1DAE-4D58-B80D-E6E025F290FF}" keepAlive="1" name="Query - devices management (3)" description="Connection to the 'devices management (3)' query in the workbook." type="5" refreshedVersion="7" background="1" saveData="1">
    <dbPr connection="Provider=Microsoft.Mashup.OleDb.1;Data Source=$Workbook$;Location=&quot;devices management (3)&quot;;Extended Properties=&quot;&quot;" command="SELECT * FROM [devices management (3)]"/>
  </connection>
  <connection id="36" xr16:uid="{7C0347BF-FFB1-4FB1-8678-5CFBC90791CA}" keepAlive="1" name="Query - devices management (4)" description="Connection to the 'devices management (4)' query in the workbook." type="5" refreshedVersion="7" background="1" saveData="1">
    <dbPr connection="Provider=Microsoft.Mashup.OleDb.1;Data Source=$Workbook$;Location=&quot;devices management (4)&quot;;Extended Properties=&quot;&quot;" command="SELECT * FROM [devices management (4)]"/>
  </connection>
  <connection id="37" xr16:uid="{46304386-21B4-4A6F-B08C-F10BC1E8C1BF}" keepAlive="1" name="Query - devices management (5)" description="Connection to the 'devices management (5)' query in the workbook." type="5" refreshedVersion="7" background="1" saveData="1">
    <dbPr connection="Provider=Microsoft.Mashup.OleDb.1;Data Source=$Workbook$;Location=&quot;devices management (5)&quot;;Extended Properties=&quot;&quot;" command="SELECT * FROM [devices management (5)]"/>
  </connection>
  <connection id="38" xr16:uid="{0A4CFBA7-736D-4FFC-B10A-F9DEEF567CE3}" keepAlive="1" name="Query - devices management (6)" description="Connection to the 'devices management (6)' query in the workbook." type="5" refreshedVersion="7" background="1" saveData="1">
    <dbPr connection="Provider=Microsoft.Mashup.OleDb.1;Data Source=$Workbook$;Location=&quot;devices management (6)&quot;;Extended Properties=&quot;&quot;" command="SELECT * FROM [devices management (6)]"/>
  </connection>
  <connection id="39" xr16:uid="{7F0AEDF0-7217-4BC2-AA3E-7ED2DB91BA3A}" keepAlive="1" name="Query - devices management (7)" description="Connection to the 'devices management (7)' query in the workbook." type="5" refreshedVersion="7" background="1" saveData="1">
    <dbPr connection="Provider=Microsoft.Mashup.OleDb.1;Data Source=$Workbook$;Location=&quot;devices management (7)&quot;;Extended Properties=&quot;&quot;" command="SELECT * FROM [devices management (7)]"/>
  </connection>
  <connection id="40" xr16:uid="{5BD805CE-E46B-9648-BE6F-5B6585329890}" keepAlive="1" name="Query - devices management (9)" description="Connection to the 'devices management (9)' query in the workbook." type="5" refreshedVersion="7" background="1" saveData="1">
    <dbPr connection="Provider=Microsoft.Mashup.OleDb.1;Data Source=$Workbook$;Location=&quot;devices management (9)&quot;;Extended Properties=&quot;&quot;" command="SELECT * FROM [devices management (9)]"/>
  </connection>
  <connection id="41" xr16:uid="{D6010E9F-5DBF-463C-A851-D37A03A913B8}" keepAlive="1" name="Query - export (1)" description="Connection to the 'export (1)' query in the workbook." type="5" refreshedVersion="6" background="1" saveData="1">
    <dbPr connection="Provider=Microsoft.Mashup.OleDb.1;Data Source=$Workbook$;Location=&quot;export (1)&quot;;Extended Properties=&quot;&quot;" command="SELECT * FROM [export (1)]"/>
  </connection>
  <connection id="42" xr16:uid="{109AC75B-D6C4-412D-B382-9462E9669CB9}" keepAlive="1" name="Query - export (11)" description="Connection to the 'export (11)' query in the workbook." type="5" refreshedVersion="7" background="1" saveData="1">
    <dbPr connection="Provider=Microsoft.Mashup.OleDb.1;Data Source=$Workbook$;Location=&quot;export (11)&quot;;Extended Properties=&quot;&quot;" command="SELECT * FROM [export (11)]"/>
  </connection>
  <connection id="43" xr16:uid="{2D836FC8-E459-40B9-98F6-182EAC839BB0}" keepAlive="1" name="Query - export (2)" description="Connection to the 'export (2)' query in the workbook." type="5" refreshedVersion="6" background="1" saveData="1">
    <dbPr connection="Provider=Microsoft.Mashup.OleDb.1;Data Source=$Workbook$;Location=&quot;export (2)&quot;;Extended Properties=&quot;&quot;" command="SELECT * FROM [export (2)]"/>
  </connection>
  <connection id="44" xr16:uid="{B07D2F89-FF9B-47CC-A73D-FC6531C38AF7}" keepAlive="1" name="Query - export (3)" description="Connection to the 'export (3)' query in the workbook." type="5" refreshedVersion="7" background="1" saveData="1">
    <dbPr connection="Provider=Microsoft.Mashup.OleDb.1;Data Source=$Workbook$;Location=&quot;export (3)&quot;;Extended Properties=&quot;&quot;" command="SELECT * FROM [export (3)]"/>
  </connection>
  <connection id="45" xr16:uid="{04CE3422-2426-4FCB-8BF9-88EAB60CEA07}" keepAlive="1" name="Query - export (4)" description="Connection to the 'export (4)' query in the workbook." type="5" refreshedVersion="7" background="1" saveData="1">
    <dbPr connection="Provider=Microsoft.Mashup.OleDb.1;Data Source=$Workbook$;Location=&quot;export (4)&quot;;Extended Properties=&quot;&quot;" command="SELECT * FROM [export (4)]"/>
  </connection>
  <connection id="46" xr16:uid="{581148D6-12D8-4B63-A157-925B5BE8A993}" keepAlive="1" name="Query - export (5)" description="Connection to the 'export (5)' query in the workbook." type="5" refreshedVersion="7" background="1" saveData="1">
    <dbPr connection="Provider=Microsoft.Mashup.OleDb.1;Data Source=$Workbook$;Location=&quot;export (5)&quot;;Extended Properties=&quot;&quot;" command="SELECT * FROM [export (5)]"/>
  </connection>
  <connection id="47" xr16:uid="{E3F92165-1913-432E-BF9D-DE0DE36711B1}" keepAlive="1" name="Query - export (8)" description="Connection to the 'export (8)' query in the workbook." type="5" refreshedVersion="7" background="1" saveData="1">
    <dbPr connection="Provider=Microsoft.Mashup.OleDb.1;Data Source=$Workbook$;Location=&quot;export (8)&quot;;Extended Properties=&quot;&quot;" command="SELECT * FROM [export (8)]"/>
  </connection>
  <connection id="48" xr16:uid="{8B15DF42-A360-A34B-BF43-93797EE8EBF9}" keepAlive="1" name="Query - export-10" description="Connection to the 'export-10' query in the workbook." type="5" refreshedVersion="7" background="1" saveData="1">
    <dbPr connection="Provider=Microsoft.Mashup.OleDb.1;Data Source=$Workbook$;Location=export-10;Extended Properties=&quot;&quot;" command="SELECT * FROM [export-10]"/>
  </connection>
  <connection id="49" xr16:uid="{59B3ED83-DF96-4543-B42D-426F598F69EF}" keepAlive="1" name="Query - export-13" description="Connection to the 'export-13' query in the workbook." type="5" refreshedVersion="7" background="1" saveData="1">
    <dbPr connection="Provider=Microsoft.Mashup.OleDb.1;Data Source=$Workbook$;Location=export-13;Extended Properties=&quot;&quot;" command="SELECT * FROM [export-13]"/>
  </connection>
  <connection id="50" xr16:uid="{38B49E26-615D-A947-A2AA-61DF4DB46940}" keepAlive="1" name="Query - export-15" description="Connection to the 'export-15' query in the workbook." type="5" refreshedVersion="8" background="1" saveData="1">
    <dbPr connection="Provider=Microsoft.Mashup.OleDb.1;Data Source=$Workbook$;Location=export-15;Extended Properties=&quot;&quot;" command="SELECT * FROM [export-15]"/>
  </connection>
  <connection id="51" xr16:uid="{CE856C1B-724F-594E-85F3-E4E606578945}" keepAlive="1" name="Query - export-16" description="Connection to the 'export-16' query in the workbook." type="5" refreshedVersion="8" background="1" saveData="1">
    <dbPr connection="Provider=Microsoft.Mashup.OleDb.1;Data Source=$Workbook$;Location=export-16;Extended Properties=&quot;&quot;" command="SELECT * FROM [export-16]"/>
  </connection>
  <connection id="52" xr16:uid="{E3B1B5A1-0032-2F44-B434-BA359607C8EA}" keepAlive="1" name="Query - export-17" description="Connection to the 'export-17' query in the workbook." type="5" refreshedVersion="8" background="1" saveData="1">
    <dbPr connection="Provider=Microsoft.Mashup.OleDb.1;Data Source=$Workbook$;Location=export-17;Extended Properties=&quot;&quot;" command="SELECT * FROM [export-17]"/>
  </connection>
  <connection id="53" xr16:uid="{C0CB1654-D49A-0A4F-97D4-A270A90D902F}" keepAlive="1" name="Query - export-23" description="Connection to the 'export-23' query in the workbook." type="5" refreshedVersion="8" background="1" saveData="1">
    <dbPr connection="Provider=Microsoft.Mashup.OleDb.1;Data Source=$Workbook$;Location=export-23;Extended Properties=&quot;&quot;" command="SELECT * FROM [export-23]"/>
  </connection>
  <connection id="54" xr16:uid="{F8085714-B1FA-144C-94FC-176D00ADF75E}" keepAlive="1" name="Query - export-9" description="Connection to the 'export-9' query in the workbook." type="5" refreshedVersion="7" background="1" saveData="1">
    <dbPr connection="Provider=Microsoft.Mashup.OleDb.1;Data Source=$Workbook$;Location=export-9;Extended Properties=&quot;&quot;" command="SELECT * FROM [export-9]"/>
  </connection>
  <connection id="55" xr16:uid="{044C1CF9-DF18-7D4D-AAAC-FFF1EFBB1869}" keepAlive="1" name="Query - export-users (10)" description="Connection to the 'export-users (10)' query in the workbook." type="5" refreshedVersion="7" background="1" saveData="1">
    <dbPr connection="Provider=Microsoft.Mashup.OleDb.1;Data Source=$Workbook$;Location=&quot;export-users (10)&quot;;Extended Properties=&quot;&quot;" command="SELECT * FROM [export-users (10)]"/>
  </connection>
  <connection id="56" xr16:uid="{9AACD22D-F648-4D41-95CF-324B47611DD5}" keepAlive="1" name="Query - export-users (16)" description="Connection to the 'export-users (16)' query in the workbook." type="5" refreshedVersion="6" background="1" saveData="1">
    <dbPr connection="Provider=Microsoft.Mashup.OleDb.1;Data Source=$Workbook$;Location=&quot;export-users (16)&quot;;Extended Properties=&quot;&quot;" command="SELECT * FROM [export-users (16)]"/>
  </connection>
  <connection id="57" xr16:uid="{11E91441-9904-4011-9F6C-AAE8584E5343}" keepAlive="1" name="Query - export-users (19)" description="Connection to the 'export-users (19)' query in the workbook." type="5" refreshedVersion="0" background="1" saveData="1">
    <dbPr connection="Provider=Microsoft.Mashup.OleDb.1;Data Source=$Workbook$;Location=&quot;export-users (19)&quot;;Extended Properties=&quot;&quot;" command="SELECT * FROM [export-users (19)]"/>
  </connection>
  <connection id="58" xr16:uid="{8B72E6BE-C196-42E5-B333-713B242F511C}" keepAlive="1" name="Query - export-users (20)" description="Connection to the 'export-users (20)' query in the workbook." type="5" refreshedVersion="7" background="1" saveData="1">
    <dbPr connection="Provider=Microsoft.Mashup.OleDb.1;Data Source=$Workbook$;Location=&quot;export-users (20)&quot;;Extended Properties=&quot;&quot;" command="SELECT * FROM [export-users (20)]"/>
  </connection>
  <connection id="59" xr16:uid="{EEFD705F-89CE-4293-B2B1-81516A0E4997}" keepAlive="1" name="Query - export-users (3)" description="Connection to the 'export-users (3)' query in the workbook." type="5" refreshedVersion="7" background="1" saveData="1">
    <dbPr connection="Provider=Microsoft.Mashup.OleDb.1;Data Source=$Workbook$;Location=&quot;export-users (3)&quot;;Extended Properties=&quot;&quot;" command="SELECT * FROM [export-users (3)]"/>
  </connection>
  <connection id="60" xr16:uid="{D8883EEC-15A3-4C60-81A1-DEB33459B8D7}" keepAlive="1" name="Query - export-users (4)" description="Connection to the 'export-users (4)' query in the workbook." type="5" refreshedVersion="0" background="1" saveData="1">
    <dbPr connection="Provider=Microsoft.Mashup.OleDb.1;Data Source=$Workbook$;Location=&quot;export-users (4)&quot;;Extended Properties=&quot;&quot;" command="SELECT * FROM [export-users (4)]"/>
  </connection>
  <connection id="61" xr16:uid="{D3E14039-61AC-4524-87B9-69D07FF6BC5B}" keepAlive="1" name="Query - export-users (5)" description="Connection to the 'export-users (5)' query in the workbook." type="5" refreshedVersion="7" background="1" saveData="1">
    <dbPr connection="Provider=Microsoft.Mashup.OleDb.1;Data Source=$Workbook$;Location=&quot;export-users (5)&quot;;Extended Properties=&quot;&quot;" command="SELECT * FROM [export-users (5)]"/>
  </connection>
  <connection id="62" xr16:uid="{8127E86B-41E3-4419-BDCE-BEC4CCA84879}" keepAlive="1" name="Query - export-users (6)" description="Connection to the 'export-users (6)' query in the workbook." type="5" refreshedVersion="7" background="1" saveData="1">
    <dbPr connection="Provider=Microsoft.Mashup.OleDb.1;Data Source=$Workbook$;Location=&quot;export-users (6)&quot;;Extended Properties=&quot;&quot;" command="SELECT * FROM [export-users (6)]"/>
  </connection>
  <connection id="63" xr16:uid="{5F75C8B1-F982-C74B-BBDC-6A202F897668}" keepAlive="1" name="Query - export-users (7)" description="Connection to the 'export-users (7)' query in the workbook." type="5" refreshedVersion="7" background="1" saveData="1">
    <dbPr connection="Provider=Microsoft.Mashup.OleDb.1;Data Source=$Workbook$;Location=&quot;export-users (7)&quot;;Extended Properties=&quot;&quot;" command="SELECT * FROM [export-users (7)]"/>
  </connection>
  <connection id="64" xr16:uid="{5C26A42C-C6BC-944E-8B93-9CD1015D7004}" keepAlive="1" name="Query - export-users (8)" description="Connection to the 'export-users (8)' query in the workbook." type="5" refreshedVersion="7" background="1" saveData="1">
    <dbPr connection="Provider=Microsoft.Mashup.OleDb.1;Data Source=$Workbook$;Location=&quot;export-users (8)&quot;;Extended Properties=&quot;&quot;" command="SELECT * FROM [export-users (8)]"/>
  </connection>
  <connection id="65" xr16:uid="{173A9652-E00F-AC4F-8C59-A6C28F042E4F}" keepAlive="1" name="Query - export-users (9)" description="Connection to the 'export-users (9)' query in the workbook." type="5" refreshedVersion="7" background="1" saveData="1">
    <dbPr connection="Provider=Microsoft.Mashup.OleDb.1;Data Source=$Workbook$;Location=&quot;export-users (9)&quot;;Extended Properties=&quot;&quot;" command="SELECT * FROM [export-users (9)]"/>
  </connection>
  <connection id="66" xr16:uid="{D051B980-6140-4EF7-816B-F82AD25255D3}" keepAlive="1" name="Query - InteractiveSignIns_2021-02-17_2021-02-24" description="Connection to the 'InteractiveSignIns_2021-02-17_2021-02-24' query in the workbook." type="5" refreshedVersion="6" background="1" saveData="1">
    <dbPr connection="Provider=Microsoft.Mashup.OleDb.1;Data Source=$Workbook$;Location=InteractiveSignIns_2021-02-17_2021-02-24;Extended Properties=&quot;&quot;" command="SELECT * FROM [InteractiveSignIns_2021-02-17_2021-02-24]"/>
  </connection>
  <connection id="67" xr16:uid="{0595692D-93CD-4C31-8F71-DA47B527A98B}" keepAlive="1" name="Query - InteractiveSignIns_2021-03-16_2021-03-23" description="Connection to the 'InteractiveSignIns_2021-03-16_2021-03-23' query in the workbook." type="5" refreshedVersion="6" background="1" saveData="1">
    <dbPr connection="Provider=Microsoft.Mashup.OleDb.1;Data Source=$Workbook$;Location=InteractiveSignIns_2021-03-16_2021-03-23;Extended Properties=&quot;&quot;" command="SELECT * FROM [InteractiveSignIns_2021-03-16_2021-03-23]"/>
  </connection>
  <connection id="68" xr16:uid="{481A039D-64F4-4B7E-BA34-8580FE18A8E6}" keepAlive="1" name="Query - InteractiveSignIns_2021-04-20_2021-04-27" description="Connection to the 'InteractiveSignIns_2021-04-20_2021-04-27' query in the workbook." type="5" refreshedVersion="7" background="1" saveData="1">
    <dbPr connection="Provider=Microsoft.Mashup.OleDb.1;Data Source=$Workbook$;Location=InteractiveSignIns_2021-04-20_2021-04-27;Extended Properties=&quot;&quot;" command="SELECT * FROM [InteractiveSignIns_2021-04-20_2021-04-27]"/>
  </connection>
  <connection id="69" xr16:uid="{B6F14458-4276-4D2A-943A-AAB304B364A2}" keepAlive="1" name="Query - InteractiveSignIns_2021-05-18_2021-05-25" description="Connection to the 'InteractiveSignIns_2021-05-18_2021-05-25' query in the workbook." type="5" refreshedVersion="7" background="1" saveData="1">
    <dbPr connection="Provider=Microsoft.Mashup.OleDb.1;Data Source=$Workbook$;Location=InteractiveSignIns_2021-05-18_2021-05-25;Extended Properties=&quot;&quot;" command="SELECT * FROM [InteractiveSignIns_2021-05-18_2021-05-25]"/>
  </connection>
  <connection id="70" xr16:uid="{6A7AE2FA-70D9-4E84-AEE1-53D1D3F6543E}" keepAlive="1" name="Query - InteractiveSignIns_2021-06-21_2021-06-28" description="Connection to the 'InteractiveSignIns_2021-06-21_2021-06-28' query in the workbook." type="5" refreshedVersion="7" background="1" saveData="1">
    <dbPr connection="Provider=Microsoft.Mashup.OleDb.1;Data Source=$Workbook$;Location=InteractiveSignIns_2021-06-21_2021-06-28;Extended Properties=&quot;&quot;" command="SELECT * FROM [InteractiveSignIns_2021-06-21_2021-06-28]"/>
  </connection>
  <connection id="71" xr16:uid="{E53B6A54-32BC-4C61-AD9B-FE4BAB2AF0E7}" keepAlive="1" name="Query - InteractiveSignIns_2021-07-22_2021-07-29" description="Connection to the 'InteractiveSignIns_2021-07-22_2021-07-29' query in the workbook." type="5" refreshedVersion="7" background="1" saveData="1">
    <dbPr connection="Provider=Microsoft.Mashup.OleDb.1;Data Source=$Workbook$;Location=InteractiveSignIns_2021-07-22_2021-07-29;Extended Properties=&quot;&quot;" command="SELECT * FROM [InteractiveSignIns_2021-07-22_2021-07-29]"/>
  </connection>
  <connection id="72" xr16:uid="{B7ABFDFE-E6E4-4C4B-ADF6-DCA367AFF9B2}" keepAlive="1" name="Query - InteractiveSignIns_2021-08-23_2021-08-30" description="Connection to the 'InteractiveSignIns_2021-08-23_2021-08-30' query in the workbook." type="5" refreshedVersion="7" background="1" saveData="1">
    <dbPr connection="Provider=Microsoft.Mashup.OleDb.1;Data Source=$Workbook$;Location=InteractiveSignIns_2021-08-23_2021-08-30;Extended Properties=&quot;&quot;" command="SELECT * FROM [InteractiveSignIns_2021-08-23_2021-08-30]"/>
  </connection>
  <connection id="73" xr16:uid="{494DD2DA-40F8-453E-BBE8-3E291F1EE4BE}" keepAlive="1" name="Query - InteractiveSignIns_2021-09-20_2021-09-27 (2)" description="Connection to the 'InteractiveSignIns_2021-09-20_2021-09-27 (2)' query in the workbook." type="5" refreshedVersion="7" background="1" saveData="1">
    <dbPr connection="Provider=Microsoft.Mashup.OleDb.1;Data Source=$Workbook$;Location=&quot;InteractiveSignIns_2021-09-20_2021-09-27 (2)&quot;;Extended Properties=&quot;&quot;" command="SELECT * FROM [InteractiveSignIns_2021-09-20_2021-09-27 (2)]"/>
  </connection>
  <connection id="74" xr16:uid="{A7AB58CB-AFEB-9846-B5DD-940AF62FE5B4}" keepAlive="1" name="Query - InteractiveSignIns_2021-12-23_2021-12-30" description="Connection to the 'InteractiveSignIns_2021-12-23_2021-12-30' query in the workbook." type="5" refreshedVersion="7" background="1" saveData="1">
    <dbPr connection="Provider=Microsoft.Mashup.OleDb.1;Data Source=$Workbook$;Location=InteractiveSignIns_2021-12-23_2021-12-30;Extended Properties=&quot;&quot;" command="SELECT * FROM [InteractiveSignIns_2021-12-23_2021-12-30]"/>
  </connection>
  <connection id="75" xr16:uid="{950410E2-1E27-2F44-B264-46E728DA23D2}" keepAlive="1" name="Query - InteractiveSignIns_2022-01-21_2022-01-28" description="Connection to the 'InteractiveSignIns_2022-01-21_2022-01-28' query in the workbook." type="5" refreshedVersion="7" background="1" saveData="1">
    <dbPr connection="Provider=Microsoft.Mashup.OleDb.1;Data Source=$Workbook$;Location=InteractiveSignIns_2022-01-21_2022-01-28;Extended Properties=&quot;&quot;" command="SELECT * FROM [InteractiveSignIns_2022-01-21_2022-01-28]"/>
  </connection>
  <connection id="76" xr16:uid="{803AA94C-1983-6E44-AF74-D0AA8AAF38D9}" keepAlive="1" name="Query - InteractiveSignIns_2022-02-18_2022-02-25" description="Connection to the 'InteractiveSignIns_2022-02-18_2022-02-25' query in the workbook." type="5" refreshedVersion="7" background="1" saveData="1">
    <dbPr connection="Provider=Microsoft.Mashup.OleDb.1;Data Source=$Workbook$;Location=InteractiveSignIns_2022-02-18_2022-02-25;Extended Properties=&quot;&quot;" command="SELECT * FROM [InteractiveSignIns_2022-02-18_2022-02-25]"/>
  </connection>
  <connection id="77" xr16:uid="{C191FB7A-61C8-7841-9D92-C1CCFEDD2DE2}" keepAlive="1" name="Query - InteractiveSignIns_2022-03-22_2022-03-29" description="Connection to the 'InteractiveSignIns_2022-03-22_2022-03-29' query in the workbook." type="5" refreshedVersion="7" background="1" saveData="1">
    <dbPr connection="Provider=Microsoft.Mashup.OleDb.1;Data Source=$Workbook$;Location=InteractiveSignIns_2022-03-22_2022-03-29;Extended Properties=&quot;&quot;" command="SELECT * FROM [InteractiveSignIns_2022-03-22_2022-03-29]"/>
  </connection>
  <connection id="78" xr16:uid="{249CA2C1-9AD8-1843-9A29-086748B1B466}" keepAlive="1" name="Query - InteractiveSignIns_2022-04-22_2022-04-29" description="Connection to the 'InteractiveSignIns_2022-04-22_2022-04-29' query in the workbook." type="5" refreshedVersion="7" background="1" saveData="1">
    <dbPr connection="Provider=Microsoft.Mashup.OleDb.1;Data Source=$Workbook$;Location=InteractiveSignIns_2022-04-22_2022-04-29;Extended Properties=&quot;&quot;" command="SELECT * FROM [InteractiveSignIns_2022-04-22_2022-04-29]"/>
  </connection>
  <connection id="79" xr16:uid="{FC2CA867-A291-6546-B70A-4326500912F8}" keepAlive="1" name="Query - InteractiveSignIns_2022-05-23_2022-05-30" description="Connection to the 'InteractiveSignIns_2022-05-23_2022-05-30' query in the workbook." type="5" refreshedVersion="8" background="1" saveData="1">
    <dbPr connection="Provider=Microsoft.Mashup.OleDb.1;Data Source=$Workbook$;Location=InteractiveSignIns_2022-05-23_2022-05-30;Extended Properties=&quot;&quot;" command="SELECT * FROM [InteractiveSignIns_2022-05-23_2022-05-30]"/>
  </connection>
  <connection id="80" xr16:uid="{8CAB2C07-AC0D-1941-80E7-B3507FFD7E36}" keepAlive="1" name="Query - InteractiveSignIns_2022-06-24_2022-07-01" description="Connection to the 'InteractiveSignIns_2022-06-24_2022-07-01' query in the workbook." type="5" refreshedVersion="8" background="1" saveData="1">
    <dbPr connection="Provider=Microsoft.Mashup.OleDb.1;Data Source=$Workbook$;Location=InteractiveSignIns_2022-06-24_2022-07-01;Extended Properties=&quot;&quot;" command="SELECT * FROM [InteractiveSignIns_2022-06-24_2022-07-01]"/>
  </connection>
  <connection id="81" xr16:uid="{6374277D-B376-144E-B905-05F3D2012BDB}" keepAlive="1" name="Query - InteractiveSignIns_2022-07-20_2022-07-27" description="Connection to the 'InteractiveSignIns_2022-07-20_2022-07-27' query in the workbook." type="5" refreshedVersion="8" background="1" saveData="1">
    <dbPr connection="Provider=Microsoft.Mashup.OleDb.1;Data Source=$Workbook$;Location=InteractiveSignIns_2022-07-20_2022-07-27;Extended Properties=&quot;&quot;" command="SELECT * FROM [InteractiveSignIns_2022-07-20_2022-07-27]"/>
  </connection>
  <connection id="82" xr16:uid="{D9A0C556-4D90-9542-8B15-D8C454B706A0}" keepAlive="1" name="Query - InteractiveSignIns_2022-08-24_2022-08-31" description="Connection to the 'InteractiveSignIns_2022-08-24_2022-08-31' query in the workbook." type="5" refreshedVersion="8" background="1" saveData="1">
    <dbPr connection="Provider=Microsoft.Mashup.OleDb.1;Data Source=$Workbook$;Location=InteractiveSignIns_2022-08-24_2022-08-31;Extended Properties=&quot;&quot;" command="SELECT * FROM [InteractiveSignIns_2022-08-24_2022-08-31]"/>
  </connection>
  <connection id="83" xr16:uid="{D26BB325-858E-D54A-B3A9-80E311D7162C}" keepAlive="1" name="Query - InteractiveSignIns_2022-09-26_2022-10-03" description="Connection to the 'InteractiveSignIns_2022-09-26_2022-10-03' query in the workbook." type="5" refreshedVersion="8" background="1" saveData="1">
    <dbPr connection="Provider=Microsoft.Mashup.OleDb.1;Data Source=$Workbook$;Location=InteractiveSignIns_2022-09-26_2022-10-03;Extended Properties=&quot;&quot;" command="SELECT * FROM [InteractiveSignIns_2022-09-26_2022-10-03]"/>
  </connection>
  <connection id="84" xr16:uid="{62CE26AA-FEA7-664F-B73C-24126CAB49C7}" keepAlive="1" name="Query - InteractiveSignIns_2022-10-24_2022-10-31" description="Connection to the 'InteractiveSignIns_2022-10-24_2022-10-31' query in the workbook." type="5" refreshedVersion="8" background="1" saveData="1">
    <dbPr connection="Provider=Microsoft.Mashup.OleDb.1;Data Source=$Workbook$;Location=InteractiveSignIns_2022-10-24_2022-10-31;Extended Properties=&quot;&quot;" command="SELECT * FROM [InteractiveSignIns_2022-10-24_2022-10-31]"/>
  </connection>
  <connection id="85" xr16:uid="{0BBAFD23-234D-C344-BFCB-67F2C09C8353}" keepAlive="1" name="Query - InteractiveSignIns_2022-11-28_2022-12-05" description="Connection to the 'InteractiveSignIns_2022-11-28_2022-12-05' query in the workbook." type="5" refreshedVersion="8" background="1" saveData="1">
    <dbPr connection="Provider=Microsoft.Mashup.OleDb.1;Data Source=$Workbook$;Location=InteractiveSignIns_2022-11-28_2022-12-05;Extended Properties=&quot;&quot;" command="SELECT * FROM [InteractiveSignIns_2022-11-28_2022-12-05]"/>
  </connection>
  <connection id="86" xr16:uid="{EF819760-9993-CB42-A33B-39A5E5346E5D}" keepAlive="1" name="Query - InteractiveSignIns_2022-12-23_2022-12-30" description="Connection to the 'InteractiveSignIns_2022-12-23_2022-12-30' query in the workbook." type="5" refreshedVersion="8" background="1" saveData="1">
    <dbPr connection="Provider=Microsoft.Mashup.OleDb.1;Data Source=$Workbook$;Location=InteractiveSignIns_2022-12-23_2022-12-30;Extended Properties=&quot;&quot;" command="SELECT * FROM [InteractiveSignIns_2022-12-23_2022-12-30]"/>
  </connection>
  <connection id="87" xr16:uid="{BC86924B-DEAB-4C47-A518-50339985782A}" keepAlive="1" name="Query - TicketsPerPeriod" description="Connection to the 'TicketsPerPeriod' query in the workbook." type="5" refreshedVersion="6" background="1" saveData="1">
    <dbPr connection="Provider=Microsoft.Mashup.OleDb.1;Data Source=$Workbook$;Location=TicketsPerPeriod;Extended Properties=&quot;&quot;" command="SELECT * FROM [TicketsPerPeriod]"/>
  </connection>
  <connection id="88" xr16:uid="{E2CF7A09-96FB-8A47-B61F-8C6C510FF571}" keepAlive="1" name="Query - Top 10 Detected Malware Report-2021-12-27 00-00-40" description="Connection to the 'Top 10 Detected Malware Report-2021-12-27 00-00-40' query in the workbook." type="5" refreshedVersion="7" background="1" saveData="1">
    <dbPr connection="Provider=Microsoft.Mashup.OleDb.1;Data Source=$Workbook$;Location=&quot;Top 10 Detected Malware Report-2021-12-27 00-00-40&quot;;Extended Properties=&quot;&quot;" command="SELECT * FROM [Top 10 Detected Malware Report-2021-12-27 00-00-40]"/>
  </connection>
  <connection id="89" xr16:uid="{E9070120-3C74-CA45-981C-C555C6CB27AD}" keepAlive="1" name="Query - Top 10 Detected Malware Report-2022-03-27 00-00-18" description="Connection to the 'Top 10 Detected Malware Report-2022-03-27 00-00-18' query in the workbook." type="5" refreshedVersion="7" background="1" saveData="1">
    <dbPr connection="Provider=Microsoft.Mashup.OleDb.1;Data Source=$Workbook$;Location=&quot;Top 10 Detected Malware Report-2022-03-27 00-00-18&quot;;Extended Properties=&quot;&quot;" command="SELECT * FROM [Top 10 Detected Malware Report-2022-03-27 00-00-18]"/>
  </connection>
  <connection id="90" xr16:uid="{22937C00-F8DC-714B-BE12-665EA5EDE5FC}" keepAlive="1" name="Query - Top 10 Detected Malware Report-2022-12-27 00-01-10" description="Connection to the 'Top 10 Detected Malware Report-2022-12-27 00-01-10' query in the workbook." type="5" refreshedVersion="8" background="1" saveData="1">
    <dbPr connection="Provider=Microsoft.Mashup.OleDb.1;Data Source=$Workbook$;Location=&quot;Top 10 Detected Malware Report-2022-12-27 00-01-10&quot;;Extended Properties=&quot;&quot;" command="SELECT * FROM [Top 10 Detected Malware Report-2022-12-27 00-01-10]"/>
  </connection>
  <connection id="91" xr16:uid="{78A17538-DDB3-45D6-95C6-B4927B93DA17}" keepAlive="1" name="Query - Top 10 infected Endpoints" description="Connection to the 'Top 10 infected Endpoints' query in the workbook." type="5" refreshedVersion="6" background="1" saveData="1">
    <dbPr connection="Provider=Microsoft.Mashup.OleDb.1;Data Source=$Workbook$;Location=&quot;Top 10 infected Endpoints&quot;;Extended Properties=&quot;&quot;" command="SELECT * FROM [Top 10 infected Endpoints]"/>
  </connection>
  <connection id="92" xr16:uid="{81811DF6-0A9B-4988-85FC-2449BC968277}" keepAlive="1" name="Query - Top 10 malware" description="Connection to the 'Top 10 malware' query in the workbook." type="5" refreshedVersion="6" background="1" saveData="1">
    <dbPr connection="Provider=Microsoft.Mashup.OleDb.1;Data Source=$Workbook$;Location=&quot;Top 10 malware&quot;;Extended Properties=&quot;&quot;" command="SELECT * FROM [Top 10 malware]"/>
  </connection>
  <connection id="93" xr16:uid="{639E37FB-D558-4AFC-8CFB-29A3E2C28573}" keepAlive="1" name="Query - users_8_30_2021 10_00_51 AM" description="Connection to the 'users_8_30_2021 10_00_51 AM' query in the workbook." type="5" refreshedVersion="0" background="1" saveData="1">
    <dbPr connection="Provider=Microsoft.Mashup.OleDb.1;Data Source=$Workbook$;Location=&quot;users_8_30_2021 10_00_51 AM&quot;;Extended Properties=&quot;&quot;" command="SELECT * FROM [users_8_30_2021 10_00_51 AM]"/>
  </connection>
  <connection id="94" xr16:uid="{EF852C84-15A9-4451-86E8-F93D8A493594}" keepAlive="1" name="Query - users_8_30_2021 11_18_09 AM" description="Connection to the 'users_8_30_2021 11_18_09 AM' query in the workbook." type="5" refreshedVersion="0" background="1" saveData="1">
    <dbPr connection="Provider=Microsoft.Mashup.OleDb.1;Data Source=$Workbook$;Location=&quot;users_8_30_2021 11_18_09 AM&quot;;Extended Properties=&quot;&quot;" command="SELECT * FROM [users_8_30_2021 11_18_09 AM]"/>
  </connection>
  <connection id="95" xr16:uid="{F8B5F5CB-DE84-464F-B12E-581D54277304}" keepAlive="1" name="Query - users_8_30_2021 9_51_35 AM" description="Connection to the 'users_8_30_2021 9_51_35 AM' query in the workbook." type="5" refreshedVersion="0" background="1" saveData="1">
    <dbPr connection="Provider=Microsoft.Mashup.OleDb.1;Data Source=$Workbook$;Location=&quot;users_8_30_2021 9_51_35 AM&quot;;Extended Properties=&quot;&quot;" command="SELECT * FROM [users_8_30_2021 9_51_35 AM]"/>
  </connection>
  <connection id="96" xr16:uid="{0ACAC850-F131-484F-A6AC-04DA974F3082}" keepAlive="1" name="Query - users_8_30_2021 9_51_35 AM (2)" description="Connection to the 'users_8_30_2021 9_51_35 AM (2)' query in the workbook." type="5" refreshedVersion="7" background="1" saveData="1">
    <dbPr connection="Provider=Microsoft.Mashup.OleDb.1;Data Source=$Workbook$;Location=&quot;users_8_30_2021 9_51_35 AM (2)&quot;;Extended Properties=&quot;&quot;" command="SELECT * FROM [users_8_30_2021 9_51_35 AM (2)]"/>
  </connection>
  <connection id="97" xr16:uid="{1544C352-72FD-43AB-B9E9-A476DB3D278E}" keepAlive="1" name="Query - users_8_30_2021 9_53_15 AM" description="Connection to the 'users_8_30_2021 9_53_15 AM' query in the workbook." type="5" refreshedVersion="0" background="1" saveData="1">
    <dbPr connection="Provider=Microsoft.Mashup.OleDb.1;Data Source=$Workbook$;Location=&quot;users_8_30_2021 9_53_15 AM&quot;;Extended Properties=&quot;&quot;" command="SELECT * FROM [users_8_30_2021 9_53_15 AM]"/>
  </connection>
  <connection id="98" xr16:uid="{90C1C8F8-0C5C-4542-A1E2-82767115007E}" keepAlive="1" name="Query - users_8_30_2021 9_57_43 AM" description="Connection to the 'users_8_30_2021 9_57_43 AM' query in the workbook." type="5" refreshedVersion="0" background="1" saveData="1">
    <dbPr connection="Provider=Microsoft.Mashup.OleDb.1;Data Source=$Workbook$;Location=&quot;users_8_30_2021 9_57_43 AM&quot;;Extended Properties=&quot;&quot;" command="SELECT * FROM [users_8_30_2021 9_57_43 AM]"/>
  </connection>
  <connection id="99" xr16:uid="{0EAA011F-52B6-4FB8-A6D3-E4257168E083}" keepAlive="1" name="Query - users_8_30_2021 9_59_14 AM" description="Connection to the 'users_8_30_2021 9_59_14 AM' query in the workbook." type="5" refreshedVersion="0" background="1" saveData="1">
    <dbPr connection="Provider=Microsoft.Mashup.OleDb.1;Data Source=$Workbook$;Location=&quot;users_8_30_2021 9_59_14 AM&quot;;Extended Properties=&quot;&quot;" command="SELECT * FROM [users_8_30_2021 9_59_14 A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<sst xmlns="http://schemas.openxmlformats.org/spreadsheetml/2006/main" count="3961" uniqueCount="774">
  <si>
    <t>User name</t>
  </si>
  <si>
    <t>email</t>
  </si>
  <si>
    <t>Added to org</t>
  </si>
  <si>
    <t>Last seen in Jira Software - seedlake</t>
  </si>
  <si>
    <t>Last seen in Confluence - seedlake</t>
  </si>
  <si>
    <t>Jira Software - seedlake</t>
  </si>
  <si>
    <t>Confluence - seedlake</t>
  </si>
  <si>
    <t>Group name</t>
  </si>
  <si>
    <t>Type</t>
  </si>
  <si>
    <t>Project</t>
  </si>
  <si>
    <t>NOTAS:</t>
  </si>
  <si>
    <t>Afonso Cortes</t>
  </si>
  <si>
    <t>afonso.cortes@bringglobal.com</t>
  </si>
  <si>
    <t>15 Dec 2022</t>
  </si>
  <si>
    <t>Never accessed</t>
  </si>
  <si>
    <t>User</t>
  </si>
  <si>
    <t>No</t>
  </si>
  <si>
    <t>jira-software-users</t>
  </si>
  <si>
    <t>As colunas que são mesmo essenciais são as que têm o título com fundo vermelho</t>
  </si>
  <si>
    <t>Yes</t>
  </si>
  <si>
    <t>Projeto 3281 - Novo Banco</t>
  </si>
  <si>
    <t>As colunas essenciais podem ser copiadas diretamente do que sai do export da atlassian (não é necessário andar a converter valores de User para Yes e de None para No)</t>
  </si>
  <si>
    <t>Afonso Silva</t>
  </si>
  <si>
    <t>afonso.silva@bringglobal.com</t>
  </si>
  <si>
    <t>26 May 2021</t>
  </si>
  <si>
    <t>confluence-users</t>
  </si>
  <si>
    <t>Podes mudar a ordem das colunas, retirar ou acrescentar colunas (desde que mantenhas as que são essenciais). No limite, a estrutura desta tabela pode ser igual à que vem no csv de extração, como se mostra na folha ATLASSIAN2</t>
  </si>
  <si>
    <t>Agnes Mueni</t>
  </si>
  <si>
    <t>agnes.mueni@bringglobal.com</t>
  </si>
  <si>
    <t>3 Oct 2022</t>
  </si>
  <si>
    <t>Project 3249</t>
  </si>
  <si>
    <t>As últimas duas colunas são calculadas, devem manter-se (idealmente devem continuar a ser as últimas duas colunas)</t>
  </si>
  <si>
    <t>Aires Noronha</t>
  </si>
  <si>
    <t>aires.noronha@bringglobal.com</t>
  </si>
  <si>
    <t>26 Nov 2018</t>
  </si>
  <si>
    <t>27 Apr 2022</t>
  </si>
  <si>
    <t>No caso dos users com Jira, o projeto tem sempre de estar identificado de forma a aparecer como 'Project NNNN - ...' (ou Projeto em vez de Project) no início da coluna Group name (por exemplo, o caso do 9522 não cumpre esta regra)</t>
  </si>
  <si>
    <t>Alexandre Costa</t>
  </si>
  <si>
    <t>alexandre.costa@bringglobal.com</t>
  </si>
  <si>
    <t>19 Sep 2022</t>
  </si>
  <si>
    <t>As pessoas que aparecem com mais de 1 projeto, é preciso confirmar se estão mesmo nos dois projetos (devem ser retirados dos projetos em que já não estão).</t>
  </si>
  <si>
    <t>Amanda Pontes</t>
  </si>
  <si>
    <t>amanda.pontes@bringglobal.com</t>
  </si>
  <si>
    <t>5 Apr 2022</t>
  </si>
  <si>
    <t>Amani Mwadime</t>
  </si>
  <si>
    <t>amani.mwadime@bringglobal.com</t>
  </si>
  <si>
    <t>12 May 2022</t>
  </si>
  <si>
    <t>Amelia Borges</t>
  </si>
  <si>
    <t>amelia.borges@bringglobal.com</t>
  </si>
  <si>
    <t>29 Sep 2022</t>
  </si>
  <si>
    <t>13 Dec 2022</t>
  </si>
  <si>
    <t>projecto 3273</t>
  </si>
  <si>
    <t>O export deve ser feito de acordo com a imagem abaixo:</t>
  </si>
  <si>
    <t>Ana Custódio</t>
  </si>
  <si>
    <t>ana.custodio@bringglobal.com</t>
  </si>
  <si>
    <t>5 Dec 2022</t>
  </si>
  <si>
    <t>Ana Duarte</t>
  </si>
  <si>
    <t>ana.duarte@bringglobal.com</t>
  </si>
  <si>
    <t>17 Sep 2018</t>
  </si>
  <si>
    <t>24 Aug 2022</t>
  </si>
  <si>
    <t>Ana Jesus</t>
  </si>
  <si>
    <t>ana.jesus@bringglobal.com</t>
  </si>
  <si>
    <t>Ana Rita Câmara</t>
  </si>
  <si>
    <t>ana.rita.camara@bringglobal.com</t>
  </si>
  <si>
    <t>9 Dec 2022</t>
  </si>
  <si>
    <t>Ana Rita Mendes</t>
  </si>
  <si>
    <t>ana.rita.mendes@bringglobal.com</t>
  </si>
  <si>
    <t>22 Jul 2022</t>
  </si>
  <si>
    <t>12 Oct 2022</t>
  </si>
  <si>
    <t>9522 – D Assisted Onboarding</t>
  </si>
  <si>
    <t>Ana Sobral Guerreiro</t>
  </si>
  <si>
    <t>ana.sobral.guerreiro@novobanco.pt</t>
  </si>
  <si>
    <t>André Bártolo</t>
  </si>
  <si>
    <t>andre.bartolo@bringglobal.com</t>
  </si>
  <si>
    <t>29 Nov 2022</t>
  </si>
  <si>
    <t>André Branco</t>
  </si>
  <si>
    <t>andre.branco@bringglobal.com</t>
  </si>
  <si>
    <t>25 May 2021</t>
  </si>
  <si>
    <t>Andre Pereira</t>
  </si>
  <si>
    <t>andre.pereira@bringglobal.com</t>
  </si>
  <si>
    <t>14 Dec 2022</t>
  </si>
  <si>
    <t>André Philip</t>
  </si>
  <si>
    <t>andre.philip@bringglobal.com</t>
  </si>
  <si>
    <t>27 Sep 2022</t>
  </si>
  <si>
    <t>4 Apr 2022</t>
  </si>
  <si>
    <t>André Manuel Oliveira Rocha</t>
  </si>
  <si>
    <t>andre.rocha@bringglobal.com</t>
  </si>
  <si>
    <t>25 Nov 2022</t>
  </si>
  <si>
    <t>Andriana Tepordei</t>
  </si>
  <si>
    <t>andriana.tepordei@bringglobal.com</t>
  </si>
  <si>
    <t>7 Dec 2022</t>
  </si>
  <si>
    <t>Project 9511</t>
  </si>
  <si>
    <t xml:space="preserve">Projeto 3285 MCK Telco </t>
  </si>
  <si>
    <t>António Baião</t>
  </si>
  <si>
    <t>antonio.manuel.baiao@novobanco.pt</t>
  </si>
  <si>
    <t>beth.wambui</t>
  </si>
  <si>
    <t>beth.wambui@bringglobal.com</t>
  </si>
  <si>
    <t>Björn Eriksson</t>
  </si>
  <si>
    <t>bjorn.eriksson@bringglobal.com</t>
  </si>
  <si>
    <t>4 Nov 2022</t>
  </si>
  <si>
    <t>Bruno Tiago Barros Nunes</t>
  </si>
  <si>
    <t>bruno.nunes@bringglobal.com</t>
  </si>
  <si>
    <t>Bruno Silva</t>
  </si>
  <si>
    <t>bruno.silva@bringglobal.com</t>
  </si>
  <si>
    <t>24 May 2021</t>
  </si>
  <si>
    <t>Caio Bulgarelli</t>
  </si>
  <si>
    <t>caio.bulgarelli@bringglobal.com</t>
  </si>
  <si>
    <t>24 Sep 2021</t>
  </si>
  <si>
    <t>Carlos Rebelo</t>
  </si>
  <si>
    <t>carlos.rebelo@bringglobal.com</t>
  </si>
  <si>
    <t>25 Aug 2022</t>
  </si>
  <si>
    <t>Catarina Lopo Mendes</t>
  </si>
  <si>
    <t>catarina.mendes@bringglobal.com</t>
  </si>
  <si>
    <t>28 Nov 2022</t>
  </si>
  <si>
    <t>Catarina Vieira</t>
  </si>
  <si>
    <t>catarina.vieira@bringglobal.com</t>
  </si>
  <si>
    <t>1 Dec 2022</t>
  </si>
  <si>
    <t>2 Dec 2022</t>
  </si>
  <si>
    <t>celso.soares</t>
  </si>
  <si>
    <t>celso.soares@bringglobal.com</t>
  </si>
  <si>
    <t>3 Sep 2022</t>
  </si>
  <si>
    <t>Cesar Cota</t>
  </si>
  <si>
    <t>cesar.cota@bringglobal.com</t>
  </si>
  <si>
    <t>5 Jul 2021</t>
  </si>
  <si>
    <t>César Silva</t>
  </si>
  <si>
    <t>cesar.silva@bringglobal.com</t>
  </si>
  <si>
    <t>22 Sep 2022</t>
  </si>
  <si>
    <t>Claudia Pinto</t>
  </si>
  <si>
    <t>claudia.pinto@bringglobal.com</t>
  </si>
  <si>
    <t>9 Apr 2021</t>
  </si>
  <si>
    <t>Cynthia</t>
  </si>
  <si>
    <t>cynthia.anyango@bringglobal.com</t>
  </si>
  <si>
    <t>4 Oct 2022</t>
  </si>
  <si>
    <t>Daniel Jesus</t>
  </si>
  <si>
    <t>daniel.jesus@bringglobal.com</t>
  </si>
  <si>
    <t>27 Jul 2022</t>
  </si>
  <si>
    <t>26 Jul 2022</t>
  </si>
  <si>
    <t>Dário Ávila</t>
  </si>
  <si>
    <t>dario.avila@bringglobal.com</t>
  </si>
  <si>
    <t>25 Jun 2021</t>
  </si>
  <si>
    <t>dario.sousa</t>
  </si>
  <si>
    <t>dario.sousa@bringglobal.com</t>
  </si>
  <si>
    <t>Diogo Bento</t>
  </si>
  <si>
    <t>diogo.bento@bringglobal.com</t>
  </si>
  <si>
    <t>17 Mar 2022</t>
  </si>
  <si>
    <t>Diogo Brandão</t>
  </si>
  <si>
    <t>diogo.brandao@bringglobal.com</t>
  </si>
  <si>
    <t>9 Nov 2022</t>
  </si>
  <si>
    <t>Diogo Miguel Barreiros Ramires</t>
  </si>
  <si>
    <t>diogo.ramires@bringglobal.com</t>
  </si>
  <si>
    <t>6 Dec 2022</t>
  </si>
  <si>
    <t>Diogo Ribeiro</t>
  </si>
  <si>
    <t>diogo.ribeiro@bringglobal.com</t>
  </si>
  <si>
    <t>Diogo Dutra Sampaio Rodrigues</t>
  </si>
  <si>
    <t>diogo.rodrigues@bringglobal.com</t>
  </si>
  <si>
    <t>16 Feb 2022</t>
  </si>
  <si>
    <t>Diogo Toste Silveira</t>
  </si>
  <si>
    <t>diogo.silveira@bringglobal.com</t>
  </si>
  <si>
    <t>19 Aug 2021</t>
  </si>
  <si>
    <t>Dmytro Yaremyshyn</t>
  </si>
  <si>
    <t>dmytro.yaremyshyn@bringglobal.com</t>
  </si>
  <si>
    <t>Dora Angelino</t>
  </si>
  <si>
    <t>dora.angelino@bringglobal.com</t>
  </si>
  <si>
    <t>duarte.melo</t>
  </si>
  <si>
    <t>duarte.melo@bringglobal.com</t>
  </si>
  <si>
    <t>2 Nov 2022</t>
  </si>
  <si>
    <t>eduardo.farias</t>
  </si>
  <si>
    <t>eduardo.farias@bringglobal.com</t>
  </si>
  <si>
    <t>Eduardo Pinto</t>
  </si>
  <si>
    <t>eduardo.pinto@novobanco.pt</t>
  </si>
  <si>
    <t>Erick Wasambo</t>
  </si>
  <si>
    <t>erick.wasambo@bringglobal.com</t>
  </si>
  <si>
    <t>Fábio Martins</t>
  </si>
  <si>
    <t>fabio.martins@bringglobal.com</t>
  </si>
  <si>
    <t>7 Mar 2022</t>
  </si>
  <si>
    <t>fabio.silva</t>
  </si>
  <si>
    <t>fabio.silva@bringglobal.com</t>
  </si>
  <si>
    <t>20 Dec 2021</t>
  </si>
  <si>
    <t>Fernando Jesus</t>
  </si>
  <si>
    <t>fernando.jesus@bringglobal.com</t>
  </si>
  <si>
    <t>18 Jul 2022</t>
  </si>
  <si>
    <t>administrators</t>
  </si>
  <si>
    <t>jira-administrators</t>
  </si>
  <si>
    <t>Project 0001</t>
  </si>
  <si>
    <t>Project 3205</t>
  </si>
  <si>
    <t>site-admins</t>
  </si>
  <si>
    <t>Francisco Paes de Vasconcelos</t>
  </si>
  <si>
    <t>francisco.vasconcelos@novobanco.pt</t>
  </si>
  <si>
    <t>frederico.carvalho</t>
  </si>
  <si>
    <t>frederico.carvalho@bringglobal.com</t>
  </si>
  <si>
    <t>Gordon Okello</t>
  </si>
  <si>
    <t>gordon.okello@bringglobal.com</t>
  </si>
  <si>
    <t>27 Aug 2021</t>
  </si>
  <si>
    <t>Graça Alves</t>
  </si>
  <si>
    <t>graca.alves@novobanco.pt</t>
  </si>
  <si>
    <t>Guilherme Parra</t>
  </si>
  <si>
    <t>guilherme.parra@bringglobal.com</t>
  </si>
  <si>
    <t>16 Dec 2022</t>
  </si>
  <si>
    <t>Bring Group</t>
  </si>
  <si>
    <t>Guilherme Silveira</t>
  </si>
  <si>
    <t>guilherme.silveira@bringglobal.com</t>
  </si>
  <si>
    <t>gustavo.monteiro</t>
  </si>
  <si>
    <t>gustavo.monteiro@bringglobal.com</t>
  </si>
  <si>
    <t>Holger Costa</t>
  </si>
  <si>
    <t>holger.costa@bringglobal.com</t>
  </si>
  <si>
    <t>Hugo Almeida</t>
  </si>
  <si>
    <t>hugo.almeida@bringglobal.com</t>
  </si>
  <si>
    <t>hugo.antonio</t>
  </si>
  <si>
    <t>hugo.antonio@bringglobal.com</t>
  </si>
  <si>
    <t>Inês Gonçalves Duarte</t>
  </si>
  <si>
    <t>ines.duarte@bringglobal.com</t>
  </si>
  <si>
    <t>16 Aug 2022</t>
  </si>
  <si>
    <t>ines.marcal</t>
  </si>
  <si>
    <t>ines.marcal@bringglobal.com</t>
  </si>
  <si>
    <t>ines.raposo</t>
  </si>
  <si>
    <t>ines.raposo@bringglobal.com</t>
  </si>
  <si>
    <t>james.macharia</t>
  </si>
  <si>
    <t>james.macharia@bringglobal.com</t>
  </si>
  <si>
    <t>31 Oct 2022</t>
  </si>
  <si>
    <t>joana Maia</t>
  </si>
  <si>
    <t>joana.maia@bringglobal.com</t>
  </si>
  <si>
    <t>17 Feb 2022</t>
  </si>
  <si>
    <t>Joana Camilo Mota</t>
  </si>
  <si>
    <t>joana.mota@bringglobal.com</t>
  </si>
  <si>
    <t>Joana Pereira</t>
  </si>
  <si>
    <t>joana.pereira@bringglobal.com</t>
  </si>
  <si>
    <t>João Borges</t>
  </si>
  <si>
    <t>joao.borges@bringglobal.com</t>
  </si>
  <si>
    <t>15 Apr 2021</t>
  </si>
  <si>
    <t>João Gonçalves</t>
  </si>
  <si>
    <t>joao.goncalves@bringglobal.com</t>
  </si>
  <si>
    <t>João Luzio</t>
  </si>
  <si>
    <t>joao.luzio@bringglobal.com</t>
  </si>
  <si>
    <t>17 Nov 2021</t>
  </si>
  <si>
    <t>Joao Pina</t>
  </si>
  <si>
    <t>joao.pina@bringglobal.com</t>
  </si>
  <si>
    <t>18 May 2019</t>
  </si>
  <si>
    <t>20 Oct 2022</t>
  </si>
  <si>
    <t>john.milya</t>
  </si>
  <si>
    <t>john.milya@bringglobal.com</t>
  </si>
  <si>
    <t>John Wati</t>
  </si>
  <si>
    <t>john.wati@bringglobal.com</t>
  </si>
  <si>
    <t>14 Sep 2022</t>
  </si>
  <si>
    <t>19 Aug 2022</t>
  </si>
  <si>
    <t>Jónatas Silva</t>
  </si>
  <si>
    <t>jonatas.silva@bringglobal.com</t>
  </si>
  <si>
    <t>3 Feb 2022</t>
  </si>
  <si>
    <t>jorge.silva</t>
  </si>
  <si>
    <t>jorge.silva@bringglobal.com</t>
  </si>
  <si>
    <t>15 Mar 2022</t>
  </si>
  <si>
    <t>José Diogo Oliveira Correia</t>
  </si>
  <si>
    <t>jose.correia@bringglobal.com</t>
  </si>
  <si>
    <t>16 Sep 2022</t>
  </si>
  <si>
    <t>Jose Leite Silva</t>
  </si>
  <si>
    <t>jose.leite.silva@bringglobal.com</t>
  </si>
  <si>
    <t>6 Oct 2022</t>
  </si>
  <si>
    <t>Judith Achieng</t>
  </si>
  <si>
    <t>judith.achieng@bringglobal.com</t>
  </si>
  <si>
    <t>13 Sep 2022</t>
  </si>
  <si>
    <t>Kelvin Makamu</t>
  </si>
  <si>
    <t>kelvin.makamu@bringglobal.com</t>
  </si>
  <si>
    <t>Kevin Ramos</t>
  </si>
  <si>
    <t>kevin.ramos@bringglobal.com</t>
  </si>
  <si>
    <t>lars.otten</t>
  </si>
  <si>
    <t>lars.otten@bringglobal.com</t>
  </si>
  <si>
    <t>lisandro.silva</t>
  </si>
  <si>
    <t>lisandro.silva@bringglobal.com</t>
  </si>
  <si>
    <t>Luís Amorim</t>
  </si>
  <si>
    <t>luis.amorim@bringglobal.com</t>
  </si>
  <si>
    <t>5 Jul 2019</t>
  </si>
  <si>
    <t>Manuel Santos</t>
  </si>
  <si>
    <t>manuel.santos@bringglobal.com</t>
  </si>
  <si>
    <t>OmniAnalytics</t>
  </si>
  <si>
    <t>Maria Gonçalves</t>
  </si>
  <si>
    <t>maria.manuel@novobanco.pt</t>
  </si>
  <si>
    <t>Marta Velosa</t>
  </si>
  <si>
    <t>marta.velosa@bringglobal.com</t>
  </si>
  <si>
    <t>21 Sep 2022</t>
  </si>
  <si>
    <t>Marygimm Moreira</t>
  </si>
  <si>
    <t>marygimm.moreira@bringglobal.com</t>
  </si>
  <si>
    <t>Matías Gil</t>
  </si>
  <si>
    <t>matias.gil@bringglobal.com</t>
  </si>
  <si>
    <t>Meryellen Freitas Dantas</t>
  </si>
  <si>
    <t>meryellen.dantas@bringglobal.com</t>
  </si>
  <si>
    <t>12 Dec 2022</t>
  </si>
  <si>
    <t>Miguel Barraló</t>
  </si>
  <si>
    <t>miguel.barralo@bringglobal.com</t>
  </si>
  <si>
    <t>10 Nov 2022</t>
  </si>
  <si>
    <t>miguel costa</t>
  </si>
  <si>
    <t>miguel.costa@bringglobal.com</t>
  </si>
  <si>
    <t>Miguel Ferreira</t>
  </si>
  <si>
    <t>miguel.ferreira@bringglobal.com</t>
  </si>
  <si>
    <t>10 Apr 2018</t>
  </si>
  <si>
    <t>1 Sep 2022</t>
  </si>
  <si>
    <t>Mitchelle</t>
  </si>
  <si>
    <t>mitchelle.korir@bringglobal.com</t>
  </si>
  <si>
    <t>25 Mar 2021</t>
  </si>
  <si>
    <t>Mohamed Zuneid Iqbal</t>
  </si>
  <si>
    <t>mohamed.zuneid@bringglobal.com</t>
  </si>
  <si>
    <t>Nélson Silva</t>
  </si>
  <si>
    <t>nelson.silva@bringglobal.com</t>
  </si>
  <si>
    <t>4 Oct 2021</t>
  </si>
  <si>
    <t>Oganga Odiwuor</t>
  </si>
  <si>
    <t>oganga.odiwuor@bringglobal.com</t>
  </si>
  <si>
    <t>Overwan</t>
  </si>
  <si>
    <t>overwan@bringglobal.com</t>
  </si>
  <si>
    <t>5 Dec 2021</t>
  </si>
  <si>
    <t>Patricia Domingos</t>
  </si>
  <si>
    <t>patricia.domingos@bringglobal.com</t>
  </si>
  <si>
    <t>16 Nov 2022</t>
  </si>
  <si>
    <t>Paulo Lemos</t>
  </si>
  <si>
    <t>paulo.lemos@bringglobal.com</t>
  </si>
  <si>
    <t>pedro.assuncao</t>
  </si>
  <si>
    <t>pedro.assuncao@bringglobal.com</t>
  </si>
  <si>
    <t>28 Jun 2022</t>
  </si>
  <si>
    <t>Pedro Freitas</t>
  </si>
  <si>
    <t>pedro.freitas@bringglobal.com</t>
  </si>
  <si>
    <t>Pedro Martins</t>
  </si>
  <si>
    <t>pedro.martins@bringglobal.com</t>
  </si>
  <si>
    <t>Rafael Azevedo</t>
  </si>
  <si>
    <t>rafael.azevedo@bringglobal.com</t>
  </si>
  <si>
    <t>5 Aug 2022</t>
  </si>
  <si>
    <t>Rafael Barcellos</t>
  </si>
  <si>
    <t>rafael.barcellos@bringglobal.com</t>
  </si>
  <si>
    <t>Rafael L. Santos</t>
  </si>
  <si>
    <t>rafael.santos@bringglobal.com</t>
  </si>
  <si>
    <t>30 Aug 2022</t>
  </si>
  <si>
    <t>ricardo.pitorro</t>
  </si>
  <si>
    <t>ricardo.pitorro@bringglobal.com</t>
  </si>
  <si>
    <t>30 Nov 2022</t>
  </si>
  <si>
    <t>Ricardo Rio</t>
  </si>
  <si>
    <t>ricardo.rio@bringglobal.com</t>
  </si>
  <si>
    <t>Ricardo Henrique dos Santos</t>
  </si>
  <si>
    <t>ricardo.santos@bringglobal.com</t>
  </si>
  <si>
    <t>18 Mar 2022</t>
  </si>
  <si>
    <t>Rodrigo Pacheco</t>
  </si>
  <si>
    <t>rodrigo.pacheco@bringglobal.com</t>
  </si>
  <si>
    <t>3 Sep 2021</t>
  </si>
  <si>
    <t>Rúben Ferreira</t>
  </si>
  <si>
    <t>ruben.ferreira@bringglobal.com</t>
  </si>
  <si>
    <t>Ruben Rocha</t>
  </si>
  <si>
    <t>ruben.rocha@bringglobal.com</t>
  </si>
  <si>
    <t>Salomé Câmara</t>
  </si>
  <si>
    <t>salome.camara@bringglobal.com</t>
  </si>
  <si>
    <t>Sara Adelino</t>
  </si>
  <si>
    <t>sara.adelino@bringglobal.com</t>
  </si>
  <si>
    <t>Sofia Pedrosa</t>
  </si>
  <si>
    <t>sofia.pedrosa@bringglobal.com</t>
  </si>
  <si>
    <t>stelvio.carvalho</t>
  </si>
  <si>
    <t>stelvio.carvalho@bringglobal.com</t>
  </si>
  <si>
    <t>Tânia Almeida</t>
  </si>
  <si>
    <t>tania.almeida@bringglobal.com</t>
  </si>
  <si>
    <t>10 May 2022</t>
  </si>
  <si>
    <t>Tiago Antunes</t>
  </si>
  <si>
    <t>tiago.antunes@bringglobal.com</t>
  </si>
  <si>
    <t>Tomás Ferreira</t>
  </si>
  <si>
    <t>tomas.ferreira@bringglobal.com</t>
  </si>
  <si>
    <t>10 Dec 2022</t>
  </si>
  <si>
    <t>Valentino Costa Carreiro</t>
  </si>
  <si>
    <t>valentino.carreiro@bringglobal.com</t>
  </si>
  <si>
    <t>5 Sep 2022</t>
  </si>
  <si>
    <t>vasco.oliveira.costa</t>
  </si>
  <si>
    <t>vasco.oliveira.costa@bringglobal.com</t>
  </si>
  <si>
    <t>15 Sep 2022</t>
  </si>
  <si>
    <t>Victor Pinhão</t>
  </si>
  <si>
    <t>victor.pinhao@bringglobal.com</t>
  </si>
  <si>
    <t>Vitor Manuel Barros</t>
  </si>
  <si>
    <t>vitor.barros@bringglobal.com</t>
  </si>
  <si>
    <t>Project 3279</t>
  </si>
  <si>
    <t>Confluence</t>
  </si>
  <si>
    <t>Jira</t>
  </si>
  <si>
    <t>None</t>
  </si>
  <si>
    <t>(Multiple Items)</t>
  </si>
  <si>
    <t>Count of email</t>
  </si>
  <si>
    <t>Total</t>
  </si>
  <si>
    <t>3281</t>
  </si>
  <si>
    <t>3285</t>
  </si>
  <si>
    <t>9511</t>
  </si>
  <si>
    <t>0001</t>
  </si>
  <si>
    <t>3205</t>
  </si>
  <si>
    <t>3279</t>
  </si>
  <si>
    <t>Group id</t>
  </si>
  <si>
    <t>User id</t>
  </si>
  <si>
    <t>User status</t>
  </si>
  <si>
    <t>Org role</t>
  </si>
  <si>
    <t>d8df3989-9445-4883-bb38-1ff025386655</t>
  </si>
  <si>
    <t>5bb615a720f9fd68cfde2533</t>
  </si>
  <si>
    <t>Suspended</t>
  </si>
  <si>
    <t>a0064ae6-2d7e-42c6-a4fd-858421fdb274</t>
  </si>
  <si>
    <t>734967dd-d6b7-42ab-972c-9b1c9928b6c4</t>
  </si>
  <si>
    <t>906badee-2826-434a-a58c-727bfed592ff</t>
  </si>
  <si>
    <t>63033bc7bcb35371090ec5a1</t>
  </si>
  <si>
    <t>Victor Muchemi Mwangi</t>
  </si>
  <si>
    <t>victor.mwangi@bringglobal.com</t>
  </si>
  <si>
    <t>738bde9c-5c9b-4e89-a821-e0da614091df</t>
  </si>
  <si>
    <t>603cb46b1c44230072e1ef2d</t>
  </si>
  <si>
    <t>Stephen Okoth</t>
  </si>
  <si>
    <t>sookoth@kcbgroup.com</t>
  </si>
  <si>
    <t>93d19de8-7935-407d-9363-6112a0babdb6</t>
  </si>
  <si>
    <t>5e5e152afd328a0c9cedc3de</t>
  </si>
  <si>
    <t>roy.chela</t>
  </si>
  <si>
    <t>roy.chela@bringglobal.com</t>
  </si>
  <si>
    <t>60a22db62614ec0068a35305</t>
  </si>
  <si>
    <t>Rita Torres</t>
  </si>
  <si>
    <t>rita.torres@bringglobal.com</t>
  </si>
  <si>
    <t>557058:b9541af3-af56-49d0-a198-782debca1428</t>
  </si>
  <si>
    <t>Rui Pedro Alves</t>
  </si>
  <si>
    <t>rui.alves@bringglobal.com</t>
  </si>
  <si>
    <t>8cd5d677-e699-4c34-b230-1273556f64e2</t>
  </si>
  <si>
    <t>5e67f3c277d46c0cf93afa3a</t>
  </si>
  <si>
    <t>Active</t>
  </si>
  <si>
    <t>10 Jan 2024</t>
  </si>
  <si>
    <t>778b7dd0-ebf8-4f3c-af20-743cb0090584</t>
  </si>
  <si>
    <t>Confluence-user</t>
  </si>
  <si>
    <t>5ba10056b94ccb1991ea0f7a</t>
  </si>
  <si>
    <t>Tânia Sofia Peres</t>
  </si>
  <si>
    <t>tania.peres@bringglobal.com</t>
  </si>
  <si>
    <t>603e134d8cc4420069676aae</t>
  </si>
  <si>
    <t>SAKAWA ELIJAH</t>
  </si>
  <si>
    <t>esakawa@kcbgroup.com</t>
  </si>
  <si>
    <t>557058:16d7426d-6b47-4f42-93ab-4737addcb1ef</t>
  </si>
  <si>
    <t>5 Jan 2023</t>
  </si>
  <si>
    <t>a81281ac-d50f-44e5-b89b-39d3b218270f</t>
  </si>
  <si>
    <t>Proj OmniAnalytics</t>
  </si>
  <si>
    <t>557058:12290b87-1663-432b-8b7f-cf2d4a71dbd2</t>
  </si>
  <si>
    <t>Shirlei Corandin</t>
  </si>
  <si>
    <t>shirlei.corandin@bringglobal.com</t>
  </si>
  <si>
    <t>557058:eb5e4586-ddec-4a4c-851d-c513c02eebeb</t>
  </si>
  <si>
    <t>Tiago Cunha</t>
  </si>
  <si>
    <t>tiago.cunha@bringglobal.com</t>
  </si>
  <si>
    <t>557058:e0d8038d-3af7-43a9-8f4e-476b2d8ad9ac</t>
  </si>
  <si>
    <t>Sandro Putini</t>
  </si>
  <si>
    <t>sandro.putini@bringglobal.com</t>
  </si>
  <si>
    <t>557058:86d39a0c-fa24-4a90-99ef-fd83cd6e77eb</t>
  </si>
  <si>
    <t>Sérgio Francisco</t>
  </si>
  <si>
    <t>sergio.francisco@bringglobal.com</t>
  </si>
  <si>
    <t>5a7569179f9493281112bba8</t>
  </si>
  <si>
    <t>Sridhara Shastry</t>
  </si>
  <si>
    <t>sridhara.shastry@bringglobal.com</t>
  </si>
  <si>
    <t>614aff22f1c17400683396ba</t>
  </si>
  <si>
    <t>Wycliffe</t>
  </si>
  <si>
    <t>wochieng@kcbgroup.com</t>
  </si>
  <si>
    <t>60192b6da41ea5006a93fcf5</t>
  </si>
  <si>
    <t>Emmanuel Muchiri</t>
  </si>
  <si>
    <t>emmanuel.muchiri@bringglobal.com</t>
  </si>
  <si>
    <t>cba00110-ae2d-4bc2-b015-40e79234c6a5</t>
  </si>
  <si>
    <t>62210d5514cd24006908c021</t>
  </si>
  <si>
    <t>Ana Amaro</t>
  </si>
  <si>
    <t>ana.amaro@bringglobal.com</t>
  </si>
  <si>
    <t>5c2d01f2ab1c1d35825c5199</t>
  </si>
  <si>
    <t>Ana Madeira</t>
  </si>
  <si>
    <t>ana.madeira@bringglobal.com</t>
  </si>
  <si>
    <t>557058:d4a04204-d698-41e7-b313-86adaa8267c3</t>
  </si>
  <si>
    <t>Cláudio Botête</t>
  </si>
  <si>
    <t>claudio.botete@bringglobal.com</t>
  </si>
  <si>
    <t>5b433a561f33802cd1c7e719</t>
  </si>
  <si>
    <t>Gitlab User</t>
  </si>
  <si>
    <t>gitlab.user@bringglobal.com</t>
  </si>
  <si>
    <t>6053697986b0dd00718503c7</t>
  </si>
  <si>
    <t>6025394be61248006970d206</t>
  </si>
  <si>
    <t>David Muthoka</t>
  </si>
  <si>
    <t>dnmuthoka@kcbgroup.com</t>
  </si>
  <si>
    <t>5a1d6c65f34f35510562cf5b</t>
  </si>
  <si>
    <t>60192b6ecd564b006841534e</t>
  </si>
  <si>
    <t>collins.kemboi</t>
  </si>
  <si>
    <t>collins.kemboi@bringglobal.com</t>
  </si>
  <si>
    <t>5c8a8620945f50730515a36d</t>
  </si>
  <si>
    <t>6231afba5b6d710070a19831</t>
  </si>
  <si>
    <t>António Cymbron</t>
  </si>
  <si>
    <t>antonio.cymbron@bringglobal.com</t>
  </si>
  <si>
    <t>630dd6f79794410874c595f5</t>
  </si>
  <si>
    <t>Cesar Rodriguez</t>
  </si>
  <si>
    <t>cesar.rodriguez@bringglobal.com</t>
  </si>
  <si>
    <t>fd058d66-133c-4ed0-b77f-fbfc62c1a361</t>
  </si>
  <si>
    <t>Project 3229</t>
  </si>
  <si>
    <t>557058:0465f9ac-1fa0-4f1b-84b8-85749e561e10</t>
  </si>
  <si>
    <t>Carlos Manique Silva</t>
  </si>
  <si>
    <t>carlos.silva@bringglobal.com</t>
  </si>
  <si>
    <t>602d3f0f7b23f400686056a5</t>
  </si>
  <si>
    <t>Gardy Mbala</t>
  </si>
  <si>
    <t>gmbala@kcbgroup.com</t>
  </si>
  <si>
    <t>5ccea1fae826800fcda5515b</t>
  </si>
  <si>
    <t>60868e9852a3d40069d0fd6d</t>
  </si>
  <si>
    <t>Eric Kagume</t>
  </si>
  <si>
    <t>eric.kagume@bringglobal.com</t>
  </si>
  <si>
    <t>60192ac3332cbe007009bf8f</t>
  </si>
  <si>
    <t>Andres Vazquez</t>
  </si>
  <si>
    <t>andres.vazquez@bringglobal.com</t>
  </si>
  <si>
    <t>62cb3739a94a6f9c0efded63</t>
  </si>
  <si>
    <t>Ezekiel Kibiego</t>
  </si>
  <si>
    <t>ezekiel.kibiego@bringglobal.com</t>
  </si>
  <si>
    <t>5c7fa6b08ceec31341dbe944</t>
  </si>
  <si>
    <t>5e58bcb4c8ec310c955cb40d</t>
  </si>
  <si>
    <t>Daniel Munene</t>
  </si>
  <si>
    <t>dkmunene@kcbgroup.com</t>
  </si>
  <si>
    <t>5fdb2ad09edf280075ca9647</t>
  </si>
  <si>
    <t>603ce11e0a8cc5007046a914</t>
  </si>
  <si>
    <t>bkarungo</t>
  </si>
  <si>
    <t>bkarungo@kcbgroup.com</t>
  </si>
  <si>
    <t>5b1e7b6a8ed0a74e47a8f6b8</t>
  </si>
  <si>
    <t>0c0d3210-32a1-49f4-a55f-02f74df198bf</t>
  </si>
  <si>
    <t>557058:7bfa3cfa-210e-483a-99af-57ef8070f9ce</t>
  </si>
  <si>
    <t>Org Admin</t>
  </si>
  <si>
    <t>14 Jun 2023</t>
  </si>
  <si>
    <t>96d16e27-d3c8-4056-9012-e1227d76e699</t>
  </si>
  <si>
    <t>939f848c-a3e9-4243-b532-e3b7aa747fa8</t>
  </si>
  <si>
    <t>4b7a6ce2-b1f5-4781-baee-8940940a00b7</t>
  </si>
  <si>
    <t>5a2fd16bb4c2753269f26c3d</t>
  </si>
  <si>
    <t>José Manuel Almeida</t>
  </si>
  <si>
    <t>jose.almeida@bringglobal.com</t>
  </si>
  <si>
    <t>5a1d6c64b87a44359db0fb5a</t>
  </si>
  <si>
    <t>Pedro Luis</t>
  </si>
  <si>
    <t>pedro.luis@bringglobal.com</t>
  </si>
  <si>
    <t>e173478a-a54d-4e5a-bc9b-81f6fe9ad16f</t>
  </si>
  <si>
    <t>3316 - Sabadell Integration</t>
  </si>
  <si>
    <t>600faadc332cbe0070bd546c</t>
  </si>
  <si>
    <t>Hernan Moreno</t>
  </si>
  <si>
    <t>hernan.moreno@bringglobal.com</t>
  </si>
  <si>
    <t>21 Dec 2023</t>
  </si>
  <si>
    <t>5e5fbbe51866460af8bd569a</t>
  </si>
  <si>
    <t>Kennedy Kiprono</t>
  </si>
  <si>
    <t>kennedy.kiprono@bringglobal.com</t>
  </si>
  <si>
    <t>bee34406-06ce-4ecb-99e7-d55a0f34de96</t>
  </si>
  <si>
    <t>projecto KCB</t>
  </si>
  <si>
    <t>557058:4d37054d-58e0-4eff-ba3f-8054fb32ae74</t>
  </si>
  <si>
    <t>60378ca12de69b006a207762</t>
  </si>
  <si>
    <t>5abcf465d4cf3c56be24b465</t>
  </si>
  <si>
    <t>Pedro Cascalho</t>
  </si>
  <si>
    <t>pedro.cascalho@bringglobal.com</t>
  </si>
  <si>
    <t>5ace79411f4cab2b63549c47</t>
  </si>
  <si>
    <t>63033baeed0c9b03372bdcf0</t>
  </si>
  <si>
    <t>Kennedy Mwenga</t>
  </si>
  <si>
    <t>kennedy.mwenga@bringglobal.com</t>
  </si>
  <si>
    <t>612ce7fea0dfd10068880662</t>
  </si>
  <si>
    <t>Irfan Haider</t>
  </si>
  <si>
    <t>irfan.haider@bringglobal.com</t>
  </si>
  <si>
    <t>6113f054ae72b2006fc6fd40</t>
  </si>
  <si>
    <t>Maham Imtiaz Hassan</t>
  </si>
  <si>
    <t>maham.imtiaz@bringglobal.com</t>
  </si>
  <si>
    <t>603e4c2f30320b0069433669</t>
  </si>
  <si>
    <t>ken19960</t>
  </si>
  <si>
    <t>ken19960@kcbgroup.com</t>
  </si>
  <si>
    <t>5d5aa32366a0bf0c97d3f31c</t>
  </si>
  <si>
    <t>Luis Henriques</t>
  </si>
  <si>
    <t>luis.henriques@bringglobal.com</t>
  </si>
  <si>
    <t>5e38325a494d780ca21c116e</t>
  </si>
  <si>
    <t>ines.oliveira</t>
  </si>
  <si>
    <t>ines.oliveira@bringglobal.com</t>
  </si>
  <si>
    <t>60192b70a41ea5006a93fd1d</t>
  </si>
  <si>
    <t>Julio Paredes</t>
  </si>
  <si>
    <t>julio.paredes@bringglobal.com</t>
  </si>
  <si>
    <t>fbbf2d47-25ed-43a9-ae8b-c2e9bcaea6d4</t>
  </si>
  <si>
    <t>Proj 3249 KCB Cross Boarder Payments</t>
  </si>
  <si>
    <t>5f0f0d98ce15e800264abbab</t>
  </si>
  <si>
    <t>Leonardo Pastorino</t>
  </si>
  <si>
    <t>leonardo.pastorino@bringglobal.com</t>
  </si>
  <si>
    <t>60192b7265f20b0070f98b20</t>
  </si>
  <si>
    <t>joao hugo ferreira</t>
  </si>
  <si>
    <t>joao.ferreira@bringglobal.com</t>
  </si>
  <si>
    <t>60192b724e258e00695082b5</t>
  </si>
  <si>
    <t>Oscar Eduardo Castillo Nestor</t>
  </si>
  <si>
    <t>oscar.castillo@bringglobal.com</t>
  </si>
  <si>
    <t>5abb7050c01a3853b3bc3c24</t>
  </si>
  <si>
    <t>5a33f991e591f1386471ff8e</t>
  </si>
  <si>
    <t>6045ecd6addbcd006b9152bc</t>
  </si>
  <si>
    <t>jhon.bahos</t>
  </si>
  <si>
    <t>jhon.bahos@bringglobal.com</t>
  </si>
  <si>
    <t>61364030b38743006ae2b38e</t>
  </si>
  <si>
    <t>Pedro Cardoso</t>
  </si>
  <si>
    <t>pedro.cardoso@bringglobal.com</t>
  </si>
  <si>
    <t>5cb482c88a5ee90e7eb76747</t>
  </si>
  <si>
    <t>Olga Chugunova</t>
  </si>
  <si>
    <t>olga.chugunova@bringglobal.com</t>
  </si>
  <si>
    <t>5c615623ded77f3df60fe056</t>
  </si>
  <si>
    <t>Pedro Miguel Pires</t>
  </si>
  <si>
    <t>pedro.pires@bringglobal.com</t>
  </si>
  <si>
    <t>5e58c0d34d2a000c91158c1a</t>
  </si>
  <si>
    <t>Harris Kamuri</t>
  </si>
  <si>
    <t>hkamuri@kcbgroup.com</t>
  </si>
  <si>
    <t>6062e12a90e3950069b2bf2c</t>
  </si>
  <si>
    <t>jomollo</t>
  </si>
  <si>
    <t>jomollo@kcbgroup.com</t>
  </si>
  <si>
    <t>5a5b50218461ef677679b8c8</t>
  </si>
  <si>
    <t>Luis Ferreira</t>
  </si>
  <si>
    <t>luis.ferreira@bringglobal.com</t>
  </si>
  <si>
    <t>5a4d251ce0a6f308201e2b6c</t>
  </si>
  <si>
    <t>60940a0cb9ac3a0071707359</t>
  </si>
  <si>
    <t>pedro.diniz</t>
  </si>
  <si>
    <t>pedro.diniz@bringglobal.com</t>
  </si>
  <si>
    <t>712020:58ef591f-6610-4f20-9e76-215f21844ac5</t>
  </si>
  <si>
    <t>João Moura</t>
  </si>
  <si>
    <t>joao.moura@bringglobal.com</t>
  </si>
  <si>
    <t>9 Sep 2024</t>
  </si>
  <si>
    <t>4 Sep 2024</t>
  </si>
  <si>
    <t>3 Sep 2024</t>
  </si>
  <si>
    <t>939f848c-a3e9-4243-b532-e3b7aa747fa8,site-admins,557058:7bfa3cfa-210e-483a-99af-57ef8070f9ce,Fernando Jesus,fernando.jesus@bringglobal.com,Active,17 Dec 2019,Org Admin,3 Sep 2024,Never accessed,"User,User access admin",None</t>
  </si>
  <si>
    <t/>
  </si>
  <si>
    <t>4b7a6ce2-b1f5-4781-baee-8940940a00b7,administrators,557058:7bfa3cfa-210e-483a-99af-57ef8070f9ce,Fernando Jesus,fernando.jesus@bringglobal.com,Active,17 Dec 2019,Org Admin,3 Sep 2024,Never accessed,"User,User access admin",None</t>
  </si>
  <si>
    <t>96d16e27-d3c8-4056-9012-e1227d76e699,Project 9511,557058:7bfa3cfa-210e-483a-99af-57ef8070f9ce,Fernando Jesus,fernando.jesus@bringglobal.com,Active,17 Dec 2019,Org Admin,3 Sep 2024,Never accessed,"User,User access admin",None</t>
  </si>
  <si>
    <t>734967dd-d6b7-42ab-972c-9b1c9928b6c4,jira-software-users,557058:7bfa3cfa-210e-483a-99af-57ef8070f9ce,Fernando Jesus,fernando.jesus@bringglobal.com,Active,17 Dec 2019,Org Admin,3 Sep 2024,Never accessed,"User,User access admin",None</t>
  </si>
  <si>
    <t>cba00110-ae2d-4bc2-b015-40e79234c6a5,Project 3205,557058:7bfa3cfa-210e-483a-99af-57ef8070f9ce,Fernando Jesus,fernando.jesus@bringglobal.com,Active,17 Dec 2019,Org Admin,3 Sep 2024,Never accessed,"User,User access admin",None</t>
  </si>
  <si>
    <t>d8df3989-9445-4883-bb38-1ff025386655,jira-administrators,557058:7bfa3cfa-210e-483a-99af-57ef8070f9ce,Fernando Jesus,fernando.jesus@bringglobal.com,Active,17 Dec 2019,Org Admin,3 Sep 2024,Never accessed,"User,User access admin",None</t>
  </si>
  <si>
    <t>0c0d3210-32a1-49f4-a55f-02f74df198bf,Project 0001,557058:7bfa3cfa-210e-483a-99af-57ef8070f9ce,Fernando Jesus,fernando.jesus@bringglobal.com,Active,17 Dec 2019,Org Admin,3 Sep 2024,Never accessed,"User,User access admin",None</t>
  </si>
  <si>
    <t>64ca88d8-64ba-4c3a-b0d9-6ace57c7f419,jira-user-access-admins-seedlake,557058:7bfa3cfa-210e-483a-99af-57ef8070f9ce,Fernando Jesus,fernando.jesus@bringglobal.com,Active,17 Dec 2019,Org Admin,3 Sep 2024,Never accessed,"User,User access admin",None</t>
  </si>
  <si>
    <t>d6870bbe-b734-4e31-98dc-83e0bcbbb5af</t>
  </si>
  <si>
    <t>jira-admins-seedlake</t>
  </si>
  <si>
    <t>6 Sep 2024</t>
  </si>
  <si>
    <t>9522</t>
  </si>
  <si>
    <t>nuno.rodrigues@bringglobal.com</t>
  </si>
  <si>
    <t>rosangela.nazareno@bringglobal.com</t>
  </si>
  <si>
    <t>0007</t>
  </si>
  <si>
    <t>ruben.santos@bringglobal.com</t>
  </si>
  <si>
    <t>vitor.baptista@bringglobal.com</t>
  </si>
  <si>
    <t>User principal name</t>
  </si>
  <si>
    <t>Licenças Pagas</t>
  </si>
  <si>
    <t>Status</t>
  </si>
  <si>
    <t>QTD</t>
  </si>
  <si>
    <t>Valor</t>
  </si>
  <si>
    <t>Notes</t>
  </si>
  <si>
    <t>Count</t>
  </si>
  <si>
    <t>License</t>
  </si>
  <si>
    <t>Fidelização</t>
  </si>
  <si>
    <t>Notas:</t>
  </si>
  <si>
    <t>carlos.alves@bringglobal.com</t>
  </si>
  <si>
    <t>Exchange Online Archiving</t>
  </si>
  <si>
    <t>Assigned</t>
  </si>
  <si>
    <t>Microsoft 365 Business Standard</t>
  </si>
  <si>
    <t>Base</t>
  </si>
  <si>
    <t>Coluna QTD não é necessária, pode ser eliminada</t>
  </si>
  <si>
    <t>azure.omnianalytics@bringglobal.com</t>
  </si>
  <si>
    <t>Kiosk</t>
  </si>
  <si>
    <t>Coluna Status (antes era Assigned) com dois valores possíveis: Assigned, Stock</t>
  </si>
  <si>
    <t>do.not.reply@bringglobal.com</t>
  </si>
  <si>
    <t>Power BI Pro</t>
  </si>
  <si>
    <t>PowerBI</t>
  </si>
  <si>
    <t>Se houver duplicados, as primeiras linhas das colunas I e J vão apresentar a lista dos registos duplicados</t>
  </si>
  <si>
    <t>martim.abreu@bringglobal.com</t>
  </si>
  <si>
    <t>Microsoft Project Plan 3</t>
  </si>
  <si>
    <t>service.operational.canvas@bringglobal.com</t>
  </si>
  <si>
    <t>Microsoft 365 Business Basic</t>
  </si>
  <si>
    <t>steve.lubia@bringglobal.com</t>
  </si>
  <si>
    <t>Power Automate per user plan</t>
  </si>
  <si>
    <t>Automate</t>
  </si>
  <si>
    <t>tomas.moscatel@bringglobal.com</t>
  </si>
  <si>
    <t>Stock</t>
  </si>
  <si>
    <t>Microsoft Defender for Office 365 (plan 1)</t>
  </si>
  <si>
    <t>Defender 1</t>
  </si>
  <si>
    <t>alejandro.gutierrez@bringglobal.com</t>
  </si>
  <si>
    <t>Microsoft Visio Plan 2</t>
  </si>
  <si>
    <t>Visio</t>
  </si>
  <si>
    <t>hugo.antunes@bringglobal.com</t>
  </si>
  <si>
    <t>Add-on</t>
  </si>
  <si>
    <t>jaciara.oliveira@bringglobal.com</t>
  </si>
  <si>
    <t>printer.scanner@bringglobal.com</t>
  </si>
  <si>
    <t>stock</t>
  </si>
  <si>
    <t>finance@bringglobal.com</t>
  </si>
  <si>
    <t>pt.rh@bringglobal.com</t>
  </si>
  <si>
    <t>alberto.morales@bringglobal.com</t>
  </si>
  <si>
    <t>almudena.clemente@bringglobal.com</t>
  </si>
  <si>
    <t>andre.correia@bringglobal.com</t>
  </si>
  <si>
    <t>andre.fragoso@bringglobal.com</t>
  </si>
  <si>
    <t>bruno.cagnin@bringglobal.com</t>
  </si>
  <si>
    <t>bruno.sousa@bringglobal.com</t>
  </si>
  <si>
    <t>carlos.casaleiro@bringglobal.com</t>
  </si>
  <si>
    <t>Contabilidade@bringglobal.com</t>
  </si>
  <si>
    <t>danilo.silva@bringglobal.com</t>
  </si>
  <si>
    <t>david.cruz@bringglobal.com</t>
  </si>
  <si>
    <t>eduardo.paulino@bringglobal.com</t>
  </si>
  <si>
    <t>eneko.rodriguez@bringglobal.com</t>
  </si>
  <si>
    <t>es.rh@bringglobal.com</t>
  </si>
  <si>
    <t>fabio.domingos@bringglobal.com</t>
  </si>
  <si>
    <t>fatima.abreu@bringglobal.com</t>
  </si>
  <si>
    <t>Florencia.perez@bringglobal.com</t>
  </si>
  <si>
    <t>francisco.santos@bringglobal.com</t>
  </si>
  <si>
    <t>gentle.reminder@bringglobal.com</t>
  </si>
  <si>
    <t>gisela.taborda@bringglobal.com</t>
  </si>
  <si>
    <t>Guilherme.sales@bringglobal.com</t>
  </si>
  <si>
    <t>helio.santos@bringglobal.com</t>
  </si>
  <si>
    <t>hugo.capela@bringglobal.com</t>
  </si>
  <si>
    <t>humberto.goncalves@bringglobal.com</t>
  </si>
  <si>
    <t>joao.pedro.silva@bringglobal.com</t>
  </si>
  <si>
    <t>jose.bras@bringglobal.com</t>
  </si>
  <si>
    <t>julia.santamaria@bringglobal.com</t>
  </si>
  <si>
    <t>mamen.garcia@bringglobal.com</t>
  </si>
  <si>
    <t>manuel.dutra@bringglobal.com</t>
  </si>
  <si>
    <t>mirela.malkoc@bringglobal.com</t>
  </si>
  <si>
    <t>no-reply@bringglobal.com</t>
  </si>
  <si>
    <t>nuno.catarino@bringglobal.com</t>
  </si>
  <si>
    <t>nuno.peixoto@bringglobal.com</t>
  </si>
  <si>
    <t>oscar.rodriguez@bringglobal.com</t>
  </si>
  <si>
    <t>patricia.soares@bringglobal.com</t>
  </si>
  <si>
    <t>paula.paiva@bringglobal.com</t>
  </si>
  <si>
    <t>paulo.andrade@bringglobal.com</t>
  </si>
  <si>
    <t>pedro.miguel@bringglobal.com</t>
  </si>
  <si>
    <t>rafael.granja@bringglobal.com</t>
  </si>
  <si>
    <t>rafael.pinheiro@bringglobal.com</t>
  </si>
  <si>
    <t>ramesh.babu@bringglobal.com</t>
  </si>
  <si>
    <t>rami.bahrouni@bringglobal.com</t>
  </si>
  <si>
    <t>ramon.bazani@bringglobal.com</t>
  </si>
  <si>
    <t>rita.melo@bringglobal.com</t>
  </si>
  <si>
    <t>tamara.perez@bringglobal.com</t>
  </si>
  <si>
    <t>tiago.andrade@bringglobal.com</t>
  </si>
  <si>
    <t>tiago.rodrigues@bringglobal.com</t>
  </si>
  <si>
    <t>tomas.negreiro@bringglobal.com</t>
  </si>
  <si>
    <t>vitor.novelli@bringglobal.com</t>
  </si>
  <si>
    <t>andreia.amorim@bringglobal.com</t>
  </si>
  <si>
    <t>pedro.castanho@bringglobal.com</t>
  </si>
  <si>
    <t>pedro.mouro@bringglobal.com</t>
  </si>
  <si>
    <t>diogo.pereira@bringglobal.com</t>
  </si>
  <si>
    <t>tomas.moscatel@bringglobal.com_x0003_</t>
  </si>
  <si>
    <t>alfonso.gomez@bringglobal.com_x0003_</t>
  </si>
  <si>
    <t>rodrigo.noronha@bringglobal.com_x0003_</t>
  </si>
  <si>
    <t>Birhanu.Gebisa@bringglobal.com</t>
  </si>
  <si>
    <t>rodrigo.adachi@bringglobal.com</t>
  </si>
  <si>
    <t>fernando.scelzo@bringglobal.com</t>
  </si>
  <si>
    <t>filipe.silva@bringglobal.com</t>
  </si>
  <si>
    <t>guillem.vicens@bringglobal.com</t>
  </si>
  <si>
    <t>mohsin.bushehri@bringglobal.com</t>
  </si>
  <si>
    <t>nuno.bartolo@bringglobal.com</t>
  </si>
  <si>
    <t>nuno.fernandes@bringglobal.com</t>
  </si>
  <si>
    <t>ricardo.nunes@bringglobal.com</t>
  </si>
  <si>
    <t>ruben.mojarro@bringglobal.com</t>
  </si>
  <si>
    <t>sandy.muchangi@bringglobal.com</t>
  </si>
  <si>
    <t>thais.nogueira@bringglobal.com</t>
  </si>
  <si>
    <t>valentine.ndegwa@bringglobal.com</t>
  </si>
  <si>
    <t>daniel.fernandez@bringglobal.com</t>
  </si>
  <si>
    <t>matheus.ferreira@bringglobal.com</t>
  </si>
  <si>
    <t>raquel.vargas@bringglobal.com</t>
  </si>
  <si>
    <t>ivo.silva@bringglobal.com</t>
  </si>
  <si>
    <t>jhonatas.matos@bringglobal.com</t>
  </si>
  <si>
    <t>kennedy.ikatanyi@bringglobal.com</t>
  </si>
  <si>
    <t>hugo.abreu@bringglobal.com</t>
  </si>
  <si>
    <t>alberto.martin@bringglobal.com</t>
  </si>
  <si>
    <t>ana.rocha@bringglobal.com</t>
  </si>
  <si>
    <t>Row Labels</t>
  </si>
  <si>
    <t>Sum of Valor</t>
  </si>
  <si>
    <t>Sum of QTD</t>
  </si>
  <si>
    <t>andres.masa@bringglobal.com</t>
  </si>
  <si>
    <t>co_sgsst@bringglobal.com</t>
  </si>
  <si>
    <t>francisco.diez@bringglobal.com</t>
  </si>
  <si>
    <t>Isaiah.iraya@bringglobal.com</t>
  </si>
  <si>
    <t>juan.cadena@bringglobal.com</t>
  </si>
  <si>
    <t>octavio.rocha@bringglobal.com</t>
  </si>
  <si>
    <t>sebastian.wanzalla@bringglobal.com</t>
  </si>
  <si>
    <t>tiago.soares@bringglobal.com</t>
  </si>
  <si>
    <t>berta.mota@bringglobal.com</t>
  </si>
  <si>
    <t>development@bringglobal.com</t>
  </si>
  <si>
    <t>framework@bringglobal.com</t>
  </si>
  <si>
    <t>ich.gichuki@bringglobal.com</t>
  </si>
  <si>
    <t>juliet.mukunga@bringglobal.com</t>
  </si>
  <si>
    <t>ricardo.pires@bringglobal.com</t>
  </si>
  <si>
    <t>adam.otieno@bringglobal.com</t>
  </si>
  <si>
    <t>alberto.fernandez@bringglobal.com</t>
  </si>
  <si>
    <t>ana.garcia@bringglobal.com</t>
  </si>
  <si>
    <t>ann.riziki@bringglobal.com</t>
  </si>
  <si>
    <t>begona.salazar@bringglobal.com</t>
  </si>
  <si>
    <t>benito.castro@bringglobal.com</t>
  </si>
  <si>
    <t>carol.rodriguez@bringglobal.com</t>
  </si>
  <si>
    <t>debora.cardoso@bringglobal.com</t>
  </si>
  <si>
    <t>fabio.bento@bringglobal.com</t>
  </si>
  <si>
    <t>javier.martin@bringglobal.com</t>
  </si>
  <si>
    <t>marta.antunano@bringglobal.com</t>
  </si>
  <si>
    <t>maureen.muchuku@bringglobal.com</t>
  </si>
  <si>
    <t>miguel.torres@bringglobal.com</t>
  </si>
  <si>
    <t>paulo.goulao@bringglobal.com</t>
  </si>
  <si>
    <t>raed.alhadhoud@bringglobal.com</t>
  </si>
  <si>
    <t>razak.hussein@bringglobal.com</t>
  </si>
  <si>
    <t>rosa.martinez@bringglobal.com</t>
  </si>
  <si>
    <t>rui.leal@bringglobal.com</t>
  </si>
  <si>
    <t>sara.carvalho@bringglobal.com</t>
  </si>
  <si>
    <t>vania.pereira@bringglobal.com</t>
  </si>
  <si>
    <t>Grand Total</t>
  </si>
  <si>
    <t>e-mail</t>
  </si>
  <si>
    <t>Count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</si>
</sst>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€&quot;* #,##0.00_-;\-&quot;€&quot;* #,##0.00_-;_-&quot;€&quot;* &quot;-&quot;??_-;_-@_-"/>
    <numFmt numFmtId="165" formatCode="_-[$€-2]\ * #,##0.00_-;\-[$€-2]\ * #,##0.00_-;_-[$€-2]\ * &quot;-&quot;??_-;_-@_-"/>
    <numFmt numFmtId="166" formatCode="dd\-mm\-yyyy;@"/>
  </numFmts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FFFFFF"/>
      <name val="Calibri (Body)"/>
    </font>
    <font>
      <sz val="12"/>
      <color theme="1"/>
      <name val="Calibri (Body)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theme="9"/>
      </patternFill>
    </fill>
    <fill>
      <patternFill patternType="solid">
        <fgColor rgb="FFC00000"/>
        <bgColor rgb="FF70AD47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0">
    <xf numFmtId="0" fontId="0" fillId="0" borderId="0"/>
    <xf numFmtId="0" fontId="5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4" fillId="0" borderId="0" xfId="0" applyFont="1"/>
    <xf numFmtId="0" fontId="3" fillId="0" borderId="0" xfId="2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7" fillId="0" borderId="0" xfId="1" applyFont="1"/>
    <xf numFmtId="164" fontId="7" fillId="0" borderId="0" xfId="1" applyNumberFormat="1" applyFont="1"/>
    <xf numFmtId="0" fontId="8" fillId="0" borderId="0" xfId="1" applyFont="1"/>
    <xf numFmtId="164" fontId="8" fillId="0" borderId="0" xfId="1" applyNumberFormat="1" applyFont="1"/>
    <xf numFmtId="164" fontId="0" fillId="0" borderId="0" xfId="0" applyNumberFormat="1"/>
    <xf numFmtId="0" fontId="3" fillId="2" borderId="0" xfId="2" applyFill="1"/>
    <xf numFmtId="164" fontId="8" fillId="2" borderId="0" xfId="1" applyNumberFormat="1" applyFont="1" applyFill="1"/>
    <xf numFmtId="0" fontId="8" fillId="2" borderId="0" xfId="1" applyFont="1" applyFill="1"/>
    <xf numFmtId="0" fontId="11" fillId="3" borderId="2" xfId="0" applyFont="1" applyFill="1" applyBorder="1"/>
    <xf numFmtId="0" fontId="12" fillId="4" borderId="4" xfId="0" applyFont="1" applyFill="1" applyBorder="1"/>
    <xf numFmtId="0" fontId="3" fillId="0" borderId="0" xfId="2" quotePrefix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0" xfId="0" applyAlignment="1">
      <alignment horizontal="left" indent="1"/>
    </xf>
    <xf numFmtId="0" fontId="1" fillId="0" borderId="0" xfId="5"/>
    <xf numFmtId="0" fontId="11" fillId="6" borderId="2" xfId="0" applyFont="1" applyFill="1" applyBorder="1"/>
    <xf numFmtId="0" fontId="11" fillId="6" borderId="3" xfId="0" applyFont="1" applyFill="1" applyBorder="1"/>
    <xf numFmtId="0" fontId="9" fillId="7" borderId="1" xfId="0" applyFont="1" applyFill="1" applyBorder="1"/>
    <xf numFmtId="0" fontId="1" fillId="8" borderId="0" xfId="5" applyFill="1"/>
    <xf numFmtId="0" fontId="15" fillId="7" borderId="1" xfId="0" applyFont="1" applyFill="1" applyBorder="1"/>
    <xf numFmtId="0" fontId="16" fillId="2" borderId="1" xfId="0" applyFont="1" applyFill="1" applyBorder="1"/>
    <xf numFmtId="0" fontId="16" fillId="2" borderId="0" xfId="0" applyFont="1" applyFill="1"/>
    <xf numFmtId="0" fontId="16" fillId="0" borderId="0" xfId="0" applyFont="1"/>
    <xf numFmtId="0" fontId="1" fillId="2" borderId="0" xfId="5" applyFill="1"/>
    <xf numFmtId="0" fontId="0" fillId="0" borderId="0" xfId="0" applyAlignment="1">
      <alignment horizontal="left" indent="2"/>
    </xf>
    <xf numFmtId="0" fontId="9" fillId="7" borderId="1" xfId="0" applyFont="1" applyFill="1" applyBorder="1" applyAlignment="1">
      <alignment horizontal="center"/>
    </xf>
    <xf numFmtId="0" fontId="1" fillId="2" borderId="0" xfId="5" applyFill="1" applyAlignment="1">
      <alignment horizontal="center"/>
    </xf>
    <xf numFmtId="0" fontId="1" fillId="0" borderId="0" xfId="5" applyAlignment="1">
      <alignment horizontal="center"/>
    </xf>
    <xf numFmtId="0" fontId="0" fillId="2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7" fillId="0" borderId="0" xfId="0" applyFont="1"/>
    <xf numFmtId="14" fontId="0" fillId="0" borderId="0" xfId="0" applyNumberFormat="1"/>
    <xf numFmtId="0" fontId="18" fillId="0" borderId="0" xfId="2" applyFont="1" applyAlignment="1">
      <alignment horizontal="center" vertical="center"/>
    </xf>
    <xf numFmtId="166" fontId="0" fillId="0" borderId="0" xfId="0" applyNumberFormat="1"/>
    <xf numFmtId="0" fontId="0" fillId="0" borderId="0" xfId="2" applyFont="1" applyAlignment="1">
      <alignment horizontal="center" vertical="center"/>
    </xf>
    <xf numFmtId="2" fontId="7" fillId="0" borderId="0" xfId="1" applyNumberFormat="1" applyFont="1"/>
    <xf numFmtId="2" fontId="0" fillId="0" borderId="0" xfId="0" applyNumberFormat="1"/>
    <xf numFmtId="1" fontId="8" fillId="0" borderId="0" xfId="1" applyNumberFormat="1" applyFont="1"/>
    <xf numFmtId="1" fontId="0" fillId="0" borderId="0" xfId="0" applyNumberFormat="1"/>
    <xf numFmtId="0" fontId="19" fillId="0" borderId="0" xfId="6" applyFill="1"/>
    <xf numFmtId="0" fontId="19" fillId="0" borderId="0" xfId="6"/>
    <xf numFmtId="0" fontId="20" fillId="0" borderId="0" xfId="0" applyFont="1"/>
    <xf numFmtId="14" fontId="1" fillId="0" borderId="0" xfId="5" applyNumberFormat="1"/>
    <xf numFmtId="0" fontId="14" fillId="5" borderId="0" xfId="0" applyFont="1" applyFill="1" applyAlignment="1">
      <alignment horizontal="center"/>
    </xf>
    <xf numFmtId="0" fontId="13" fillId="0" borderId="0" xfId="0" applyFont="1" applyAlignment="1">
      <alignment horizontal="center"/>
    </xf>
  </cellXfs>
  <cellStyles count="10">
    <cellStyle name="Hiperligação" xfId="6" builtinId="8"/>
    <cellStyle name="Normal" xfId="0" builtinId="0"/>
    <cellStyle name="Normal 2" xfId="1" xr:uid="{FBB20F3D-C6DF-F043-9103-22966573F943}"/>
    <cellStyle name="Normal 3" xfId="2" xr:uid="{19B0FED3-5791-AC4F-B745-67E33CC5D898}"/>
    <cellStyle name="Normal 3 2" xfId="4" xr:uid="{BB362DCC-8CA0-A246-AE6D-D0F3BCBAD496}"/>
    <cellStyle name="Normal 3 2 2" xfId="9" xr:uid="{259548A6-59E7-4061-91E8-F48BF3B84CF6}"/>
    <cellStyle name="Normal 3 3" xfId="7" xr:uid="{4B757485-1E42-46D0-99D2-F51F88A7C85B}"/>
    <cellStyle name="Normal 4" xfId="3" xr:uid="{117E5615-18B7-084A-9A56-B41FB688B91F}"/>
    <cellStyle name="Normal 4 2" xfId="8" xr:uid="{9819BD83-39A2-4522-97CE-25BF6CE0A54A}"/>
    <cellStyle name="Normal 5" xfId="5" xr:uid="{A92E8EB3-653B-F247-8E89-460CBE2AEF9E}"/>
  </cellStyles>
  <dxfs count="43">
    <dxf>
      <numFmt numFmtId="0" formatCode="General"/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_-&quot;€&quot;* #,##0.00_-;\-&quot;€&quot;* #,##0.00_-;_-&quot;€&quot;* &quot;-&quot;??_-;_-@_-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4" formatCode="_-&quot;€&quot;* #,##0.00_-;\-&quot;€&quot;* #,##0.00_-;_-&quot;€&quot;* &quot;-&quot;??_-;_-@_-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numFmt numFmtId="166" formatCode="dd\-mm\-yyyy;@"/>
    </dxf>
    <dxf>
      <fill>
        <patternFill>
          <bgColor rgb="FFFFB5B6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167" formatCode="dd/mm/yyyy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 (Body)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67" formatCode="dd/mm/yyyy"/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165" formatCode="_-[$€-2]\ * #,##0.00_-;\-[$€-2]\ * #,##0.00_-;_-[$€-2]\ * &quot;-&quot;??_-;_-@_-"/>
    </dxf>
    <dxf>
      <numFmt numFmtId="165" formatCode="_-[$€-2]\ * #,##0.00_-;\-[$€-2]\ * #,##0.00_-;_-[$€-2]\ * &quot;-&quot;??_-;_-@_-"/>
    </dxf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Medium7 2" pivot="0" count="7" xr9:uid="{60E918E6-307C-1549-BF1E-09D4B28FCF47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firstRowStripe" dxfId="37"/>
      <tableStyleElement type="firstColumnStripe" dxfId="36"/>
    </tableStyle>
  </tableStyles>
  <colors>
    <mruColors>
      <color rgb="FFFFB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12</xdr:row>
      <xdr:rowOff>0</xdr:rowOff>
    </xdr:from>
    <xdr:to>
      <xdr:col>17</xdr:col>
      <xdr:colOff>381000</xdr:colOff>
      <xdr:row>42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FD450F-90DE-B242-BC71-228600392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96200" y="2413000"/>
          <a:ext cx="4699000" cy="614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12</xdr:row>
      <xdr:rowOff>0</xdr:rowOff>
    </xdr:from>
    <xdr:to>
      <xdr:col>22</xdr:col>
      <xdr:colOff>571500</xdr:colOff>
      <xdr:row>42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E0C02C-7D8E-3C4F-990E-3E391D67F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80800" y="2438400"/>
          <a:ext cx="4699000" cy="61468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31.804978819448" createdVersion="8" refreshedVersion="8" minRefreshableVersion="3" recordCount="178" xr:uid="{AF1BB0F8-590B-5C4D-84B7-089D20B6EF19}">
  <cacheSource type="worksheet">
    <worksheetSource name="Table4"/>
  </cacheSource>
  <cacheFields count="10">
    <cacheField name="User name" numFmtId="0">
      <sharedItems/>
    </cacheField>
    <cacheField name="email" numFmtId="0">
      <sharedItems count="124">
        <s v="afonso.cortes@bringglobal.com"/>
        <s v="afonso.silva@bringglobal.com"/>
        <s v="agnes.mueni@bringglobal.com"/>
        <s v="aires.noronha@bringglobal.com"/>
        <s v="alexandre.costa@bringglobal.com"/>
        <s v="amanda.pontes@bringglobal.com"/>
        <s v="amani.mwadime@bringglobal.com"/>
        <s v="amelia.borges@bringglobal.com"/>
        <s v="ana.custodio@bringglobal.com"/>
        <s v="ana.duarte@bringglobal.com"/>
        <s v="ana.jesus@bringglobal.com"/>
        <s v="ana.rita.camara@bringglobal.com"/>
        <s v="ana.rita.mendes@bringglobal.com"/>
        <s v="ana.sobral.guerreiro@novobanco.pt"/>
        <s v="andre.bartolo@bringglobal.com"/>
        <s v="andre.branco@bringglobal.com"/>
        <s v="andre.pereira@bringglobal.com"/>
        <s v="andre.philip@bringglobal.com"/>
        <s v="andre.rocha@bringglobal.com"/>
        <s v="andriana.tepordei@bringglobal.com"/>
        <s v="antonio.manuel.baiao@novobanco.pt"/>
        <s v="beth.wambui@bringglobal.com"/>
        <s v="bjorn.eriksson@bringglobal.com"/>
        <s v="bruno.nunes@bringglobal.com"/>
        <s v="bruno.silva@bringglobal.com"/>
        <s v="caio.bulgarelli@bringglobal.com"/>
        <s v="carlos.rebelo@bringglobal.com"/>
        <s v="catarina.mendes@bringglobal.com"/>
        <s v="catarina.vieira@bringglobal.com"/>
        <s v="celso.soares@bringglobal.com"/>
        <s v="cesar.cota@bringglobal.com"/>
        <s v="cesar.silva@bringglobal.com"/>
        <s v="claudia.pinto@bringglobal.com"/>
        <s v="cynthia.anyango@bringglobal.com"/>
        <s v="daniel.jesus@bringglobal.com"/>
        <s v="dario.avila@bringglobal.com"/>
        <s v="dario.sousa@bringglobal.com"/>
        <s v="diogo.bento@bringglobal.com"/>
        <s v="diogo.brandao@bringglobal.com"/>
        <s v="diogo.ramires@bringglobal.com"/>
        <s v="diogo.ribeiro@bringglobal.com"/>
        <s v="diogo.rodrigues@bringglobal.com"/>
        <s v="diogo.silveira@bringglobal.com"/>
        <s v="dmytro.yaremyshyn@bringglobal.com"/>
        <s v="dora.angelino@bringglobal.com"/>
        <s v="duarte.melo@bringglobal.com"/>
        <s v="eduardo.farias@bringglobal.com"/>
        <s v="eduardo.pinto@novobanco.pt"/>
        <s v="erick.wasambo@bringglobal.com"/>
        <s v="fabio.martins@bringglobal.com"/>
        <s v="fabio.silva@bringglobal.com"/>
        <s v="fernando.jesus@bringglobal.com"/>
        <s v="francisco.vasconcelos@novobanco.pt"/>
        <s v="frederico.carvalho@bringglobal.com"/>
        <s v="gordon.okello@bringglobal.com"/>
        <s v="graca.alves@novobanco.pt"/>
        <s v="guilherme.parra@bringglobal.com"/>
        <s v="guilherme.silveira@bringglobal.com"/>
        <s v="gustavo.monteiro@bringglobal.com"/>
        <s v="holger.costa@bringglobal.com"/>
        <s v="hugo.almeida@bringglobal.com"/>
        <s v="hugo.antonio@bringglobal.com"/>
        <s v="ines.duarte@bringglobal.com"/>
        <s v="ines.marcal@bringglobal.com"/>
        <s v="ines.raposo@bringglobal.com"/>
        <s v="james.macharia@bringglobal.com"/>
        <s v="joana.maia@bringglobal.com"/>
        <s v="joana.mota@bringglobal.com"/>
        <s v="joana.pereira@bringglobal.com"/>
        <s v="joao.borges@bringglobal.com"/>
        <s v="joao.goncalves@bringglobal.com"/>
        <s v="joao.luzio@bringglobal.com"/>
        <s v="joao.pina@bringglobal.com"/>
        <s v="john.milya@bringglobal.com"/>
        <s v="john.wati@bringglobal.com"/>
        <s v="jonatas.silva@bringglobal.com"/>
        <s v="jorge.silva@bringglobal.com"/>
        <s v="jose.correia@bringglobal.com"/>
        <s v="jose.leite.silva@bringglobal.com"/>
        <s v="judith.achieng@bringglobal.com"/>
        <s v="kelvin.makamu@bringglobal.com"/>
        <s v="kevin.ramos@bringglobal.com"/>
        <s v="lars.otten@bringglobal.com"/>
        <s v="lisandro.silva@bringglobal.com"/>
        <s v="luis.amorim@bringglobal.com"/>
        <s v="manuel.santos@bringglobal.com"/>
        <s v="maria.manuel@novobanco.pt"/>
        <s v="marta.velosa@bringglobal.com"/>
        <s v="marygimm.moreira@bringglobal.com"/>
        <s v="matias.gil@bringglobal.com"/>
        <s v="meryellen.dantas@bringglobal.com"/>
        <s v="miguel.barralo@bringglobal.com"/>
        <s v="miguel.costa@bringglobal.com"/>
        <s v="miguel.ferreira@bringglobal.com"/>
        <s v="mitchelle.korir@bringglobal.com"/>
        <s v="mohamed.zuneid@bringglobal.com"/>
        <s v="nelson.silva@bringglobal.com"/>
        <s v="oganga.odiwuor@bringglobal.com"/>
        <s v="overwan@bringglobal.com"/>
        <s v="patricia.domingos@bringglobal.com"/>
        <s v="paulo.lemos@bringglobal.com"/>
        <s v="pedro.assuncao@bringglobal.com"/>
        <s v="pedro.freitas@bringglobal.com"/>
        <s v="pedro.martins@bringglobal.com"/>
        <s v="rafael.azevedo@bringglobal.com"/>
        <s v="rafael.barcellos@bringglobal.com"/>
        <s v="rafael.santos@bringglobal.com"/>
        <s v="ricardo.pitorro@bringglobal.com"/>
        <s v="ricardo.rio@bringglobal.com"/>
        <s v="ricardo.santos@bringglobal.com"/>
        <s v="rodrigo.pacheco@bringglobal.com"/>
        <s v="ruben.ferreira@bringglobal.com"/>
        <s v="ruben.rocha@bringglobal.com"/>
        <s v="salome.camara@bringglobal.com"/>
        <s v="sara.adelino@bringglobal.com"/>
        <s v="sofia.pedrosa@bringglobal.com"/>
        <s v="stelvio.carvalho@bringglobal.com"/>
        <s v="tania.almeida@bringglobal.com"/>
        <s v="tiago.antunes@bringglobal.com"/>
        <s v="tomas.ferreira@bringglobal.com"/>
        <s v="valentino.carreiro@bringglobal.com"/>
        <s v="vasco.oliveira.costa@bringglobal.com"/>
        <s v="victor.pinhao@bringglobal.com"/>
        <s v="vitor.barros@bringglobal.com"/>
      </sharedItems>
    </cacheField>
    <cacheField name="Added to org" numFmtId="14">
      <sharedItems containsSemiMixedTypes="0" containsNonDate="0" containsDate="1" containsString="0" minDate="2017-11-24T00:00:00" maxDate="2022-11-24T00:00:00"/>
    </cacheField>
    <cacheField name="Last seen in Jira Software - seedlake" numFmtId="0">
      <sharedItems/>
    </cacheField>
    <cacheField name="Last seen in Confluence - seedlake" numFmtId="0">
      <sharedItems/>
    </cacheField>
    <cacheField name="Jira Software - seedlake" numFmtId="0">
      <sharedItems/>
    </cacheField>
    <cacheField name="Confluence - seedlake" numFmtId="0">
      <sharedItems/>
    </cacheField>
    <cacheField name="Group name" numFmtId="0">
      <sharedItems count="16">
        <s v="Projeto 3281 - Novo Banco"/>
        <s v="jira-software-users"/>
        <s v="confluence-users"/>
        <s v="Project 3249"/>
        <s v="projecto 3273"/>
        <s v="9522 – D Assisted Onboarding"/>
        <s v="Projeto 3285 MCK Telco "/>
        <s v="Project 9511"/>
        <s v="site-admins"/>
        <s v="Project 3205"/>
        <s v="Project 0001"/>
        <s v="jira-administrators"/>
        <s v="administrators"/>
        <s v="Bring Group"/>
        <s v="OmniAnalytics"/>
        <s v="Project 3279"/>
      </sharedItems>
    </cacheField>
    <cacheField name="Type" numFmtId="0">
      <sharedItems count="5">
        <s v="Jira"/>
        <s v="Confluence"/>
        <s v="None"/>
        <s v="Jira + Confluence"/>
        <s v="#OTHER#" u="1"/>
      </sharedItems>
    </cacheField>
    <cacheField name="Project" numFmtId="0">
      <sharedItems count="8">
        <s v="3281"/>
        <s v=""/>
        <s v="3249"/>
        <s v="3285"/>
        <s v="9511"/>
        <s v="3205"/>
        <s v="0001"/>
        <s v="327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59.419898495369" createdVersion="7" refreshedVersion="8" minRefreshableVersion="3" recordCount="254" xr:uid="{F0C4E29A-B354-44F5-8DEA-353006BC5D27}">
  <cacheSource type="worksheet">
    <worksheetSource ref="A1:F187" sheet="MS 365"/>
  </cacheSource>
  <cacheFields count="5">
    <cacheField name="User principal name" numFmtId="0">
      <sharedItems count="219">
        <s v="adam.otieno@bringglobal.com"/>
        <s v="afonso.cortes@bringglobal.com"/>
        <s v="afonso.silva@bringglobal.com"/>
        <s v="agnes.mueni@bringglobal.com"/>
        <s v="aires.noronha@bringglobal.com"/>
        <s v="alberto.fernandez@bringglobal.com"/>
        <s v="alberto.martin@bringglobal.com"/>
        <s v="alejandro.gutierrez@bringglobal.com"/>
        <s v="alexandre.costa@bringglobal.com"/>
        <s v="almudena.clemente@bringglobal.com"/>
        <s v="amanda.pontes@bringglobal.com"/>
        <s v="amani.mwadime@bringglobal.com"/>
        <s v="amelia.borges@bringglobal.com"/>
        <s v="ana.custodio@bringglobal.com"/>
        <s v="ana.duarte@bringglobal.com"/>
        <s v="ana.garcia@bringglobal.com"/>
        <s v="ana.jesus@bringglobal.com"/>
        <s v="ana.rita.camara@bringglobal.com"/>
        <s v="ana.rita.mendes@bringglobal.com"/>
        <s v="ana.rocha@bringglobal.com"/>
        <s v="andre.bartolo@bringglobal.com"/>
        <s v="andre.branco@bringglobal.com"/>
        <s v="andre.pereira@bringglobal.com"/>
        <s v="andre.philip@bringglobal.com"/>
        <s v="andre.rocha@bringglobal.com"/>
        <s v="andres.masa@bringglobal.com"/>
        <s v="andriana.tepordei@bringglobal.com"/>
        <s v="ann.riziki@bringglobal.com"/>
        <s v="azure.omnianalytics@bringglobal.com"/>
        <s v="begona.salazar@bringglobal.com"/>
        <s v="benito.castro@bringglobal.com"/>
        <s v="berta.mota@bringglobal.com"/>
        <s v="beth.wambui@bringglobal.com"/>
        <s v="bjorn.eriksson@bringglobal.com"/>
        <s v="bruno.nunes@bringglobal.com"/>
        <s v="bruno.silva@bringglobal.com"/>
        <s v="caio.bulgarelli@bringglobal.com"/>
        <s v="carlos.alves@bringglobal.com"/>
        <s v="carlos.cardiel@bringglobal.com"/>
        <s v="carlos.rebelo@bringglobal.com"/>
        <s v="carol.rodriguez@bringglobal.com"/>
        <s v="catarina.mendes@bringglobal.com"/>
        <s v="catarina.vieira@bringglobal.com"/>
        <s v="celso.soares@bringglobal.com"/>
        <s v="cesar.cota@bringglobal.com"/>
        <s v="cesar.rodriguez@bringglobal.com"/>
        <s v="cesar.silva@bringglobal.com"/>
        <s v="claudia.pinto@bringglobal.com"/>
        <s v="claudio.botete@bringglobal.com"/>
        <s v="co_sgsst@bringglobal.com"/>
        <s v="cynthia.anyango@bringglobal.com"/>
        <s v="daniel.fernandez@bringglobal.com"/>
        <s v="dario.avila@bringglobal.com"/>
        <s v="dario.sousa@bringglobal.com"/>
        <s v="david.beer@bringglobal.com"/>
        <s v="debora.cardoso@bringglobal.com"/>
        <s v="development@bringglobal.com"/>
        <s v="diego.keller@bringglobal.com"/>
        <s v="diogo.bento@bringglobal.com"/>
        <s v="diogo.brandao@bringglobal.com"/>
        <s v="diogo.pinto@bringglobal.com"/>
        <s v="diogo.ramires@bringglobal.com"/>
        <s v="diogo.ribeiro@bringglobal.com"/>
        <s v="diogo.rodrigues@bringglobal.com"/>
        <s v="diogo.silveira@bringglobal.com"/>
        <s v="dmytro.yaremyshyn@bringglobal.com"/>
        <s v="do.not.reply@bringglobal.com"/>
        <s v="dora.angelino@bringglobal.com"/>
        <s v="duarte.melo@bringglobal.com"/>
        <s v="eduardo.farias@bringglobal.com"/>
        <s v="emmanuel.muchiri@bringglobal.com"/>
        <s v="enrique.casanueva@bringglobal.com"/>
        <s v="erick.wasambo@bringglobal.com"/>
        <s v="ezekiel.kibiego@bringglobal.com"/>
        <s v="fabio.bento@bringglobal.com"/>
        <s v="fabio.martins@bringglobal.com"/>
        <s v="fabio.silva@bringglobal.com"/>
        <s v="fatima.abreu@bringglobal.com"/>
        <s v="fernando.estangui@bringglobal.com"/>
        <s v="fernando.jesus@bringglobal.com"/>
        <s v="fernando.scelzo@bringglobal.com"/>
        <s v="finance@bringglobal.com"/>
        <s v="framework@bringglobal.com"/>
        <s v="francisco.diez@bringglobal.com"/>
        <s v="frederico.carvalho@bringglobal.com"/>
        <s v="gisela.taborda@bringglobal.com"/>
        <s v="gordon.okello@bringglobal.com"/>
        <s v="guilherme.parra@bringglobal.com"/>
        <s v="guilherme.silveira@bringglobal.com"/>
        <s v="gustavo.monteiro@bringglobal.com"/>
        <s v="hernan.moreno@bringglobal.com"/>
        <s v="holger.costa@bringglobal.com"/>
        <s v="hugo.almeida@bringglobal.com"/>
        <s v="hugo.antonio@bringglobal.com"/>
        <s v="ich.gichuki@bringglobal.com"/>
        <s v="Imelda.wairimu@bringglobal.com"/>
        <s v="ines.duarte@bringglobal.com"/>
        <s v="ines.marcal@bringglobal.com"/>
        <s v="ines.raposo@bringglobal.com"/>
        <s v="Isaiah.iraya@bringglobal.com"/>
        <s v="james.macharia@bringglobal.com"/>
        <s v="javier.martin@bringglobal.com"/>
        <s v="jhon.bahos@bringglobal.com"/>
        <s v="joana.maia@bringglobal.com"/>
        <s v="joana.mota@bringglobal.com"/>
        <s v="joana.pereira@bringglobal.com"/>
        <s v="joao.borges@bringglobal.com"/>
        <s v="joao.ferreira@bringglobal.com"/>
        <s v="joao.goncalves@bringglobal.com"/>
        <s v="joao.luzio@bringglobal.com"/>
        <s v="joao.pedro.silva@bringglobal.com"/>
        <s v="joao.pina@bringglobal.com"/>
        <s v="john.milya@bringglobal.com"/>
        <s v="john.wati@bringglobal.com"/>
        <s v="jonatas.silva@bringglobal.com"/>
        <s v="jorge.silva@bringglobal.com"/>
        <s v="jose.correia@bringglobal.com"/>
        <s v="jose.leite.silva@bringglobal.com"/>
        <s v="juan.cadena@bringglobal.com"/>
        <s v="judith.achieng@bringglobal.com"/>
        <s v="juliet.mukunga@bringglobal.com"/>
        <s v="kelvin.makamu@bringglobal.com"/>
        <s v="kennedy.ikatanyi@bringglobal.com"/>
        <s v="kennedy.kiprono@bringglobal.com"/>
        <s v="kennedy.mwenga@bringglobal.com"/>
        <s v="kevin.ramos@bringglobal.com"/>
        <s v="lara.ferreira@bringglobal.com"/>
        <s v="lars.otten@bringglobal.com"/>
        <s v="leonardo.pastorino@bringglobal.com"/>
        <s v="lisandro.silva@bringglobal.com"/>
        <s v="luis.amorim@bringglobal.com"/>
        <s v="luis.ferreira@bringglobal.com"/>
        <s v="luis.henriques@bringglobal.com"/>
        <s v="maham.imtiaz@bringglobal.com"/>
        <s v="mamen.garcia@bringglobal.com"/>
        <s v="manuel.santos@bringglobal.com"/>
        <s v="marcelo.fernandes@bringglobal.com"/>
        <s v="marta.antunano@bringglobal.com"/>
        <s v="marta.velosa@bringglobal.com"/>
        <s v="marygimm.moreira@bringglobal.com"/>
        <s v="matias.gil@bringglobal.com"/>
        <s v="maureen.muchuku@bringglobal.com"/>
        <s v="meryellen.dantas@bringglobal.com"/>
        <s v="miguel.barralo@bringglobal.com"/>
        <s v="miguel.costa@bringglobal.com"/>
        <s v="miguel.ferreira@bringglobal.com"/>
        <s v="miguel.torres@bringglobal.com"/>
        <s v="mitchelle.korir@bringglobal.com"/>
        <s v="mohamed.zuneid@bringglobal.com"/>
        <s v="mohsin.bushehri@bringglobal.com"/>
        <s v="nelson.silva@bringglobal.com"/>
        <s v="no-reply@bringglobal.com"/>
        <s v="nuno.fernandes@bringglobal.com"/>
        <s v="nuno.peres@bringglobal.com"/>
        <s v="nuno.rodrigues@bringglobal.com"/>
        <s v="octavio.rocha@bringglobal.com"/>
        <s v="oganga.odiwuor@bringglobal.com"/>
        <s v="oscar.castillo@bringglobal.com"/>
        <s v="overwan@bringglobal.com"/>
        <s v="patricia.domingos@bringglobal.com"/>
        <s v="patricia.soares@bringglobal.com"/>
        <s v="paula.paiva@bringglobal.com"/>
        <s v="paulo.andrade@bringglobal.com"/>
        <s v="paulo.goulao@bringglobal.com"/>
        <s v="paulo.lemos@bringglobal.com"/>
        <s v="Pedro.freitas@bringglobal.com"/>
        <s v="pedro.martins@bringglobal.com"/>
        <s v="pedro.pires@bringglobal.com"/>
        <s v="printer.scanner@bringglobal.com"/>
        <s v="pt.rh@bringglobal.com"/>
        <s v="raed.alhadhoud@bringglobal.com"/>
        <s v="rafael.azevedo@bringglobal.com"/>
        <s v="rafael.barcellos@bringglobal.com"/>
        <s v="rafael.santos@bringglobal.com"/>
        <s v="ramiro.salgado@bringglobal.com"/>
        <s v="raquel.vargas@bringglobal.com"/>
        <s v="razak.hussein@bringglobal.com"/>
        <s v="ricardo.nunes@bringglobal.com"/>
        <s v="ricardo.pires@bringglobal.com"/>
        <s v="ricardo.pitorro@bringglobal.com"/>
        <s v="ricardo.rio@bringglobal.com"/>
        <s v="ricardo.santos@bringglobal.com"/>
        <s v="rita.assuncao@bringglobal.com"/>
        <s v="rita.melo@bringglobal.com"/>
        <s v="rodrigo.pacheco@bringglobal.com"/>
        <s v="rosa.martinez@bringglobal.com"/>
        <s v="roy.chela@bringglobal.com"/>
        <s v="ruben.ferreira@bringglobal.com"/>
        <s v="ruben.mojarro@bringglobal.com"/>
        <s v="ruben.rocha@bringglobal.com"/>
        <s v="ruben.santos@bringglobal.com"/>
        <s v="rui.alves@bringglobal.com"/>
        <s v="rui.leal@bringglobal.com"/>
        <s v="salome.camara@bringglobal.com"/>
        <s v="sandy.muchangi@bringglobal.com"/>
        <s v="sara.adelino@bringglobal.com"/>
        <s v="sara.carvalho@bringglobal.com"/>
        <s v="sebastian.wanzalla@bringglobal.com"/>
        <s v="shirlei.corandin@bringglobal.com"/>
        <s v="sofia.pedrosa@bringglobal.com"/>
        <s v="sridhara.shastry@bringglobal.com"/>
        <s v="stelvio.carvalho@bringglobal.com"/>
        <s v="steve.lubia@bringglobal.com"/>
        <s v="tamara.perez@bringglobal.com"/>
        <s v="tania.almeida@bringglobal.com"/>
        <s v="tania.peres@bringglobal.com"/>
        <s v="thalis.costa@bringglobal.com"/>
        <s v="tiago.antunes@bringglobal.com"/>
        <s v="tiago.soares@bringglobal.com"/>
        <s v="tomas.ferreira@bringglobal.com"/>
        <s v="valentine.ndegwa@bringglobal.com"/>
        <s v="valentino.carreiro@bringglobal.com"/>
        <s v="vania.pereira@bringglobal.com"/>
        <s v="vasco.oliveira.costa@bringglobal.com"/>
        <s v="victor.mwangi@bringglobal.com"/>
        <s v="victor.pinhao@bringglobal.com"/>
        <s v="vitor.baptista@bringglobal.com"/>
        <s v="vitor.barros@bringglobal.com"/>
        <s v="washington.ochanda@bringglobal.com"/>
      </sharedItems>
    </cacheField>
    <cacheField name="Licenças Pagas" numFmtId="0">
      <sharedItems containsBlank="1" count="9">
        <s v="Microsoft 365 Business Standard"/>
        <s v="Power BI Pro"/>
        <s v="Microsoft Defender for Office 365 (plan 1)"/>
        <s v="Kiosk"/>
        <s v="Microsoft Project Plan 3"/>
        <s v="Microsoft 365 Business Basic"/>
        <s v="Power Automate per user plan"/>
        <m u="1"/>
        <s v="Microsoft Visio" u="1"/>
      </sharedItems>
    </cacheField>
    <cacheField name="Status" numFmtId="0">
      <sharedItems count="2">
        <s v="Assigned"/>
        <s v="Stock"/>
      </sharedItems>
    </cacheField>
    <cacheField name="QTD" numFmtId="0">
      <sharedItems containsSemiMixedTypes="0" containsString="0" containsNumber="1" containsInteger="1" minValue="1" maxValue="1"/>
    </cacheField>
    <cacheField name="Valor" numFmtId="164">
      <sharedItems containsSemiMixedTypes="0" containsString="0" containsNumber="1" minValue="1.6" maxValue="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14.459912962964" createdVersion="8" refreshedVersion="8" minRefreshableVersion="3" recordCount="128" xr:uid="{9F44DC0E-7E22-184C-A408-13B37CFB719E}">
  <cacheSource type="worksheet">
    <worksheetSource name="Table1"/>
  </cacheSource>
  <cacheFields count="14">
    <cacheField name="Group id" numFmtId="0">
      <sharedItems/>
    </cacheField>
    <cacheField name="Group name" numFmtId="0">
      <sharedItems/>
    </cacheField>
    <cacheField name="User id" numFmtId="0">
      <sharedItems/>
    </cacheField>
    <cacheField name="User name" numFmtId="0">
      <sharedItems/>
    </cacheField>
    <cacheField name="email" numFmtId="0">
      <sharedItems count="127">
        <s v="victor.pinhao@bringglobal.com"/>
        <s v="andre.rocha@bringglobal.com"/>
        <s v="frederico.carvalho@bringglobal.com"/>
        <s v="joao.goncalves@bringglobal.com"/>
        <s v="kelvin.makamu@bringglobal.com"/>
        <s v="miguel.ferreira@bringglobal.com"/>
        <s v="vitor.baptista@bringglobal.com"/>
        <s v="cynthia.anyango@bringglobal.com"/>
        <s v="ricardo.pitorro@bringglobal.com"/>
        <s v="andre.philip@bringglobal.com"/>
        <s v="andriana.tepordei@bringglobal.com"/>
        <s v="nuno.rodrigues@bringglobal.com"/>
        <s v="luis.amorim@bringglobal.com"/>
        <s v="john.wati@bringglobal.com"/>
        <s v="jonatas.silva@bringglobal.com"/>
        <s v="diogo.brandao@bringglobal.com"/>
        <s v="ana.duarte@bringglobal.com"/>
        <s v="eduardo.farias@bringglobal.com"/>
        <s v="ruben.santos@bringglobal.com"/>
        <s v="joana.mota@bringglobal.com"/>
        <s v="ines.duarte@bringglobal.com"/>
        <s v="joao.borges@bringglobal.com"/>
        <s v="fernando.jesus@bringglobal.com"/>
        <s v="claudia.pinto@bringglobal.com"/>
        <s v="jose.leite.silva@bringglobal.com"/>
        <s v="ricardo.rio@bringglobal.com"/>
        <s v="mitchelle.korir@bringglobal.com"/>
        <s v="bruno.nunes@bringglobal.com"/>
        <s v="diogo.rodrigues@bringglobal.com"/>
        <s v="patricia.domingos@bringglobal.com"/>
        <s v="judith.achieng@bringglobal.com"/>
        <s v="caio.bulgarelli@bringglobal.com"/>
        <s v="overwan@bringglobal.com"/>
        <s v="fabio.silva@bringglobal.com"/>
        <s v="ruben.rocha@bringglobal.com"/>
        <s v="diogo.silveira@bringglobal.com"/>
        <s v="rafael.azevedo@bringglobal.com"/>
        <s v="lisandro.silva@bringglobal.com"/>
        <s v="ana.jesus@bringglobal.com"/>
        <s v="joao.luzio@bringglobal.com"/>
        <s v="amelia.borges@bringglobal.com"/>
        <s v="marta.velosa@bringglobal.com"/>
        <s v="ines.raposo@bringglobal.com"/>
        <s v="rafael.barcellos@bringglobal.com"/>
        <s v="oganga.odiwuor@bringglobal.com"/>
        <s v="amani.mwadime@bringglobal.com"/>
        <s v="andre.bartolo@bringglobal.com"/>
        <s v="cesar.cota@bringglobal.com"/>
        <s v="ines.marcal@bringglobal.com"/>
        <s v="dario.sousa@bringglobal.com"/>
        <s v="lars.otten@bringglobal.com"/>
        <s v="beth.wambui@bringglobal.com"/>
        <s v="andre.branco@bringglobal.com"/>
        <s v="catarina.vieira@bringglobal.com"/>
        <s v="aires.noronha@bringglobal.com"/>
        <s v="cesar.silva@bringglobal.com"/>
        <s v="fabio.martins@bringglobal.com"/>
        <s v="amanda.pontes@bringglobal.com"/>
        <s v="joao.pina@bringglobal.com"/>
        <s v="agnes.mueni@bringglobal.com"/>
        <s v="mohamed.zuneid@bringglobal.com"/>
        <s v="meryellen.dantas@bringglobal.com"/>
        <s v="guilherme.silveira@bringglobal.com"/>
        <s v="erick.wasambo@bringglobal.com"/>
        <s v="rafael.santos@bringglobal.com"/>
        <s v="ana.rita.camara@bringglobal.com"/>
        <s v="miguel.costa@bringglobal.com"/>
        <s v="ricardo.santos@bringglobal.com"/>
        <s v="holger.costa@bringglobal.com"/>
        <s v="dario.avila@bringglobal.com"/>
        <s v="ana.rita.mendes@bringglobal.com"/>
        <s v="rosangela.nazareno@bringglobal.com"/>
        <s v="stelvio.carvalho@bringglobal.com"/>
        <s v="john.milya@bringglobal.com"/>
        <s v="jose.correia@bringglobal.com"/>
        <s v="tania.almeida@bringglobal.com"/>
        <s v="dora.angelino@bringglobal.com"/>
        <s v="diogo.bento@bringglobal.com"/>
        <s v="paulo.lemos@bringglobal.com"/>
        <s v="valentino.carreiro@bringglobal.com"/>
        <s v="diogo.ribeiro@bringglobal.com"/>
        <s v="joana.maia@bringglobal.com"/>
        <s v="tomas.ferreira@bringglobal.com"/>
        <s v="sofia.pedrosa@bringglobal.com"/>
        <s v="pedro.freitas@bringglobal.com"/>
        <s v="alexandre.costa@bringglobal.com"/>
        <s v="duarte.melo@bringglobal.com"/>
        <s v="bruno.silva@bringglobal.com"/>
        <s v="matias.gil@bringglobal.com"/>
        <s v="miguel.barralo@bringglobal.com"/>
        <s v="salome.camara@bringglobal.com"/>
        <s v="andre.pereira@bringglobal.com"/>
        <s v="james.macharia@bringglobal.com"/>
        <s v="pedro.martins@bringglobal.com"/>
        <s v="gordon.okello@bringglobal.com"/>
        <s v="eduardo.pinto@novobanco.pt" u="1"/>
        <s v="ana.custodio@bringglobal.com" u="1"/>
        <s v="ruben.ferreira@bringglobal.com" u="1"/>
        <s v="afonso.silva@bringglobal.com" u="1"/>
        <s v="graca.alves@novobanco.pt" u="1"/>
        <s v="francisco.vasconcelos@novobanco.pt" u="1"/>
        <s v="daniel.jesus@bringglobal.com" u="1"/>
        <s v="catarina.mendes@bringglobal.com" u="1"/>
        <s v="antonio.manuel.baiao@novobanco.pt" u="1"/>
        <s v="carlos.rebelo@bringglobal.com" u="1"/>
        <s v="diogo.ramires@bringglobal.com" u="1"/>
        <s v="gustavo.monteiro@bringglobal.com" u="1"/>
        <s v="vasco.oliveira.costa@bringglobal.com" u="1"/>
        <s v="jorge.silva@bringglobal.com" u="1"/>
        <s v="sara.adelino@bringglobal.com" u="1"/>
        <s v="nelson.silva@bringglobal.com" u="1"/>
        <s v="manuel.santos@bringglobal.com" u="1"/>
        <s v="hugo.almeida@bringglobal.com" u="1"/>
        <s v="hugo.antonio@bringglobal.com" u="1"/>
        <s v="kevin.ramos@bringglobal.com" u="1"/>
        <s v="vitor.barros@bringglobal.com" u="1"/>
        <s v="joao.belfo@novobanco.pt" u="1"/>
        <s v="tiago.antunes@bringglobal.com" u="1"/>
        <s v="bjorn.eriksson@bringglobal.com" u="1"/>
        <s v="pedro.assuncao@bringglobal.com" u="1"/>
        <s v="afonso.cortes@bringglobal.com" u="1"/>
        <s v="rodrigo.pacheco@bringglobal.com" u="1"/>
        <s v="celso.soares@bringglobal.com" u="1"/>
        <s v="joana.pereira@bringglobal.com" u="1"/>
        <s v="maria.manuel@novobanco.pt" u="1"/>
        <s v="guilherme.parra@bringglobal.com" u="1"/>
        <s v="ana.sobral.guerreiro@novobanco.pt" u="1"/>
      </sharedItems>
    </cacheField>
    <cacheField name="User status" numFmtId="0">
      <sharedItems/>
    </cacheField>
    <cacheField name="Added to org" numFmtId="14">
      <sharedItems containsSemiMixedTypes="0" containsNonDate="0" containsDate="1" containsString="0" minDate="2017-11-24T00:00:00" maxDate="2023-06-08T00:00:00"/>
    </cacheField>
    <cacheField name="Org role" numFmtId="0">
      <sharedItems/>
    </cacheField>
    <cacheField name="Last seen in Jira Software - seedlake" numFmtId="0">
      <sharedItems/>
    </cacheField>
    <cacheField name="Last seen in Confluence - seedlake" numFmtId="0">
      <sharedItems/>
    </cacheField>
    <cacheField name="Jira Software - seedlake" numFmtId="0">
      <sharedItems/>
    </cacheField>
    <cacheField name="Confluence - seedlake" numFmtId="0">
      <sharedItems/>
    </cacheField>
    <cacheField name="Type" numFmtId="0">
      <sharedItems count="4">
        <s v="Jira"/>
        <s v="Confluence"/>
        <s v="Jira + Confluence"/>
        <s v="None"/>
      </sharedItems>
    </cacheField>
    <cacheField name="Project" numFmtId="0">
      <sharedItems count="12">
        <s v="0007"/>
        <s v=""/>
        <s v="9511"/>
        <s v="9522"/>
        <s v="3205"/>
        <s v="0001"/>
        <s v="3249"/>
        <s v="3285" u="1"/>
        <s v="3281" u="1"/>
        <s v="Proj" u="1"/>
        <s v="Omni" u="1"/>
        <s v="3279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">
  <r>
    <s v="Afonso Cortes"/>
    <x v="0"/>
    <d v="2017-11-28T00:00:00"/>
    <s v="15 Dec 2022"/>
    <s v="Never accessed"/>
    <s v="Yes"/>
    <s v="No"/>
    <x v="0"/>
    <x v="0"/>
    <x v="0"/>
  </r>
  <r>
    <s v="Afonso Cortes"/>
    <x v="0"/>
    <d v="2017-11-28T00:00:00"/>
    <s v="15 Dec 2022"/>
    <s v="Never accessed"/>
    <s v="User"/>
    <s v="No"/>
    <x v="1"/>
    <x v="0"/>
    <x v="1"/>
  </r>
  <r>
    <s v="Afonso Silva"/>
    <x v="1"/>
    <d v="2021-03-18T00:00:00"/>
    <s v="Never accessed"/>
    <s v="26 May 2021"/>
    <s v="No"/>
    <s v="Yes"/>
    <x v="2"/>
    <x v="1"/>
    <x v="1"/>
  </r>
  <r>
    <s v="Agnes Mueni"/>
    <x v="2"/>
    <d v="2021-02-02T00:00:00"/>
    <s v="3 Oct 2022"/>
    <s v="Never accessed"/>
    <s v="No"/>
    <s v="No"/>
    <x v="3"/>
    <x v="2"/>
    <x v="2"/>
  </r>
  <r>
    <s v="Aires Noronha"/>
    <x v="3"/>
    <d v="2018-04-11T00:00:00"/>
    <s v="26 Nov 2018"/>
    <s v="27 Apr 2022"/>
    <s v="No"/>
    <s v="Yes"/>
    <x v="2"/>
    <x v="1"/>
    <x v="1"/>
  </r>
  <r>
    <s v="Alexandre Costa"/>
    <x v="4"/>
    <d v="2021-03-18T00:00:00"/>
    <s v="Never accessed"/>
    <s v="19 Sep 2022"/>
    <s v="No"/>
    <s v="Yes"/>
    <x v="2"/>
    <x v="1"/>
    <x v="1"/>
  </r>
  <r>
    <s v="Amanda Pontes"/>
    <x v="5"/>
    <d v="2021-03-18T00:00:00"/>
    <s v="Never accessed"/>
    <s v="5 Apr 2022"/>
    <s v="No"/>
    <s v="Yes"/>
    <x v="2"/>
    <x v="1"/>
    <x v="1"/>
  </r>
  <r>
    <s v="Amani Mwadime"/>
    <x v="6"/>
    <d v="2021-12-14T00:00:00"/>
    <s v="Never accessed"/>
    <s v="12 May 2022"/>
    <s v="No"/>
    <s v="Yes"/>
    <x v="2"/>
    <x v="1"/>
    <x v="1"/>
  </r>
  <r>
    <s v="Amelia Borges"/>
    <x v="7"/>
    <d v="2021-03-18T00:00:00"/>
    <s v="29 Sep 2022"/>
    <s v="13 Dec 2022"/>
    <s v="No"/>
    <s v="Yes"/>
    <x v="4"/>
    <x v="1"/>
    <x v="1"/>
  </r>
  <r>
    <s v="Amelia Borges"/>
    <x v="7"/>
    <d v="2021-03-18T00:00:00"/>
    <s v="29 Sep 2022"/>
    <s v="13 Dec 2022"/>
    <s v="No"/>
    <s v="Yes"/>
    <x v="2"/>
    <x v="1"/>
    <x v="1"/>
  </r>
  <r>
    <s v="Ana Custódio"/>
    <x v="8"/>
    <d v="2021-08-17T00:00:00"/>
    <s v="Never accessed"/>
    <s v="5 Dec 2022"/>
    <s v="No"/>
    <s v="Yes"/>
    <x v="2"/>
    <x v="1"/>
    <x v="1"/>
  </r>
  <r>
    <s v="Ana Duarte"/>
    <x v="9"/>
    <d v="2018-02-02T00:00:00"/>
    <s v="17 Sep 2018"/>
    <s v="24 Aug 2022"/>
    <s v="No"/>
    <s v="Yes"/>
    <x v="2"/>
    <x v="1"/>
    <x v="1"/>
  </r>
  <r>
    <s v="Ana Jesus"/>
    <x v="10"/>
    <d v="2021-03-18T00:00:00"/>
    <s v="Never accessed"/>
    <s v="13 Dec 2022"/>
    <s v="No"/>
    <s v="Yes"/>
    <x v="2"/>
    <x v="1"/>
    <x v="1"/>
  </r>
  <r>
    <s v="Ana Rita Câmara"/>
    <x v="11"/>
    <d v="2021-03-18T00:00:00"/>
    <s v="Never accessed"/>
    <s v="9 Dec 2022"/>
    <s v="No"/>
    <s v="Yes"/>
    <x v="2"/>
    <x v="1"/>
    <x v="1"/>
  </r>
  <r>
    <s v="Ana Rita Mendes"/>
    <x v="12"/>
    <d v="2021-03-18T00:00:00"/>
    <s v="22 Jul 2022"/>
    <s v="12 Oct 2022"/>
    <s v="User"/>
    <s v="User"/>
    <x v="5"/>
    <x v="3"/>
    <x v="1"/>
  </r>
  <r>
    <s v="Ana Rita Mendes"/>
    <x v="12"/>
    <d v="2021-03-18T00:00:00"/>
    <s v="22 Jul 2022"/>
    <s v="12 Oct 2022"/>
    <s v="Yes"/>
    <s v="Yes"/>
    <x v="2"/>
    <x v="3"/>
    <x v="1"/>
  </r>
  <r>
    <s v="Ana Rita Mendes"/>
    <x v="12"/>
    <d v="2021-03-18T00:00:00"/>
    <s v="22 Jul 2022"/>
    <s v="12 Oct 2022"/>
    <s v="Yes"/>
    <s v="Yes"/>
    <x v="1"/>
    <x v="3"/>
    <x v="1"/>
  </r>
  <r>
    <s v="Ana Sobral Guerreiro"/>
    <x v="13"/>
    <d v="2022-10-17T00:00:00"/>
    <s v="15 Dec 2022"/>
    <s v="Never accessed"/>
    <s v="Yes"/>
    <s v="No"/>
    <x v="0"/>
    <x v="0"/>
    <x v="0"/>
  </r>
  <r>
    <s v="André Bártolo"/>
    <x v="14"/>
    <d v="2021-03-18T00:00:00"/>
    <s v="Never accessed"/>
    <s v="29 Nov 2022"/>
    <s v="No"/>
    <s v="Yes"/>
    <x v="2"/>
    <x v="1"/>
    <x v="1"/>
  </r>
  <r>
    <s v="André Branco"/>
    <x v="15"/>
    <d v="2021-03-18T00:00:00"/>
    <s v="Never accessed"/>
    <s v="25 May 2021"/>
    <s v="No"/>
    <s v="Yes"/>
    <x v="2"/>
    <x v="1"/>
    <x v="1"/>
  </r>
  <r>
    <s v="Andre Pereira"/>
    <x v="16"/>
    <d v="2021-03-18T00:00:00"/>
    <s v="Never accessed"/>
    <s v="14 Dec 2022"/>
    <s v="No"/>
    <s v="Yes"/>
    <x v="2"/>
    <x v="1"/>
    <x v="1"/>
  </r>
  <r>
    <s v="André Philip"/>
    <x v="17"/>
    <d v="2021-03-18T00:00:00"/>
    <s v="27 Sep 2022"/>
    <s v="4 Apr 2022"/>
    <s v="No"/>
    <s v="Yes"/>
    <x v="4"/>
    <x v="1"/>
    <x v="1"/>
  </r>
  <r>
    <s v="André Philip"/>
    <x v="17"/>
    <d v="2021-03-18T00:00:00"/>
    <s v="27 Sep 2022"/>
    <s v="4 Apr 2022"/>
    <s v="No"/>
    <s v="Yes"/>
    <x v="2"/>
    <x v="1"/>
    <x v="1"/>
  </r>
  <r>
    <s v="André Manuel Oliveira Rocha"/>
    <x v="18"/>
    <d v="2021-08-17T00:00:00"/>
    <s v="Never accessed"/>
    <s v="25 Nov 2022"/>
    <s v="No"/>
    <s v="Yes"/>
    <x v="2"/>
    <x v="1"/>
    <x v="1"/>
  </r>
  <r>
    <s v="Andriana Tepordei"/>
    <x v="19"/>
    <d v="2021-01-12T00:00:00"/>
    <s v="7 Dec 2022"/>
    <s v="Never accessed"/>
    <s v="Yes"/>
    <s v="No"/>
    <x v="6"/>
    <x v="0"/>
    <x v="3"/>
  </r>
  <r>
    <s v="Andriana Tepordei"/>
    <x v="19"/>
    <d v="2021-01-12T00:00:00"/>
    <s v="7 Dec 2022"/>
    <s v="Never accessed"/>
    <s v="Yes"/>
    <s v="No"/>
    <x v="7"/>
    <x v="0"/>
    <x v="4"/>
  </r>
  <r>
    <s v="Andriana Tepordei"/>
    <x v="19"/>
    <d v="2021-01-12T00:00:00"/>
    <s v="7 Dec 2022"/>
    <s v="Never accessed"/>
    <s v="Yes"/>
    <s v="No"/>
    <x v="0"/>
    <x v="0"/>
    <x v="0"/>
  </r>
  <r>
    <s v="Andriana Tepordei"/>
    <x v="19"/>
    <d v="2021-01-12T00:00:00"/>
    <s v="7 Dec 2022"/>
    <s v="Never accessed"/>
    <s v="Yes"/>
    <s v="No"/>
    <x v="1"/>
    <x v="0"/>
    <x v="1"/>
  </r>
  <r>
    <s v="António Baião"/>
    <x v="20"/>
    <d v="2022-10-17T00:00:00"/>
    <s v="14 Dec 2022"/>
    <s v="Never accessed"/>
    <s v="Yes"/>
    <s v="No"/>
    <x v="0"/>
    <x v="0"/>
    <x v="0"/>
  </r>
  <r>
    <s v="beth.wambui"/>
    <x v="21"/>
    <d v="2021-03-18T00:00:00"/>
    <s v="Never accessed"/>
    <s v="14 Dec 2022"/>
    <s v="No"/>
    <s v="Yes"/>
    <x v="2"/>
    <x v="1"/>
    <x v="1"/>
  </r>
  <r>
    <s v="Björn Eriksson"/>
    <x v="22"/>
    <d v="2021-03-18T00:00:00"/>
    <s v="Never accessed"/>
    <s v="4 Nov 2022"/>
    <s v="No"/>
    <s v="Yes"/>
    <x v="2"/>
    <x v="1"/>
    <x v="1"/>
  </r>
  <r>
    <s v="Bruno Tiago Barros Nunes"/>
    <x v="23"/>
    <d v="2021-03-18T00:00:00"/>
    <s v="Never accessed"/>
    <s v="12 May 2022"/>
    <s v="No"/>
    <s v="Yes"/>
    <x v="2"/>
    <x v="1"/>
    <x v="1"/>
  </r>
  <r>
    <s v="Bruno Silva"/>
    <x v="24"/>
    <d v="2021-03-18T00:00:00"/>
    <s v="Never accessed"/>
    <s v="24 May 2021"/>
    <s v="No"/>
    <s v="Yes"/>
    <x v="2"/>
    <x v="1"/>
    <x v="1"/>
  </r>
  <r>
    <s v="Caio Bulgarelli"/>
    <x v="25"/>
    <d v="2021-03-18T00:00:00"/>
    <s v="Never accessed"/>
    <s v="24 Sep 2021"/>
    <s v="No"/>
    <s v="Yes"/>
    <x v="2"/>
    <x v="1"/>
    <x v="1"/>
  </r>
  <r>
    <s v="Carlos Rebelo"/>
    <x v="26"/>
    <d v="2021-03-18T00:00:00"/>
    <s v="Never accessed"/>
    <s v="25 Aug 2022"/>
    <s v="No"/>
    <s v="Yes"/>
    <x v="2"/>
    <x v="1"/>
    <x v="1"/>
  </r>
  <r>
    <s v="Catarina Lopo Mendes"/>
    <x v="27"/>
    <d v="2021-01-19T00:00:00"/>
    <s v="28 Nov 2022"/>
    <s v="Never accessed"/>
    <s v="Yes"/>
    <s v="No"/>
    <x v="1"/>
    <x v="0"/>
    <x v="1"/>
  </r>
  <r>
    <s v="Catarina Lopo Mendes"/>
    <x v="27"/>
    <d v="2021-01-19T00:00:00"/>
    <s v="28 Nov 2022"/>
    <s v="Never accessed"/>
    <s v="Yes"/>
    <s v="No"/>
    <x v="6"/>
    <x v="0"/>
    <x v="3"/>
  </r>
  <r>
    <s v="Catarina Lopo Mendes"/>
    <x v="27"/>
    <d v="2021-01-19T00:00:00"/>
    <s v="28 Nov 2022"/>
    <s v="Never accessed"/>
    <s v="Yes"/>
    <s v="No"/>
    <x v="7"/>
    <x v="0"/>
    <x v="4"/>
  </r>
  <r>
    <s v="Catarina Vieira"/>
    <x v="28"/>
    <d v="2021-05-04T00:00:00"/>
    <s v="1 Dec 2022"/>
    <s v="2 Dec 2022"/>
    <s v="Yes"/>
    <s v="Yes"/>
    <x v="5"/>
    <x v="3"/>
    <x v="1"/>
  </r>
  <r>
    <s v="Catarina Vieira"/>
    <x v="28"/>
    <d v="2021-05-04T00:00:00"/>
    <s v="1 Dec 2022"/>
    <s v="2 Dec 2022"/>
    <s v="Yes"/>
    <s v="Yes"/>
    <x v="2"/>
    <x v="3"/>
    <x v="1"/>
  </r>
  <r>
    <s v="Catarina Vieira"/>
    <x v="28"/>
    <d v="2021-05-04T00:00:00"/>
    <s v="1 Dec 2022"/>
    <s v="2 Dec 2022"/>
    <s v="Yes"/>
    <s v="Yes"/>
    <x v="1"/>
    <x v="3"/>
    <x v="1"/>
  </r>
  <r>
    <s v="celso.soares"/>
    <x v="29"/>
    <d v="2021-06-11T00:00:00"/>
    <s v="Never accessed"/>
    <s v="3 Sep 2022"/>
    <s v="No"/>
    <s v="Yes"/>
    <x v="2"/>
    <x v="1"/>
    <x v="1"/>
  </r>
  <r>
    <s v="Cesar Cota"/>
    <x v="30"/>
    <d v="2021-03-18T00:00:00"/>
    <s v="Never accessed"/>
    <s v="5 Jul 2021"/>
    <s v="No"/>
    <s v="Yes"/>
    <x v="2"/>
    <x v="1"/>
    <x v="1"/>
  </r>
  <r>
    <s v="César Silva"/>
    <x v="31"/>
    <d v="2021-03-18T00:00:00"/>
    <s v="Never accessed"/>
    <s v="22 Sep 2022"/>
    <s v="No"/>
    <s v="Yes"/>
    <x v="2"/>
    <x v="1"/>
    <x v="1"/>
  </r>
  <r>
    <s v="Claudia Pinto"/>
    <x v="32"/>
    <d v="2021-03-18T00:00:00"/>
    <s v="Never accessed"/>
    <s v="9 Apr 2021"/>
    <s v="No"/>
    <s v="Yes"/>
    <x v="2"/>
    <x v="1"/>
    <x v="1"/>
  </r>
  <r>
    <s v="Cynthia"/>
    <x v="33"/>
    <d v="2021-03-18T00:00:00"/>
    <s v="4 Oct 2022"/>
    <s v="4 Apr 2022"/>
    <s v="No"/>
    <s v="Yes"/>
    <x v="4"/>
    <x v="1"/>
    <x v="1"/>
  </r>
  <r>
    <s v="Cynthia"/>
    <x v="33"/>
    <d v="2021-03-18T00:00:00"/>
    <s v="4 Oct 2022"/>
    <s v="4 Apr 2022"/>
    <s v="No"/>
    <s v="Yes"/>
    <x v="2"/>
    <x v="1"/>
    <x v="1"/>
  </r>
  <r>
    <s v="Daniel Jesus"/>
    <x v="34"/>
    <d v="2022-07-04T00:00:00"/>
    <s v="27 Jul 2022"/>
    <s v="26 Jul 2022"/>
    <s v="No"/>
    <s v="Yes"/>
    <x v="5"/>
    <x v="1"/>
    <x v="1"/>
  </r>
  <r>
    <s v="Daniel Jesus"/>
    <x v="34"/>
    <d v="2022-07-04T00:00:00"/>
    <s v="27 Jul 2022"/>
    <s v="26 Jul 2022"/>
    <s v="No"/>
    <s v="Yes"/>
    <x v="2"/>
    <x v="1"/>
    <x v="1"/>
  </r>
  <r>
    <s v="Dário Ávila"/>
    <x v="35"/>
    <d v="2021-03-18T00:00:00"/>
    <s v="Never accessed"/>
    <s v="25 Jun 2021"/>
    <s v="No"/>
    <s v="Yes"/>
    <x v="2"/>
    <x v="1"/>
    <x v="1"/>
  </r>
  <r>
    <s v="dario.sousa"/>
    <x v="36"/>
    <d v="2022-08-30T00:00:00"/>
    <s v="Never accessed"/>
    <s v="Never accessed"/>
    <s v="No"/>
    <s v="Yes"/>
    <x v="2"/>
    <x v="1"/>
    <x v="1"/>
  </r>
  <r>
    <s v="Diogo Bento"/>
    <x v="37"/>
    <d v="2021-08-17T00:00:00"/>
    <s v="Never accessed"/>
    <s v="17 Mar 2022"/>
    <s v="No"/>
    <s v="Yes"/>
    <x v="2"/>
    <x v="1"/>
    <x v="1"/>
  </r>
  <r>
    <s v="Diogo Brandão"/>
    <x v="38"/>
    <d v="2021-03-18T00:00:00"/>
    <s v="Never accessed"/>
    <s v="9 Nov 2022"/>
    <s v="No"/>
    <s v="Yes"/>
    <x v="2"/>
    <x v="1"/>
    <x v="1"/>
  </r>
  <r>
    <s v="Diogo Miguel Barreiros Ramires"/>
    <x v="39"/>
    <d v="2022-06-27T00:00:00"/>
    <s v="6 Dec 2022"/>
    <s v="Never accessed"/>
    <s v="Yes"/>
    <s v="No"/>
    <x v="6"/>
    <x v="0"/>
    <x v="3"/>
  </r>
  <r>
    <s v="Diogo Ribeiro"/>
    <x v="40"/>
    <d v="2021-10-27T00:00:00"/>
    <s v="Never accessed"/>
    <s v="13 Dec 2022"/>
    <s v="No"/>
    <s v="Yes"/>
    <x v="2"/>
    <x v="1"/>
    <x v="1"/>
  </r>
  <r>
    <s v="Diogo Dutra Sampaio Rodrigues"/>
    <x v="41"/>
    <d v="2021-08-17T00:00:00"/>
    <s v="Never accessed"/>
    <s v="16 Feb 2022"/>
    <s v="No"/>
    <s v="Yes"/>
    <x v="2"/>
    <x v="1"/>
    <x v="1"/>
  </r>
  <r>
    <s v="Diogo Toste Silveira"/>
    <x v="42"/>
    <d v="2021-03-18T00:00:00"/>
    <s v="Never accessed"/>
    <s v="19 Aug 2021"/>
    <s v="No"/>
    <s v="Yes"/>
    <x v="2"/>
    <x v="1"/>
    <x v="1"/>
  </r>
  <r>
    <s v="Dmytro Yaremyshyn"/>
    <x v="43"/>
    <d v="2021-03-18T00:00:00"/>
    <s v="Never accessed"/>
    <s v="24 May 2021"/>
    <s v="No"/>
    <s v="Yes"/>
    <x v="2"/>
    <x v="1"/>
    <x v="1"/>
  </r>
  <r>
    <s v="Dora Angelino"/>
    <x v="44"/>
    <d v="2021-03-18T00:00:00"/>
    <s v="Never accessed"/>
    <s v="13 Dec 2022"/>
    <s v="No"/>
    <s v="Yes"/>
    <x v="2"/>
    <x v="1"/>
    <x v="1"/>
  </r>
  <r>
    <s v="duarte.melo"/>
    <x v="45"/>
    <d v="2021-03-18T00:00:00"/>
    <s v="Never accessed"/>
    <s v="2 Nov 2022"/>
    <s v="No"/>
    <s v="Yes"/>
    <x v="2"/>
    <x v="1"/>
    <x v="1"/>
  </r>
  <r>
    <s v="eduardo.farias"/>
    <x v="46"/>
    <d v="2021-06-18T00:00:00"/>
    <s v="Never accessed"/>
    <s v="27 Jul 2022"/>
    <s v="No"/>
    <s v="Yes"/>
    <x v="2"/>
    <x v="1"/>
    <x v="1"/>
  </r>
  <r>
    <s v="Eduardo Pinto"/>
    <x v="47"/>
    <d v="2022-10-17T00:00:00"/>
    <s v="Never accessed"/>
    <s v="Never accessed"/>
    <s v="Yes"/>
    <s v="No"/>
    <x v="0"/>
    <x v="0"/>
    <x v="0"/>
  </r>
  <r>
    <s v="Erick Wasambo"/>
    <x v="48"/>
    <d v="2021-03-18T00:00:00"/>
    <s v="Never accessed"/>
    <s v="Never accessed"/>
    <s v="No"/>
    <s v="Yes"/>
    <x v="2"/>
    <x v="1"/>
    <x v="1"/>
  </r>
  <r>
    <s v="Fábio Martins"/>
    <x v="49"/>
    <d v="2021-03-18T00:00:00"/>
    <s v="Never accessed"/>
    <s v="7 Mar 2022"/>
    <s v="No"/>
    <s v="Yes"/>
    <x v="2"/>
    <x v="1"/>
    <x v="1"/>
  </r>
  <r>
    <s v="fabio.silva"/>
    <x v="50"/>
    <d v="2021-03-18T00:00:00"/>
    <s v="Never accessed"/>
    <s v="20 Dec 2021"/>
    <s v="No"/>
    <s v="Yes"/>
    <x v="2"/>
    <x v="1"/>
    <x v="1"/>
  </r>
  <r>
    <s v="Fernando Jesus"/>
    <x v="51"/>
    <d v="2017-12-14T00:00:00"/>
    <s v="18 Jul 2022"/>
    <s v="5 Dec 2022"/>
    <s v="Yes"/>
    <s v="Yes"/>
    <x v="8"/>
    <x v="3"/>
    <x v="1"/>
  </r>
  <r>
    <s v="Fernando Jesus"/>
    <x v="51"/>
    <d v="2017-12-14T00:00:00"/>
    <s v="18 Jul 2022"/>
    <s v="5 Dec 2022"/>
    <s v="Yes"/>
    <s v="Yes"/>
    <x v="9"/>
    <x v="3"/>
    <x v="5"/>
  </r>
  <r>
    <s v="Fernando Jesus"/>
    <x v="51"/>
    <d v="2017-12-14T00:00:00"/>
    <s v="18 Jul 2022"/>
    <s v="5 Dec 2022"/>
    <s v="Yes"/>
    <s v="Yes"/>
    <x v="10"/>
    <x v="3"/>
    <x v="6"/>
  </r>
  <r>
    <s v="Fernando Jesus"/>
    <x v="51"/>
    <d v="2017-12-14T00:00:00"/>
    <s v="18 Jul 2022"/>
    <s v="5 Dec 2022"/>
    <s v="Yes"/>
    <s v="Yes"/>
    <x v="11"/>
    <x v="3"/>
    <x v="1"/>
  </r>
  <r>
    <s v="Fernando Jesus"/>
    <x v="51"/>
    <d v="2017-12-14T00:00:00"/>
    <s v="18 Jul 2022"/>
    <s v="5 Dec 2022"/>
    <s v="Yes"/>
    <s v="Yes"/>
    <x v="7"/>
    <x v="3"/>
    <x v="4"/>
  </r>
  <r>
    <s v="Fernando Jesus"/>
    <x v="51"/>
    <d v="2017-12-14T00:00:00"/>
    <s v="18 Jul 2022"/>
    <s v="5 Dec 2022"/>
    <s v="Yes"/>
    <s v="Yes"/>
    <x v="1"/>
    <x v="3"/>
    <x v="1"/>
  </r>
  <r>
    <s v="Fernando Jesus"/>
    <x v="51"/>
    <d v="2017-12-14T00:00:00"/>
    <s v="18 Jul 2022"/>
    <s v="5 Dec 2022"/>
    <s v="Yes"/>
    <s v="Yes"/>
    <x v="12"/>
    <x v="3"/>
    <x v="1"/>
  </r>
  <r>
    <s v="Fernando Jesus"/>
    <x v="51"/>
    <d v="2017-12-14T00:00:00"/>
    <s v="18 Jul 2022"/>
    <s v="5 Dec 2022"/>
    <s v="Yes"/>
    <s v="Yes"/>
    <x v="2"/>
    <x v="3"/>
    <x v="1"/>
  </r>
  <r>
    <s v="Francisco Paes de Vasconcelos"/>
    <x v="52"/>
    <d v="2022-10-17T00:00:00"/>
    <s v="14 Dec 2022"/>
    <s v="Never accessed"/>
    <s v="Yes"/>
    <s v="No"/>
    <x v="0"/>
    <x v="0"/>
    <x v="0"/>
  </r>
  <r>
    <s v="frederico.carvalho"/>
    <x v="53"/>
    <d v="2021-06-18T00:00:00"/>
    <s v="Never accessed"/>
    <s v="15 Dec 2022"/>
    <s v="No"/>
    <s v="Yes"/>
    <x v="2"/>
    <x v="1"/>
    <x v="1"/>
  </r>
  <r>
    <s v="Gordon Okello"/>
    <x v="54"/>
    <d v="2021-03-18T00:00:00"/>
    <s v="Never accessed"/>
    <s v="27 Aug 2021"/>
    <s v="No"/>
    <s v="Yes"/>
    <x v="2"/>
    <x v="1"/>
    <x v="1"/>
  </r>
  <r>
    <s v="Graça Alves"/>
    <x v="55"/>
    <d v="2022-10-17T00:00:00"/>
    <s v="15 Dec 2022"/>
    <s v="Never accessed"/>
    <s v="Yes"/>
    <s v="No"/>
    <x v="0"/>
    <x v="0"/>
    <x v="0"/>
  </r>
  <r>
    <s v="Guilherme Parra"/>
    <x v="56"/>
    <d v="2018-01-03T00:00:00"/>
    <s v="16 Dec 2022"/>
    <s v="Never accessed"/>
    <s v="Yes"/>
    <s v="No"/>
    <x v="0"/>
    <x v="0"/>
    <x v="0"/>
  </r>
  <r>
    <s v="Guilherme Parra"/>
    <x v="56"/>
    <d v="2018-01-03T00:00:00"/>
    <s v="16 Dec 2022"/>
    <s v="Never accessed"/>
    <s v="Yes"/>
    <s v="No"/>
    <x v="13"/>
    <x v="0"/>
    <x v="1"/>
  </r>
  <r>
    <s v="Guilherme Parra"/>
    <x v="56"/>
    <d v="2018-01-03T00:00:00"/>
    <s v="16 Dec 2022"/>
    <s v="Never accessed"/>
    <s v="Yes"/>
    <s v="No"/>
    <x v="1"/>
    <x v="0"/>
    <x v="1"/>
  </r>
  <r>
    <s v="Guilherme Parra"/>
    <x v="56"/>
    <d v="2018-01-03T00:00:00"/>
    <s v="16 Dec 2022"/>
    <s v="Never accessed"/>
    <s v="Yes"/>
    <s v="No"/>
    <x v="9"/>
    <x v="0"/>
    <x v="5"/>
  </r>
  <r>
    <s v="Guilherme Parra"/>
    <x v="56"/>
    <d v="2018-01-03T00:00:00"/>
    <s v="16 Dec 2022"/>
    <s v="Never accessed"/>
    <s v="Yes"/>
    <s v="No"/>
    <x v="7"/>
    <x v="0"/>
    <x v="4"/>
  </r>
  <r>
    <s v="Guilherme Silveira"/>
    <x v="57"/>
    <d v="2021-03-18T00:00:00"/>
    <s v="Never accessed"/>
    <s v="26 Jul 2022"/>
    <s v="No"/>
    <s v="Yes"/>
    <x v="2"/>
    <x v="1"/>
    <x v="1"/>
  </r>
  <r>
    <s v="gustavo.monteiro"/>
    <x v="58"/>
    <d v="2022-08-30T00:00:00"/>
    <s v="Never accessed"/>
    <s v="Never accessed"/>
    <s v="No"/>
    <s v="Yes"/>
    <x v="2"/>
    <x v="1"/>
    <x v="1"/>
  </r>
  <r>
    <s v="Holger Costa"/>
    <x v="59"/>
    <d v="2021-03-18T00:00:00"/>
    <s v="Never accessed"/>
    <s v="9 Apr 2021"/>
    <s v="No"/>
    <s v="Yes"/>
    <x v="2"/>
    <x v="1"/>
    <x v="1"/>
  </r>
  <r>
    <s v="Hugo Almeida"/>
    <x v="60"/>
    <d v="2017-12-15T00:00:00"/>
    <s v="16 Dec 2022"/>
    <s v="Never accessed"/>
    <s v="Yes"/>
    <s v="No"/>
    <x v="0"/>
    <x v="0"/>
    <x v="0"/>
  </r>
  <r>
    <s v="Hugo Almeida"/>
    <x v="60"/>
    <d v="2017-12-15T00:00:00"/>
    <s v="16 Dec 2022"/>
    <s v="Never accessed"/>
    <s v="Yes"/>
    <s v="No"/>
    <x v="1"/>
    <x v="0"/>
    <x v="1"/>
  </r>
  <r>
    <s v="hugo.antonio"/>
    <x v="61"/>
    <d v="2021-03-18T00:00:00"/>
    <s v="Never accessed"/>
    <s v="Never accessed"/>
    <s v="No"/>
    <s v="Yes"/>
    <x v="2"/>
    <x v="1"/>
    <x v="1"/>
  </r>
  <r>
    <s v="Inês Gonçalves Duarte"/>
    <x v="62"/>
    <d v="2021-03-18T00:00:00"/>
    <s v="16 Aug 2022"/>
    <s v="15 Dec 2022"/>
    <s v="Yes"/>
    <s v="Yes"/>
    <x v="5"/>
    <x v="3"/>
    <x v="1"/>
  </r>
  <r>
    <s v="Inês Gonçalves Duarte"/>
    <x v="62"/>
    <d v="2021-03-18T00:00:00"/>
    <s v="16 Aug 2022"/>
    <s v="15 Dec 2022"/>
    <s v="Yes"/>
    <s v="Yes"/>
    <x v="2"/>
    <x v="3"/>
    <x v="1"/>
  </r>
  <r>
    <s v="Inês Gonçalves Duarte"/>
    <x v="62"/>
    <d v="2021-03-18T00:00:00"/>
    <s v="16 Aug 2022"/>
    <s v="15 Dec 2022"/>
    <s v="Yes"/>
    <s v="Yes"/>
    <x v="1"/>
    <x v="3"/>
    <x v="1"/>
  </r>
  <r>
    <s v="ines.marcal"/>
    <x v="63"/>
    <d v="2021-03-18T00:00:00"/>
    <s v="Never accessed"/>
    <s v="24 Sep 2021"/>
    <s v="No"/>
    <s v="Yes"/>
    <x v="2"/>
    <x v="1"/>
    <x v="1"/>
  </r>
  <r>
    <s v="ines.raposo"/>
    <x v="64"/>
    <d v="2021-06-04T00:00:00"/>
    <s v="Never accessed"/>
    <s v="7 Dec 2022"/>
    <s v="No"/>
    <s v="Yes"/>
    <x v="2"/>
    <x v="1"/>
    <x v="1"/>
  </r>
  <r>
    <s v="james.macharia"/>
    <x v="65"/>
    <d v="2021-03-18T00:00:00"/>
    <s v="Never accessed"/>
    <s v="31 Oct 2022"/>
    <s v="No"/>
    <s v="Yes"/>
    <x v="2"/>
    <x v="1"/>
    <x v="1"/>
  </r>
  <r>
    <s v="joana Maia"/>
    <x v="66"/>
    <d v="2021-03-18T00:00:00"/>
    <s v="Never accessed"/>
    <s v="17 Feb 2022"/>
    <s v="No"/>
    <s v="Yes"/>
    <x v="2"/>
    <x v="1"/>
    <x v="1"/>
  </r>
  <r>
    <s v="Joana Camilo Mota"/>
    <x v="67"/>
    <d v="2021-12-27T00:00:00"/>
    <s v="13 Dec 2022"/>
    <s v="7 Dec 2022"/>
    <s v="Yes"/>
    <s v="Yes"/>
    <x v="5"/>
    <x v="3"/>
    <x v="1"/>
  </r>
  <r>
    <s v="Joana Camilo Mota"/>
    <x v="67"/>
    <d v="2021-12-27T00:00:00"/>
    <s v="13 Dec 2022"/>
    <s v="7 Dec 2022"/>
    <s v="Yes"/>
    <s v="Yes"/>
    <x v="2"/>
    <x v="3"/>
    <x v="1"/>
  </r>
  <r>
    <s v="Joana Camilo Mota"/>
    <x v="67"/>
    <d v="2021-12-27T00:00:00"/>
    <s v="13 Dec 2022"/>
    <s v="7 Dec 2022"/>
    <s v="Yes"/>
    <s v="Yes"/>
    <x v="1"/>
    <x v="3"/>
    <x v="1"/>
  </r>
  <r>
    <s v="Joana Pereira"/>
    <x v="68"/>
    <d v="2018-01-23T00:00:00"/>
    <s v="5 Dec 2022"/>
    <s v="Never accessed"/>
    <s v="Yes"/>
    <s v="No"/>
    <x v="6"/>
    <x v="0"/>
    <x v="3"/>
  </r>
  <r>
    <s v="João Borges"/>
    <x v="69"/>
    <d v="2021-03-18T00:00:00"/>
    <s v="Never accessed"/>
    <s v="15 Apr 2021"/>
    <s v="No"/>
    <s v="Yes"/>
    <x v="2"/>
    <x v="1"/>
    <x v="1"/>
  </r>
  <r>
    <s v="João Gonçalves"/>
    <x v="70"/>
    <d v="2021-07-23T00:00:00"/>
    <s v="Never accessed"/>
    <s v="15 Dec 2022"/>
    <s v="No"/>
    <s v="Yes"/>
    <x v="2"/>
    <x v="1"/>
    <x v="1"/>
  </r>
  <r>
    <s v="João Luzio"/>
    <x v="71"/>
    <d v="2021-03-18T00:00:00"/>
    <s v="Never accessed"/>
    <s v="17 Nov 2021"/>
    <s v="No"/>
    <s v="Yes"/>
    <x v="2"/>
    <x v="1"/>
    <x v="1"/>
  </r>
  <r>
    <s v="Joao Pina"/>
    <x v="72"/>
    <d v="2017-11-24T00:00:00"/>
    <s v="18 May 2019"/>
    <s v="20 Oct 2022"/>
    <s v="No"/>
    <s v="Yes"/>
    <x v="2"/>
    <x v="1"/>
    <x v="1"/>
  </r>
  <r>
    <s v="john.milya"/>
    <x v="73"/>
    <d v="2022-01-06T00:00:00"/>
    <s v="Never accessed"/>
    <s v="Never accessed"/>
    <s v="No"/>
    <s v="Yes"/>
    <x v="2"/>
    <x v="1"/>
    <x v="1"/>
  </r>
  <r>
    <s v="John Wati"/>
    <x v="74"/>
    <d v="2022-01-27T00:00:00"/>
    <s v="14 Sep 2022"/>
    <s v="19 Aug 2022"/>
    <s v="No"/>
    <s v="Yes"/>
    <x v="4"/>
    <x v="1"/>
    <x v="1"/>
  </r>
  <r>
    <s v="John Wati"/>
    <x v="74"/>
    <d v="2022-01-27T00:00:00"/>
    <s v="14 Sep 2022"/>
    <s v="19 Aug 2022"/>
    <s v="No"/>
    <s v="Yes"/>
    <x v="2"/>
    <x v="1"/>
    <x v="1"/>
  </r>
  <r>
    <s v="Jónatas Silva"/>
    <x v="75"/>
    <d v="2021-03-18T00:00:00"/>
    <s v="Never accessed"/>
    <s v="3 Feb 2022"/>
    <s v="No"/>
    <s v="Yes"/>
    <x v="2"/>
    <x v="1"/>
    <x v="1"/>
  </r>
  <r>
    <s v="jorge.silva"/>
    <x v="76"/>
    <d v="2021-05-06T00:00:00"/>
    <s v="Never accessed"/>
    <s v="15 Mar 2022"/>
    <s v="No"/>
    <s v="Yes"/>
    <x v="2"/>
    <x v="1"/>
    <x v="1"/>
  </r>
  <r>
    <s v="José Diogo Oliveira Correia"/>
    <x v="77"/>
    <d v="2021-03-18T00:00:00"/>
    <s v="Never accessed"/>
    <s v="16 Sep 2022"/>
    <s v="No"/>
    <s v="Yes"/>
    <x v="2"/>
    <x v="1"/>
    <x v="1"/>
  </r>
  <r>
    <s v="Jose Leite Silva"/>
    <x v="78"/>
    <d v="2021-03-18T00:00:00"/>
    <s v="Never accessed"/>
    <s v="6 Oct 2022"/>
    <s v="No"/>
    <s v="Yes"/>
    <x v="2"/>
    <x v="1"/>
    <x v="1"/>
  </r>
  <r>
    <s v="Judith Achieng"/>
    <x v="79"/>
    <d v="2021-03-18T00:00:00"/>
    <s v="Never accessed"/>
    <s v="13 Sep 2022"/>
    <s v="No"/>
    <s v="Yes"/>
    <x v="2"/>
    <x v="1"/>
    <x v="1"/>
  </r>
  <r>
    <s v="Kelvin Makamu"/>
    <x v="80"/>
    <d v="2021-12-27T00:00:00"/>
    <s v="Never accessed"/>
    <s v="22 Jul 2022"/>
    <s v="No"/>
    <s v="Yes"/>
    <x v="2"/>
    <x v="1"/>
    <x v="1"/>
  </r>
  <r>
    <s v="Kevin Ramos"/>
    <x v="81"/>
    <d v="2018-02-02T00:00:00"/>
    <s v="16 Dec 2022"/>
    <s v="Never accessed"/>
    <s v="Yes"/>
    <s v="No"/>
    <x v="0"/>
    <x v="0"/>
    <x v="0"/>
  </r>
  <r>
    <s v="Kevin Ramos"/>
    <x v="81"/>
    <d v="2018-02-02T00:00:00"/>
    <s v="16 Dec 2022"/>
    <s v="Never accessed"/>
    <s v="Yes"/>
    <s v="No"/>
    <x v="13"/>
    <x v="0"/>
    <x v="1"/>
  </r>
  <r>
    <s v="Kevin Ramos"/>
    <x v="81"/>
    <d v="2018-02-02T00:00:00"/>
    <s v="16 Dec 2022"/>
    <s v="Never accessed"/>
    <s v="Yes"/>
    <s v="No"/>
    <x v="1"/>
    <x v="0"/>
    <x v="1"/>
  </r>
  <r>
    <s v="Kevin Ramos"/>
    <x v="81"/>
    <d v="2018-02-02T00:00:00"/>
    <s v="16 Dec 2022"/>
    <s v="Never accessed"/>
    <s v="Yes"/>
    <s v="No"/>
    <x v="11"/>
    <x v="0"/>
    <x v="1"/>
  </r>
  <r>
    <s v="Kevin Ramos"/>
    <x v="81"/>
    <d v="2018-02-02T00:00:00"/>
    <s v="16 Dec 2022"/>
    <s v="Never accessed"/>
    <s v="Yes"/>
    <s v="No"/>
    <x v="9"/>
    <x v="0"/>
    <x v="5"/>
  </r>
  <r>
    <s v="lars.otten"/>
    <x v="82"/>
    <d v="2021-03-18T00:00:00"/>
    <s v="Never accessed"/>
    <s v="Never accessed"/>
    <s v="No"/>
    <s v="Yes"/>
    <x v="2"/>
    <x v="1"/>
    <x v="1"/>
  </r>
  <r>
    <s v="lisandro.silva"/>
    <x v="83"/>
    <d v="2021-03-18T00:00:00"/>
    <s v="Never accessed"/>
    <s v="7 Dec 2022"/>
    <s v="No"/>
    <s v="Yes"/>
    <x v="2"/>
    <x v="1"/>
    <x v="1"/>
  </r>
  <r>
    <s v="Luís Amorim"/>
    <x v="84"/>
    <d v="2018-04-11T00:00:00"/>
    <s v="5 Jul 2019"/>
    <s v="7 Dec 2022"/>
    <s v="No"/>
    <s v="Yes"/>
    <x v="13"/>
    <x v="1"/>
    <x v="1"/>
  </r>
  <r>
    <s v="Luís Amorim"/>
    <x v="84"/>
    <d v="2018-04-11T00:00:00"/>
    <s v="5 Jul 2019"/>
    <s v="7 Dec 2022"/>
    <s v="No"/>
    <s v="Yes"/>
    <x v="2"/>
    <x v="1"/>
    <x v="1"/>
  </r>
  <r>
    <s v="Manuel Santos"/>
    <x v="85"/>
    <d v="2018-03-28T00:00:00"/>
    <s v="6 Dec 2022"/>
    <s v="Never accessed"/>
    <s v="Yes"/>
    <s v="No"/>
    <x v="6"/>
    <x v="0"/>
    <x v="3"/>
  </r>
  <r>
    <s v="Manuel Santos"/>
    <x v="85"/>
    <d v="2018-03-28T00:00:00"/>
    <s v="6 Dec 2022"/>
    <s v="Never accessed"/>
    <s v="Yes"/>
    <s v="No"/>
    <x v="14"/>
    <x v="0"/>
    <x v="1"/>
  </r>
  <r>
    <s v="Manuel Santos"/>
    <x v="85"/>
    <d v="2018-03-28T00:00:00"/>
    <s v="6 Dec 2022"/>
    <s v="Never accessed"/>
    <s v="Yes"/>
    <s v="No"/>
    <x v="1"/>
    <x v="0"/>
    <x v="1"/>
  </r>
  <r>
    <s v="Manuel Santos"/>
    <x v="85"/>
    <d v="2018-03-28T00:00:00"/>
    <s v="6 Dec 2022"/>
    <s v="Never accessed"/>
    <s v="Yes"/>
    <s v="No"/>
    <x v="13"/>
    <x v="0"/>
    <x v="1"/>
  </r>
  <r>
    <s v="Maria Gonçalves"/>
    <x v="86"/>
    <d v="2022-10-17T00:00:00"/>
    <s v="6 Dec 2022"/>
    <s v="Never accessed"/>
    <s v="Yes"/>
    <s v="No"/>
    <x v="0"/>
    <x v="0"/>
    <x v="0"/>
  </r>
  <r>
    <s v="Marta Velosa"/>
    <x v="87"/>
    <d v="2021-03-18T00:00:00"/>
    <s v="21 Sep 2022"/>
    <s v="16 Dec 2022"/>
    <s v="Yes"/>
    <s v="Yes"/>
    <x v="5"/>
    <x v="3"/>
    <x v="1"/>
  </r>
  <r>
    <s v="Marta Velosa"/>
    <x v="87"/>
    <d v="2021-03-18T00:00:00"/>
    <s v="21 Sep 2022"/>
    <s v="16 Dec 2022"/>
    <s v="Yes"/>
    <s v="Yes"/>
    <x v="2"/>
    <x v="3"/>
    <x v="1"/>
  </r>
  <r>
    <s v="Marta Velosa"/>
    <x v="87"/>
    <d v="2021-03-18T00:00:00"/>
    <s v="21 Sep 2022"/>
    <s v="16 Dec 2022"/>
    <s v="Yes"/>
    <s v="Yes"/>
    <x v="1"/>
    <x v="3"/>
    <x v="1"/>
  </r>
  <r>
    <s v="Marygimm Moreira"/>
    <x v="88"/>
    <d v="2021-03-18T00:00:00"/>
    <s v="Never accessed"/>
    <s v="Never accessed"/>
    <s v="No"/>
    <s v="Yes"/>
    <x v="2"/>
    <x v="1"/>
    <x v="1"/>
  </r>
  <r>
    <s v="Matías Gil"/>
    <x v="89"/>
    <d v="2021-03-18T00:00:00"/>
    <s v="Never accessed"/>
    <s v="24 May 2021"/>
    <s v="No"/>
    <s v="Yes"/>
    <x v="2"/>
    <x v="1"/>
    <x v="1"/>
  </r>
  <r>
    <s v="Meryellen Freitas Dantas"/>
    <x v="90"/>
    <d v="2021-03-18T00:00:00"/>
    <s v="Never accessed"/>
    <s v="12 Dec 2022"/>
    <s v="No"/>
    <s v="Yes"/>
    <x v="2"/>
    <x v="1"/>
    <x v="1"/>
  </r>
  <r>
    <s v="Miguel Barraló"/>
    <x v="91"/>
    <d v="2017-11-28T00:00:00"/>
    <s v="16 Dec 2022"/>
    <s v="10 Nov 2022"/>
    <s v="Yes"/>
    <s v="Yes"/>
    <x v="5"/>
    <x v="3"/>
    <x v="1"/>
  </r>
  <r>
    <s v="Miguel Barraló"/>
    <x v="91"/>
    <d v="2017-11-28T00:00:00"/>
    <s v="16 Dec 2022"/>
    <s v="10 Nov 2022"/>
    <s v="Yes"/>
    <s v="Yes"/>
    <x v="2"/>
    <x v="3"/>
    <x v="1"/>
  </r>
  <r>
    <s v="Miguel Barraló"/>
    <x v="91"/>
    <d v="2017-11-28T00:00:00"/>
    <s v="16 Dec 2022"/>
    <s v="10 Nov 2022"/>
    <s v="Yes"/>
    <s v="Yes"/>
    <x v="1"/>
    <x v="3"/>
    <x v="1"/>
  </r>
  <r>
    <s v="miguel costa"/>
    <x v="92"/>
    <d v="2021-03-18T00:00:00"/>
    <s v="Never accessed"/>
    <s v="Never accessed"/>
    <s v="No"/>
    <s v="Yes"/>
    <x v="2"/>
    <x v="1"/>
    <x v="1"/>
  </r>
  <r>
    <s v="Miguel Ferreira"/>
    <x v="93"/>
    <d v="2017-11-28T00:00:00"/>
    <s v="10 Apr 2018"/>
    <s v="1 Sep 2022"/>
    <s v="No"/>
    <s v="Yes"/>
    <x v="2"/>
    <x v="1"/>
    <x v="1"/>
  </r>
  <r>
    <s v="Mitchelle"/>
    <x v="94"/>
    <d v="2021-03-18T00:00:00"/>
    <s v="Never accessed"/>
    <s v="25 Mar 2021"/>
    <s v="No"/>
    <s v="Yes"/>
    <x v="2"/>
    <x v="1"/>
    <x v="1"/>
  </r>
  <r>
    <s v="Mohamed Zuneid Iqbal"/>
    <x v="95"/>
    <d v="2021-03-18T00:00:00"/>
    <s v="Never accessed"/>
    <s v="27 Aug 2021"/>
    <s v="No"/>
    <s v="Yes"/>
    <x v="2"/>
    <x v="1"/>
    <x v="1"/>
  </r>
  <r>
    <s v="Nélson Silva"/>
    <x v="96"/>
    <d v="2021-08-17T00:00:00"/>
    <s v="Never accessed"/>
    <s v="4 Oct 2021"/>
    <s v="No"/>
    <s v="Yes"/>
    <x v="2"/>
    <x v="1"/>
    <x v="1"/>
  </r>
  <r>
    <s v="Oganga Odiwuor"/>
    <x v="97"/>
    <d v="2022-01-27T00:00:00"/>
    <s v="Never accessed"/>
    <s v="22 Jul 2022"/>
    <s v="No"/>
    <s v="Yes"/>
    <x v="2"/>
    <x v="1"/>
    <x v="1"/>
  </r>
  <r>
    <s v="Overwan"/>
    <x v="98"/>
    <d v="2021-02-25T00:00:00"/>
    <s v="5 Dec 2022"/>
    <s v="5 Dec 2021"/>
    <s v="Yes"/>
    <s v="No"/>
    <x v="8"/>
    <x v="0"/>
    <x v="1"/>
  </r>
  <r>
    <s v="Overwan"/>
    <x v="98"/>
    <d v="2021-02-25T00:00:00"/>
    <s v="5 Dec 2022"/>
    <s v="5 Dec 2021"/>
    <s v="Yes"/>
    <s v="No"/>
    <x v="12"/>
    <x v="0"/>
    <x v="1"/>
  </r>
  <r>
    <s v="Patricia Domingos"/>
    <x v="99"/>
    <d v="2021-03-18T00:00:00"/>
    <s v="21 Sep 2022"/>
    <s v="16 Nov 2022"/>
    <s v="Yes"/>
    <s v="Yes"/>
    <x v="5"/>
    <x v="3"/>
    <x v="1"/>
  </r>
  <r>
    <s v="Patricia Domingos"/>
    <x v="99"/>
    <d v="2021-03-18T00:00:00"/>
    <s v="21 Sep 2022"/>
    <s v="16 Nov 2022"/>
    <s v="Yes"/>
    <s v="Yes"/>
    <x v="2"/>
    <x v="3"/>
    <x v="1"/>
  </r>
  <r>
    <s v="Patricia Domingos"/>
    <x v="99"/>
    <d v="2021-03-18T00:00:00"/>
    <s v="21 Sep 2022"/>
    <s v="16 Nov 2022"/>
    <s v="Yes"/>
    <s v="Yes"/>
    <x v="1"/>
    <x v="3"/>
    <x v="1"/>
  </r>
  <r>
    <s v="Paulo Lemos"/>
    <x v="100"/>
    <d v="2021-08-17T00:00:00"/>
    <s v="Never accessed"/>
    <s v="6 Oct 2022"/>
    <s v="No"/>
    <s v="Yes"/>
    <x v="2"/>
    <x v="1"/>
    <x v="1"/>
  </r>
  <r>
    <s v="pedro.assuncao"/>
    <x v="101"/>
    <d v="2022-06-22T00:00:00"/>
    <s v="Never accessed"/>
    <s v="28 Jun 2022"/>
    <s v="No"/>
    <s v="Yes"/>
    <x v="2"/>
    <x v="1"/>
    <x v="1"/>
  </r>
  <r>
    <s v="Pedro Freitas"/>
    <x v="102"/>
    <d v="2022-11-23T00:00:00"/>
    <s v="Never accessed"/>
    <s v="6 Dec 2022"/>
    <s v="No"/>
    <s v="Yes"/>
    <x v="2"/>
    <x v="1"/>
    <x v="1"/>
  </r>
  <r>
    <s v="Pedro Martins"/>
    <x v="103"/>
    <d v="2021-03-18T00:00:00"/>
    <s v="Never accessed"/>
    <s v="1 Sep 2022"/>
    <s v="No"/>
    <s v="Yes"/>
    <x v="2"/>
    <x v="1"/>
    <x v="1"/>
  </r>
  <r>
    <s v="Rafael Azevedo"/>
    <x v="104"/>
    <d v="2021-03-18T00:00:00"/>
    <s v="Never accessed"/>
    <s v="5 Aug 2022"/>
    <s v="No"/>
    <s v="Yes"/>
    <x v="2"/>
    <x v="1"/>
    <x v="1"/>
  </r>
  <r>
    <s v="Rafael Barcellos"/>
    <x v="105"/>
    <d v="2021-03-18T00:00:00"/>
    <s v="Never accessed"/>
    <s v="Never accessed"/>
    <s v="No"/>
    <s v="Yes"/>
    <x v="2"/>
    <x v="1"/>
    <x v="1"/>
  </r>
  <r>
    <s v="Rafael L. Santos"/>
    <x v="106"/>
    <d v="2021-03-18T00:00:00"/>
    <s v="Never accessed"/>
    <s v="30 Aug 2022"/>
    <s v="No"/>
    <s v="Yes"/>
    <x v="2"/>
    <x v="1"/>
    <x v="1"/>
  </r>
  <r>
    <s v="ricardo.pitorro"/>
    <x v="107"/>
    <d v="2021-03-18T00:00:00"/>
    <s v="Never accessed"/>
    <s v="30 Nov 2022"/>
    <s v="No"/>
    <s v="Yes"/>
    <x v="2"/>
    <x v="1"/>
    <x v="1"/>
  </r>
  <r>
    <s v="Ricardo Rio"/>
    <x v="108"/>
    <d v="2021-03-18T00:00:00"/>
    <s v="Never accessed"/>
    <s v="15 Dec 2022"/>
    <s v="No"/>
    <s v="Yes"/>
    <x v="2"/>
    <x v="1"/>
    <x v="1"/>
  </r>
  <r>
    <s v="Ricardo Henrique dos Santos"/>
    <x v="109"/>
    <d v="2021-10-27T00:00:00"/>
    <s v="Never accessed"/>
    <s v="18 Mar 2022"/>
    <s v="No"/>
    <s v="Yes"/>
    <x v="2"/>
    <x v="1"/>
    <x v="1"/>
  </r>
  <r>
    <s v="Rodrigo Pacheco"/>
    <x v="110"/>
    <d v="2021-08-24T00:00:00"/>
    <s v="Never accessed"/>
    <s v="3 Sep 2021"/>
    <s v="No"/>
    <s v="Yes"/>
    <x v="2"/>
    <x v="1"/>
    <x v="1"/>
  </r>
  <r>
    <s v="Rúben Ferreira"/>
    <x v="111"/>
    <d v="2021-03-18T00:00:00"/>
    <s v="Never accessed"/>
    <s v="7 Dec 2022"/>
    <s v="No"/>
    <s v="Yes"/>
    <x v="2"/>
    <x v="1"/>
    <x v="1"/>
  </r>
  <r>
    <s v="Ruben Rocha"/>
    <x v="112"/>
    <d v="2021-03-18T00:00:00"/>
    <s v="Never accessed"/>
    <s v="Never accessed"/>
    <s v="No"/>
    <s v="Yes"/>
    <x v="2"/>
    <x v="1"/>
    <x v="1"/>
  </r>
  <r>
    <s v="Salomé Câmara"/>
    <x v="113"/>
    <d v="2021-08-17T00:00:00"/>
    <s v="Never accessed"/>
    <s v="25 Nov 2022"/>
    <s v="No"/>
    <s v="Yes"/>
    <x v="2"/>
    <x v="1"/>
    <x v="1"/>
  </r>
  <r>
    <s v="Sara Adelino"/>
    <x v="114"/>
    <d v="2021-03-18T00:00:00"/>
    <s v="Never accessed"/>
    <s v="Never accessed"/>
    <s v="No"/>
    <s v="Yes"/>
    <x v="2"/>
    <x v="1"/>
    <x v="1"/>
  </r>
  <r>
    <s v="Sofia Pedrosa"/>
    <x v="115"/>
    <d v="2021-05-18T00:00:00"/>
    <s v="Never accessed"/>
    <s v="6 Dec 2022"/>
    <s v="No"/>
    <s v="Yes"/>
    <x v="2"/>
    <x v="1"/>
    <x v="1"/>
  </r>
  <r>
    <s v="stelvio.carvalho"/>
    <x v="116"/>
    <d v="2021-03-18T00:00:00"/>
    <s v="Never accessed"/>
    <s v="9 Apr 2021"/>
    <s v="No"/>
    <s v="Yes"/>
    <x v="2"/>
    <x v="1"/>
    <x v="1"/>
  </r>
  <r>
    <s v="Tânia Almeida"/>
    <x v="117"/>
    <d v="2022-05-04T00:00:00"/>
    <s v="Never accessed"/>
    <s v="10 May 2022"/>
    <s v="No"/>
    <s v="Yes"/>
    <x v="2"/>
    <x v="1"/>
    <x v="1"/>
  </r>
  <r>
    <s v="Tiago Antunes"/>
    <x v="118"/>
    <d v="2018-01-09T00:00:00"/>
    <s v="12 Dec 2022"/>
    <s v="Never accessed"/>
    <s v="Yes"/>
    <s v="No"/>
    <x v="1"/>
    <x v="0"/>
    <x v="1"/>
  </r>
  <r>
    <s v="Tiago Antunes"/>
    <x v="118"/>
    <d v="2018-01-09T00:00:00"/>
    <s v="12 Dec 2022"/>
    <s v="Never accessed"/>
    <s v="Yes"/>
    <s v="No"/>
    <x v="6"/>
    <x v="0"/>
    <x v="3"/>
  </r>
  <r>
    <s v="Tomás Ferreira"/>
    <x v="119"/>
    <d v="2021-07-30T00:00:00"/>
    <s v="Never accessed"/>
    <s v="10 Dec 2022"/>
    <s v="No"/>
    <s v="Yes"/>
    <x v="2"/>
    <x v="1"/>
    <x v="1"/>
  </r>
  <r>
    <s v="Valentino Costa Carreiro"/>
    <x v="120"/>
    <d v="2021-08-17T00:00:00"/>
    <s v="Never accessed"/>
    <s v="5 Sep 2022"/>
    <s v="No"/>
    <s v="Yes"/>
    <x v="2"/>
    <x v="1"/>
    <x v="1"/>
  </r>
  <r>
    <s v="vasco.oliveira.costa"/>
    <x v="121"/>
    <d v="2022-08-30T00:00:00"/>
    <s v="Never accessed"/>
    <s v="15 Sep 2022"/>
    <s v="No"/>
    <s v="Yes"/>
    <x v="2"/>
    <x v="1"/>
    <x v="1"/>
  </r>
  <r>
    <s v="Victor Pinhão"/>
    <x v="122"/>
    <d v="2017-11-28T00:00:00"/>
    <s v="12 Dec 2022"/>
    <s v="Never accessed"/>
    <s v="Yes"/>
    <s v="No"/>
    <x v="14"/>
    <x v="0"/>
    <x v="1"/>
  </r>
  <r>
    <s v="Victor Pinhão"/>
    <x v="122"/>
    <d v="2017-11-28T00:00:00"/>
    <s v="12 Dec 2022"/>
    <s v="Never accessed"/>
    <s v="Yes"/>
    <s v="No"/>
    <x v="0"/>
    <x v="0"/>
    <x v="0"/>
  </r>
  <r>
    <s v="Victor Pinhão"/>
    <x v="122"/>
    <d v="2017-11-28T00:00:00"/>
    <s v="12 Dec 2022"/>
    <s v="Never accessed"/>
    <s v="Yes"/>
    <s v="No"/>
    <x v="1"/>
    <x v="0"/>
    <x v="1"/>
  </r>
  <r>
    <s v="Victor Pinhão"/>
    <x v="122"/>
    <d v="2017-11-28T00:00:00"/>
    <s v="12 Dec 2022"/>
    <s v="Never accessed"/>
    <s v="Yes"/>
    <s v="No"/>
    <x v="13"/>
    <x v="0"/>
    <x v="1"/>
  </r>
  <r>
    <s v="Vitor Manuel Barros"/>
    <x v="123"/>
    <d v="2018-10-04T00:00:00"/>
    <s v="16 Dec 2022"/>
    <s v="Never accessed"/>
    <s v="Yes"/>
    <s v="No"/>
    <x v="0"/>
    <x v="0"/>
    <x v="0"/>
  </r>
  <r>
    <s v="Vitor Manuel Barros"/>
    <x v="123"/>
    <d v="2018-10-04T00:00:00"/>
    <s v="16 Dec 2022"/>
    <s v="Never accessed"/>
    <s v="Yes"/>
    <s v="No"/>
    <x v="1"/>
    <x v="0"/>
    <x v="1"/>
  </r>
  <r>
    <s v="Vitor Manuel Barros"/>
    <x v="123"/>
    <d v="2018-10-04T00:00:00"/>
    <s v="16 Dec 2022"/>
    <s v="Never accessed"/>
    <s v="Yes"/>
    <s v="No"/>
    <x v="11"/>
    <x v="0"/>
    <x v="1"/>
  </r>
  <r>
    <s v="Vitor Manuel Barros"/>
    <x v="123"/>
    <d v="2018-10-04T00:00:00"/>
    <s v="16 Dec 2022"/>
    <s v="Never accessed"/>
    <s v="Yes"/>
    <s v="No"/>
    <x v="15"/>
    <x v="0"/>
    <x v="7"/>
  </r>
  <r>
    <s v="Vitor Manuel Barros"/>
    <x v="123"/>
    <d v="2018-10-04T00:00:00"/>
    <s v="16 Dec 2022"/>
    <s v="Never accessed"/>
    <s v="Yes"/>
    <s v="No"/>
    <x v="13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4">
  <r>
    <x v="0"/>
    <x v="0"/>
    <x v="0"/>
    <n v="1"/>
    <n v="10"/>
  </r>
  <r>
    <x v="1"/>
    <x v="0"/>
    <x v="0"/>
    <n v="1"/>
    <n v="10"/>
  </r>
  <r>
    <x v="2"/>
    <x v="0"/>
    <x v="0"/>
    <n v="1"/>
    <n v="10"/>
  </r>
  <r>
    <x v="3"/>
    <x v="0"/>
    <x v="0"/>
    <n v="1"/>
    <n v="10"/>
  </r>
  <r>
    <x v="4"/>
    <x v="1"/>
    <x v="0"/>
    <n v="1"/>
    <n v="8"/>
  </r>
  <r>
    <x v="4"/>
    <x v="0"/>
    <x v="0"/>
    <n v="1"/>
    <n v="10"/>
  </r>
  <r>
    <x v="4"/>
    <x v="2"/>
    <x v="0"/>
    <n v="1"/>
    <n v="2"/>
  </r>
  <r>
    <x v="5"/>
    <x v="0"/>
    <x v="0"/>
    <n v="1"/>
    <n v="10"/>
  </r>
  <r>
    <x v="6"/>
    <x v="1"/>
    <x v="0"/>
    <n v="1"/>
    <n v="8"/>
  </r>
  <r>
    <x v="6"/>
    <x v="0"/>
    <x v="0"/>
    <n v="1"/>
    <n v="10"/>
  </r>
  <r>
    <x v="7"/>
    <x v="3"/>
    <x v="0"/>
    <n v="1"/>
    <n v="1.6"/>
  </r>
  <r>
    <x v="8"/>
    <x v="0"/>
    <x v="0"/>
    <n v="1"/>
    <n v="10"/>
  </r>
  <r>
    <x v="9"/>
    <x v="0"/>
    <x v="0"/>
    <n v="1"/>
    <n v="10"/>
  </r>
  <r>
    <x v="10"/>
    <x v="0"/>
    <x v="0"/>
    <n v="1"/>
    <n v="10"/>
  </r>
  <r>
    <x v="11"/>
    <x v="4"/>
    <x v="0"/>
    <n v="1"/>
    <n v="36"/>
  </r>
  <r>
    <x v="11"/>
    <x v="0"/>
    <x v="0"/>
    <n v="1"/>
    <n v="10"/>
  </r>
  <r>
    <x v="12"/>
    <x v="0"/>
    <x v="0"/>
    <n v="1"/>
    <n v="10"/>
  </r>
  <r>
    <x v="13"/>
    <x v="0"/>
    <x v="0"/>
    <n v="1"/>
    <n v="10"/>
  </r>
  <r>
    <x v="14"/>
    <x v="0"/>
    <x v="0"/>
    <n v="1"/>
    <n v="10"/>
  </r>
  <r>
    <x v="15"/>
    <x v="0"/>
    <x v="0"/>
    <n v="1"/>
    <n v="10"/>
  </r>
  <r>
    <x v="16"/>
    <x v="0"/>
    <x v="0"/>
    <n v="1"/>
    <n v="10"/>
  </r>
  <r>
    <x v="17"/>
    <x v="0"/>
    <x v="0"/>
    <n v="1"/>
    <n v="10"/>
  </r>
  <r>
    <x v="18"/>
    <x v="0"/>
    <x v="0"/>
    <n v="1"/>
    <n v="10"/>
  </r>
  <r>
    <x v="19"/>
    <x v="1"/>
    <x v="0"/>
    <n v="1"/>
    <n v="8"/>
  </r>
  <r>
    <x v="19"/>
    <x v="0"/>
    <x v="0"/>
    <n v="1"/>
    <n v="10"/>
  </r>
  <r>
    <x v="20"/>
    <x v="0"/>
    <x v="0"/>
    <n v="1"/>
    <n v="10"/>
  </r>
  <r>
    <x v="21"/>
    <x v="0"/>
    <x v="0"/>
    <n v="1"/>
    <n v="10"/>
  </r>
  <r>
    <x v="22"/>
    <x v="0"/>
    <x v="0"/>
    <n v="1"/>
    <n v="10"/>
  </r>
  <r>
    <x v="23"/>
    <x v="0"/>
    <x v="0"/>
    <n v="1"/>
    <n v="10"/>
  </r>
  <r>
    <x v="24"/>
    <x v="0"/>
    <x v="0"/>
    <n v="1"/>
    <n v="10"/>
  </r>
  <r>
    <x v="25"/>
    <x v="3"/>
    <x v="0"/>
    <n v="1"/>
    <n v="1.6"/>
  </r>
  <r>
    <x v="26"/>
    <x v="0"/>
    <x v="0"/>
    <n v="1"/>
    <n v="10"/>
  </r>
  <r>
    <x v="27"/>
    <x v="0"/>
    <x v="0"/>
    <n v="1"/>
    <n v="10"/>
  </r>
  <r>
    <x v="28"/>
    <x v="1"/>
    <x v="0"/>
    <n v="1"/>
    <n v="8"/>
  </r>
  <r>
    <x v="28"/>
    <x v="3"/>
    <x v="0"/>
    <n v="1"/>
    <n v="1.6"/>
  </r>
  <r>
    <x v="29"/>
    <x v="0"/>
    <x v="0"/>
    <n v="1"/>
    <n v="10"/>
  </r>
  <r>
    <x v="30"/>
    <x v="0"/>
    <x v="0"/>
    <n v="1"/>
    <n v="10"/>
  </r>
  <r>
    <x v="31"/>
    <x v="5"/>
    <x v="0"/>
    <n v="1"/>
    <n v="4.8499999999999996"/>
  </r>
  <r>
    <x v="32"/>
    <x v="0"/>
    <x v="0"/>
    <n v="1"/>
    <n v="10"/>
  </r>
  <r>
    <x v="33"/>
    <x v="0"/>
    <x v="1"/>
    <n v="1"/>
    <n v="10"/>
  </r>
  <r>
    <x v="34"/>
    <x v="0"/>
    <x v="0"/>
    <n v="1"/>
    <n v="10"/>
  </r>
  <r>
    <x v="35"/>
    <x v="0"/>
    <x v="0"/>
    <n v="1"/>
    <n v="10"/>
  </r>
  <r>
    <x v="36"/>
    <x v="0"/>
    <x v="0"/>
    <n v="1"/>
    <n v="10"/>
  </r>
  <r>
    <x v="37"/>
    <x v="1"/>
    <x v="0"/>
    <n v="1"/>
    <n v="8"/>
  </r>
  <r>
    <x v="37"/>
    <x v="0"/>
    <x v="0"/>
    <n v="1"/>
    <n v="10"/>
  </r>
  <r>
    <x v="37"/>
    <x v="2"/>
    <x v="0"/>
    <n v="1"/>
    <n v="2"/>
  </r>
  <r>
    <x v="38"/>
    <x v="0"/>
    <x v="1"/>
    <n v="1"/>
    <n v="10"/>
  </r>
  <r>
    <x v="39"/>
    <x v="0"/>
    <x v="0"/>
    <n v="1"/>
    <n v="10"/>
  </r>
  <r>
    <x v="40"/>
    <x v="0"/>
    <x v="0"/>
    <n v="1"/>
    <n v="10"/>
  </r>
  <r>
    <x v="41"/>
    <x v="0"/>
    <x v="0"/>
    <n v="1"/>
    <n v="10"/>
  </r>
  <r>
    <x v="42"/>
    <x v="0"/>
    <x v="0"/>
    <n v="1"/>
    <n v="10"/>
  </r>
  <r>
    <x v="43"/>
    <x v="0"/>
    <x v="0"/>
    <n v="1"/>
    <n v="10"/>
  </r>
  <r>
    <x v="44"/>
    <x v="0"/>
    <x v="0"/>
    <n v="1"/>
    <n v="10"/>
  </r>
  <r>
    <x v="45"/>
    <x v="0"/>
    <x v="0"/>
    <n v="1"/>
    <n v="10"/>
  </r>
  <r>
    <x v="46"/>
    <x v="0"/>
    <x v="0"/>
    <n v="1"/>
    <n v="10"/>
  </r>
  <r>
    <x v="47"/>
    <x v="0"/>
    <x v="0"/>
    <n v="1"/>
    <n v="10"/>
  </r>
  <r>
    <x v="48"/>
    <x v="0"/>
    <x v="0"/>
    <n v="1"/>
    <n v="10"/>
  </r>
  <r>
    <x v="49"/>
    <x v="3"/>
    <x v="0"/>
    <n v="1"/>
    <n v="1.6"/>
  </r>
  <r>
    <x v="50"/>
    <x v="0"/>
    <x v="0"/>
    <n v="1"/>
    <n v="10"/>
  </r>
  <r>
    <x v="50"/>
    <x v="4"/>
    <x v="0"/>
    <n v="1"/>
    <n v="36"/>
  </r>
  <r>
    <x v="51"/>
    <x v="0"/>
    <x v="0"/>
    <n v="1"/>
    <n v="10"/>
  </r>
  <r>
    <x v="52"/>
    <x v="0"/>
    <x v="0"/>
    <n v="1"/>
    <n v="10"/>
  </r>
  <r>
    <x v="53"/>
    <x v="0"/>
    <x v="0"/>
    <n v="1"/>
    <n v="10"/>
  </r>
  <r>
    <x v="54"/>
    <x v="5"/>
    <x v="1"/>
    <n v="1"/>
    <n v="4.8499999999999996"/>
  </r>
  <r>
    <x v="55"/>
    <x v="1"/>
    <x v="0"/>
    <n v="1"/>
    <n v="8"/>
  </r>
  <r>
    <x v="55"/>
    <x v="0"/>
    <x v="0"/>
    <n v="1"/>
    <n v="10"/>
  </r>
  <r>
    <x v="56"/>
    <x v="5"/>
    <x v="0"/>
    <n v="1"/>
    <n v="4.8499999999999996"/>
  </r>
  <r>
    <x v="57"/>
    <x v="0"/>
    <x v="1"/>
    <n v="1"/>
    <n v="10"/>
  </r>
  <r>
    <x v="58"/>
    <x v="0"/>
    <x v="0"/>
    <n v="1"/>
    <n v="10"/>
  </r>
  <r>
    <x v="59"/>
    <x v="0"/>
    <x v="0"/>
    <n v="1"/>
    <n v="10"/>
  </r>
  <r>
    <x v="60"/>
    <x v="0"/>
    <x v="1"/>
    <n v="1"/>
    <n v="10"/>
  </r>
  <r>
    <x v="61"/>
    <x v="0"/>
    <x v="0"/>
    <n v="1"/>
    <n v="10"/>
  </r>
  <r>
    <x v="62"/>
    <x v="0"/>
    <x v="0"/>
    <n v="1"/>
    <n v="10"/>
  </r>
  <r>
    <x v="63"/>
    <x v="0"/>
    <x v="0"/>
    <n v="1"/>
    <n v="10"/>
  </r>
  <r>
    <x v="64"/>
    <x v="0"/>
    <x v="0"/>
    <n v="1"/>
    <n v="10"/>
  </r>
  <r>
    <x v="65"/>
    <x v="0"/>
    <x v="1"/>
    <n v="1"/>
    <n v="10"/>
  </r>
  <r>
    <x v="66"/>
    <x v="3"/>
    <x v="0"/>
    <n v="1"/>
    <n v="1.6"/>
  </r>
  <r>
    <x v="67"/>
    <x v="0"/>
    <x v="0"/>
    <n v="1"/>
    <n v="10"/>
  </r>
  <r>
    <x v="68"/>
    <x v="0"/>
    <x v="0"/>
    <n v="1"/>
    <n v="10"/>
  </r>
  <r>
    <x v="69"/>
    <x v="0"/>
    <x v="0"/>
    <n v="1"/>
    <n v="10"/>
  </r>
  <r>
    <x v="70"/>
    <x v="0"/>
    <x v="0"/>
    <n v="1"/>
    <n v="10"/>
  </r>
  <r>
    <x v="71"/>
    <x v="0"/>
    <x v="1"/>
    <n v="1"/>
    <n v="10"/>
  </r>
  <r>
    <x v="72"/>
    <x v="0"/>
    <x v="0"/>
    <n v="1"/>
    <n v="10"/>
  </r>
  <r>
    <x v="73"/>
    <x v="0"/>
    <x v="1"/>
    <n v="1"/>
    <n v="10"/>
  </r>
  <r>
    <x v="74"/>
    <x v="1"/>
    <x v="0"/>
    <n v="1"/>
    <n v="8"/>
  </r>
  <r>
    <x v="74"/>
    <x v="0"/>
    <x v="0"/>
    <n v="1"/>
    <n v="10"/>
  </r>
  <r>
    <x v="75"/>
    <x v="0"/>
    <x v="0"/>
    <n v="1"/>
    <n v="10"/>
  </r>
  <r>
    <x v="76"/>
    <x v="0"/>
    <x v="0"/>
    <n v="1"/>
    <n v="10"/>
  </r>
  <r>
    <x v="77"/>
    <x v="1"/>
    <x v="0"/>
    <n v="1"/>
    <n v="8"/>
  </r>
  <r>
    <x v="77"/>
    <x v="0"/>
    <x v="0"/>
    <n v="1"/>
    <n v="10"/>
  </r>
  <r>
    <x v="78"/>
    <x v="0"/>
    <x v="1"/>
    <n v="1"/>
    <n v="10"/>
  </r>
  <r>
    <x v="79"/>
    <x v="1"/>
    <x v="0"/>
    <n v="1"/>
    <n v="8"/>
  </r>
  <r>
    <x v="79"/>
    <x v="0"/>
    <x v="0"/>
    <n v="1"/>
    <n v="10"/>
  </r>
  <r>
    <x v="79"/>
    <x v="2"/>
    <x v="0"/>
    <n v="1"/>
    <n v="2"/>
  </r>
  <r>
    <x v="80"/>
    <x v="0"/>
    <x v="0"/>
    <n v="1"/>
    <n v="10"/>
  </r>
  <r>
    <x v="81"/>
    <x v="5"/>
    <x v="0"/>
    <n v="1"/>
    <n v="4.8499999999999996"/>
  </r>
  <r>
    <x v="82"/>
    <x v="5"/>
    <x v="0"/>
    <n v="1"/>
    <n v="4.8499999999999996"/>
  </r>
  <r>
    <x v="83"/>
    <x v="3"/>
    <x v="0"/>
    <n v="1"/>
    <n v="1.6"/>
  </r>
  <r>
    <x v="84"/>
    <x v="0"/>
    <x v="0"/>
    <n v="1"/>
    <n v="10"/>
  </r>
  <r>
    <x v="85"/>
    <x v="1"/>
    <x v="0"/>
    <n v="1"/>
    <n v="8"/>
  </r>
  <r>
    <x v="85"/>
    <x v="0"/>
    <x v="0"/>
    <n v="1"/>
    <n v="10"/>
  </r>
  <r>
    <x v="86"/>
    <x v="0"/>
    <x v="0"/>
    <n v="1"/>
    <n v="10"/>
  </r>
  <r>
    <x v="87"/>
    <x v="0"/>
    <x v="0"/>
    <n v="1"/>
    <n v="10"/>
  </r>
  <r>
    <x v="88"/>
    <x v="0"/>
    <x v="0"/>
    <n v="1"/>
    <n v="10"/>
  </r>
  <r>
    <x v="89"/>
    <x v="0"/>
    <x v="0"/>
    <n v="1"/>
    <n v="10"/>
  </r>
  <r>
    <x v="90"/>
    <x v="3"/>
    <x v="0"/>
    <n v="1"/>
    <n v="1.6"/>
  </r>
  <r>
    <x v="91"/>
    <x v="0"/>
    <x v="0"/>
    <n v="1"/>
    <n v="10"/>
  </r>
  <r>
    <x v="92"/>
    <x v="0"/>
    <x v="0"/>
    <n v="1"/>
    <n v="10"/>
  </r>
  <r>
    <x v="93"/>
    <x v="0"/>
    <x v="0"/>
    <n v="1"/>
    <n v="10"/>
  </r>
  <r>
    <x v="94"/>
    <x v="5"/>
    <x v="0"/>
    <n v="1"/>
    <n v="4.8499999999999996"/>
  </r>
  <r>
    <x v="95"/>
    <x v="0"/>
    <x v="1"/>
    <n v="1"/>
    <n v="10"/>
  </r>
  <r>
    <x v="96"/>
    <x v="0"/>
    <x v="0"/>
    <n v="1"/>
    <n v="10"/>
  </r>
  <r>
    <x v="97"/>
    <x v="0"/>
    <x v="0"/>
    <n v="1"/>
    <n v="10"/>
  </r>
  <r>
    <x v="98"/>
    <x v="0"/>
    <x v="0"/>
    <n v="1"/>
    <n v="10"/>
  </r>
  <r>
    <x v="99"/>
    <x v="3"/>
    <x v="0"/>
    <n v="1"/>
    <n v="1.6"/>
  </r>
  <r>
    <x v="100"/>
    <x v="0"/>
    <x v="0"/>
    <n v="1"/>
    <n v="10"/>
  </r>
  <r>
    <x v="101"/>
    <x v="0"/>
    <x v="0"/>
    <n v="1"/>
    <n v="10"/>
  </r>
  <r>
    <x v="102"/>
    <x v="0"/>
    <x v="0"/>
    <n v="1"/>
    <n v="10"/>
  </r>
  <r>
    <x v="103"/>
    <x v="0"/>
    <x v="0"/>
    <n v="1"/>
    <n v="10"/>
  </r>
  <r>
    <x v="104"/>
    <x v="0"/>
    <x v="0"/>
    <n v="1"/>
    <n v="10"/>
  </r>
  <r>
    <x v="105"/>
    <x v="0"/>
    <x v="0"/>
    <n v="1"/>
    <n v="10"/>
  </r>
  <r>
    <x v="106"/>
    <x v="0"/>
    <x v="0"/>
    <n v="1"/>
    <n v="10"/>
  </r>
  <r>
    <x v="107"/>
    <x v="0"/>
    <x v="1"/>
    <n v="1"/>
    <n v="10"/>
  </r>
  <r>
    <x v="108"/>
    <x v="0"/>
    <x v="0"/>
    <n v="1"/>
    <n v="10"/>
  </r>
  <r>
    <x v="109"/>
    <x v="0"/>
    <x v="0"/>
    <n v="1"/>
    <n v="10"/>
  </r>
  <r>
    <x v="110"/>
    <x v="1"/>
    <x v="0"/>
    <n v="1"/>
    <n v="8"/>
  </r>
  <r>
    <x v="110"/>
    <x v="0"/>
    <x v="0"/>
    <n v="1"/>
    <n v="10"/>
  </r>
  <r>
    <x v="110"/>
    <x v="2"/>
    <x v="0"/>
    <n v="1"/>
    <n v="2"/>
  </r>
  <r>
    <x v="111"/>
    <x v="1"/>
    <x v="0"/>
    <n v="1"/>
    <n v="8"/>
  </r>
  <r>
    <x v="111"/>
    <x v="0"/>
    <x v="0"/>
    <n v="1"/>
    <n v="10"/>
  </r>
  <r>
    <x v="112"/>
    <x v="0"/>
    <x v="0"/>
    <n v="1"/>
    <n v="10"/>
  </r>
  <r>
    <x v="113"/>
    <x v="0"/>
    <x v="0"/>
    <n v="1"/>
    <n v="10"/>
  </r>
  <r>
    <x v="114"/>
    <x v="0"/>
    <x v="0"/>
    <n v="1"/>
    <n v="10"/>
  </r>
  <r>
    <x v="115"/>
    <x v="0"/>
    <x v="0"/>
    <n v="1"/>
    <n v="10"/>
  </r>
  <r>
    <x v="116"/>
    <x v="0"/>
    <x v="0"/>
    <n v="1"/>
    <n v="10"/>
  </r>
  <r>
    <x v="117"/>
    <x v="0"/>
    <x v="0"/>
    <n v="1"/>
    <n v="10"/>
  </r>
  <r>
    <x v="118"/>
    <x v="3"/>
    <x v="0"/>
    <n v="1"/>
    <n v="1.6"/>
  </r>
  <r>
    <x v="119"/>
    <x v="0"/>
    <x v="0"/>
    <n v="1"/>
    <n v="10"/>
  </r>
  <r>
    <x v="120"/>
    <x v="5"/>
    <x v="0"/>
    <n v="1"/>
    <n v="4.8499999999999996"/>
  </r>
  <r>
    <x v="121"/>
    <x v="0"/>
    <x v="0"/>
    <n v="1"/>
    <n v="10"/>
  </r>
  <r>
    <x v="122"/>
    <x v="0"/>
    <x v="0"/>
    <n v="1"/>
    <n v="10"/>
  </r>
  <r>
    <x v="123"/>
    <x v="0"/>
    <x v="0"/>
    <n v="1"/>
    <n v="10"/>
  </r>
  <r>
    <x v="124"/>
    <x v="0"/>
    <x v="0"/>
    <n v="1"/>
    <n v="10"/>
  </r>
  <r>
    <x v="125"/>
    <x v="0"/>
    <x v="0"/>
    <n v="1"/>
    <n v="10"/>
  </r>
  <r>
    <x v="126"/>
    <x v="0"/>
    <x v="1"/>
    <n v="1"/>
    <n v="10"/>
  </r>
  <r>
    <x v="127"/>
    <x v="1"/>
    <x v="0"/>
    <n v="1"/>
    <n v="8"/>
  </r>
  <r>
    <x v="127"/>
    <x v="0"/>
    <x v="0"/>
    <n v="1"/>
    <n v="10"/>
  </r>
  <r>
    <x v="128"/>
    <x v="0"/>
    <x v="1"/>
    <n v="1"/>
    <n v="10"/>
  </r>
  <r>
    <x v="129"/>
    <x v="0"/>
    <x v="0"/>
    <n v="1"/>
    <n v="10"/>
  </r>
  <r>
    <x v="130"/>
    <x v="0"/>
    <x v="0"/>
    <n v="1"/>
    <n v="10"/>
  </r>
  <r>
    <x v="131"/>
    <x v="0"/>
    <x v="0"/>
    <n v="1"/>
    <n v="10"/>
  </r>
  <r>
    <x v="132"/>
    <x v="1"/>
    <x v="0"/>
    <n v="1"/>
    <n v="8"/>
  </r>
  <r>
    <x v="132"/>
    <x v="0"/>
    <x v="0"/>
    <n v="1"/>
    <n v="10"/>
  </r>
  <r>
    <x v="133"/>
    <x v="3"/>
    <x v="1"/>
    <n v="1"/>
    <n v="1.6"/>
  </r>
  <r>
    <x v="134"/>
    <x v="0"/>
    <x v="0"/>
    <n v="1"/>
    <n v="10"/>
  </r>
  <r>
    <x v="135"/>
    <x v="0"/>
    <x v="0"/>
    <n v="1"/>
    <n v="10"/>
  </r>
  <r>
    <x v="136"/>
    <x v="0"/>
    <x v="1"/>
    <n v="1"/>
    <n v="10"/>
  </r>
  <r>
    <x v="137"/>
    <x v="0"/>
    <x v="0"/>
    <n v="1"/>
    <n v="10"/>
  </r>
  <r>
    <x v="138"/>
    <x v="0"/>
    <x v="0"/>
    <n v="1"/>
    <n v="10"/>
  </r>
  <r>
    <x v="139"/>
    <x v="0"/>
    <x v="1"/>
    <n v="1"/>
    <n v="10"/>
  </r>
  <r>
    <x v="140"/>
    <x v="0"/>
    <x v="0"/>
    <n v="1"/>
    <n v="10"/>
  </r>
  <r>
    <x v="141"/>
    <x v="0"/>
    <x v="0"/>
    <n v="1"/>
    <n v="10"/>
  </r>
  <r>
    <x v="142"/>
    <x v="0"/>
    <x v="0"/>
    <n v="1"/>
    <n v="10"/>
  </r>
  <r>
    <x v="143"/>
    <x v="0"/>
    <x v="0"/>
    <n v="1"/>
    <n v="10"/>
  </r>
  <r>
    <x v="144"/>
    <x v="0"/>
    <x v="0"/>
    <n v="1"/>
    <n v="10"/>
  </r>
  <r>
    <x v="145"/>
    <x v="0"/>
    <x v="0"/>
    <n v="1"/>
    <n v="10"/>
  </r>
  <r>
    <x v="146"/>
    <x v="0"/>
    <x v="0"/>
    <n v="1"/>
    <n v="10"/>
  </r>
  <r>
    <x v="147"/>
    <x v="0"/>
    <x v="0"/>
    <n v="1"/>
    <n v="10"/>
  </r>
  <r>
    <x v="148"/>
    <x v="0"/>
    <x v="0"/>
    <n v="1"/>
    <n v="10"/>
  </r>
  <r>
    <x v="149"/>
    <x v="0"/>
    <x v="0"/>
    <n v="1"/>
    <n v="10"/>
  </r>
  <r>
    <x v="150"/>
    <x v="0"/>
    <x v="0"/>
    <n v="1"/>
    <n v="10"/>
  </r>
  <r>
    <x v="151"/>
    <x v="1"/>
    <x v="0"/>
    <n v="1"/>
    <n v="8"/>
  </r>
  <r>
    <x v="151"/>
    <x v="6"/>
    <x v="0"/>
    <n v="1"/>
    <n v="12.6"/>
  </r>
  <r>
    <x v="151"/>
    <x v="0"/>
    <x v="0"/>
    <n v="1"/>
    <n v="10"/>
  </r>
  <r>
    <x v="152"/>
    <x v="0"/>
    <x v="0"/>
    <n v="1"/>
    <n v="10"/>
  </r>
  <r>
    <x v="153"/>
    <x v="0"/>
    <x v="1"/>
    <n v="1"/>
    <n v="10"/>
  </r>
  <r>
    <x v="154"/>
    <x v="0"/>
    <x v="0"/>
    <n v="1"/>
    <n v="10"/>
  </r>
  <r>
    <x v="155"/>
    <x v="3"/>
    <x v="0"/>
    <n v="1"/>
    <n v="1.6"/>
  </r>
  <r>
    <x v="156"/>
    <x v="0"/>
    <x v="0"/>
    <n v="1"/>
    <n v="10"/>
  </r>
  <r>
    <x v="157"/>
    <x v="0"/>
    <x v="1"/>
    <n v="1"/>
    <n v="10"/>
  </r>
  <r>
    <x v="158"/>
    <x v="0"/>
    <x v="0"/>
    <n v="1"/>
    <n v="10"/>
  </r>
  <r>
    <x v="158"/>
    <x v="2"/>
    <x v="0"/>
    <n v="1"/>
    <n v="2"/>
  </r>
  <r>
    <x v="159"/>
    <x v="0"/>
    <x v="0"/>
    <n v="1"/>
    <n v="10"/>
  </r>
  <r>
    <x v="160"/>
    <x v="1"/>
    <x v="0"/>
    <n v="1"/>
    <n v="8"/>
  </r>
  <r>
    <x v="160"/>
    <x v="0"/>
    <x v="0"/>
    <n v="1"/>
    <n v="10"/>
  </r>
  <r>
    <x v="160"/>
    <x v="2"/>
    <x v="0"/>
    <n v="1"/>
    <n v="2"/>
  </r>
  <r>
    <x v="161"/>
    <x v="1"/>
    <x v="0"/>
    <n v="1"/>
    <n v="8"/>
  </r>
  <r>
    <x v="161"/>
    <x v="0"/>
    <x v="0"/>
    <n v="1"/>
    <n v="10"/>
  </r>
  <r>
    <x v="162"/>
    <x v="1"/>
    <x v="0"/>
    <n v="1"/>
    <n v="8"/>
  </r>
  <r>
    <x v="162"/>
    <x v="0"/>
    <x v="0"/>
    <n v="1"/>
    <n v="10"/>
  </r>
  <r>
    <x v="163"/>
    <x v="1"/>
    <x v="0"/>
    <n v="1"/>
    <n v="8"/>
  </r>
  <r>
    <x v="163"/>
    <x v="0"/>
    <x v="0"/>
    <n v="1"/>
    <n v="10"/>
  </r>
  <r>
    <x v="164"/>
    <x v="0"/>
    <x v="0"/>
    <n v="1"/>
    <n v="10"/>
  </r>
  <r>
    <x v="165"/>
    <x v="3"/>
    <x v="1"/>
    <n v="1"/>
    <n v="1.6"/>
  </r>
  <r>
    <x v="166"/>
    <x v="0"/>
    <x v="0"/>
    <n v="1"/>
    <n v="10"/>
  </r>
  <r>
    <x v="167"/>
    <x v="1"/>
    <x v="0"/>
    <n v="1"/>
    <n v="8"/>
  </r>
  <r>
    <x v="167"/>
    <x v="0"/>
    <x v="0"/>
    <n v="1"/>
    <n v="10"/>
  </r>
  <r>
    <x v="168"/>
    <x v="3"/>
    <x v="0"/>
    <n v="1"/>
    <n v="1.6"/>
  </r>
  <r>
    <x v="169"/>
    <x v="3"/>
    <x v="0"/>
    <n v="1"/>
    <n v="1.6"/>
  </r>
  <r>
    <x v="170"/>
    <x v="0"/>
    <x v="0"/>
    <n v="1"/>
    <n v="10"/>
  </r>
  <r>
    <x v="171"/>
    <x v="0"/>
    <x v="0"/>
    <n v="1"/>
    <n v="10"/>
  </r>
  <r>
    <x v="172"/>
    <x v="0"/>
    <x v="0"/>
    <n v="1"/>
    <n v="10"/>
  </r>
  <r>
    <x v="173"/>
    <x v="0"/>
    <x v="0"/>
    <n v="1"/>
    <n v="10"/>
  </r>
  <r>
    <x v="174"/>
    <x v="1"/>
    <x v="1"/>
    <n v="1"/>
    <n v="8"/>
  </r>
  <r>
    <x v="174"/>
    <x v="0"/>
    <x v="1"/>
    <n v="1"/>
    <n v="10"/>
  </r>
  <r>
    <x v="175"/>
    <x v="0"/>
    <x v="0"/>
    <n v="1"/>
    <n v="10"/>
  </r>
  <r>
    <x v="176"/>
    <x v="0"/>
    <x v="0"/>
    <n v="1"/>
    <n v="10"/>
  </r>
  <r>
    <x v="177"/>
    <x v="1"/>
    <x v="0"/>
    <n v="1"/>
    <n v="8"/>
  </r>
  <r>
    <x v="177"/>
    <x v="0"/>
    <x v="0"/>
    <n v="1"/>
    <n v="10"/>
  </r>
  <r>
    <x v="178"/>
    <x v="5"/>
    <x v="0"/>
    <n v="1"/>
    <n v="4.8499999999999996"/>
  </r>
  <r>
    <x v="179"/>
    <x v="0"/>
    <x v="0"/>
    <n v="1"/>
    <n v="10"/>
  </r>
  <r>
    <x v="180"/>
    <x v="0"/>
    <x v="0"/>
    <n v="1"/>
    <n v="10"/>
  </r>
  <r>
    <x v="181"/>
    <x v="0"/>
    <x v="0"/>
    <n v="1"/>
    <n v="10"/>
  </r>
  <r>
    <x v="182"/>
    <x v="0"/>
    <x v="1"/>
    <n v="1"/>
    <n v="10"/>
  </r>
  <r>
    <x v="183"/>
    <x v="0"/>
    <x v="0"/>
    <n v="1"/>
    <n v="10"/>
  </r>
  <r>
    <x v="184"/>
    <x v="0"/>
    <x v="1"/>
    <n v="1"/>
    <n v="10"/>
  </r>
  <r>
    <x v="185"/>
    <x v="0"/>
    <x v="0"/>
    <n v="1"/>
    <n v="10"/>
  </r>
  <r>
    <x v="186"/>
    <x v="0"/>
    <x v="0"/>
    <n v="1"/>
    <n v="10"/>
  </r>
  <r>
    <x v="187"/>
    <x v="0"/>
    <x v="0"/>
    <n v="1"/>
    <n v="10"/>
  </r>
  <r>
    <x v="188"/>
    <x v="0"/>
    <x v="0"/>
    <n v="1"/>
    <n v="10"/>
  </r>
  <r>
    <x v="189"/>
    <x v="0"/>
    <x v="0"/>
    <n v="1"/>
    <n v="10"/>
  </r>
  <r>
    <x v="190"/>
    <x v="0"/>
    <x v="0"/>
    <n v="1"/>
    <n v="10"/>
  </r>
  <r>
    <x v="191"/>
    <x v="1"/>
    <x v="0"/>
    <n v="1"/>
    <n v="8"/>
  </r>
  <r>
    <x v="191"/>
    <x v="0"/>
    <x v="0"/>
    <n v="1"/>
    <n v="10"/>
  </r>
  <r>
    <x v="192"/>
    <x v="0"/>
    <x v="0"/>
    <n v="1"/>
    <n v="10"/>
  </r>
  <r>
    <x v="193"/>
    <x v="0"/>
    <x v="0"/>
    <n v="1"/>
    <n v="10"/>
  </r>
  <r>
    <x v="194"/>
    <x v="0"/>
    <x v="0"/>
    <n v="1"/>
    <n v="10"/>
  </r>
  <r>
    <x v="195"/>
    <x v="0"/>
    <x v="0"/>
    <n v="1"/>
    <n v="10"/>
  </r>
  <r>
    <x v="196"/>
    <x v="0"/>
    <x v="0"/>
    <n v="1"/>
    <n v="10"/>
  </r>
  <r>
    <x v="197"/>
    <x v="3"/>
    <x v="0"/>
    <n v="1"/>
    <n v="1.6"/>
  </r>
  <r>
    <x v="198"/>
    <x v="0"/>
    <x v="0"/>
    <n v="1"/>
    <n v="10"/>
  </r>
  <r>
    <x v="199"/>
    <x v="0"/>
    <x v="0"/>
    <n v="1"/>
    <n v="10"/>
  </r>
  <r>
    <x v="200"/>
    <x v="0"/>
    <x v="0"/>
    <n v="1"/>
    <n v="10"/>
  </r>
  <r>
    <x v="201"/>
    <x v="0"/>
    <x v="0"/>
    <n v="1"/>
    <n v="10"/>
  </r>
  <r>
    <x v="202"/>
    <x v="1"/>
    <x v="0"/>
    <n v="1"/>
    <n v="8"/>
  </r>
  <r>
    <x v="202"/>
    <x v="0"/>
    <x v="0"/>
    <n v="1"/>
    <n v="10"/>
  </r>
  <r>
    <x v="203"/>
    <x v="0"/>
    <x v="0"/>
    <n v="1"/>
    <n v="10"/>
  </r>
  <r>
    <x v="204"/>
    <x v="1"/>
    <x v="0"/>
    <n v="1"/>
    <n v="8"/>
  </r>
  <r>
    <x v="204"/>
    <x v="0"/>
    <x v="0"/>
    <n v="1"/>
    <n v="10"/>
  </r>
  <r>
    <x v="205"/>
    <x v="0"/>
    <x v="0"/>
    <n v="1"/>
    <n v="10"/>
  </r>
  <r>
    <x v="206"/>
    <x v="0"/>
    <x v="1"/>
    <n v="1"/>
    <n v="10"/>
  </r>
  <r>
    <x v="207"/>
    <x v="0"/>
    <x v="0"/>
    <n v="1"/>
    <n v="10"/>
  </r>
  <r>
    <x v="208"/>
    <x v="3"/>
    <x v="0"/>
    <n v="1"/>
    <n v="1.6"/>
  </r>
  <r>
    <x v="209"/>
    <x v="0"/>
    <x v="0"/>
    <n v="1"/>
    <n v="10"/>
  </r>
  <r>
    <x v="210"/>
    <x v="0"/>
    <x v="0"/>
    <n v="1"/>
    <n v="10"/>
  </r>
  <r>
    <x v="211"/>
    <x v="0"/>
    <x v="0"/>
    <n v="1"/>
    <n v="10"/>
  </r>
  <r>
    <x v="212"/>
    <x v="0"/>
    <x v="0"/>
    <n v="1"/>
    <n v="10"/>
  </r>
  <r>
    <x v="213"/>
    <x v="0"/>
    <x v="0"/>
    <n v="1"/>
    <n v="10"/>
  </r>
  <r>
    <x v="214"/>
    <x v="0"/>
    <x v="1"/>
    <n v="1"/>
    <n v="10"/>
  </r>
  <r>
    <x v="215"/>
    <x v="1"/>
    <x v="0"/>
    <n v="1"/>
    <n v="8"/>
  </r>
  <r>
    <x v="215"/>
    <x v="0"/>
    <x v="0"/>
    <n v="1"/>
    <n v="10"/>
  </r>
  <r>
    <x v="216"/>
    <x v="0"/>
    <x v="0"/>
    <n v="1"/>
    <n v="10"/>
  </r>
  <r>
    <x v="217"/>
    <x v="0"/>
    <x v="0"/>
    <n v="1"/>
    <n v="10"/>
  </r>
  <r>
    <x v="218"/>
    <x v="0"/>
    <x v="1"/>
    <n v="1"/>
    <n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s v="a81281ac-d50f-44e5-b89b-39d3b218270f"/>
    <s v="Proj 0007 OmniAnalytics"/>
    <s v="557058:16d7426d-6b47-4f42-93ab-4737addcb1ef"/>
    <s v="Victor Pinhão"/>
    <x v="0"/>
    <s v="Active"/>
    <d v="2017-11-28T00:00:00"/>
    <s v="None"/>
    <s v="5 Jan 2023"/>
    <s v="Never accessed"/>
    <s v="User"/>
    <s v="None"/>
    <x v="0"/>
    <x v="0"/>
  </r>
  <r>
    <s v="a0064ae6-2d7e-42c6-a4fd-858421fdb274"/>
    <s v="Bring Group"/>
    <s v="557058:16d7426d-6b47-4f42-93ab-4737addcb1ef"/>
    <s v="Victor Pinhão"/>
    <x v="0"/>
    <s v="Active"/>
    <d v="2017-11-28T00:00:00"/>
    <s v="None"/>
    <s v="5 Jan 2023"/>
    <s v="Never accessed"/>
    <s v="User"/>
    <s v="None"/>
    <x v="0"/>
    <x v="1"/>
  </r>
  <r>
    <s v="734967dd-d6b7-42ab-972c-9b1c9928b6c4"/>
    <s v="jira-software-users"/>
    <s v="557058:16d7426d-6b47-4f42-93ab-4737addcb1ef"/>
    <s v="Victor Pinhão"/>
    <x v="0"/>
    <s v="Active"/>
    <d v="2017-11-28T00:00:00"/>
    <s v="None"/>
    <s v="5 Jan 2023"/>
    <s v="Never accessed"/>
    <s v="User"/>
    <s v="None"/>
    <x v="0"/>
    <x v="1"/>
  </r>
  <r>
    <s v="8cd5d677-e699-4c34-b230-1273556f64e2"/>
    <s v="confluence-users"/>
    <s v="611b85c7c2f3a50069ddb6da"/>
    <s v="André Manuel Oliveira Rocha"/>
    <x v="1"/>
    <s v="Active"/>
    <d v="2021-08-17T00:00:00"/>
    <s v="None"/>
    <s v="Never accessed"/>
    <s v="27 Mar 2023"/>
    <s v="None"/>
    <s v="User"/>
    <x v="1"/>
    <x v="1"/>
  </r>
  <r>
    <s v="8cd5d677-e699-4c34-b230-1273556f64e2"/>
    <s v="confluence-users"/>
    <s v="60cc5b4a5c64b10071208e66"/>
    <s v="frederico.carvalho"/>
    <x v="2"/>
    <s v="Active"/>
    <d v="2021-06-18T00:00:00"/>
    <s v="None"/>
    <s v="Never accessed"/>
    <s v="2 Jun 2023"/>
    <s v="None"/>
    <s v="User"/>
    <x v="1"/>
    <x v="1"/>
  </r>
  <r>
    <s v="8cd5d677-e699-4c34-b230-1273556f64e2"/>
    <s v="confluence-users"/>
    <s v="60fac300d4b216006848be49"/>
    <s v="João Gonçalves"/>
    <x v="3"/>
    <s v="Active"/>
    <d v="2021-07-23T00:00:00"/>
    <s v="None"/>
    <s v="Never accessed"/>
    <s v="14 Jun 2023"/>
    <s v="None"/>
    <s v="User"/>
    <x v="1"/>
    <x v="1"/>
  </r>
  <r>
    <s v="8cd5d677-e699-4c34-b230-1273556f64e2"/>
    <s v="confluence-users"/>
    <s v="61c9d733326554006c926c6f"/>
    <s v="Kelvin Makamu"/>
    <x v="4"/>
    <s v="Active"/>
    <d v="2021-12-27T00:00:00"/>
    <s v="None"/>
    <s v="Never accessed"/>
    <s v="26 Apr 2023"/>
    <s v="None"/>
    <s v="User"/>
    <x v="1"/>
    <x v="1"/>
  </r>
  <r>
    <s v="8cd5d677-e699-4c34-b230-1273556f64e2"/>
    <s v="confluence-users"/>
    <s v="5a1d6c62e894cb132188678d"/>
    <s v="Miguel Ferreira"/>
    <x v="5"/>
    <s v="Active"/>
    <d v="2017-11-28T00:00:00"/>
    <s v="None"/>
    <s v="Never accessed"/>
    <s v="19 May 2023"/>
    <s v="None"/>
    <s v="User"/>
    <x v="1"/>
    <x v="1"/>
  </r>
  <r>
    <s v="8cd5d677-e699-4c34-b230-1273556f64e2"/>
    <s v="confluence-users"/>
    <s v="636d1924d3f3a7ad527b93da"/>
    <s v="Vítor Baptista"/>
    <x v="6"/>
    <s v="Active"/>
    <d v="2023-05-29T00:00:00"/>
    <s v="None"/>
    <s v="Never accessed"/>
    <s v="Never accessed"/>
    <s v="None"/>
    <s v="User"/>
    <x v="1"/>
    <x v="1"/>
  </r>
  <r>
    <s v="8cd5d677-e699-4c34-b230-1273556f64e2"/>
    <s v="confluence-users"/>
    <s v="5fdb2ad09edf280075ca9647"/>
    <s v="Cynthia"/>
    <x v="7"/>
    <s v="Active"/>
    <d v="2021-03-18T00:00:00"/>
    <s v="None"/>
    <s v="Never accessed"/>
    <s v="4 Apr 2022"/>
    <s v="None"/>
    <s v="User"/>
    <x v="1"/>
    <x v="1"/>
  </r>
  <r>
    <s v="738bde9c-5c9b-4e89-a821-e0da614091df"/>
    <s v="Proj projecto 3273"/>
    <s v="5fdb2ad09edf280075ca9647"/>
    <s v="Cynthia"/>
    <x v="7"/>
    <s v="Active"/>
    <d v="2021-03-18T00:00:00"/>
    <s v="None"/>
    <s v="Never accessed"/>
    <s v="4 Apr 2022"/>
    <s v="None"/>
    <s v="User"/>
    <x v="1"/>
    <x v="1"/>
  </r>
  <r>
    <s v="8cd5d677-e699-4c34-b230-1273556f64e2"/>
    <s v="confluence-users"/>
    <s v="5e67f3c277d46c0cf93afa3a"/>
    <s v="ricardo.pitorro"/>
    <x v="8"/>
    <s v="Active"/>
    <d v="2021-03-18T00:00:00"/>
    <s v="None"/>
    <s v="Never accessed"/>
    <s v="15 Jun 2023"/>
    <s v="None"/>
    <s v="User"/>
    <x v="1"/>
    <x v="1"/>
  </r>
  <r>
    <s v="8cd5d677-e699-4c34-b230-1273556f64e2"/>
    <s v="confluence-users"/>
    <s v="6053697986b0dd00718503c7"/>
    <s v="André Philip"/>
    <x v="9"/>
    <s v="Active"/>
    <d v="2021-03-18T00:00:00"/>
    <s v="None"/>
    <s v="Never accessed"/>
    <s v="4 Apr 2022"/>
    <s v="None"/>
    <s v="User"/>
    <x v="1"/>
    <x v="1"/>
  </r>
  <r>
    <s v="738bde9c-5c9b-4e89-a821-e0da614091df"/>
    <s v="Proj projecto 3273"/>
    <s v="6053697986b0dd00718503c7"/>
    <s v="André Philip"/>
    <x v="9"/>
    <s v="Active"/>
    <d v="2021-03-18T00:00:00"/>
    <s v="None"/>
    <s v="Never accessed"/>
    <s v="4 Apr 2022"/>
    <s v="None"/>
    <s v="User"/>
    <x v="1"/>
    <x v="1"/>
  </r>
  <r>
    <s v="96d16e27-d3c8-4056-9012-e1227d76e699"/>
    <s v="Project 9511"/>
    <s v="5ffd8c8a8332a1010e296614"/>
    <s v="Andriana Tepordei"/>
    <x v="10"/>
    <s v="Active"/>
    <d v="2021-01-12T00:00:00"/>
    <s v="None"/>
    <s v="10 Apr 2023"/>
    <s v="Never accessed"/>
    <s v="User"/>
    <s v="None"/>
    <x v="0"/>
    <x v="2"/>
  </r>
  <r>
    <s v="734967dd-d6b7-42ab-972c-9b1c9928b6c4"/>
    <s v="jira-software-users"/>
    <s v="5ffd8c8a8332a1010e296614"/>
    <s v="Andriana Tepordei"/>
    <x v="10"/>
    <s v="Active"/>
    <d v="2021-01-12T00:00:00"/>
    <s v="None"/>
    <s v="10 Apr 2023"/>
    <s v="Never accessed"/>
    <s v="User"/>
    <s v="None"/>
    <x v="0"/>
    <x v="1"/>
  </r>
  <r>
    <s v="d05b816c-de09-4a8a-98ec-9e5bb13b3fcd"/>
    <s v="Proj 9522 – D Assisted Onboarding"/>
    <s v="62b979b18a35a8a83fb248a4"/>
    <s v="Nuno Rodrigues"/>
    <x v="11"/>
    <s v="Active"/>
    <d v="2023-06-07T00:00:00"/>
    <s v="None"/>
    <s v="Never accessed"/>
    <s v="Never accessed"/>
    <s v="User"/>
    <s v="None"/>
    <x v="0"/>
    <x v="3"/>
  </r>
  <r>
    <s v="734967dd-d6b7-42ab-972c-9b1c9928b6c4"/>
    <s v="jira-software-users"/>
    <s v="62b979b18a35a8a83fb248a4"/>
    <s v="Nuno Rodrigues"/>
    <x v="11"/>
    <s v="Active"/>
    <d v="2023-06-07T00:00:00"/>
    <s v="None"/>
    <s v="Never accessed"/>
    <s v="Never accessed"/>
    <s v="User"/>
    <s v="None"/>
    <x v="0"/>
    <x v="1"/>
  </r>
  <r>
    <s v="8cd5d677-e699-4c34-b230-1273556f64e2"/>
    <s v="confluence-users"/>
    <s v="5ace79411f4cab2b63549c47"/>
    <s v="Luís Amorim"/>
    <x v="12"/>
    <s v="Active"/>
    <d v="2018-04-11T00:00:00"/>
    <s v="None"/>
    <s v="Never accessed"/>
    <s v="5 Jun 2023"/>
    <s v="None"/>
    <s v="User"/>
    <x v="1"/>
    <x v="1"/>
  </r>
  <r>
    <s v="a0064ae6-2d7e-42c6-a4fd-858421fdb274"/>
    <s v="Bring Group"/>
    <s v="5ace79411f4cab2b63549c47"/>
    <s v="Luís Amorim"/>
    <x v="12"/>
    <s v="Active"/>
    <d v="2018-04-11T00:00:00"/>
    <s v="None"/>
    <s v="Never accessed"/>
    <s v="5 Jun 2023"/>
    <s v="None"/>
    <s v="User"/>
    <x v="1"/>
    <x v="1"/>
  </r>
  <r>
    <s v="8cd5d677-e699-4c34-b230-1273556f64e2"/>
    <s v="confluence-users"/>
    <s v="61f272ba58ce4f00689c63a7"/>
    <s v="John Wati"/>
    <x v="13"/>
    <s v="Active"/>
    <d v="2022-01-27T00:00:00"/>
    <s v="None"/>
    <s v="Never accessed"/>
    <s v="6 Feb 2023"/>
    <s v="None"/>
    <s v="User"/>
    <x v="1"/>
    <x v="1"/>
  </r>
  <r>
    <s v="738bde9c-5c9b-4e89-a821-e0da614091df"/>
    <s v="Proj projecto 3273"/>
    <s v="61f272ba58ce4f00689c63a7"/>
    <s v="John Wati"/>
    <x v="13"/>
    <s v="Active"/>
    <d v="2022-01-27T00:00:00"/>
    <s v="None"/>
    <s v="Never accessed"/>
    <s v="6 Feb 2023"/>
    <s v="None"/>
    <s v="User"/>
    <x v="1"/>
    <x v="1"/>
  </r>
  <r>
    <s v="8cd5d677-e699-4c34-b230-1273556f64e2"/>
    <s v="confluence-users"/>
    <s v="5d6e79171d7bfa0d9cf23275"/>
    <s v="Jónatas Silva"/>
    <x v="14"/>
    <s v="Active"/>
    <d v="2021-03-18T00:00:00"/>
    <s v="None"/>
    <s v="Never accessed"/>
    <s v="3 Apr 2023"/>
    <s v="None"/>
    <s v="User"/>
    <x v="1"/>
    <x v="1"/>
  </r>
  <r>
    <s v="8cd5d677-e699-4c34-b230-1273556f64e2"/>
    <s v="confluence-users"/>
    <s v="5c8a8620945f50730515a36d"/>
    <s v="Diogo Brandão"/>
    <x v="15"/>
    <s v="Active"/>
    <d v="2021-03-18T00:00:00"/>
    <s v="None"/>
    <s v="Never accessed"/>
    <s v="12 Jun 2023"/>
    <s v="None"/>
    <s v="User"/>
    <x v="1"/>
    <x v="1"/>
  </r>
  <r>
    <s v="8cd5d677-e699-4c34-b230-1273556f64e2"/>
    <s v="confluence-users"/>
    <s v="557058:afedb358-ddf3-4759-8df4-c1f9d94c8daa"/>
    <s v="Ana Duarte"/>
    <x v="16"/>
    <s v="Active"/>
    <d v="2018-02-02T00:00:00"/>
    <s v="None"/>
    <s v="Never accessed"/>
    <s v="24 Aug 2022"/>
    <s v="None"/>
    <s v="User"/>
    <x v="1"/>
    <x v="1"/>
  </r>
  <r>
    <s v="8cd5d677-e699-4c34-b230-1273556f64e2"/>
    <s v="confluence-users"/>
    <s v="60cc5c9cb1f93b00694cd2b4"/>
    <s v="eduardo.farias"/>
    <x v="17"/>
    <s v="Active"/>
    <d v="2021-06-18T00:00:00"/>
    <s v="None"/>
    <s v="Never accessed"/>
    <s v="27 Jul 2022"/>
    <s v="None"/>
    <s v="User"/>
    <x v="1"/>
    <x v="1"/>
  </r>
  <r>
    <s v="8cd5d677-e699-4c34-b230-1273556f64e2"/>
    <s v="confluence-users"/>
    <s v="636d10d06bbefce0aca3e8c9"/>
    <s v="Rúben Santos"/>
    <x v="18"/>
    <s v="Active"/>
    <d v="2023-05-29T00:00:00"/>
    <s v="None"/>
    <s v="Never accessed"/>
    <s v="5 Jun 2023"/>
    <s v="None"/>
    <s v="User"/>
    <x v="1"/>
    <x v="1"/>
  </r>
  <r>
    <s v="734967dd-d6b7-42ab-972c-9b1c9928b6c4"/>
    <s v="jira-software-users"/>
    <s v="61c9d7339ee70a0068f7af92"/>
    <s v="Joana Camilo Mota"/>
    <x v="19"/>
    <s v="Active"/>
    <d v="2021-12-27T00:00:00"/>
    <s v="None"/>
    <s v="31 May 2023"/>
    <s v="16 Jun 2023"/>
    <s v="User"/>
    <s v="User"/>
    <x v="2"/>
    <x v="1"/>
  </r>
  <r>
    <s v="d05b816c-de09-4a8a-98ec-9e5bb13b3fcd"/>
    <s v="Proj 9522 – D Assisted Onboarding"/>
    <s v="61c9d7339ee70a0068f7af92"/>
    <s v="Joana Camilo Mota"/>
    <x v="19"/>
    <s v="Active"/>
    <d v="2021-12-27T00:00:00"/>
    <s v="None"/>
    <s v="31 May 2023"/>
    <s v="16 Jun 2023"/>
    <s v="User"/>
    <s v="User"/>
    <x v="2"/>
    <x v="3"/>
  </r>
  <r>
    <s v="8cd5d677-e699-4c34-b230-1273556f64e2"/>
    <s v="confluence-users"/>
    <s v="61c9d7339ee70a0068f7af92"/>
    <s v="Joana Camilo Mota"/>
    <x v="19"/>
    <s v="Active"/>
    <d v="2021-12-27T00:00:00"/>
    <s v="None"/>
    <s v="31 May 2023"/>
    <s v="16 Jun 2023"/>
    <s v="User"/>
    <s v="User"/>
    <x v="2"/>
    <x v="1"/>
  </r>
  <r>
    <s v="734967dd-d6b7-42ab-972c-9b1c9928b6c4"/>
    <s v="jira-software-users"/>
    <s v="605369fd009fee006948ec1e"/>
    <s v="Inês Gonçalves Duarte"/>
    <x v="20"/>
    <s v="Active"/>
    <d v="2021-03-18T00:00:00"/>
    <s v="None"/>
    <s v="14 Jun 2023"/>
    <s v="14 Jun 2023"/>
    <s v="User"/>
    <s v="User"/>
    <x v="2"/>
    <x v="1"/>
  </r>
  <r>
    <s v="d05b816c-de09-4a8a-98ec-9e5bb13b3fcd"/>
    <s v="Proj 9522 – D Assisted Onboarding"/>
    <s v="605369fd009fee006948ec1e"/>
    <s v="Inês Gonçalves Duarte"/>
    <x v="20"/>
    <s v="Active"/>
    <d v="2021-03-18T00:00:00"/>
    <s v="None"/>
    <s v="14 Jun 2023"/>
    <s v="14 Jun 2023"/>
    <s v="User"/>
    <s v="User"/>
    <x v="2"/>
    <x v="3"/>
  </r>
  <r>
    <s v="8cd5d677-e699-4c34-b230-1273556f64e2"/>
    <s v="confluence-users"/>
    <s v="605369fd009fee006948ec1e"/>
    <s v="Inês Gonçalves Duarte"/>
    <x v="20"/>
    <s v="Active"/>
    <d v="2021-03-18T00:00:00"/>
    <s v="None"/>
    <s v="14 Jun 2023"/>
    <s v="14 Jun 2023"/>
    <s v="User"/>
    <s v="User"/>
    <x v="2"/>
    <x v="1"/>
  </r>
  <r>
    <s v="8cd5d677-e699-4c34-b230-1273556f64e2"/>
    <s v="confluence-users"/>
    <s v="5cff4417b674950c52db5211"/>
    <s v="João Borges"/>
    <x v="21"/>
    <s v="Active"/>
    <d v="2021-03-18T00:00:00"/>
    <s v="None"/>
    <s v="Never accessed"/>
    <s v="15 Apr 2021"/>
    <s v="None"/>
    <s v="User"/>
    <x v="1"/>
    <x v="1"/>
  </r>
  <r>
    <s v="734967dd-d6b7-42ab-972c-9b1c9928b6c4"/>
    <s v="jira-software-users"/>
    <s v="557058:7bfa3cfa-210e-483a-99af-57ef8070f9ce"/>
    <s v="Fernando Jesus"/>
    <x v="22"/>
    <s v="Active"/>
    <d v="2017-12-14T00:00:00"/>
    <s v="Org Admin"/>
    <s v="14 Jun 2023"/>
    <s v="14 Jun 2023"/>
    <s v="User"/>
    <s v="User"/>
    <x v="2"/>
    <x v="1"/>
  </r>
  <r>
    <s v="96d16e27-d3c8-4056-9012-e1227d76e699"/>
    <s v="Project 9511"/>
    <s v="557058:7bfa3cfa-210e-483a-99af-57ef8070f9ce"/>
    <s v="Fernando Jesus"/>
    <x v="22"/>
    <s v="Active"/>
    <d v="2017-12-14T00:00:00"/>
    <s v="Org Admin"/>
    <s v="14 Jun 2023"/>
    <s v="14 Jun 2023"/>
    <s v="User"/>
    <s v="User"/>
    <x v="2"/>
    <x v="2"/>
  </r>
  <r>
    <s v="cba00110-ae2d-4bc2-b015-40e79234c6a5"/>
    <s v="Project 3205"/>
    <s v="557058:7bfa3cfa-210e-483a-99af-57ef8070f9ce"/>
    <s v="Fernando Jesus"/>
    <x v="22"/>
    <s v="Active"/>
    <d v="2017-12-14T00:00:00"/>
    <s v="Org Admin"/>
    <s v="14 Jun 2023"/>
    <s v="14 Jun 2023"/>
    <s v="User"/>
    <s v="User"/>
    <x v="2"/>
    <x v="4"/>
  </r>
  <r>
    <s v="939f848c-a3e9-4243-b532-e3b7aa747fa8"/>
    <s v="site-admins"/>
    <s v="557058:7bfa3cfa-210e-483a-99af-57ef8070f9ce"/>
    <s v="Fernando Jesus"/>
    <x v="22"/>
    <s v="Active"/>
    <d v="2017-12-14T00:00:00"/>
    <s v="Org Admin"/>
    <s v="14 Jun 2023"/>
    <s v="14 Jun 2023"/>
    <s v="User"/>
    <s v="User"/>
    <x v="2"/>
    <x v="1"/>
  </r>
  <r>
    <s v="d8df3989-9445-4883-bb38-1ff025386655"/>
    <s v="jira-administrators"/>
    <s v="557058:7bfa3cfa-210e-483a-99af-57ef8070f9ce"/>
    <s v="Fernando Jesus"/>
    <x v="22"/>
    <s v="Active"/>
    <d v="2017-12-14T00:00:00"/>
    <s v="Org Admin"/>
    <s v="14 Jun 2023"/>
    <s v="14 Jun 2023"/>
    <s v="User"/>
    <s v="User"/>
    <x v="2"/>
    <x v="1"/>
  </r>
  <r>
    <s v="8cd5d677-e699-4c34-b230-1273556f64e2"/>
    <s v="confluence-users"/>
    <s v="557058:7bfa3cfa-210e-483a-99af-57ef8070f9ce"/>
    <s v="Fernando Jesus"/>
    <x v="22"/>
    <s v="Active"/>
    <d v="2017-12-14T00:00:00"/>
    <s v="Org Admin"/>
    <s v="14 Jun 2023"/>
    <s v="14 Jun 2023"/>
    <s v="User"/>
    <s v="User"/>
    <x v="2"/>
    <x v="1"/>
  </r>
  <r>
    <s v="0c0d3210-32a1-49f4-a55f-02f74df198bf"/>
    <s v="Project 0001"/>
    <s v="557058:7bfa3cfa-210e-483a-99af-57ef8070f9ce"/>
    <s v="Fernando Jesus"/>
    <x v="22"/>
    <s v="Active"/>
    <d v="2017-12-14T00:00:00"/>
    <s v="Org Admin"/>
    <s v="14 Jun 2023"/>
    <s v="14 Jun 2023"/>
    <s v="User"/>
    <s v="User"/>
    <x v="2"/>
    <x v="5"/>
  </r>
  <r>
    <s v="4b7a6ce2-b1f5-4781-baee-8940940a00b7"/>
    <s v="administrators"/>
    <s v="557058:7bfa3cfa-210e-483a-99af-57ef8070f9ce"/>
    <s v="Fernando Jesus"/>
    <x v="22"/>
    <s v="Active"/>
    <d v="2017-12-14T00:00:00"/>
    <s v="Org Admin"/>
    <s v="14 Jun 2023"/>
    <s v="14 Jun 2023"/>
    <s v="User"/>
    <s v="User"/>
    <x v="2"/>
    <x v="1"/>
  </r>
  <r>
    <s v="8cd5d677-e699-4c34-b230-1273556f64e2"/>
    <s v="confluence-users"/>
    <s v="5ee222036bd4b80aadbb1c72"/>
    <s v="Claudia Pinto"/>
    <x v="23"/>
    <s v="Active"/>
    <d v="2021-03-18T00:00:00"/>
    <s v="None"/>
    <s v="Never accessed"/>
    <s v="9 Apr 2021"/>
    <s v="None"/>
    <s v="User"/>
    <x v="1"/>
    <x v="1"/>
  </r>
  <r>
    <s v="8cd5d677-e699-4c34-b230-1273556f64e2"/>
    <s v="confluence-users"/>
    <s v="5e4fdeb590dfb70c9e61b019"/>
    <s v="Jose Leite Silva"/>
    <x v="24"/>
    <s v="Active"/>
    <d v="2021-03-18T00:00:00"/>
    <s v="None"/>
    <s v="Never accessed"/>
    <s v="5 Jun 2023"/>
    <s v="None"/>
    <s v="User"/>
    <x v="1"/>
    <x v="1"/>
  </r>
  <r>
    <s v="8cd5d677-e699-4c34-b230-1273556f64e2"/>
    <s v="confluence-users"/>
    <s v="5f687055e4ac20006a9ccf3c"/>
    <s v="Ricardo Rio"/>
    <x v="25"/>
    <s v="Active"/>
    <d v="2021-03-18T00:00:00"/>
    <s v="None"/>
    <s v="Never accessed"/>
    <s v="16 Jun 2023"/>
    <s v="None"/>
    <s v="User"/>
    <x v="1"/>
    <x v="1"/>
  </r>
  <r>
    <s v="8cd5d677-e699-4c34-b230-1273556f64e2"/>
    <s v="confluence-users"/>
    <s v="60536a41695c3900707773b7"/>
    <s v="Mitchelle"/>
    <x v="26"/>
    <s v="Active"/>
    <d v="2021-03-18T00:00:00"/>
    <s v="None"/>
    <s v="Never accessed"/>
    <s v="25 Mar 2021"/>
    <s v="None"/>
    <s v="User"/>
    <x v="1"/>
    <x v="1"/>
  </r>
  <r>
    <s v="8cd5d677-e699-4c34-b230-1273556f64e2"/>
    <s v="confluence-users"/>
    <s v="5e9f674efd4e200c186366e8"/>
    <s v="Bruno Tiago Barros Nunes"/>
    <x v="27"/>
    <s v="Active"/>
    <d v="2021-03-18T00:00:00"/>
    <s v="None"/>
    <s v="Never accessed"/>
    <s v="14 Mar 2023"/>
    <s v="None"/>
    <s v="User"/>
    <x v="1"/>
    <x v="1"/>
  </r>
  <r>
    <s v="8cd5d677-e699-4c34-b230-1273556f64e2"/>
    <s v="confluence-users"/>
    <s v="611b85a0ee94700071864433"/>
    <s v="Diogo Dutra Sampaio Rodrigues"/>
    <x v="28"/>
    <s v="Active"/>
    <d v="2021-08-17T00:00:00"/>
    <s v="None"/>
    <s v="Never accessed"/>
    <s v="28 Mar 2023"/>
    <s v="None"/>
    <s v="User"/>
    <x v="1"/>
    <x v="1"/>
  </r>
  <r>
    <s v="734967dd-d6b7-42ab-972c-9b1c9928b6c4"/>
    <s v="jira-software-users"/>
    <s v="5c7cfa849bcc6905e9e68c0f"/>
    <s v="Patricia Domingos"/>
    <x v="29"/>
    <s v="Active"/>
    <d v="2021-03-18T00:00:00"/>
    <s v="None"/>
    <s v="21 Sep 2022"/>
    <s v="16 Nov 2022"/>
    <s v="User"/>
    <s v="User"/>
    <x v="2"/>
    <x v="1"/>
  </r>
  <r>
    <s v="d05b816c-de09-4a8a-98ec-9e5bb13b3fcd"/>
    <s v="Proj 9522 – D Assisted Onboarding"/>
    <s v="5c7cfa849bcc6905e9e68c0f"/>
    <s v="Patricia Domingos"/>
    <x v="29"/>
    <s v="Active"/>
    <d v="2021-03-18T00:00:00"/>
    <s v="None"/>
    <s v="21 Sep 2022"/>
    <s v="16 Nov 2022"/>
    <s v="User"/>
    <s v="User"/>
    <x v="2"/>
    <x v="3"/>
  </r>
  <r>
    <s v="8cd5d677-e699-4c34-b230-1273556f64e2"/>
    <s v="confluence-users"/>
    <s v="5c7cfa849bcc6905e9e68c0f"/>
    <s v="Patricia Domingos"/>
    <x v="29"/>
    <s v="Active"/>
    <d v="2021-03-18T00:00:00"/>
    <s v="None"/>
    <s v="21 Sep 2022"/>
    <s v="16 Nov 2022"/>
    <s v="User"/>
    <s v="User"/>
    <x v="2"/>
    <x v="1"/>
  </r>
  <r>
    <s v="8cd5d677-e699-4c34-b230-1273556f64e2"/>
    <s v="confluence-users"/>
    <s v="60536a30009fee006948eefe"/>
    <s v="Judith Achieng"/>
    <x v="30"/>
    <s v="Active"/>
    <d v="2021-03-18T00:00:00"/>
    <s v="None"/>
    <s v="Never accessed"/>
    <s v="27 Apr 2023"/>
    <s v="None"/>
    <s v="User"/>
    <x v="1"/>
    <x v="1"/>
  </r>
  <r>
    <s v="8cd5d677-e699-4c34-b230-1273556f64e2"/>
    <s v="confluence-users"/>
    <s v="5e259e5036bb380ca35cb224"/>
    <s v="Caio Bulgarelli"/>
    <x v="31"/>
    <s v="Active"/>
    <d v="2021-03-18T00:00:00"/>
    <s v="None"/>
    <s v="Never accessed"/>
    <s v="24 Sep 2021"/>
    <s v="None"/>
    <s v="User"/>
    <x v="1"/>
    <x v="1"/>
  </r>
  <r>
    <s v="4b7a6ce2-b1f5-4781-baee-8940940a00b7"/>
    <s v="administrators"/>
    <s v="60378ca12de69b006a207762"/>
    <s v="Overwan"/>
    <x v="32"/>
    <s v="Active"/>
    <d v="2021-02-25T00:00:00"/>
    <s v="Org Admin"/>
    <s v="14 Jun 2023"/>
    <s v="Never accessed"/>
    <s v="User"/>
    <s v="None"/>
    <x v="0"/>
    <x v="1"/>
  </r>
  <r>
    <s v="939f848c-a3e9-4243-b532-e3b7aa747fa8"/>
    <s v="site-admins"/>
    <s v="60378ca12de69b006a207762"/>
    <s v="Overwan"/>
    <x v="32"/>
    <s v="Active"/>
    <d v="2021-02-25T00:00:00"/>
    <s v="Org Admin"/>
    <s v="14 Jun 2023"/>
    <s v="Never accessed"/>
    <s v="User"/>
    <s v="None"/>
    <x v="0"/>
    <x v="1"/>
  </r>
  <r>
    <s v="8cd5d677-e699-4c34-b230-1273556f64e2"/>
    <s v="confluence-users"/>
    <s v="5e42804f08e2a40c9383b7c4"/>
    <s v="fabio.silva"/>
    <x v="33"/>
    <s v="Active"/>
    <d v="2021-03-18T00:00:00"/>
    <s v="None"/>
    <s v="Never accessed"/>
    <s v="5 Apr 2023"/>
    <s v="None"/>
    <s v="User"/>
    <x v="1"/>
    <x v="1"/>
  </r>
  <r>
    <s v="8cd5d677-e699-4c34-b230-1273556f64e2"/>
    <s v="confluence-users"/>
    <s v="5ede59c0fff48a0ab5278156"/>
    <s v="Ruben Rocha"/>
    <x v="34"/>
    <s v="Active"/>
    <d v="2021-03-18T00:00:00"/>
    <s v="None"/>
    <s v="Never accessed"/>
    <s v="Never accessed"/>
    <s v="None"/>
    <s v="User"/>
    <x v="1"/>
    <x v="1"/>
  </r>
  <r>
    <s v="8cd5d677-e699-4c34-b230-1273556f64e2"/>
    <s v="confluence-users"/>
    <s v="5cff441619ad2c0c56213279"/>
    <s v="Diogo Toste Silveira"/>
    <x v="35"/>
    <s v="Active"/>
    <d v="2021-03-18T00:00:00"/>
    <s v="None"/>
    <s v="Never accessed"/>
    <s v="19 Aug 2021"/>
    <s v="None"/>
    <s v="User"/>
    <x v="1"/>
    <x v="1"/>
  </r>
  <r>
    <s v="8cd5d677-e699-4c34-b230-1273556f64e2"/>
    <s v="confluence-users"/>
    <s v="5e2fd0154fc4e10e7c260e67"/>
    <s v="Rafael Azevedo"/>
    <x v="36"/>
    <s v="Active"/>
    <d v="2021-03-18T00:00:00"/>
    <s v="None"/>
    <s v="Never accessed"/>
    <s v="5 Aug 2022"/>
    <s v="None"/>
    <s v="User"/>
    <x v="1"/>
    <x v="1"/>
  </r>
  <r>
    <s v="8cd5d677-e699-4c34-b230-1273556f64e2"/>
    <s v="confluence-users"/>
    <s v="5e57c1ef4d2a000c91157062"/>
    <s v="lisandro.silva"/>
    <x v="37"/>
    <s v="Active"/>
    <d v="2021-03-18T00:00:00"/>
    <s v="None"/>
    <s v="Never accessed"/>
    <s v="13 Jun 2023"/>
    <s v="None"/>
    <s v="User"/>
    <x v="1"/>
    <x v="1"/>
  </r>
  <r>
    <s v="8cd5d677-e699-4c34-b230-1273556f64e2"/>
    <s v="confluence-users"/>
    <s v="5c4f3a1281ec9e450ceb09ae"/>
    <s v="Ana Jesus"/>
    <x v="38"/>
    <s v="Active"/>
    <d v="2021-03-18T00:00:00"/>
    <s v="None"/>
    <s v="Never accessed"/>
    <s v="15 Jun 2023"/>
    <s v="None"/>
    <s v="User"/>
    <x v="1"/>
    <x v="1"/>
  </r>
  <r>
    <s v="8cd5d677-e699-4c34-b230-1273556f64e2"/>
    <s v="confluence-users"/>
    <s v="5f019de4502ce1001db8689a"/>
    <s v="João Luzio"/>
    <x v="39"/>
    <s v="Active"/>
    <d v="2021-03-18T00:00:00"/>
    <s v="None"/>
    <s v="Never accessed"/>
    <s v="17 Nov 2021"/>
    <s v="None"/>
    <s v="User"/>
    <x v="1"/>
    <x v="1"/>
  </r>
  <r>
    <s v="8cd5d677-e699-4c34-b230-1273556f64e2"/>
    <s v="confluence-users"/>
    <s v="5c7fa6b08ceec31341dbe944"/>
    <s v="Amelia Borges"/>
    <x v="40"/>
    <s v="Active"/>
    <d v="2021-03-18T00:00:00"/>
    <s v="None"/>
    <s v="Never accessed"/>
    <s v="13 Dec 2022"/>
    <s v="None"/>
    <s v="User"/>
    <x v="1"/>
    <x v="1"/>
  </r>
  <r>
    <s v="738bde9c-5c9b-4e89-a821-e0da614091df"/>
    <s v="Proj projecto 3273"/>
    <s v="5c7fa6b08ceec31341dbe944"/>
    <s v="Amelia Borges"/>
    <x v="40"/>
    <s v="Active"/>
    <d v="2021-03-18T00:00:00"/>
    <s v="None"/>
    <s v="Never accessed"/>
    <s v="13 Dec 2022"/>
    <s v="None"/>
    <s v="User"/>
    <x v="1"/>
    <x v="1"/>
  </r>
  <r>
    <s v="734967dd-d6b7-42ab-972c-9b1c9928b6c4"/>
    <s v="jira-software-users"/>
    <s v="5f3a693d333edb00439f256b"/>
    <s v="Marta Velosa"/>
    <x v="41"/>
    <s v="Active"/>
    <d v="2021-03-18T00:00:00"/>
    <s v="None"/>
    <s v="21 Sep 2022"/>
    <s v="30 Mar 2023"/>
    <s v="User"/>
    <s v="User"/>
    <x v="2"/>
    <x v="1"/>
  </r>
  <r>
    <s v="d05b816c-de09-4a8a-98ec-9e5bb13b3fcd"/>
    <s v="Proj 9522 – D Assisted Onboarding"/>
    <s v="5f3a693d333edb00439f256b"/>
    <s v="Marta Velosa"/>
    <x v="41"/>
    <s v="Active"/>
    <d v="2021-03-18T00:00:00"/>
    <s v="None"/>
    <s v="21 Sep 2022"/>
    <s v="30 Mar 2023"/>
    <s v="User"/>
    <s v="User"/>
    <x v="2"/>
    <x v="3"/>
  </r>
  <r>
    <s v="8cd5d677-e699-4c34-b230-1273556f64e2"/>
    <s v="confluence-users"/>
    <s v="5f3a693d333edb00439f256b"/>
    <s v="Marta Velosa"/>
    <x v="41"/>
    <s v="Active"/>
    <d v="2021-03-18T00:00:00"/>
    <s v="None"/>
    <s v="21 Sep 2022"/>
    <s v="30 Mar 2023"/>
    <s v="User"/>
    <s v="User"/>
    <x v="2"/>
    <x v="1"/>
  </r>
  <r>
    <s v="8cd5d677-e699-4c34-b230-1273556f64e2"/>
    <s v="confluence-users"/>
    <s v="60ba04215fa6f1006fe0bfc4"/>
    <s v="ines.raposo"/>
    <x v="42"/>
    <s v="Active"/>
    <d v="2021-06-04T00:00:00"/>
    <s v="None"/>
    <s v="Never accessed"/>
    <s v="17 Mar 2023"/>
    <s v="None"/>
    <s v="User"/>
    <x v="1"/>
    <x v="1"/>
  </r>
  <r>
    <s v="8cd5d677-e699-4c34-b230-1273556f64e2"/>
    <s v="confluence-users"/>
    <s v="5f0712b9e5efc1001b76495e"/>
    <s v="Rafael Barcellos"/>
    <x v="43"/>
    <s v="Active"/>
    <d v="2021-03-18T00:00:00"/>
    <s v="None"/>
    <s v="Never accessed"/>
    <s v="15 May 2023"/>
    <s v="None"/>
    <s v="User"/>
    <x v="1"/>
    <x v="1"/>
  </r>
  <r>
    <s v="8cd5d677-e699-4c34-b230-1273556f64e2"/>
    <s v="confluence-users"/>
    <s v="61f272bac3cb7c007238ef60"/>
    <s v="Oganga Odiwuor"/>
    <x v="44"/>
    <s v="Active"/>
    <d v="2022-01-27T00:00:00"/>
    <s v="None"/>
    <s v="Never accessed"/>
    <s v="22 Jul 2022"/>
    <s v="None"/>
    <s v="User"/>
    <x v="1"/>
    <x v="1"/>
  </r>
  <r>
    <s v="8cd5d677-e699-4c34-b230-1273556f64e2"/>
    <s v="confluence-users"/>
    <s v="61b87659599f18006a3852d0"/>
    <s v="Amani Mwadime"/>
    <x v="45"/>
    <s v="Active"/>
    <d v="2021-12-14T00:00:00"/>
    <s v="None"/>
    <s v="Never accessed"/>
    <s v="12 May 2022"/>
    <s v="None"/>
    <s v="User"/>
    <x v="1"/>
    <x v="1"/>
  </r>
  <r>
    <s v="8cd5d677-e699-4c34-b230-1273556f64e2"/>
    <s v="confluence-users"/>
    <s v="5d870a424f81660dca8cbb19"/>
    <s v="André Bártolo"/>
    <x v="46"/>
    <s v="Active"/>
    <d v="2021-03-18T00:00:00"/>
    <s v="None"/>
    <s v="Never accessed"/>
    <s v="29 Nov 2022"/>
    <s v="None"/>
    <s v="User"/>
    <x v="1"/>
    <x v="1"/>
  </r>
  <r>
    <s v="8cd5d677-e699-4c34-b230-1273556f64e2"/>
    <s v="confluence-users"/>
    <s v="5c595cab70c88b3ac427cc77"/>
    <s v="Cesar Cota"/>
    <x v="47"/>
    <s v="Active"/>
    <d v="2021-03-18T00:00:00"/>
    <s v="None"/>
    <s v="Never accessed"/>
    <s v="5 Jul 2021"/>
    <s v="None"/>
    <s v="User"/>
    <x v="1"/>
    <x v="1"/>
  </r>
  <r>
    <s v="8cd5d677-e699-4c34-b230-1273556f64e2"/>
    <s v="confluence-users"/>
    <s v="5e1bb08a5523db0ca669cf13"/>
    <s v="ines.marcal"/>
    <x v="48"/>
    <s v="Active"/>
    <d v="2021-03-18T00:00:00"/>
    <s v="None"/>
    <s v="Never accessed"/>
    <s v="24 Sep 2021"/>
    <s v="None"/>
    <s v="User"/>
    <x v="1"/>
    <x v="1"/>
  </r>
  <r>
    <s v="8cd5d677-e699-4c34-b230-1273556f64e2"/>
    <s v="confluence-users"/>
    <s v="630e0ff93310c2492b59f2f9"/>
    <s v="dario.sousa"/>
    <x v="49"/>
    <s v="Active"/>
    <d v="2023-05-29T00:00:00"/>
    <s v="None"/>
    <s v="Never accessed"/>
    <s v="Never accessed"/>
    <s v="None"/>
    <s v="User"/>
    <x v="1"/>
    <x v="1"/>
  </r>
  <r>
    <s v="8cd5d677-e699-4c34-b230-1273556f64e2"/>
    <s v="confluence-users"/>
    <s v="60536a2d45a3bb006813add9"/>
    <s v="Lars Otten"/>
    <x v="50"/>
    <s v="Active"/>
    <d v="2021-03-18T00:00:00"/>
    <s v="None"/>
    <s v="Never accessed"/>
    <s v="Never accessed"/>
    <s v="None"/>
    <s v="User"/>
    <x v="1"/>
    <x v="1"/>
  </r>
  <r>
    <s v="8cd5d677-e699-4c34-b230-1273556f64e2"/>
    <s v="confluence-users"/>
    <s v="603e633dd4c62100718f1ed3"/>
    <s v="Beth Wambui Muniu"/>
    <x v="51"/>
    <s v="Active"/>
    <d v="2021-03-18T00:00:00"/>
    <s v="None"/>
    <s v="Never accessed"/>
    <s v="24 May 2023"/>
    <s v="None"/>
    <s v="User"/>
    <x v="1"/>
    <x v="1"/>
  </r>
  <r>
    <s v="8cd5d677-e699-4c34-b230-1273556f64e2"/>
    <s v="confluence-users"/>
    <s v="5f0aa9b0e1618b001bbc1d87"/>
    <s v="André Branco"/>
    <x v="52"/>
    <s v="Active"/>
    <d v="2021-03-18T00:00:00"/>
    <s v="None"/>
    <s v="Never accessed"/>
    <s v="27 Mar 2023"/>
    <s v="None"/>
    <s v="User"/>
    <x v="1"/>
    <x v="1"/>
  </r>
  <r>
    <s v="734967dd-d6b7-42ab-972c-9b1c9928b6c4"/>
    <s v="jira-software-users"/>
    <s v="6076b1e1b5dffc006f3972a1"/>
    <s v="Catarina Vieira"/>
    <x v="53"/>
    <s v="Active"/>
    <d v="2021-05-04T00:00:00"/>
    <s v="None"/>
    <s v="1 Dec 2022"/>
    <s v="2 Dec 2022"/>
    <s v="User"/>
    <s v="User"/>
    <x v="2"/>
    <x v="1"/>
  </r>
  <r>
    <s v="d05b816c-de09-4a8a-98ec-9e5bb13b3fcd"/>
    <s v="Proj 9522 – D Assisted Onboarding"/>
    <s v="6076b1e1b5dffc006f3972a1"/>
    <s v="Catarina Vieira"/>
    <x v="53"/>
    <s v="Active"/>
    <d v="2021-05-04T00:00:00"/>
    <s v="None"/>
    <s v="1 Dec 2022"/>
    <s v="2 Dec 2022"/>
    <s v="User"/>
    <s v="User"/>
    <x v="2"/>
    <x v="3"/>
  </r>
  <r>
    <s v="8cd5d677-e699-4c34-b230-1273556f64e2"/>
    <s v="confluence-users"/>
    <s v="6076b1e1b5dffc006f3972a1"/>
    <s v="Catarina Vieira"/>
    <x v="53"/>
    <s v="Active"/>
    <d v="2021-05-04T00:00:00"/>
    <s v="None"/>
    <s v="1 Dec 2022"/>
    <s v="2 Dec 2022"/>
    <s v="User"/>
    <s v="User"/>
    <x v="2"/>
    <x v="1"/>
  </r>
  <r>
    <s v="8cd5d677-e699-4c34-b230-1273556f64e2"/>
    <s v="confluence-users"/>
    <s v="557058:f117735d-aca5-4469-880b-73bdeb6de5f4"/>
    <s v="Aires Noronha"/>
    <x v="54"/>
    <s v="Active"/>
    <d v="2018-04-11T00:00:00"/>
    <s v="None"/>
    <s v="Never accessed"/>
    <s v="27 Apr 2022"/>
    <s v="None"/>
    <s v="User"/>
    <x v="1"/>
    <x v="1"/>
  </r>
  <r>
    <s v="8cd5d677-e699-4c34-b230-1273556f64e2"/>
    <s v="confluence-users"/>
    <s v="5c595cad4f37f144ac72fe9c"/>
    <s v="César Silva"/>
    <x v="55"/>
    <s v="Active"/>
    <d v="2021-03-18T00:00:00"/>
    <s v="None"/>
    <s v="Never accessed"/>
    <s v="22 Sep 2022"/>
    <s v="None"/>
    <s v="User"/>
    <x v="1"/>
    <x v="1"/>
  </r>
  <r>
    <s v="8cd5d677-e699-4c34-b230-1273556f64e2"/>
    <s v="confluence-users"/>
    <s v="5f0712f0108462001581d012"/>
    <s v="Fábio Martins"/>
    <x v="56"/>
    <s v="Active"/>
    <d v="2021-03-18T00:00:00"/>
    <s v="None"/>
    <s v="Never accessed"/>
    <s v="31 Mar 2023"/>
    <s v="None"/>
    <s v="User"/>
    <x v="1"/>
    <x v="1"/>
  </r>
  <r>
    <s v="8cd5d677-e699-4c34-b230-1273556f64e2"/>
    <s v="confluence-users"/>
    <s v="5f0712f1fe23000022040c5b"/>
    <s v="Amanda Pontes"/>
    <x v="57"/>
    <s v="Active"/>
    <d v="2021-03-18T00:00:00"/>
    <s v="None"/>
    <s v="Never accessed"/>
    <s v="16 Jun 2023"/>
    <s v="None"/>
    <s v="User"/>
    <x v="1"/>
    <x v="1"/>
  </r>
  <r>
    <s v="8cd5d677-e699-4c34-b230-1273556f64e2"/>
    <s v="confluence-users"/>
    <s v="557058:b7006fe5-d18a-49cf-be3b-05e8b055ae41"/>
    <s v="Joao Pina"/>
    <x v="58"/>
    <s v="Active"/>
    <d v="2017-11-24T00:00:00"/>
    <s v="None"/>
    <s v="Never accessed"/>
    <s v="18 May 2023"/>
    <s v="None"/>
    <s v="User"/>
    <x v="1"/>
    <x v="1"/>
  </r>
  <r>
    <s v="93d19de8-7935-407d-9363-6112a0babdb6"/>
    <s v="Project 3249"/>
    <s v="60192b71a7fb4000693410b3"/>
    <s v="Agnes Mueni"/>
    <x v="59"/>
    <s v="Active"/>
    <d v="2021-02-02T00:00:00"/>
    <s v="None"/>
    <s v="Never accessed"/>
    <s v="Never accessed"/>
    <s v="None"/>
    <s v="None"/>
    <x v="3"/>
    <x v="6"/>
  </r>
  <r>
    <s v="8cd5d677-e699-4c34-b230-1273556f64e2"/>
    <s v="confluence-users"/>
    <s v="5cd17ccc3e6fd40fe82c4517"/>
    <s v="Mohamed Zuneid Iqbal"/>
    <x v="60"/>
    <s v="Active"/>
    <d v="2021-03-18T00:00:00"/>
    <s v="None"/>
    <s v="Never accessed"/>
    <s v="27 Aug 2021"/>
    <s v="None"/>
    <s v="User"/>
    <x v="1"/>
    <x v="1"/>
  </r>
  <r>
    <s v="8cd5d677-e699-4c34-b230-1273556f64e2"/>
    <s v="confluence-users"/>
    <s v="5f7dd3fc021acf0076f28e64"/>
    <s v="Meryellen Freitas Dantas"/>
    <x v="61"/>
    <s v="Active"/>
    <d v="2021-03-18T00:00:00"/>
    <s v="None"/>
    <s v="Never accessed"/>
    <s v="17 May 2023"/>
    <s v="None"/>
    <s v="User"/>
    <x v="1"/>
    <x v="1"/>
  </r>
  <r>
    <s v="8cd5d677-e699-4c34-b230-1273556f64e2"/>
    <s v="confluence-users"/>
    <s v="5cff44152686680c5ae1647a"/>
    <s v="Guilherme Silveira"/>
    <x v="62"/>
    <s v="Active"/>
    <d v="2021-03-18T00:00:00"/>
    <s v="None"/>
    <s v="Never accessed"/>
    <s v="26 Jul 2022"/>
    <s v="None"/>
    <s v="User"/>
    <x v="1"/>
    <x v="1"/>
  </r>
  <r>
    <s v="8cd5d677-e699-4c34-b230-1273556f64e2"/>
    <s v="confluence-users"/>
    <s v="5f686fef29ef28007020f14c"/>
    <s v="Erick Wasambo"/>
    <x v="63"/>
    <s v="Active"/>
    <d v="2021-03-18T00:00:00"/>
    <s v="None"/>
    <s v="Never accessed"/>
    <s v="Never accessed"/>
    <s v="None"/>
    <s v="User"/>
    <x v="1"/>
    <x v="1"/>
  </r>
  <r>
    <s v="8cd5d677-e699-4c34-b230-1273556f64e2"/>
    <s v="confluence-users"/>
    <s v="5cd4006d344d8f0e3fba3289"/>
    <s v="Rafael L. Santos"/>
    <x v="64"/>
    <s v="Active"/>
    <d v="2021-03-18T00:00:00"/>
    <s v="None"/>
    <s v="Never accessed"/>
    <s v="16 Jun 2023"/>
    <s v="None"/>
    <s v="User"/>
    <x v="1"/>
    <x v="1"/>
  </r>
  <r>
    <s v="8cd5d677-e699-4c34-b230-1273556f64e2"/>
    <s v="confluence-users"/>
    <s v="5e4280883df51b0c93739f9b"/>
    <s v="Ana Rita Câmara"/>
    <x v="65"/>
    <s v="Active"/>
    <d v="2021-03-18T00:00:00"/>
    <s v="None"/>
    <s v="Never accessed"/>
    <s v="16 Jun 2023"/>
    <s v="None"/>
    <s v="User"/>
    <x v="1"/>
    <x v="1"/>
  </r>
  <r>
    <s v="8cd5d677-e699-4c34-b230-1273556f64e2"/>
    <s v="confluence-users"/>
    <s v="5f69d254ed55c7006aceb1bd"/>
    <s v="miguel costa"/>
    <x v="66"/>
    <s v="Active"/>
    <d v="2021-03-18T00:00:00"/>
    <s v="None"/>
    <s v="Never accessed"/>
    <s v="Never accessed"/>
    <s v="None"/>
    <s v="User"/>
    <x v="1"/>
    <x v="1"/>
  </r>
  <r>
    <s v="8cd5d677-e699-4c34-b230-1273556f64e2"/>
    <s v="confluence-users"/>
    <s v="61797a07b9c549006fef1cbb"/>
    <s v="Ricardo Henrique dos Santos"/>
    <x v="67"/>
    <s v="Active"/>
    <d v="2021-10-27T00:00:00"/>
    <s v="None"/>
    <s v="Never accessed"/>
    <s v="18 Mar 2022"/>
    <s v="None"/>
    <s v="User"/>
    <x v="1"/>
    <x v="1"/>
  </r>
  <r>
    <s v="8cd5d677-e699-4c34-b230-1273556f64e2"/>
    <s v="confluence-users"/>
    <s v="5e2fd0133940fb0cad679232"/>
    <s v="Holger Costa"/>
    <x v="68"/>
    <s v="Active"/>
    <d v="2021-03-18T00:00:00"/>
    <s v="None"/>
    <s v="Never accessed"/>
    <s v="9 Apr 2021"/>
    <s v="None"/>
    <s v="User"/>
    <x v="1"/>
    <x v="1"/>
  </r>
  <r>
    <s v="8cd5d677-e699-4c34-b230-1273556f64e2"/>
    <s v="confluence-users"/>
    <s v="5b1e7b6c8b08c009c48b126a"/>
    <s v="Dário Ávila"/>
    <x v="69"/>
    <s v="Active"/>
    <d v="2021-03-18T00:00:00"/>
    <s v="None"/>
    <s v="Never accessed"/>
    <s v="25 Jun 2021"/>
    <s v="None"/>
    <s v="User"/>
    <x v="1"/>
    <x v="1"/>
  </r>
  <r>
    <s v="734967dd-d6b7-42ab-972c-9b1c9928b6c4"/>
    <s v="jira-software-users"/>
    <s v="5ccea1fae826800fcda5515b"/>
    <s v="Ana Rita Mendes"/>
    <x v="70"/>
    <s v="Active"/>
    <d v="2021-03-18T00:00:00"/>
    <s v="None"/>
    <s v="22 Jul 2022"/>
    <s v="12 Oct 2022"/>
    <s v="User"/>
    <s v="User"/>
    <x v="2"/>
    <x v="1"/>
  </r>
  <r>
    <s v="d05b816c-de09-4a8a-98ec-9e5bb13b3fcd"/>
    <s v="Proj 9522 – D Assisted Onboarding"/>
    <s v="5ccea1fae826800fcda5515b"/>
    <s v="Ana Rita Mendes"/>
    <x v="70"/>
    <s v="Active"/>
    <d v="2021-03-18T00:00:00"/>
    <s v="None"/>
    <s v="22 Jul 2022"/>
    <s v="12 Oct 2022"/>
    <s v="User"/>
    <s v="User"/>
    <x v="2"/>
    <x v="3"/>
  </r>
  <r>
    <s v="8cd5d677-e699-4c34-b230-1273556f64e2"/>
    <s v="confluence-users"/>
    <s v="5ccea1fae826800fcda5515b"/>
    <s v="Ana Rita Mendes"/>
    <x v="70"/>
    <s v="Active"/>
    <d v="2021-03-18T00:00:00"/>
    <s v="None"/>
    <s v="22 Jul 2022"/>
    <s v="12 Oct 2022"/>
    <s v="User"/>
    <s v="User"/>
    <x v="2"/>
    <x v="1"/>
  </r>
  <r>
    <s v="734967dd-d6b7-42ab-972c-9b1c9928b6c4"/>
    <s v="jira-software-users"/>
    <s v="712020:585fb6af-4520-4cf4-9367-1addc0941070"/>
    <s v="Rosangela Nazareno de Araujo"/>
    <x v="71"/>
    <s v="Active"/>
    <d v="2023-05-19T00:00:00"/>
    <s v="None"/>
    <s v="7 Jun 2023"/>
    <s v="13 Jun 2023"/>
    <s v="User"/>
    <s v="User"/>
    <x v="2"/>
    <x v="1"/>
  </r>
  <r>
    <s v="d05b816c-de09-4a8a-98ec-9e5bb13b3fcd"/>
    <s v="Proj 9522 – D Assisted Onboarding"/>
    <s v="712020:585fb6af-4520-4cf4-9367-1addc0941070"/>
    <s v="Rosangela Nazareno de Araujo"/>
    <x v="71"/>
    <s v="Active"/>
    <d v="2023-05-19T00:00:00"/>
    <s v="None"/>
    <s v="7 Jun 2023"/>
    <s v="13 Jun 2023"/>
    <s v="User"/>
    <s v="User"/>
    <x v="2"/>
    <x v="3"/>
  </r>
  <r>
    <s v="8cd5d677-e699-4c34-b230-1273556f64e2"/>
    <s v="confluence-users"/>
    <s v="712020:585fb6af-4520-4cf4-9367-1addc0941070"/>
    <s v="Rosangela Nazareno de Araujo"/>
    <x v="71"/>
    <s v="Active"/>
    <d v="2023-05-19T00:00:00"/>
    <s v="None"/>
    <s v="7 Jun 2023"/>
    <s v="13 Jun 2023"/>
    <s v="User"/>
    <s v="User"/>
    <x v="2"/>
    <x v="1"/>
  </r>
  <r>
    <s v="8cd5d677-e699-4c34-b230-1273556f64e2"/>
    <s v="confluence-users"/>
    <s v="5e42809129e6d00c9705c7fd"/>
    <s v="stelvio.carvalho"/>
    <x v="72"/>
    <s v="Active"/>
    <d v="2021-03-18T00:00:00"/>
    <s v="None"/>
    <s v="Never accessed"/>
    <s v="9 Apr 2021"/>
    <s v="None"/>
    <s v="User"/>
    <x v="1"/>
    <x v="1"/>
  </r>
  <r>
    <s v="8cd5d677-e699-4c34-b230-1273556f64e2"/>
    <s v="confluence-users"/>
    <s v="61d6fcb690cfd2007122307b"/>
    <s v="john.milya"/>
    <x v="73"/>
    <s v="Active"/>
    <d v="2022-01-06T00:00:00"/>
    <s v="None"/>
    <s v="Never accessed"/>
    <s v="Never accessed"/>
    <s v="None"/>
    <s v="User"/>
    <x v="1"/>
    <x v="1"/>
  </r>
  <r>
    <s v="8cd5d677-e699-4c34-b230-1273556f64e2"/>
    <s v="confluence-users"/>
    <s v="5d8a48e4f2f0670dcb6d5a26"/>
    <s v="José Diogo Oliveira Correia"/>
    <x v="74"/>
    <s v="Active"/>
    <d v="2021-03-18T00:00:00"/>
    <s v="None"/>
    <s v="Never accessed"/>
    <s v="10 May 2023"/>
    <s v="None"/>
    <s v="User"/>
    <x v="1"/>
    <x v="1"/>
  </r>
  <r>
    <s v="8cd5d677-e699-4c34-b230-1273556f64e2"/>
    <s v="confluence-users"/>
    <s v="626bf3e00f0cc0006f90cfff"/>
    <s v="Tânia Almeida"/>
    <x v="75"/>
    <s v="Active"/>
    <d v="2022-05-04T00:00:00"/>
    <s v="None"/>
    <s v="Never accessed"/>
    <s v="31 May 2023"/>
    <s v="None"/>
    <s v="User"/>
    <x v="1"/>
    <x v="1"/>
  </r>
  <r>
    <s v="8cd5d677-e699-4c34-b230-1273556f64e2"/>
    <s v="confluence-users"/>
    <s v="5ee28c4bf557470aba0c67be"/>
    <s v="Dora Angelino"/>
    <x v="76"/>
    <s v="Active"/>
    <d v="2021-03-18T00:00:00"/>
    <s v="None"/>
    <s v="Never accessed"/>
    <s v="6 Jun 2023"/>
    <s v="None"/>
    <s v="User"/>
    <x v="1"/>
    <x v="1"/>
  </r>
  <r>
    <s v="8cd5d677-e699-4c34-b230-1273556f64e2"/>
    <s v="confluence-users"/>
    <s v="611b85a19ee2e4006981055a"/>
    <s v="Diogo Bento"/>
    <x v="77"/>
    <s v="Active"/>
    <d v="2021-08-17T00:00:00"/>
    <s v="None"/>
    <s v="Never accessed"/>
    <s v="17 Mar 2022"/>
    <s v="None"/>
    <s v="User"/>
    <x v="1"/>
    <x v="1"/>
  </r>
  <r>
    <s v="8cd5d677-e699-4c34-b230-1273556f64e2"/>
    <s v="confluence-users"/>
    <s v="611b858447d1df00762baad9"/>
    <s v="Paulo Lemos"/>
    <x v="78"/>
    <s v="Active"/>
    <d v="2021-08-17T00:00:00"/>
    <s v="None"/>
    <s v="Never accessed"/>
    <s v="27 Mar 2023"/>
    <s v="None"/>
    <s v="User"/>
    <x v="1"/>
    <x v="1"/>
  </r>
  <r>
    <s v="8cd5d677-e699-4c34-b230-1273556f64e2"/>
    <s v="confluence-users"/>
    <s v="611b85eabe6c4300703a87c3"/>
    <s v="Valentino Costa Carreiro"/>
    <x v="79"/>
    <s v="Active"/>
    <d v="2021-08-17T00:00:00"/>
    <s v="None"/>
    <s v="Never accessed"/>
    <s v="5 Sep 2022"/>
    <s v="None"/>
    <s v="User"/>
    <x v="1"/>
    <x v="1"/>
  </r>
  <r>
    <s v="8cd5d677-e699-4c34-b230-1273556f64e2"/>
    <s v="confluence-users"/>
    <s v="61797a06e79ff6006faf7096"/>
    <s v="Diogo Ribeiro"/>
    <x v="80"/>
    <s v="Active"/>
    <d v="2021-10-27T00:00:00"/>
    <s v="None"/>
    <s v="Never accessed"/>
    <s v="16 Jun 2023"/>
    <s v="None"/>
    <s v="User"/>
    <x v="1"/>
    <x v="1"/>
  </r>
  <r>
    <s v="8cd5d677-e699-4c34-b230-1273556f64e2"/>
    <s v="confluence-users"/>
    <s v="60536a01e394c30069c7cbb4"/>
    <s v="joana Maia"/>
    <x v="81"/>
    <s v="Active"/>
    <d v="2021-03-18T00:00:00"/>
    <s v="None"/>
    <s v="Never accessed"/>
    <s v="6 Mar 2023"/>
    <s v="None"/>
    <s v="User"/>
    <x v="1"/>
    <x v="1"/>
  </r>
  <r>
    <s v="8cd5d677-e699-4c34-b230-1273556f64e2"/>
    <s v="confluence-users"/>
    <s v="6103b4aae6e6f80071c09647"/>
    <s v="Tomás Ferreira"/>
    <x v="82"/>
    <s v="Active"/>
    <d v="2021-07-30T00:00:00"/>
    <s v="None"/>
    <s v="Never accessed"/>
    <s v="18 May 2023"/>
    <s v="None"/>
    <s v="User"/>
    <x v="1"/>
    <x v="1"/>
  </r>
  <r>
    <s v="8cd5d677-e699-4c34-b230-1273556f64e2"/>
    <s v="confluence-users"/>
    <s v="60a37eb53fae6f0068b5d366"/>
    <s v="Sofia Pedrosa"/>
    <x v="83"/>
    <s v="Active"/>
    <d v="2021-05-18T00:00:00"/>
    <s v="None"/>
    <s v="Never accessed"/>
    <s v="5 Jun 2023"/>
    <s v="None"/>
    <s v="User"/>
    <x v="1"/>
    <x v="1"/>
  </r>
  <r>
    <s v="8cd5d677-e699-4c34-b230-1273556f64e2"/>
    <s v="confluence-users"/>
    <s v="637e04802acfad92d7b10ec5"/>
    <s v="Pedro Freitas"/>
    <x v="84"/>
    <s v="Active"/>
    <d v="2022-11-23T00:00:00"/>
    <s v="None"/>
    <s v="Never accessed"/>
    <s v="16 Jan 2023"/>
    <s v="None"/>
    <s v="User"/>
    <x v="1"/>
    <x v="1"/>
  </r>
  <r>
    <s v="8cd5d677-e699-4c34-b230-1273556f64e2"/>
    <s v="confluence-users"/>
    <s v="5e60df4ce5a1150cdca30017"/>
    <s v="Alexandre Costa"/>
    <x v="85"/>
    <s v="Active"/>
    <d v="2021-03-18T00:00:00"/>
    <s v="None"/>
    <s v="Never accessed"/>
    <s v="18 May 2023"/>
    <s v="None"/>
    <s v="User"/>
    <x v="1"/>
    <x v="1"/>
  </r>
  <r>
    <s v="8cd5d677-e699-4c34-b230-1273556f64e2"/>
    <s v="confluence-users"/>
    <s v="5dc95bc9d545f50de9ee6f2e"/>
    <s v="duarte.melo"/>
    <x v="86"/>
    <s v="Active"/>
    <d v="2021-03-18T00:00:00"/>
    <s v="None"/>
    <s v="Never accessed"/>
    <s v="1 Jun 2023"/>
    <s v="None"/>
    <s v="User"/>
    <x v="1"/>
    <x v="1"/>
  </r>
  <r>
    <s v="8cd5d677-e699-4c34-b230-1273556f64e2"/>
    <s v="confluence-users"/>
    <s v="5c595ca99f0b2e373f9f807a"/>
    <s v="Bruno Silva"/>
    <x v="87"/>
    <s v="Active"/>
    <d v="2021-03-18T00:00:00"/>
    <s v="None"/>
    <s v="Never accessed"/>
    <s v="24 May 2021"/>
    <s v="None"/>
    <s v="User"/>
    <x v="1"/>
    <x v="1"/>
  </r>
  <r>
    <s v="8cd5d677-e699-4c34-b230-1273556f64e2"/>
    <s v="confluence-users"/>
    <s v="5fa4323e58f2620072834307"/>
    <s v="Matías Gil"/>
    <x v="88"/>
    <s v="Active"/>
    <d v="2021-03-18T00:00:00"/>
    <s v="None"/>
    <s v="Never accessed"/>
    <s v="24 May 2021"/>
    <s v="None"/>
    <s v="User"/>
    <x v="1"/>
    <x v="1"/>
  </r>
  <r>
    <s v="734967dd-d6b7-42ab-972c-9b1c9928b6c4"/>
    <s v="jira-software-users"/>
    <s v="557058:7b880748-c34d-4452-9a5d-b1853f44f11c"/>
    <s v="Miguel Barraló"/>
    <x v="89"/>
    <s v="Active"/>
    <d v="2017-11-28T00:00:00"/>
    <s v="None"/>
    <s v="10 Feb 2023"/>
    <s v="22 May 2023"/>
    <s v="User"/>
    <s v="User"/>
    <x v="2"/>
    <x v="1"/>
  </r>
  <r>
    <s v="d05b816c-de09-4a8a-98ec-9e5bb13b3fcd"/>
    <s v="Proj 9522 – D Assisted Onboarding"/>
    <s v="557058:7b880748-c34d-4452-9a5d-b1853f44f11c"/>
    <s v="Miguel Barraló"/>
    <x v="89"/>
    <s v="Active"/>
    <d v="2017-11-28T00:00:00"/>
    <s v="None"/>
    <s v="10 Feb 2023"/>
    <s v="22 May 2023"/>
    <s v="User"/>
    <s v="User"/>
    <x v="2"/>
    <x v="3"/>
  </r>
  <r>
    <s v="8cd5d677-e699-4c34-b230-1273556f64e2"/>
    <s v="confluence-users"/>
    <s v="557058:7b880748-c34d-4452-9a5d-b1853f44f11c"/>
    <s v="Miguel Barraló"/>
    <x v="89"/>
    <s v="Active"/>
    <d v="2017-11-28T00:00:00"/>
    <s v="None"/>
    <s v="10 Feb 2023"/>
    <s v="22 May 2023"/>
    <s v="User"/>
    <s v="User"/>
    <x v="2"/>
    <x v="1"/>
  </r>
  <r>
    <s v="8cd5d677-e699-4c34-b230-1273556f64e2"/>
    <s v="confluence-users"/>
    <s v="611b85a6401687006913fb11"/>
    <s v="Salomé Câmara"/>
    <x v="90"/>
    <s v="Active"/>
    <d v="2021-08-17T00:00:00"/>
    <s v="None"/>
    <s v="Never accessed"/>
    <s v="27 Mar 2023"/>
    <s v="None"/>
    <s v="User"/>
    <x v="1"/>
    <x v="1"/>
  </r>
  <r>
    <s v="8cd5d677-e699-4c34-b230-1273556f64e2"/>
    <s v="confluence-users"/>
    <s v="5b1e7b6a8ed0a74e47a8f6b8"/>
    <s v="Andre Pereira"/>
    <x v="91"/>
    <s v="Active"/>
    <d v="2021-03-18T00:00:00"/>
    <s v="None"/>
    <s v="Never accessed"/>
    <s v="16 Jun 2023"/>
    <s v="None"/>
    <s v="User"/>
    <x v="1"/>
    <x v="1"/>
  </r>
  <r>
    <s v="8cd5d677-e699-4c34-b230-1273556f64e2"/>
    <s v="confluence-users"/>
    <s v="605369ff686bf5007042b7c7"/>
    <s v="james.macharia"/>
    <x v="92"/>
    <s v="Active"/>
    <d v="2021-03-18T00:00:00"/>
    <s v="None"/>
    <s v="Never accessed"/>
    <s v="12 Jun 2023"/>
    <s v="None"/>
    <s v="User"/>
    <x v="1"/>
    <x v="1"/>
  </r>
  <r>
    <s v="8cd5d677-e699-4c34-b230-1273556f64e2"/>
    <s v="confluence-users"/>
    <s v="5c6a968def824a1306389d81"/>
    <s v="Pedro Martins"/>
    <x v="93"/>
    <s v="Active"/>
    <d v="2021-03-18T00:00:00"/>
    <s v="None"/>
    <s v="Never accessed"/>
    <s v="14 Mar 2023"/>
    <s v="None"/>
    <s v="User"/>
    <x v="1"/>
    <x v="1"/>
  </r>
  <r>
    <s v="8cd5d677-e699-4c34-b230-1273556f64e2"/>
    <s v="confluence-users"/>
    <s v="603e633d30320b0069445ffa"/>
    <s v="Gordon Okello"/>
    <x v="94"/>
    <s v="Active"/>
    <d v="2021-03-18T00:00:00"/>
    <s v="None"/>
    <s v="Never accessed"/>
    <s v="27 Aug 2021"/>
    <s v="None"/>
    <s v="User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EFE3D0-8F8B-1C46-89B1-7DCC7A0D3911}" name="PivotTable1" cacheId="604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5:C110" firstHeaderRow="2" firstDataRow="2" firstDataCol="2" rowPageCount="1" colPageCount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ascending" defaultSubtotal="0">
      <items count="12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5"/>
        <item x="12"/>
        <item x="13"/>
        <item x="2"/>
        <item x="11"/>
        <item x="1"/>
        <item x="14"/>
        <item x="10"/>
        <item x="9"/>
        <item x="3"/>
        <item x="15"/>
        <item x="7"/>
        <item x="4"/>
        <item x="0"/>
        <item x="6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">
        <item h="1" m="1" x="4"/>
        <item x="1"/>
        <item h="1" x="0"/>
        <item h="1"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7"/>
  </rowFields>
  <rowItems count="104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0"/>
    </i>
    <i>
      <x v="51"/>
    </i>
    <i>
      <x v="53"/>
    </i>
    <i>
      <x v="54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9"/>
    </i>
    <i>
      <x v="120"/>
    </i>
    <i>
      <x v="121"/>
    </i>
  </rowItems>
  <colItems count="1">
    <i/>
  </colItems>
  <pageFields count="1">
    <pageField fld="8" hier="-1"/>
  </pageFields>
  <dataFields count="1">
    <dataField name="Count of emai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9220B-3165-2746-8B18-13994AF74DD7}" name="PivotTable3" cacheId="604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M5:N7" firstHeaderRow="2" firstDataRow="2" firstDataCol="1" rowPageCount="1" colPageCount="1"/>
  <pivotFields count="10">
    <pivotField compact="0" outline="0" showAll="0" defaultSubtotal="0"/>
    <pivotField axis="axisRow" dataField="1" compact="0" outline="0" showAll="0" defaultSubtotal="0">
      <items count="1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</items>
    </pivotField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5">
        <item h="1" m="1" x="4"/>
        <item h="1" x="1"/>
        <item h="1" x="0"/>
        <item x="2"/>
        <item h="1" x="3"/>
      </items>
    </pivotField>
    <pivotField compact="0" outline="0" subtotalTop="0" showAll="0" defaultSubtotal="0">
      <items count="8">
        <item x="1"/>
        <item x="6"/>
        <item x="5"/>
        <item x="2"/>
        <item x="7"/>
        <item x="0"/>
        <item x="3"/>
        <item x="4"/>
      </items>
    </pivotField>
  </pivotFields>
  <rowFields count="1">
    <field x="1"/>
  </rowFields>
  <rowItems count="1">
    <i>
      <x v="2"/>
    </i>
  </rowItems>
  <colItems count="1">
    <i/>
  </colItems>
  <pageFields count="1">
    <pageField fld="8" hier="-1"/>
  </pageFields>
  <dataFields count="1">
    <dataField name="Count of emai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322E6D-976A-5E4F-881E-502DF79233E9}" name="PivotTable2" cacheId="604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G5:I53" firstHeaderRow="2" firstDataRow="2" firstDataCol="2" rowPageCount="1" colPageCount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">
        <item h="1" m="1" x="4"/>
        <item h="1" x="1"/>
        <item x="0"/>
        <item h="1"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8">
        <item x="1"/>
        <item x="6"/>
        <item x="5"/>
        <item x="2"/>
        <item x="7"/>
        <item x="0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9"/>
  </rowFields>
  <rowItems count="47">
    <i>
      <x/>
      <x/>
    </i>
    <i r="1">
      <x v="5"/>
    </i>
    <i>
      <x v="12"/>
      <x/>
    </i>
    <i>
      <x v="13"/>
      <x v="5"/>
    </i>
    <i>
      <x v="19"/>
      <x/>
    </i>
    <i r="1">
      <x v="5"/>
    </i>
    <i r="1">
      <x v="6"/>
    </i>
    <i r="1">
      <x v="7"/>
    </i>
    <i>
      <x v="20"/>
      <x v="5"/>
    </i>
    <i>
      <x v="27"/>
      <x/>
    </i>
    <i r="1">
      <x v="6"/>
    </i>
    <i r="1">
      <x v="7"/>
    </i>
    <i>
      <x v="28"/>
      <x/>
    </i>
    <i>
      <x v="39"/>
      <x v="6"/>
    </i>
    <i>
      <x v="47"/>
      <x v="5"/>
    </i>
    <i>
      <x v="51"/>
      <x/>
    </i>
    <i r="1">
      <x v="1"/>
    </i>
    <i r="1">
      <x v="2"/>
    </i>
    <i r="1">
      <x v="7"/>
    </i>
    <i>
      <x v="52"/>
      <x v="5"/>
    </i>
    <i>
      <x v="55"/>
      <x v="5"/>
    </i>
    <i>
      <x v="56"/>
      <x/>
    </i>
    <i r="1">
      <x v="2"/>
    </i>
    <i r="1">
      <x v="5"/>
    </i>
    <i r="1">
      <x v="7"/>
    </i>
    <i>
      <x v="60"/>
      <x/>
    </i>
    <i r="1">
      <x v="5"/>
    </i>
    <i>
      <x v="62"/>
      <x/>
    </i>
    <i>
      <x v="67"/>
      <x/>
    </i>
    <i>
      <x v="68"/>
      <x v="6"/>
    </i>
    <i>
      <x v="81"/>
      <x/>
    </i>
    <i r="1">
      <x v="2"/>
    </i>
    <i r="1">
      <x v="5"/>
    </i>
    <i>
      <x v="85"/>
      <x/>
    </i>
    <i r="1">
      <x v="6"/>
    </i>
    <i>
      <x v="86"/>
      <x v="5"/>
    </i>
    <i>
      <x v="87"/>
      <x/>
    </i>
    <i>
      <x v="91"/>
      <x/>
    </i>
    <i>
      <x v="98"/>
      <x/>
    </i>
    <i>
      <x v="99"/>
      <x/>
    </i>
    <i>
      <x v="118"/>
      <x/>
    </i>
    <i r="1">
      <x v="6"/>
    </i>
    <i>
      <x v="122"/>
      <x/>
    </i>
    <i r="1">
      <x v="5"/>
    </i>
    <i>
      <x v="123"/>
      <x/>
    </i>
    <i r="1">
      <x v="4"/>
    </i>
    <i r="1">
      <x v="5"/>
    </i>
  </rowItems>
  <colItems count="1">
    <i/>
  </colItems>
  <pageFields count="1">
    <pageField fld="8" hier="-1"/>
  </pageFields>
  <dataFields count="1">
    <dataField name="Count of emai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BBC34-FFAF-E644-9080-2D15B3843DA1}" name="PivotTable4" cacheId="605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5:B96" firstHeaderRow="2" firstDataRow="2" firstDataCol="1" rowPageCount="1" colPageCount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ascending" defaultSubtotal="0">
      <items count="127">
        <item sd="0" m="1" x="120"/>
        <item sd="0" m="1" x="98"/>
        <item sd="0" x="59"/>
        <item sd="0" x="54"/>
        <item sd="0" x="85"/>
        <item sd="0" x="57"/>
        <item sd="0" x="45"/>
        <item sd="0" x="40"/>
        <item sd="0" m="1" x="96"/>
        <item sd="0" x="16"/>
        <item sd="0" x="38"/>
        <item sd="0" x="65"/>
        <item sd="0" x="70"/>
        <item sd="0" m="1" x="126"/>
        <item sd="0" x="46"/>
        <item sd="0" x="52"/>
        <item sd="0" x="91"/>
        <item sd="0" x="9"/>
        <item sd="0" x="1"/>
        <item sd="0" x="10"/>
        <item sd="0" m="1" x="103"/>
        <item sd="0" x="51"/>
        <item sd="0" m="1" x="118"/>
        <item sd="0" x="27"/>
        <item sd="0" x="87"/>
        <item sd="0" x="31"/>
        <item sd="0" m="1" x="104"/>
        <item sd="0" m="1" x="102"/>
        <item sd="0" x="53"/>
        <item sd="0" m="1" x="122"/>
        <item sd="0" x="47"/>
        <item sd="0" x="55"/>
        <item sd="0" x="23"/>
        <item sd="0" x="7"/>
        <item sd="0" m="1" x="101"/>
        <item sd="0" x="69"/>
        <item sd="0" x="49"/>
        <item sd="0" x="77"/>
        <item sd="0" x="15"/>
        <item sd="0" m="1" x="105"/>
        <item sd="0" x="80"/>
        <item sd="0" x="28"/>
        <item sd="0" x="35"/>
        <item sd="0" x="76"/>
        <item sd="0" x="86"/>
        <item sd="0" x="17"/>
        <item sd="0" m="1" x="95"/>
        <item sd="0" x="63"/>
        <item sd="0" x="56"/>
        <item sd="0" x="33"/>
        <item sd="0" x="22"/>
        <item sd="0" m="1" x="100"/>
        <item sd="0" x="2"/>
        <item sd="0" x="94"/>
        <item sd="0" m="1" x="99"/>
        <item sd="0" m="1" x="125"/>
        <item sd="0" x="62"/>
        <item sd="0" m="1" x="106"/>
        <item sd="0" x="68"/>
        <item sd="0" m="1" x="112"/>
        <item sd="0" m="1" x="113"/>
        <item sd="0" x="20"/>
        <item sd="0" x="48"/>
        <item sd="0" x="42"/>
        <item sd="0" x="92"/>
        <item sd="0" x="81"/>
        <item sd="0" x="19"/>
        <item sd="0" m="1" x="123"/>
        <item m="1" x="116"/>
        <item sd="0" x="21"/>
        <item sd="0" x="3"/>
        <item sd="0" x="39"/>
        <item sd="0" x="58"/>
        <item sd="0" x="73"/>
        <item sd="0" x="13"/>
        <item sd="0" x="14"/>
        <item sd="0" m="1" x="108"/>
        <item sd="0" x="74"/>
        <item sd="0" x="24"/>
        <item sd="0" x="30"/>
        <item sd="0" x="4"/>
        <item sd="0" m="1" x="114"/>
        <item sd="0" x="50"/>
        <item sd="0" x="37"/>
        <item sd="0" x="12"/>
        <item sd="0" m="1" x="111"/>
        <item sd="0" m="1" x="124"/>
        <item sd="0" x="41"/>
        <item sd="0" x="88"/>
        <item sd="0" x="61"/>
        <item sd="0" x="89"/>
        <item sd="0" x="66"/>
        <item sd="0" x="5"/>
        <item sd="0" x="26"/>
        <item sd="0" x="60"/>
        <item sd="0" m="1" x="110"/>
        <item x="11"/>
        <item sd="0" x="44"/>
        <item sd="0" x="32"/>
        <item sd="0" x="29"/>
        <item sd="0" x="78"/>
        <item sd="0" m="1" x="119"/>
        <item sd="0" x="84"/>
        <item sd="0" x="93"/>
        <item sd="0" x="36"/>
        <item sd="0" x="43"/>
        <item sd="0" x="64"/>
        <item sd="0" x="8"/>
        <item sd="0" x="25"/>
        <item sd="0" x="67"/>
        <item sd="0" m="1" x="121"/>
        <item x="71"/>
        <item sd="0" m="1" x="97"/>
        <item sd="0" x="34"/>
        <item x="18"/>
        <item sd="0" x="90"/>
        <item sd="0" m="1" x="109"/>
        <item sd="0" x="83"/>
        <item sd="0" x="72"/>
        <item sd="0" x="75"/>
        <item sd="0" m="1" x="117"/>
        <item sd="0" x="82"/>
        <item sd="0" x="79"/>
        <item sd="0" m="1" x="107"/>
        <item sd="0" x="0"/>
        <item x="6"/>
        <item sd="0" m="1"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4">
        <item x="1"/>
        <item h="1" x="0"/>
        <item x="2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90"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21"/>
    </i>
    <i>
      <x v="23"/>
    </i>
    <i>
      <x v="24"/>
    </i>
    <i>
      <x v="25"/>
    </i>
    <i>
      <x v="28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2"/>
    </i>
    <i>
      <x v="53"/>
    </i>
    <i>
      <x v="56"/>
    </i>
    <i>
      <x v="58"/>
    </i>
    <i>
      <x v="61"/>
    </i>
    <i>
      <x v="62"/>
    </i>
    <i>
      <x v="63"/>
    </i>
    <i>
      <x v="64"/>
    </i>
    <i>
      <x v="65"/>
    </i>
    <i>
      <x v="66"/>
    </i>
    <i>
      <x v="69"/>
    </i>
    <i>
      <x v="70"/>
    </i>
    <i>
      <x v="71"/>
    </i>
    <i>
      <x v="72"/>
    </i>
    <i>
      <x v="73"/>
    </i>
    <i>
      <x v="74"/>
    </i>
    <i>
      <x v="75"/>
    </i>
    <i>
      <x v="77"/>
    </i>
    <i>
      <x v="78"/>
    </i>
    <i>
      <x v="79"/>
    </i>
    <i>
      <x v="80"/>
    </i>
    <i>
      <x v="82"/>
    </i>
    <i>
      <x v="83"/>
    </i>
    <i>
      <x v="84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7"/>
    </i>
    <i>
      <x v="99"/>
    </i>
    <i>
      <x v="100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1"/>
    </i>
    <i>
      <x v="113"/>
    </i>
    <i>
      <x v="114"/>
    </i>
    <i>
      <x v="115"/>
    </i>
    <i>
      <x v="117"/>
    </i>
    <i>
      <x v="118"/>
    </i>
    <i>
      <x v="119"/>
    </i>
    <i>
      <x v="121"/>
    </i>
    <i>
      <x v="122"/>
    </i>
    <i>
      <x v="125"/>
    </i>
  </rowItems>
  <colItems count="1">
    <i/>
  </colItems>
  <pageFields count="1">
    <pageField fld="12" hier="-1"/>
  </pageFields>
  <dataFields count="1">
    <dataField name="Count of email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81EB4F-0E8D-9246-9143-A1050C01061B}" name="PivotTable6" cacheId="605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L5:M7" firstHeaderRow="2" firstDataRow="2" firstDataCol="1" rowPageCount="1" colPageCount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27">
        <item m="1" x="120"/>
        <item m="1" x="98"/>
        <item x="59"/>
        <item x="54"/>
        <item x="85"/>
        <item x="57"/>
        <item x="45"/>
        <item x="40"/>
        <item m="1" x="96"/>
        <item x="16"/>
        <item x="38"/>
        <item x="65"/>
        <item x="70"/>
        <item m="1" x="126"/>
        <item x="46"/>
        <item x="52"/>
        <item x="91"/>
        <item x="9"/>
        <item x="1"/>
        <item x="10"/>
        <item m="1" x="103"/>
        <item x="51"/>
        <item m="1" x="118"/>
        <item x="27"/>
        <item x="87"/>
        <item x="31"/>
        <item m="1" x="104"/>
        <item m="1" x="102"/>
        <item x="53"/>
        <item m="1" x="122"/>
        <item x="47"/>
        <item x="55"/>
        <item x="23"/>
        <item x="7"/>
        <item m="1" x="101"/>
        <item x="69"/>
        <item x="49"/>
        <item x="77"/>
        <item x="15"/>
        <item m="1" x="105"/>
        <item x="80"/>
        <item x="28"/>
        <item x="35"/>
        <item x="76"/>
        <item x="86"/>
        <item x="17"/>
        <item m="1" x="95"/>
        <item x="63"/>
        <item x="56"/>
        <item x="33"/>
        <item x="22"/>
        <item m="1" x="100"/>
        <item x="2"/>
        <item x="94"/>
        <item m="1" x="99"/>
        <item m="1" x="125"/>
        <item x="62"/>
        <item m="1" x="106"/>
        <item x="68"/>
        <item m="1" x="112"/>
        <item m="1" x="113"/>
        <item x="20"/>
        <item x="48"/>
        <item x="42"/>
        <item x="92"/>
        <item x="81"/>
        <item x="19"/>
        <item m="1" x="123"/>
        <item x="21"/>
        <item x="3"/>
        <item x="39"/>
        <item x="58"/>
        <item x="73"/>
        <item x="13"/>
        <item x="14"/>
        <item m="1" x="108"/>
        <item x="74"/>
        <item x="24"/>
        <item x="30"/>
        <item x="4"/>
        <item m="1" x="114"/>
        <item x="50"/>
        <item x="37"/>
        <item x="12"/>
        <item m="1" x="111"/>
        <item m="1" x="124"/>
        <item x="41"/>
        <item x="88"/>
        <item x="61"/>
        <item x="89"/>
        <item x="66"/>
        <item x="5"/>
        <item x="26"/>
        <item x="60"/>
        <item m="1" x="110"/>
        <item x="44"/>
        <item x="32"/>
        <item x="29"/>
        <item x="78"/>
        <item m="1" x="119"/>
        <item x="84"/>
        <item x="93"/>
        <item x="36"/>
        <item x="43"/>
        <item x="64"/>
        <item x="8"/>
        <item x="25"/>
        <item x="67"/>
        <item m="1" x="121"/>
        <item m="1" x="97"/>
        <item x="34"/>
        <item x="90"/>
        <item m="1" x="109"/>
        <item x="83"/>
        <item x="72"/>
        <item x="75"/>
        <item m="1" x="117"/>
        <item x="82"/>
        <item x="79"/>
        <item m="1" x="107"/>
        <item x="0"/>
        <item m="1" x="115"/>
        <item m="1" x="116"/>
        <item x="6"/>
        <item x="11"/>
        <item x="18"/>
        <item x="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4">
        <item h="1" x="1"/>
        <item h="1" x="0"/>
        <item h="1"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1">
    <i>
      <x v="2"/>
    </i>
  </rowItems>
  <colItems count="1">
    <i/>
  </colItems>
  <pageFields count="1">
    <pageField fld="12" hier="-1"/>
  </pageFields>
  <dataFields count="1">
    <dataField name="Count of email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A669F-06BA-8746-8A62-EE9BA992550D}" name="PivotTable5" cacheId="605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F5:H33" firstHeaderRow="2" firstDataRow="2" firstDataCol="2" rowPageCount="1" colPageCount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ascending" defaultSubtotal="0">
      <items count="127">
        <item m="1" x="120"/>
        <item m="1" x="98"/>
        <item x="59"/>
        <item x="54"/>
        <item x="85"/>
        <item x="57"/>
        <item x="45"/>
        <item x="40"/>
        <item m="1" x="96"/>
        <item x="16"/>
        <item x="38"/>
        <item x="65"/>
        <item x="70"/>
        <item m="1" x="126"/>
        <item x="46"/>
        <item x="52"/>
        <item x="91"/>
        <item x="9"/>
        <item x="1"/>
        <item x="10"/>
        <item m="1" x="103"/>
        <item x="51"/>
        <item m="1" x="118"/>
        <item x="27"/>
        <item x="87"/>
        <item x="31"/>
        <item m="1" x="104"/>
        <item m="1" x="102"/>
        <item x="53"/>
        <item m="1" x="122"/>
        <item x="47"/>
        <item x="55"/>
        <item x="23"/>
        <item x="7"/>
        <item m="1" x="101"/>
        <item x="69"/>
        <item x="49"/>
        <item x="77"/>
        <item x="15"/>
        <item m="1" x="105"/>
        <item x="80"/>
        <item x="28"/>
        <item x="35"/>
        <item x="76"/>
        <item x="86"/>
        <item x="17"/>
        <item m="1" x="95"/>
        <item x="63"/>
        <item x="56"/>
        <item x="33"/>
        <item x="22"/>
        <item m="1" x="100"/>
        <item x="2"/>
        <item x="94"/>
        <item m="1" x="99"/>
        <item m="1" x="125"/>
        <item x="62"/>
        <item m="1" x="106"/>
        <item x="68"/>
        <item m="1" x="112"/>
        <item m="1" x="113"/>
        <item x="20"/>
        <item x="48"/>
        <item x="42"/>
        <item x="92"/>
        <item x="81"/>
        <item x="19"/>
        <item m="1" x="123"/>
        <item m="1" x="116"/>
        <item x="21"/>
        <item x="3"/>
        <item x="39"/>
        <item x="58"/>
        <item x="73"/>
        <item x="13"/>
        <item x="14"/>
        <item m="1" x="108"/>
        <item x="74"/>
        <item x="24"/>
        <item x="30"/>
        <item x="4"/>
        <item m="1" x="114"/>
        <item x="50"/>
        <item x="37"/>
        <item x="12"/>
        <item m="1" x="111"/>
        <item m="1" x="124"/>
        <item x="41"/>
        <item x="88"/>
        <item x="61"/>
        <item x="89"/>
        <item x="66"/>
        <item x="5"/>
        <item x="26"/>
        <item x="60"/>
        <item m="1" x="110"/>
        <item x="11"/>
        <item x="44"/>
        <item x="32"/>
        <item x="29"/>
        <item x="78"/>
        <item m="1" x="119"/>
        <item x="84"/>
        <item x="93"/>
        <item x="36"/>
        <item x="43"/>
        <item x="64"/>
        <item x="8"/>
        <item x="25"/>
        <item x="67"/>
        <item m="1" x="121"/>
        <item x="71"/>
        <item m="1" x="97"/>
        <item x="34"/>
        <item x="18"/>
        <item x="90"/>
        <item m="1" x="109"/>
        <item x="83"/>
        <item x="72"/>
        <item x="75"/>
        <item m="1" x="117"/>
        <item x="82"/>
        <item x="79"/>
        <item m="1" x="107"/>
        <item x="0"/>
        <item x="6"/>
        <item m="1"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4">
        <item h="1" x="1"/>
        <item x="0"/>
        <item x="2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1"/>
        <item x="5"/>
        <item x="4"/>
        <item x="6"/>
        <item m="1" x="11"/>
        <item m="1" x="8"/>
        <item x="2"/>
        <item m="1" x="7"/>
        <item m="1" x="10"/>
        <item m="1" x="9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13"/>
  </rowFields>
  <rowItems count="27">
    <i>
      <x v="12"/>
      <x/>
    </i>
    <i r="1">
      <x v="10"/>
    </i>
    <i>
      <x v="19"/>
      <x/>
    </i>
    <i r="1">
      <x v="6"/>
    </i>
    <i>
      <x v="28"/>
      <x/>
    </i>
    <i r="1">
      <x v="10"/>
    </i>
    <i>
      <x v="50"/>
      <x/>
    </i>
    <i r="1">
      <x v="1"/>
    </i>
    <i r="1">
      <x v="2"/>
    </i>
    <i r="1">
      <x v="6"/>
    </i>
    <i>
      <x v="61"/>
      <x/>
    </i>
    <i r="1">
      <x v="10"/>
    </i>
    <i>
      <x v="66"/>
      <x/>
    </i>
    <i r="1">
      <x v="10"/>
    </i>
    <i>
      <x v="87"/>
      <x/>
    </i>
    <i r="1">
      <x v="10"/>
    </i>
    <i>
      <x v="90"/>
      <x/>
    </i>
    <i r="1">
      <x v="10"/>
    </i>
    <i>
      <x v="96"/>
      <x/>
    </i>
    <i r="1">
      <x v="10"/>
    </i>
    <i>
      <x v="98"/>
      <x/>
    </i>
    <i>
      <x v="99"/>
      <x/>
    </i>
    <i r="1">
      <x v="10"/>
    </i>
    <i>
      <x v="111"/>
      <x/>
    </i>
    <i r="1">
      <x v="10"/>
    </i>
    <i>
      <x v="124"/>
      <x/>
    </i>
    <i r="1">
      <x v="11"/>
    </i>
  </rowItems>
  <colItems count="1">
    <i/>
  </colItems>
  <pageFields count="1">
    <pageField fld="12" hier="-1"/>
  </pageFields>
  <dataFields count="1">
    <dataField name="Count of email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24F3C-D55B-46C6-B371-4F4C7697B8FE}" name="PivotTable2" cacheId="605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241" firstHeaderRow="0" firstDataRow="1" firstDataCol="1"/>
  <pivotFields count="5">
    <pivotField axis="axisRow" showAll="0">
      <items count="2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t="default"/>
      </items>
    </pivotField>
    <pivotField axis="axisRow" showAll="0" sortType="ascending">
      <items count="10">
        <item x="3"/>
        <item x="5"/>
        <item x="0"/>
        <item x="2"/>
        <item x="4"/>
        <item m="1" x="8"/>
        <item x="6"/>
        <item x="1"/>
        <item m="1" x="7"/>
        <item t="default"/>
      </items>
    </pivotField>
    <pivotField axis="axisRow" showAll="0">
      <items count="3">
        <item x="0"/>
        <item sd="0" x="1"/>
        <item t="default"/>
      </items>
    </pivotField>
    <pivotField dataField="1" showAll="0"/>
    <pivotField dataField="1" showAll="0"/>
  </pivotFields>
  <rowFields count="3">
    <field x="2"/>
    <field x="1"/>
    <field x="0"/>
  </rowFields>
  <rowItems count="238">
    <i>
      <x/>
    </i>
    <i r="1">
      <x/>
    </i>
    <i r="2">
      <x v="7"/>
    </i>
    <i r="2">
      <x v="25"/>
    </i>
    <i r="2">
      <x v="28"/>
    </i>
    <i r="2">
      <x v="49"/>
    </i>
    <i r="2">
      <x v="66"/>
    </i>
    <i r="2">
      <x v="83"/>
    </i>
    <i r="2">
      <x v="90"/>
    </i>
    <i r="2">
      <x v="99"/>
    </i>
    <i r="2">
      <x v="118"/>
    </i>
    <i r="2">
      <x v="155"/>
    </i>
    <i r="2">
      <x v="168"/>
    </i>
    <i r="2">
      <x v="169"/>
    </i>
    <i r="2">
      <x v="197"/>
    </i>
    <i r="2">
      <x v="208"/>
    </i>
    <i r="1">
      <x v="1"/>
    </i>
    <i r="2">
      <x v="31"/>
    </i>
    <i r="2">
      <x v="56"/>
    </i>
    <i r="2">
      <x v="81"/>
    </i>
    <i r="2">
      <x v="82"/>
    </i>
    <i r="2">
      <x v="94"/>
    </i>
    <i r="2">
      <x v="120"/>
    </i>
    <i r="2">
      <x v="178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9"/>
    </i>
    <i r="2">
      <x v="30"/>
    </i>
    <i r="2">
      <x v="32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5"/>
    </i>
    <i r="2">
      <x v="58"/>
    </i>
    <i r="2">
      <x v="59"/>
    </i>
    <i r="2">
      <x v="61"/>
    </i>
    <i r="2">
      <x v="62"/>
    </i>
    <i r="2">
      <x v="63"/>
    </i>
    <i r="2">
      <x v="64"/>
    </i>
    <i r="2">
      <x v="67"/>
    </i>
    <i r="2">
      <x v="68"/>
    </i>
    <i r="2">
      <x v="69"/>
    </i>
    <i r="2">
      <x v="70"/>
    </i>
    <i r="2">
      <x v="72"/>
    </i>
    <i r="2">
      <x v="74"/>
    </i>
    <i r="2">
      <x v="75"/>
    </i>
    <i r="2">
      <x v="76"/>
    </i>
    <i r="2">
      <x v="77"/>
    </i>
    <i r="2">
      <x v="79"/>
    </i>
    <i r="2">
      <x v="80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1"/>
    </i>
    <i r="2">
      <x v="92"/>
    </i>
    <i r="2">
      <x v="93"/>
    </i>
    <i r="2">
      <x v="96"/>
    </i>
    <i r="2">
      <x v="97"/>
    </i>
    <i r="2">
      <x v="98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9"/>
    </i>
    <i r="2">
      <x v="121"/>
    </i>
    <i r="2">
      <x v="122"/>
    </i>
    <i r="2">
      <x v="123"/>
    </i>
    <i r="2">
      <x v="124"/>
    </i>
    <i r="2">
      <x v="125"/>
    </i>
    <i r="2">
      <x v="127"/>
    </i>
    <i r="2">
      <x v="129"/>
    </i>
    <i r="2">
      <x v="130"/>
    </i>
    <i r="2">
      <x v="131"/>
    </i>
    <i r="2">
      <x v="132"/>
    </i>
    <i r="2">
      <x v="134"/>
    </i>
    <i r="2">
      <x v="135"/>
    </i>
    <i r="2">
      <x v="137"/>
    </i>
    <i r="2">
      <x v="138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4"/>
    </i>
    <i r="2">
      <x v="156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6"/>
    </i>
    <i r="2">
      <x v="167"/>
    </i>
    <i r="2">
      <x v="170"/>
    </i>
    <i r="2">
      <x v="171"/>
    </i>
    <i r="2">
      <x v="172"/>
    </i>
    <i r="2">
      <x v="173"/>
    </i>
    <i r="2">
      <x v="175"/>
    </i>
    <i r="2">
      <x v="176"/>
    </i>
    <i r="2">
      <x v="177"/>
    </i>
    <i r="2">
      <x v="179"/>
    </i>
    <i r="2">
      <x v="180"/>
    </i>
    <i r="2">
      <x v="181"/>
    </i>
    <i r="2">
      <x v="183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 r="2">
      <x v="198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207"/>
    </i>
    <i r="2">
      <x v="209"/>
    </i>
    <i r="2">
      <x v="210"/>
    </i>
    <i r="2">
      <x v="211"/>
    </i>
    <i r="2">
      <x v="212"/>
    </i>
    <i r="2">
      <x v="213"/>
    </i>
    <i r="2">
      <x v="215"/>
    </i>
    <i r="2">
      <x v="216"/>
    </i>
    <i r="2">
      <x v="217"/>
    </i>
    <i r="1">
      <x v="3"/>
    </i>
    <i r="2">
      <x v="4"/>
    </i>
    <i r="2">
      <x v="37"/>
    </i>
    <i r="2">
      <x v="79"/>
    </i>
    <i r="2">
      <x v="110"/>
    </i>
    <i r="2">
      <x v="158"/>
    </i>
    <i r="2">
      <x v="160"/>
    </i>
    <i r="1">
      <x v="4"/>
    </i>
    <i r="2">
      <x v="11"/>
    </i>
    <i r="2">
      <x v="50"/>
    </i>
    <i r="1">
      <x v="6"/>
    </i>
    <i r="2">
      <x v="151"/>
    </i>
    <i r="1">
      <x v="7"/>
    </i>
    <i r="2">
      <x v="4"/>
    </i>
    <i r="2">
      <x v="6"/>
    </i>
    <i r="2">
      <x v="19"/>
    </i>
    <i r="2">
      <x v="28"/>
    </i>
    <i r="2">
      <x v="37"/>
    </i>
    <i r="2">
      <x v="55"/>
    </i>
    <i r="2">
      <x v="74"/>
    </i>
    <i r="2">
      <x v="77"/>
    </i>
    <i r="2">
      <x v="79"/>
    </i>
    <i r="2">
      <x v="85"/>
    </i>
    <i r="2">
      <x v="110"/>
    </i>
    <i r="2">
      <x v="111"/>
    </i>
    <i r="2">
      <x v="127"/>
    </i>
    <i r="2">
      <x v="132"/>
    </i>
    <i r="2">
      <x v="151"/>
    </i>
    <i r="2">
      <x v="160"/>
    </i>
    <i r="2">
      <x v="161"/>
    </i>
    <i r="2">
      <x v="162"/>
    </i>
    <i r="2">
      <x v="163"/>
    </i>
    <i r="2">
      <x v="167"/>
    </i>
    <i r="2">
      <x v="177"/>
    </i>
    <i r="2">
      <x v="191"/>
    </i>
    <i r="2">
      <x v="202"/>
    </i>
    <i r="2">
      <x v="204"/>
    </i>
    <i r="2">
      <x v="215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alor" fld="4" baseField="0" baseItem="0" numFmtId="165"/>
    <dataField name="Sum of QTD" fld="3" baseField="0" baseItem="0"/>
  </dataFields>
  <formats count="2">
    <format dxfId="3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CA1873-84F4-184F-83B8-9FFFDB1FAE1D}" name="Table4" displayName="Table4" ref="A1:J179" totalsRowShown="0" headerRowDxfId="33" dataDxfId="32" tableBorderDxfId="31">
  <autoFilter ref="A1:J179" xr:uid="{89CA1873-84F4-184F-83B8-9FFFDB1FAE1D}"/>
  <sortState xmlns:xlrd2="http://schemas.microsoft.com/office/spreadsheetml/2017/richdata2" ref="A2:J179">
    <sortCondition ref="B1:B179"/>
  </sortState>
  <tableColumns count="10">
    <tableColumn id="1" xr3:uid="{2B208867-1518-3C4A-B479-97457B21B590}" name="User name" dataDxfId="30"/>
    <tableColumn id="2" xr3:uid="{6E37614D-4FF4-B84E-BE38-176921EF5C07}" name="email" dataDxfId="29"/>
    <tableColumn id="3" xr3:uid="{10635772-1D97-9C43-9CEE-F8244C27E9A1}" name="Added to org" dataDxfId="28"/>
    <tableColumn id="4" xr3:uid="{FDB76A8C-0A7E-9348-AEB8-9BEF02D212E9}" name="Last seen in Jira Software - seedlake" dataDxfId="27"/>
    <tableColumn id="5" xr3:uid="{70C5B22B-E398-4E49-B0FB-7BA3424F1D27}" name="Last seen in Confluence - seedlake" dataDxfId="26"/>
    <tableColumn id="6" xr3:uid="{377B05EC-2F44-844F-BBE3-5DA150BDB88F}" name="Jira Software - seedlake" dataDxfId="25"/>
    <tableColumn id="7" xr3:uid="{94E9D58B-BFCA-DA47-A99A-37FE4F32E026}" name="Confluence - seedlake" dataDxfId="24"/>
    <tableColumn id="8" xr3:uid="{36AA3658-3186-5D4E-A775-D9CA947A3605}" name="Group name" dataDxfId="23"/>
    <tableColumn id="9" xr3:uid="{23D01D46-2912-AA4B-A614-6BF857F00F6A}" name="Type" dataDxfId="22">
      <calculatedColumnFormula array="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calculatedColumnFormula>
    </tableColumn>
    <tableColumn id="10" xr3:uid="{2BF8ED4A-1BEB-3A47-B936-81EB43D03564}" name="Project" dataDxfId="21">
      <calculatedColumnFormula>_xlfn.LET(_xlpm.prj,TRIM(Table4[[#This Row],[Group name]]),_xlpm.type,Table4[[#This Row],[Type]],_xlpm.spc,FIND(" ",_xlpm.prj),
IF(AND(_xlpm.type&lt;&gt;"Confluence",LEFT(_xlpm.prj,4)="Proj"),IFERROR(LEFT(TRIM(MID(_xlpm.prj,_xlpm.spc,9999)),4),""),"")
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433EF-72D1-704F-97C1-57407CA4C961}" name="Table1" displayName="Table1" ref="A1:N135" totalsRowShown="0" headerRowCellStyle="Normal 5" dataCellStyle="Normal 5">
  <autoFilter ref="A1:N135" xr:uid="{9F38F753-CD7D-E243-AB20-0DF5B638B22F}"/>
  <tableColumns count="14">
    <tableColumn id="1" xr3:uid="{D286228B-85B9-464E-958F-0A8D0E6756EA}" name="Group id" dataCellStyle="Normal 5"/>
    <tableColumn id="2" xr3:uid="{3B30342F-01F6-4241-860F-600A8A99A5CD}" name="Group name" dataCellStyle="Normal 5"/>
    <tableColumn id="3" xr3:uid="{A6AA165C-546C-8442-AFA7-DA2768B75827}" name="User id" dataCellStyle="Normal 5"/>
    <tableColumn id="4" xr3:uid="{D414D4CC-4045-0A49-A505-303CC1618078}" name="User name" dataCellStyle="Normal 5"/>
    <tableColumn id="5" xr3:uid="{3E015722-3EEC-944E-95F0-B9019FFF5A75}" name="email" dataCellStyle="Normal 5"/>
    <tableColumn id="6" xr3:uid="{24985A65-9844-8F41-AEDF-2D1DF549812F}" name="User status" dataCellStyle="Normal 5"/>
    <tableColumn id="7" xr3:uid="{0DD5C2E2-9605-BB4A-96BC-D7619386DB6E}" name="Added to org" dataDxfId="20" dataCellStyle="Normal 5"/>
    <tableColumn id="8" xr3:uid="{2EBB6E0C-078D-B74A-AA38-BBB63B99F990}" name="Org role" dataCellStyle="Normal 5"/>
    <tableColumn id="9" xr3:uid="{6071E026-8D67-E44E-AC27-18360E16FDC0}" name="Last seen in Jira Software - seedlake" dataCellStyle="Normal 5"/>
    <tableColumn id="10" xr3:uid="{6E43C43D-2A2E-C740-B5E6-4190A9DB1EE4}" name="Last seen in Confluence - seedlake" dataCellStyle="Normal 5"/>
    <tableColumn id="11" xr3:uid="{677F26D7-3169-1F4A-A796-BEC65DAC8A3F}" name="Jira Software - seedlake" dataCellStyle="Normal 5"/>
    <tableColumn id="12" xr3:uid="{C833F072-4FCD-9847-9DE9-7DC4509BD928}" name="Confluence - seedlake" dataCellStyle="Normal 5"/>
    <tableColumn id="13" xr3:uid="{26A7937B-3AD3-1645-89AB-70DD97E8FB3F}" name="Type" dataDxfId="19" dataCellStyle="Normal 5">
      <calculatedColumnFormula array="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calculatedColumnFormula>
    </tableColumn>
    <tableColumn id="14" xr3:uid="{87688992-2822-9140-AC10-C084E8ABA588}" name="Project" dataDxfId="18" dataCellStyle="Normal 5">
      <calculatedColumnFormula>_xlfn.LET(_xlpm.prj,TRIM(Table1[[#This Row],[Group name]]),_xlpm.type,Table1[[#This Row],[Type]],_xlpm.spc,FIND(" ",_xlpm.prj),
IF(AND(_xlpm.type&lt;&gt;"Confluence",LEFT(_xlpm.prj,4)="Proj"),IFERROR(LEFT(TRIM(MID(_xlpm.prj,_xlpm.spc,9999)),4),""),"")
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80AE50-3352-9047-968C-09E4FDC80DFB}" name="Table9" displayName="Table9" ref="P1:R10" totalsRowShown="0">
  <autoFilter ref="P1:R10" xr:uid="{7F80AE50-3352-9047-968C-09E4FDC80DFB}"/>
  <tableColumns count="3">
    <tableColumn id="1" xr3:uid="{B68B2343-1CD2-C04E-A79F-74C32064BF7A}" name="License"/>
    <tableColumn id="2" xr3:uid="{48CC7511-6672-2547-BA34-A9EDD80D5AAA}" name="Type"/>
    <tableColumn id="3" xr3:uid="{0B8B5602-1313-D644-86D3-0131C2BB1E70}" name="Fidelização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55BCF8-49BC-A544-9053-462D4217220F}" name="Table13" displayName="Table13" ref="A1:I187" totalsRowShown="0" headerRowDxfId="13" dataDxfId="12" headerRowCellStyle="Normal 2" dataCellStyle="Normal 2">
  <autoFilter ref="A1:I187" xr:uid="{7055BCF8-49BC-A544-9053-462D4217220F}"/>
  <sortState xmlns:xlrd2="http://schemas.microsoft.com/office/spreadsheetml/2017/richdata2" ref="A2:I187">
    <sortCondition ref="B1:B187"/>
  </sortState>
  <tableColumns count="9">
    <tableColumn id="1" xr3:uid="{5AE28270-2D8E-CD4F-99D3-ECB6735BCB24}" name="User principal name" dataDxfId="11" dataCellStyle="Normal 2"/>
    <tableColumn id="2" xr3:uid="{EE39D2AF-74CE-4B47-B6BF-8AC1D866C969}" name="Licenças Pagas" dataDxfId="10" dataCellStyle="Normal 2"/>
    <tableColumn id="8" xr3:uid="{9F4C4A55-9A6A-DB40-9B1A-EB5BBD152051}" name="Status" dataDxfId="9" dataCellStyle="Normal 2"/>
    <tableColumn id="7" xr3:uid="{CA998D0C-36A8-0A46-B63B-6EEE6E037707}" name="Project" dataDxfId="8" dataCellStyle="Normal 2"/>
    <tableColumn id="3" xr3:uid="{ECA1198E-D56C-B249-81E1-923EF624A655}" name="QTD" dataDxfId="7" dataCellStyle="Normal 2"/>
    <tableColumn id="4" xr3:uid="{0E0D1C49-00D3-2945-B11A-5D9A481F2EF0}" name="Valor" dataDxfId="6" dataCellStyle="Normal 2"/>
    <tableColumn id="9" xr3:uid="{8E593220-123F-AB48-B1B0-516CC56F767C}" name="Notes" dataDxfId="5" dataCellStyle="Normal 2"/>
    <tableColumn id="6" xr3:uid="{D55D1E85-EE25-5D4A-81E9-F34FEC6B7453}" name="Type" dataDxfId="4" dataCellStyle="Normal 2">
      <calculatedColumnFormula array="1">_xlfn.XLOOKUP(Table13[[#This Row],[Licenças Pagas]],Table9[License],Table9[Type],"#MISSING#",0)</calculatedColumnFormula>
    </tableColumn>
    <tableColumn id="5" xr3:uid="{4D3F3143-5235-124B-9DEF-026CFDAA41A4}" name="Count" dataDxfId="3" dataCellStyle="Normal 2">
      <calculatedColumnFormula>COUNTIFS(Table13[User principal name],Table13[[#This Row],[User principal name]],Table13[Type],Table13[[#This Row],[Type]])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A3D85B2-ED67-406D-AB7C-F9185E5525DC}" name="Table15" displayName="Table15" ref="A1:C8" totalsRowShown="0" dataCellStyle="Normal 3">
  <autoFilter ref="A1:C8" xr:uid="{4A3D85B2-ED67-406D-AB7C-F9185E5525DC}"/>
  <sortState xmlns:xlrd2="http://schemas.microsoft.com/office/spreadsheetml/2017/richdata2" ref="A2:C8">
    <sortCondition ref="A1:A8"/>
  </sortState>
  <tableColumns count="3">
    <tableColumn id="1" xr3:uid="{EAD2FE2C-84EF-4FED-A76B-F63D4274C671}" name="e-mail" dataCellStyle="Normal 3"/>
    <tableColumn id="2" xr3:uid="{5C41A923-F58A-40A1-98D1-BB9CDC78147E}" name="Project" dataDxfId="1" dataCellStyle="Normal 3"/>
    <tableColumn id="3" xr3:uid="{2537246B-A5B7-8D4E-B9F2-CD30ACC36FB4}" name="Count" dataDxfId="0" dataCellStyle="Normal 3">
      <calculatedColumnFormula>COUNTIFS(Table15[e-mail],Table15[[#This Row],[e-mail]])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uillem.vicens@bringglobal.com" TargetMode="External"/><Relationship Id="rId13" Type="http://schemas.openxmlformats.org/officeDocument/2006/relationships/hyperlink" Target="mailto:ricardo.nunes@bringglobal.com" TargetMode="External"/><Relationship Id="rId18" Type="http://schemas.openxmlformats.org/officeDocument/2006/relationships/hyperlink" Target="mailto:andreia.amorim@bringglobal.com" TargetMode="External"/><Relationship Id="rId3" Type="http://schemas.openxmlformats.org/officeDocument/2006/relationships/hyperlink" Target="mailto:hugo.antunes@bringglobal.com" TargetMode="External"/><Relationship Id="rId21" Type="http://schemas.openxmlformats.org/officeDocument/2006/relationships/table" Target="../tables/table4.xml"/><Relationship Id="rId7" Type="http://schemas.openxmlformats.org/officeDocument/2006/relationships/hyperlink" Target="mailto:fernando.scelzo@bringglobal.com" TargetMode="External"/><Relationship Id="rId12" Type="http://schemas.openxmlformats.org/officeDocument/2006/relationships/hyperlink" Target="mailto:nuno.bartolo@bringglobal.com" TargetMode="External"/><Relationship Id="rId17" Type="http://schemas.openxmlformats.org/officeDocument/2006/relationships/hyperlink" Target="mailto:tiago.andrade@bringglobal.com" TargetMode="External"/><Relationship Id="rId2" Type="http://schemas.openxmlformats.org/officeDocument/2006/relationships/hyperlink" Target="mailto:hugo.abreu@bringglobal.com" TargetMode="External"/><Relationship Id="rId16" Type="http://schemas.openxmlformats.org/officeDocument/2006/relationships/hyperlink" Target="mailto:pedro.castanho@bringglobal.com" TargetMode="External"/><Relationship Id="rId20" Type="http://schemas.openxmlformats.org/officeDocument/2006/relationships/table" Target="../tables/table3.xml"/><Relationship Id="rId1" Type="http://schemas.openxmlformats.org/officeDocument/2006/relationships/hyperlink" Target="mailto:no-reply@bringglobal.com" TargetMode="External"/><Relationship Id="rId6" Type="http://schemas.openxmlformats.org/officeDocument/2006/relationships/hyperlink" Target="mailto:tomas.moscatel@bringglobal.com" TargetMode="External"/><Relationship Id="rId11" Type="http://schemas.openxmlformats.org/officeDocument/2006/relationships/hyperlink" Target="mailto:nuno.fernandes@bringglobal.com" TargetMode="External"/><Relationship Id="rId5" Type="http://schemas.openxmlformats.org/officeDocument/2006/relationships/hyperlink" Target="mailto:dora.angelino@bringglobal.com" TargetMode="External"/><Relationship Id="rId15" Type="http://schemas.openxmlformats.org/officeDocument/2006/relationships/hyperlink" Target="mailto:meryellen.dantas@bringglobal.com" TargetMode="External"/><Relationship Id="rId10" Type="http://schemas.openxmlformats.org/officeDocument/2006/relationships/hyperlink" Target="mailto:carlos.alves@bringgloba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jaciara.oliveira@bringglobal.com" TargetMode="External"/><Relationship Id="rId9" Type="http://schemas.openxmlformats.org/officeDocument/2006/relationships/hyperlink" Target="mailto:ricardo.nunes@bringglobal.com" TargetMode="External"/><Relationship Id="rId14" Type="http://schemas.openxmlformats.org/officeDocument/2006/relationships/hyperlink" Target="mailto:mohsin.bushehri@bringgloba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A559-2CBD-4420-9CC9-D0E02CBB9928}">
  <sheetPr>
    <tabColor theme="5" tint="0.79998168889431442"/>
  </sheetPr>
  <dimension ref="A1:M179"/>
  <sheetViews>
    <sheetView workbookViewId="0">
      <pane ySplit="1" topLeftCell="A2" activePane="bottomLeft" state="frozen"/>
      <selection pane="bottomLeft" activeCell="M2" sqref="M2:M3"/>
    </sheetView>
  </sheetViews>
  <sheetFormatPr defaultColWidth="11.28515625" defaultRowHeight="15.95"/>
  <cols>
    <col min="1" max="1" width="26" customWidth="1"/>
    <col min="2" max="2" width="32.42578125" bestFit="1" customWidth="1"/>
    <col min="3" max="3" width="14.140625" bestFit="1" customWidth="1"/>
    <col min="4" max="4" width="33.42578125" customWidth="1"/>
    <col min="5" max="5" width="31.7109375" customWidth="1"/>
    <col min="6" max="6" width="23.28515625" customWidth="1"/>
    <col min="7" max="7" width="21.42578125" customWidth="1"/>
    <col min="8" max="8" width="39" customWidth="1"/>
    <col min="9" max="9" width="16.85546875" style="31" customWidth="1"/>
    <col min="10" max="10" width="10.140625" style="18" customWidth="1"/>
  </cols>
  <sheetData>
    <row r="1" spans="1:13">
      <c r="A1" s="14" t="s">
        <v>0</v>
      </c>
      <c r="B1" s="24" t="s">
        <v>1</v>
      </c>
      <c r="C1" s="14" t="s">
        <v>2</v>
      </c>
      <c r="D1" s="14" t="s">
        <v>3</v>
      </c>
      <c r="E1" s="14" t="s">
        <v>4</v>
      </c>
      <c r="F1" s="24" t="s">
        <v>5</v>
      </c>
      <c r="G1" s="25" t="s">
        <v>6</v>
      </c>
      <c r="H1" s="24" t="s">
        <v>7</v>
      </c>
      <c r="I1" s="28" t="s">
        <v>8</v>
      </c>
      <c r="J1" s="34" t="s">
        <v>9</v>
      </c>
      <c r="M1" t="s">
        <v>10</v>
      </c>
    </row>
    <row r="2" spans="1:13">
      <c r="A2" s="19" t="s">
        <v>11</v>
      </c>
      <c r="B2" s="19" t="s">
        <v>12</v>
      </c>
      <c r="C2" s="20">
        <v>43067</v>
      </c>
      <c r="D2" s="19" t="s">
        <v>13</v>
      </c>
      <c r="E2" s="19" t="s">
        <v>14</v>
      </c>
      <c r="F2" s="19" t="s">
        <v>15</v>
      </c>
      <c r="G2" s="21" t="s">
        <v>16</v>
      </c>
      <c r="H2" s="19" t="s">
        <v>17</v>
      </c>
      <c r="I2" s="29" t="str" cm="1">
        <f t="array" ref="I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2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  <c r="M2" t="s">
        <v>18</v>
      </c>
    </row>
    <row r="3" spans="1:13">
      <c r="A3" s="19" t="s">
        <v>11</v>
      </c>
      <c r="B3" s="19" t="s">
        <v>12</v>
      </c>
      <c r="C3" s="20">
        <v>43067</v>
      </c>
      <c r="D3" s="19" t="s">
        <v>13</v>
      </c>
      <c r="E3" s="19" t="s">
        <v>14</v>
      </c>
      <c r="F3" s="19" t="s">
        <v>19</v>
      </c>
      <c r="G3" s="21" t="s">
        <v>16</v>
      </c>
      <c r="H3" s="19" t="s">
        <v>20</v>
      </c>
      <c r="I3" s="29" t="str" cm="1">
        <f t="array" ref="I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3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3281</v>
      </c>
      <c r="M3" s="23" t="s">
        <v>21</v>
      </c>
    </row>
    <row r="4" spans="1:13">
      <c r="A4" s="19" t="s">
        <v>22</v>
      </c>
      <c r="B4" s="19" t="s">
        <v>23</v>
      </c>
      <c r="C4" s="20">
        <v>44273</v>
      </c>
      <c r="D4" s="19" t="s">
        <v>14</v>
      </c>
      <c r="E4" s="19" t="s">
        <v>24</v>
      </c>
      <c r="F4" s="19" t="s">
        <v>16</v>
      </c>
      <c r="G4" s="21" t="s">
        <v>19</v>
      </c>
      <c r="H4" s="19" t="s">
        <v>25</v>
      </c>
      <c r="I4" s="29" t="str" cm="1">
        <f t="array" ref="I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4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  <c r="M4" t="s">
        <v>26</v>
      </c>
    </row>
    <row r="5" spans="1:13">
      <c r="A5" s="19" t="s">
        <v>27</v>
      </c>
      <c r="B5" s="19" t="s">
        <v>28</v>
      </c>
      <c r="C5" s="20">
        <v>44229</v>
      </c>
      <c r="D5" s="19" t="s">
        <v>29</v>
      </c>
      <c r="E5" s="19" t="s">
        <v>14</v>
      </c>
      <c r="F5" s="19" t="s">
        <v>16</v>
      </c>
      <c r="G5" s="21" t="s">
        <v>16</v>
      </c>
      <c r="H5" s="19" t="s">
        <v>30</v>
      </c>
      <c r="I5" s="29" t="str" cm="1">
        <f t="array" ref="I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None</v>
      </c>
      <c r="J5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3249</v>
      </c>
      <c r="M5" t="s">
        <v>31</v>
      </c>
    </row>
    <row r="6" spans="1:13">
      <c r="A6" s="19" t="s">
        <v>32</v>
      </c>
      <c r="B6" s="19" t="s">
        <v>33</v>
      </c>
      <c r="C6" s="20">
        <v>43201</v>
      </c>
      <c r="D6" s="19" t="s">
        <v>34</v>
      </c>
      <c r="E6" s="19" t="s">
        <v>35</v>
      </c>
      <c r="F6" s="19" t="s">
        <v>16</v>
      </c>
      <c r="G6" s="21" t="s">
        <v>19</v>
      </c>
      <c r="H6" s="19" t="s">
        <v>25</v>
      </c>
      <c r="I6" s="29" t="str" cm="1">
        <f t="array" ref="I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6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  <c r="M6" t="s">
        <v>36</v>
      </c>
    </row>
    <row r="7" spans="1:13">
      <c r="A7" s="19" t="s">
        <v>37</v>
      </c>
      <c r="B7" s="19" t="s">
        <v>38</v>
      </c>
      <c r="C7" s="20">
        <v>44273</v>
      </c>
      <c r="D7" s="19" t="s">
        <v>14</v>
      </c>
      <c r="E7" s="19" t="s">
        <v>39</v>
      </c>
      <c r="F7" s="19" t="s">
        <v>16</v>
      </c>
      <c r="G7" s="21" t="s">
        <v>19</v>
      </c>
      <c r="H7" s="19" t="s">
        <v>25</v>
      </c>
      <c r="I7" s="29" t="str" cm="1">
        <f t="array" ref="I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7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  <c r="M7" t="s">
        <v>40</v>
      </c>
    </row>
    <row r="8" spans="1:13">
      <c r="A8" s="19" t="s">
        <v>41</v>
      </c>
      <c r="B8" s="19" t="s">
        <v>42</v>
      </c>
      <c r="C8" s="20">
        <v>44273</v>
      </c>
      <c r="D8" s="19" t="s">
        <v>14</v>
      </c>
      <c r="E8" s="19" t="s">
        <v>43</v>
      </c>
      <c r="F8" s="19" t="s">
        <v>16</v>
      </c>
      <c r="G8" s="21" t="s">
        <v>19</v>
      </c>
      <c r="H8" s="19" t="s">
        <v>25</v>
      </c>
      <c r="I8" s="29" t="str" cm="1">
        <f t="array" ref="I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8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9" spans="1:13">
      <c r="A9" s="19" t="s">
        <v>44</v>
      </c>
      <c r="B9" s="19" t="s">
        <v>45</v>
      </c>
      <c r="C9" s="20">
        <v>44544</v>
      </c>
      <c r="D9" s="19" t="s">
        <v>14</v>
      </c>
      <c r="E9" s="19" t="s">
        <v>46</v>
      </c>
      <c r="F9" s="19" t="s">
        <v>16</v>
      </c>
      <c r="G9" s="21" t="s">
        <v>19</v>
      </c>
      <c r="H9" s="19" t="s">
        <v>25</v>
      </c>
      <c r="I9" s="29" t="str" cm="1">
        <f t="array" ref="I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9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0" spans="1:13">
      <c r="A10" s="19" t="s">
        <v>47</v>
      </c>
      <c r="B10" s="19" t="s">
        <v>48</v>
      </c>
      <c r="C10" s="20">
        <v>44273</v>
      </c>
      <c r="D10" s="19" t="s">
        <v>49</v>
      </c>
      <c r="E10" s="19" t="s">
        <v>50</v>
      </c>
      <c r="F10" s="19" t="s">
        <v>16</v>
      </c>
      <c r="G10" s="21" t="s">
        <v>19</v>
      </c>
      <c r="H10" s="19" t="s">
        <v>25</v>
      </c>
      <c r="I10" s="29" t="str" cm="1">
        <f t="array" ref="I1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0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1" spans="1:13">
      <c r="A11" s="19" t="s">
        <v>47</v>
      </c>
      <c r="B11" s="19" t="s">
        <v>48</v>
      </c>
      <c r="C11" s="20">
        <v>44273</v>
      </c>
      <c r="D11" s="19" t="s">
        <v>49</v>
      </c>
      <c r="E11" s="19" t="s">
        <v>50</v>
      </c>
      <c r="F11" s="19" t="s">
        <v>16</v>
      </c>
      <c r="G11" s="21" t="s">
        <v>19</v>
      </c>
      <c r="H11" s="19" t="s">
        <v>51</v>
      </c>
      <c r="I11" s="29" t="str" cm="1">
        <f t="array" ref="I1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1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  <c r="M11" t="s">
        <v>52</v>
      </c>
    </row>
    <row r="12" spans="1:13">
      <c r="A12" s="19" t="s">
        <v>53</v>
      </c>
      <c r="B12" s="19" t="s">
        <v>54</v>
      </c>
      <c r="C12" s="20">
        <v>44425</v>
      </c>
      <c r="D12" s="19" t="s">
        <v>14</v>
      </c>
      <c r="E12" s="19" t="s">
        <v>55</v>
      </c>
      <c r="F12" s="19" t="s">
        <v>16</v>
      </c>
      <c r="G12" s="21" t="s">
        <v>19</v>
      </c>
      <c r="H12" s="19" t="s">
        <v>25</v>
      </c>
      <c r="I12" s="29" t="str" cm="1">
        <f t="array" ref="I1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2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3" spans="1:13">
      <c r="A13" s="19" t="s">
        <v>56</v>
      </c>
      <c r="B13" s="19" t="s">
        <v>57</v>
      </c>
      <c r="C13" s="20">
        <v>43133</v>
      </c>
      <c r="D13" s="19" t="s">
        <v>58</v>
      </c>
      <c r="E13" s="19" t="s">
        <v>59</v>
      </c>
      <c r="F13" s="19" t="s">
        <v>16</v>
      </c>
      <c r="G13" s="21" t="s">
        <v>19</v>
      </c>
      <c r="H13" s="19" t="s">
        <v>25</v>
      </c>
      <c r="I13" s="29" t="str" cm="1">
        <f t="array" ref="I1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3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4" spans="1:13">
      <c r="A14" s="19" t="s">
        <v>60</v>
      </c>
      <c r="B14" s="19" t="s">
        <v>61</v>
      </c>
      <c r="C14" s="20">
        <v>44273</v>
      </c>
      <c r="D14" s="19" t="s">
        <v>14</v>
      </c>
      <c r="E14" s="19" t="s">
        <v>50</v>
      </c>
      <c r="F14" s="19" t="s">
        <v>16</v>
      </c>
      <c r="G14" s="21" t="s">
        <v>19</v>
      </c>
      <c r="H14" s="19" t="s">
        <v>25</v>
      </c>
      <c r="I14" s="29" t="str" cm="1">
        <f t="array" ref="I1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4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5" spans="1:13">
      <c r="A15" s="19" t="s">
        <v>62</v>
      </c>
      <c r="B15" s="19" t="s">
        <v>63</v>
      </c>
      <c r="C15" s="20">
        <v>44273</v>
      </c>
      <c r="D15" s="19" t="s">
        <v>14</v>
      </c>
      <c r="E15" s="19" t="s">
        <v>64</v>
      </c>
      <c r="F15" s="19" t="s">
        <v>16</v>
      </c>
      <c r="G15" s="21" t="s">
        <v>19</v>
      </c>
      <c r="H15" s="19" t="s">
        <v>25</v>
      </c>
      <c r="I15" s="29" t="str" cm="1">
        <f t="array" ref="I1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5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6" spans="1:13">
      <c r="A16" s="19" t="s">
        <v>65</v>
      </c>
      <c r="B16" s="19" t="s">
        <v>66</v>
      </c>
      <c r="C16" s="20">
        <v>44273</v>
      </c>
      <c r="D16" s="19" t="s">
        <v>67</v>
      </c>
      <c r="E16" s="19" t="s">
        <v>68</v>
      </c>
      <c r="F16" s="19" t="s">
        <v>15</v>
      </c>
      <c r="G16" s="21" t="s">
        <v>15</v>
      </c>
      <c r="H16" s="19" t="s">
        <v>69</v>
      </c>
      <c r="I16" s="29" t="str" cm="1">
        <f t="array" ref="I1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16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7" spans="1:10">
      <c r="A17" s="19" t="s">
        <v>65</v>
      </c>
      <c r="B17" s="19" t="s">
        <v>66</v>
      </c>
      <c r="C17" s="20">
        <v>44273</v>
      </c>
      <c r="D17" s="19" t="s">
        <v>67</v>
      </c>
      <c r="E17" s="19" t="s">
        <v>68</v>
      </c>
      <c r="F17" s="19" t="s">
        <v>19</v>
      </c>
      <c r="G17" s="21" t="s">
        <v>19</v>
      </c>
      <c r="H17" s="19" t="s">
        <v>25</v>
      </c>
      <c r="I17" s="29" t="str" cm="1">
        <f t="array" ref="I1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17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8" spans="1:10">
      <c r="A18" s="19" t="s">
        <v>65</v>
      </c>
      <c r="B18" s="19" t="s">
        <v>66</v>
      </c>
      <c r="C18" s="20">
        <v>44273</v>
      </c>
      <c r="D18" s="19" t="s">
        <v>67</v>
      </c>
      <c r="E18" s="19" t="s">
        <v>68</v>
      </c>
      <c r="F18" s="19" t="s">
        <v>19</v>
      </c>
      <c r="G18" s="21" t="s">
        <v>19</v>
      </c>
      <c r="H18" s="19" t="s">
        <v>17</v>
      </c>
      <c r="I18" s="29" t="str" cm="1">
        <f t="array" ref="I1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18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9" spans="1:10">
      <c r="A19" s="19" t="s">
        <v>70</v>
      </c>
      <c r="B19" s="19" t="s">
        <v>71</v>
      </c>
      <c r="C19" s="20">
        <v>44851</v>
      </c>
      <c r="D19" s="19" t="s">
        <v>13</v>
      </c>
      <c r="E19" s="19" t="s">
        <v>14</v>
      </c>
      <c r="F19" s="19" t="s">
        <v>19</v>
      </c>
      <c r="G19" s="21" t="s">
        <v>16</v>
      </c>
      <c r="H19" s="19" t="s">
        <v>20</v>
      </c>
      <c r="I19" s="29" t="str" cm="1">
        <f t="array" ref="I1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9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3281</v>
      </c>
    </row>
    <row r="20" spans="1:10">
      <c r="A20" s="19" t="s">
        <v>72</v>
      </c>
      <c r="B20" s="19" t="s">
        <v>73</v>
      </c>
      <c r="C20" s="20">
        <v>44273</v>
      </c>
      <c r="D20" s="19" t="s">
        <v>14</v>
      </c>
      <c r="E20" s="19" t="s">
        <v>74</v>
      </c>
      <c r="F20" s="19" t="s">
        <v>16</v>
      </c>
      <c r="G20" s="21" t="s">
        <v>19</v>
      </c>
      <c r="H20" s="19" t="s">
        <v>25</v>
      </c>
      <c r="I20" s="29" t="str" cm="1">
        <f t="array" ref="I2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20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21" spans="1:10">
      <c r="A21" s="19" t="s">
        <v>75</v>
      </c>
      <c r="B21" s="19" t="s">
        <v>76</v>
      </c>
      <c r="C21" s="20">
        <v>44273</v>
      </c>
      <c r="D21" s="19" t="s">
        <v>14</v>
      </c>
      <c r="E21" s="19" t="s">
        <v>77</v>
      </c>
      <c r="F21" s="19" t="s">
        <v>16</v>
      </c>
      <c r="G21" s="21" t="s">
        <v>19</v>
      </c>
      <c r="H21" s="19" t="s">
        <v>25</v>
      </c>
      <c r="I21" s="29" t="str" cm="1">
        <f t="array" ref="I2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21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22" spans="1:10">
      <c r="A22" s="19" t="s">
        <v>78</v>
      </c>
      <c r="B22" s="19" t="s">
        <v>79</v>
      </c>
      <c r="C22" s="20">
        <v>44273</v>
      </c>
      <c r="D22" s="19" t="s">
        <v>14</v>
      </c>
      <c r="E22" s="19" t="s">
        <v>80</v>
      </c>
      <c r="F22" s="19" t="s">
        <v>16</v>
      </c>
      <c r="G22" s="21" t="s">
        <v>19</v>
      </c>
      <c r="H22" s="19" t="s">
        <v>25</v>
      </c>
      <c r="I22" s="29" t="str" cm="1">
        <f t="array" ref="I2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22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23" spans="1:10">
      <c r="A23" s="19" t="s">
        <v>81</v>
      </c>
      <c r="B23" s="19" t="s">
        <v>82</v>
      </c>
      <c r="C23" s="20">
        <v>44273</v>
      </c>
      <c r="D23" s="19" t="s">
        <v>83</v>
      </c>
      <c r="E23" s="19" t="s">
        <v>84</v>
      </c>
      <c r="F23" s="19" t="s">
        <v>16</v>
      </c>
      <c r="G23" s="21" t="s">
        <v>19</v>
      </c>
      <c r="H23" s="19" t="s">
        <v>25</v>
      </c>
      <c r="I23" s="29" t="str" cm="1">
        <f t="array" ref="I2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23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24" spans="1:10">
      <c r="A24" s="19" t="s">
        <v>81</v>
      </c>
      <c r="B24" s="19" t="s">
        <v>82</v>
      </c>
      <c r="C24" s="20">
        <v>44273</v>
      </c>
      <c r="D24" s="19" t="s">
        <v>83</v>
      </c>
      <c r="E24" s="19" t="s">
        <v>84</v>
      </c>
      <c r="F24" s="19" t="s">
        <v>16</v>
      </c>
      <c r="G24" s="21" t="s">
        <v>19</v>
      </c>
      <c r="H24" s="19" t="s">
        <v>51</v>
      </c>
      <c r="I24" s="29" t="str" cm="1">
        <f t="array" ref="I2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24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25" spans="1:10">
      <c r="A25" s="19" t="s">
        <v>85</v>
      </c>
      <c r="B25" s="19" t="s">
        <v>86</v>
      </c>
      <c r="C25" s="20">
        <v>44425</v>
      </c>
      <c r="D25" s="19" t="s">
        <v>14</v>
      </c>
      <c r="E25" s="19" t="s">
        <v>87</v>
      </c>
      <c r="F25" s="19" t="s">
        <v>16</v>
      </c>
      <c r="G25" s="21" t="s">
        <v>19</v>
      </c>
      <c r="H25" s="19" t="s">
        <v>25</v>
      </c>
      <c r="I25" s="29" t="str" cm="1">
        <f t="array" ref="I2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25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26" spans="1:10">
      <c r="A26" s="19" t="s">
        <v>88</v>
      </c>
      <c r="B26" s="19" t="s">
        <v>89</v>
      </c>
      <c r="C26" s="20">
        <v>44208</v>
      </c>
      <c r="D26" s="19" t="s">
        <v>90</v>
      </c>
      <c r="E26" s="19" t="s">
        <v>14</v>
      </c>
      <c r="F26" s="19" t="s">
        <v>19</v>
      </c>
      <c r="G26" s="21" t="s">
        <v>16</v>
      </c>
      <c r="H26" s="19" t="s">
        <v>17</v>
      </c>
      <c r="I26" s="29" t="str" cm="1">
        <f t="array" ref="I2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26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27" spans="1:10">
      <c r="A27" s="19" t="s">
        <v>88</v>
      </c>
      <c r="B27" s="19" t="s">
        <v>89</v>
      </c>
      <c r="C27" s="20">
        <v>44208</v>
      </c>
      <c r="D27" s="19" t="s">
        <v>90</v>
      </c>
      <c r="E27" s="19" t="s">
        <v>14</v>
      </c>
      <c r="F27" s="19" t="s">
        <v>19</v>
      </c>
      <c r="G27" s="21" t="s">
        <v>16</v>
      </c>
      <c r="H27" s="19" t="s">
        <v>91</v>
      </c>
      <c r="I27" s="29" t="str" cm="1">
        <f t="array" ref="I2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27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9511</v>
      </c>
    </row>
    <row r="28" spans="1:10">
      <c r="A28" s="19" t="s">
        <v>88</v>
      </c>
      <c r="B28" s="19" t="s">
        <v>89</v>
      </c>
      <c r="C28" s="20">
        <v>44208</v>
      </c>
      <c r="D28" s="19" t="s">
        <v>90</v>
      </c>
      <c r="E28" s="19" t="s">
        <v>14</v>
      </c>
      <c r="F28" s="19" t="s">
        <v>19</v>
      </c>
      <c r="G28" s="21" t="s">
        <v>16</v>
      </c>
      <c r="H28" s="19" t="s">
        <v>20</v>
      </c>
      <c r="I28" s="29" t="str" cm="1">
        <f t="array" ref="I2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28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3281</v>
      </c>
    </row>
    <row r="29" spans="1:10">
      <c r="A29" s="19" t="s">
        <v>88</v>
      </c>
      <c r="B29" s="19" t="s">
        <v>89</v>
      </c>
      <c r="C29" s="20">
        <v>44208</v>
      </c>
      <c r="D29" s="19" t="s">
        <v>90</v>
      </c>
      <c r="E29" s="19" t="s">
        <v>14</v>
      </c>
      <c r="F29" s="19" t="s">
        <v>19</v>
      </c>
      <c r="G29" s="21" t="s">
        <v>16</v>
      </c>
      <c r="H29" s="19" t="s">
        <v>92</v>
      </c>
      <c r="I29" s="29" t="str" cm="1">
        <f t="array" ref="I2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29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3285</v>
      </c>
    </row>
    <row r="30" spans="1:10">
      <c r="A30" s="19" t="s">
        <v>93</v>
      </c>
      <c r="B30" s="19" t="s">
        <v>94</v>
      </c>
      <c r="C30" s="20">
        <v>44851</v>
      </c>
      <c r="D30" s="19" t="s">
        <v>80</v>
      </c>
      <c r="E30" s="19" t="s">
        <v>14</v>
      </c>
      <c r="F30" s="19" t="s">
        <v>19</v>
      </c>
      <c r="G30" s="21" t="s">
        <v>16</v>
      </c>
      <c r="H30" s="19" t="s">
        <v>20</v>
      </c>
      <c r="I30" s="29" t="str" cm="1">
        <f t="array" ref="I3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30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3281</v>
      </c>
    </row>
    <row r="31" spans="1:10">
      <c r="A31" s="19" t="s">
        <v>95</v>
      </c>
      <c r="B31" s="19" t="s">
        <v>96</v>
      </c>
      <c r="C31" s="20">
        <v>44273</v>
      </c>
      <c r="D31" s="19" t="s">
        <v>14</v>
      </c>
      <c r="E31" s="19" t="s">
        <v>80</v>
      </c>
      <c r="F31" s="19" t="s">
        <v>16</v>
      </c>
      <c r="G31" s="21" t="s">
        <v>19</v>
      </c>
      <c r="H31" s="19" t="s">
        <v>25</v>
      </c>
      <c r="I31" s="29" t="str" cm="1">
        <f t="array" ref="I3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31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32" spans="1:10">
      <c r="A32" s="19" t="s">
        <v>97</v>
      </c>
      <c r="B32" s="19" t="s">
        <v>98</v>
      </c>
      <c r="C32" s="20">
        <v>44273</v>
      </c>
      <c r="D32" s="19" t="s">
        <v>14</v>
      </c>
      <c r="E32" s="19" t="s">
        <v>99</v>
      </c>
      <c r="F32" s="19" t="s">
        <v>16</v>
      </c>
      <c r="G32" s="21" t="s">
        <v>19</v>
      </c>
      <c r="H32" s="19" t="s">
        <v>25</v>
      </c>
      <c r="I32" s="29" t="str" cm="1">
        <f t="array" ref="I3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32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33" spans="1:10">
      <c r="A33" s="19" t="s">
        <v>100</v>
      </c>
      <c r="B33" s="19" t="s">
        <v>101</v>
      </c>
      <c r="C33" s="20">
        <v>44273</v>
      </c>
      <c r="D33" s="19" t="s">
        <v>14</v>
      </c>
      <c r="E33" s="19" t="s">
        <v>46</v>
      </c>
      <c r="F33" s="19" t="s">
        <v>16</v>
      </c>
      <c r="G33" s="21" t="s">
        <v>19</v>
      </c>
      <c r="H33" s="19" t="s">
        <v>25</v>
      </c>
      <c r="I33" s="29" t="str" cm="1">
        <f t="array" ref="I3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33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34" spans="1:10">
      <c r="A34" s="19" t="s">
        <v>102</v>
      </c>
      <c r="B34" s="19" t="s">
        <v>103</v>
      </c>
      <c r="C34" s="20">
        <v>44273</v>
      </c>
      <c r="D34" s="19" t="s">
        <v>14</v>
      </c>
      <c r="E34" s="19" t="s">
        <v>104</v>
      </c>
      <c r="F34" s="19" t="s">
        <v>16</v>
      </c>
      <c r="G34" s="21" t="s">
        <v>19</v>
      </c>
      <c r="H34" s="19" t="s">
        <v>25</v>
      </c>
      <c r="I34" s="29" t="str" cm="1">
        <f t="array" ref="I3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34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35" spans="1:10">
      <c r="A35" s="19" t="s">
        <v>105</v>
      </c>
      <c r="B35" s="19" t="s">
        <v>106</v>
      </c>
      <c r="C35" s="20">
        <v>44273</v>
      </c>
      <c r="D35" s="19" t="s">
        <v>14</v>
      </c>
      <c r="E35" s="19" t="s">
        <v>107</v>
      </c>
      <c r="F35" s="19" t="s">
        <v>16</v>
      </c>
      <c r="G35" s="21" t="s">
        <v>19</v>
      </c>
      <c r="H35" s="19" t="s">
        <v>25</v>
      </c>
      <c r="I35" s="29" t="str" cm="1">
        <f t="array" ref="I3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35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36" spans="1:10">
      <c r="A36" s="19" t="s">
        <v>108</v>
      </c>
      <c r="B36" s="19" t="s">
        <v>109</v>
      </c>
      <c r="C36" s="20">
        <v>44273</v>
      </c>
      <c r="D36" s="19" t="s">
        <v>14</v>
      </c>
      <c r="E36" s="19" t="s">
        <v>110</v>
      </c>
      <c r="F36" s="19" t="s">
        <v>16</v>
      </c>
      <c r="G36" s="21" t="s">
        <v>19</v>
      </c>
      <c r="H36" s="19" t="s">
        <v>25</v>
      </c>
      <c r="I36" s="29" t="str" cm="1">
        <f t="array" ref="I3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36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37" spans="1:10">
      <c r="A37" s="19" t="s">
        <v>111</v>
      </c>
      <c r="B37" s="19" t="s">
        <v>112</v>
      </c>
      <c r="C37" s="20">
        <v>44215</v>
      </c>
      <c r="D37" s="19" t="s">
        <v>113</v>
      </c>
      <c r="E37" s="19" t="s">
        <v>14</v>
      </c>
      <c r="F37" s="19" t="s">
        <v>19</v>
      </c>
      <c r="G37" s="21" t="s">
        <v>16</v>
      </c>
      <c r="H37" s="19" t="s">
        <v>17</v>
      </c>
      <c r="I37" s="29" t="str" cm="1">
        <f t="array" ref="I3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37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38" spans="1:10">
      <c r="A38" s="19" t="s">
        <v>111</v>
      </c>
      <c r="B38" s="19" t="s">
        <v>112</v>
      </c>
      <c r="C38" s="20">
        <v>44215</v>
      </c>
      <c r="D38" s="19" t="s">
        <v>113</v>
      </c>
      <c r="E38" s="19" t="s">
        <v>14</v>
      </c>
      <c r="F38" s="19" t="s">
        <v>19</v>
      </c>
      <c r="G38" s="21" t="s">
        <v>16</v>
      </c>
      <c r="H38" s="19" t="s">
        <v>91</v>
      </c>
      <c r="I38" s="29" t="str" cm="1">
        <f t="array" ref="I3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38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9511</v>
      </c>
    </row>
    <row r="39" spans="1:10">
      <c r="A39" s="19" t="s">
        <v>111</v>
      </c>
      <c r="B39" s="19" t="s">
        <v>112</v>
      </c>
      <c r="C39" s="20">
        <v>44215</v>
      </c>
      <c r="D39" s="19" t="s">
        <v>113</v>
      </c>
      <c r="E39" s="19" t="s">
        <v>14</v>
      </c>
      <c r="F39" s="19" t="s">
        <v>19</v>
      </c>
      <c r="G39" s="21" t="s">
        <v>16</v>
      </c>
      <c r="H39" s="19" t="s">
        <v>92</v>
      </c>
      <c r="I39" s="29" t="str" cm="1">
        <f t="array" ref="I3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39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3285</v>
      </c>
    </row>
    <row r="40" spans="1:10">
      <c r="A40" s="19" t="s">
        <v>114</v>
      </c>
      <c r="B40" s="19" t="s">
        <v>115</v>
      </c>
      <c r="C40" s="20">
        <v>44320</v>
      </c>
      <c r="D40" s="19" t="s">
        <v>116</v>
      </c>
      <c r="E40" s="19" t="s">
        <v>117</v>
      </c>
      <c r="F40" s="19" t="s">
        <v>19</v>
      </c>
      <c r="G40" s="21" t="s">
        <v>19</v>
      </c>
      <c r="H40" s="19" t="s">
        <v>69</v>
      </c>
      <c r="I40" s="29" t="str" cm="1">
        <f t="array" ref="I4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40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41" spans="1:10">
      <c r="A41" s="19" t="s">
        <v>114</v>
      </c>
      <c r="B41" s="19" t="s">
        <v>115</v>
      </c>
      <c r="C41" s="20">
        <v>44320</v>
      </c>
      <c r="D41" s="19" t="s">
        <v>116</v>
      </c>
      <c r="E41" s="19" t="s">
        <v>117</v>
      </c>
      <c r="F41" s="19" t="s">
        <v>19</v>
      </c>
      <c r="G41" s="21" t="s">
        <v>19</v>
      </c>
      <c r="H41" s="19" t="s">
        <v>25</v>
      </c>
      <c r="I41" s="29" t="str" cm="1">
        <f t="array" ref="I4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41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42" spans="1:10">
      <c r="A42" s="19" t="s">
        <v>114</v>
      </c>
      <c r="B42" s="19" t="s">
        <v>115</v>
      </c>
      <c r="C42" s="20">
        <v>44320</v>
      </c>
      <c r="D42" s="19" t="s">
        <v>116</v>
      </c>
      <c r="E42" s="19" t="s">
        <v>117</v>
      </c>
      <c r="F42" s="19" t="s">
        <v>19</v>
      </c>
      <c r="G42" s="21" t="s">
        <v>19</v>
      </c>
      <c r="H42" s="19" t="s">
        <v>17</v>
      </c>
      <c r="I42" s="29" t="str" cm="1">
        <f t="array" ref="I4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42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43" spans="1:10">
      <c r="A43" s="19" t="s">
        <v>118</v>
      </c>
      <c r="B43" s="19" t="s">
        <v>119</v>
      </c>
      <c r="C43" s="20">
        <v>44358</v>
      </c>
      <c r="D43" s="19" t="s">
        <v>14</v>
      </c>
      <c r="E43" s="19" t="s">
        <v>120</v>
      </c>
      <c r="F43" s="19" t="s">
        <v>16</v>
      </c>
      <c r="G43" s="21" t="s">
        <v>19</v>
      </c>
      <c r="H43" s="19" t="s">
        <v>25</v>
      </c>
      <c r="I43" s="29" t="str" cm="1">
        <f t="array" ref="I4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43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44" spans="1:10">
      <c r="A44" s="19" t="s">
        <v>121</v>
      </c>
      <c r="B44" s="19" t="s">
        <v>122</v>
      </c>
      <c r="C44" s="20">
        <v>44273</v>
      </c>
      <c r="D44" s="19" t="s">
        <v>14</v>
      </c>
      <c r="E44" s="19" t="s">
        <v>123</v>
      </c>
      <c r="F44" s="19" t="s">
        <v>16</v>
      </c>
      <c r="G44" s="21" t="s">
        <v>19</v>
      </c>
      <c r="H44" s="19" t="s">
        <v>25</v>
      </c>
      <c r="I44" s="29" t="str" cm="1">
        <f t="array" ref="I4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44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45" spans="1:10">
      <c r="A45" s="19" t="s">
        <v>124</v>
      </c>
      <c r="B45" s="19" t="s">
        <v>125</v>
      </c>
      <c r="C45" s="20">
        <v>44273</v>
      </c>
      <c r="D45" s="19" t="s">
        <v>14</v>
      </c>
      <c r="E45" s="19" t="s">
        <v>126</v>
      </c>
      <c r="F45" s="19" t="s">
        <v>16</v>
      </c>
      <c r="G45" s="21" t="s">
        <v>19</v>
      </c>
      <c r="H45" s="19" t="s">
        <v>25</v>
      </c>
      <c r="I45" s="29" t="str" cm="1">
        <f t="array" ref="I4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45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46" spans="1:10">
      <c r="A46" s="19" t="s">
        <v>127</v>
      </c>
      <c r="B46" s="19" t="s">
        <v>128</v>
      </c>
      <c r="C46" s="20">
        <v>44273</v>
      </c>
      <c r="D46" s="19" t="s">
        <v>14</v>
      </c>
      <c r="E46" s="19" t="s">
        <v>129</v>
      </c>
      <c r="F46" s="19" t="s">
        <v>16</v>
      </c>
      <c r="G46" s="21" t="s">
        <v>19</v>
      </c>
      <c r="H46" s="19" t="s">
        <v>25</v>
      </c>
      <c r="I46" s="29" t="str" cm="1">
        <f t="array" ref="I4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46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47" spans="1:10">
      <c r="A47" s="19" t="s">
        <v>130</v>
      </c>
      <c r="B47" s="19" t="s">
        <v>131</v>
      </c>
      <c r="C47" s="20">
        <v>44273</v>
      </c>
      <c r="D47" s="19" t="s">
        <v>132</v>
      </c>
      <c r="E47" s="19" t="s">
        <v>84</v>
      </c>
      <c r="F47" s="19" t="s">
        <v>16</v>
      </c>
      <c r="G47" s="21" t="s">
        <v>19</v>
      </c>
      <c r="H47" s="19" t="s">
        <v>25</v>
      </c>
      <c r="I47" s="29" t="str" cm="1">
        <f t="array" ref="I4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47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48" spans="1:10">
      <c r="A48" s="19" t="s">
        <v>130</v>
      </c>
      <c r="B48" s="19" t="s">
        <v>131</v>
      </c>
      <c r="C48" s="20">
        <v>44273</v>
      </c>
      <c r="D48" s="19" t="s">
        <v>132</v>
      </c>
      <c r="E48" s="19" t="s">
        <v>84</v>
      </c>
      <c r="F48" s="19" t="s">
        <v>16</v>
      </c>
      <c r="G48" s="21" t="s">
        <v>19</v>
      </c>
      <c r="H48" s="19" t="s">
        <v>51</v>
      </c>
      <c r="I48" s="29" t="str" cm="1">
        <f t="array" ref="I4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48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49" spans="1:10">
      <c r="A49" s="19" t="s">
        <v>133</v>
      </c>
      <c r="B49" s="19" t="s">
        <v>134</v>
      </c>
      <c r="C49" s="20">
        <v>44746</v>
      </c>
      <c r="D49" s="19" t="s">
        <v>135</v>
      </c>
      <c r="E49" s="19" t="s">
        <v>136</v>
      </c>
      <c r="F49" s="19" t="s">
        <v>16</v>
      </c>
      <c r="G49" s="21" t="s">
        <v>19</v>
      </c>
      <c r="H49" s="19" t="s">
        <v>69</v>
      </c>
      <c r="I49" s="29" t="str" cm="1">
        <f t="array" ref="I4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49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50" spans="1:10">
      <c r="A50" s="19" t="s">
        <v>133</v>
      </c>
      <c r="B50" s="19" t="s">
        <v>134</v>
      </c>
      <c r="C50" s="20">
        <v>44746</v>
      </c>
      <c r="D50" s="19" t="s">
        <v>135</v>
      </c>
      <c r="E50" s="19" t="s">
        <v>136</v>
      </c>
      <c r="F50" s="19" t="s">
        <v>16</v>
      </c>
      <c r="G50" s="21" t="s">
        <v>19</v>
      </c>
      <c r="H50" s="19" t="s">
        <v>25</v>
      </c>
      <c r="I50" s="29" t="str" cm="1">
        <f t="array" ref="I5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50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51" spans="1:10">
      <c r="A51" s="19" t="s">
        <v>137</v>
      </c>
      <c r="B51" s="19" t="s">
        <v>138</v>
      </c>
      <c r="C51" s="20">
        <v>44273</v>
      </c>
      <c r="D51" s="19" t="s">
        <v>14</v>
      </c>
      <c r="E51" s="19" t="s">
        <v>139</v>
      </c>
      <c r="F51" s="19" t="s">
        <v>16</v>
      </c>
      <c r="G51" s="21" t="s">
        <v>19</v>
      </c>
      <c r="H51" s="19" t="s">
        <v>25</v>
      </c>
      <c r="I51" s="29" t="str" cm="1">
        <f t="array" ref="I5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51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52" spans="1:10">
      <c r="A52" s="19" t="s">
        <v>140</v>
      </c>
      <c r="B52" s="19" t="s">
        <v>141</v>
      </c>
      <c r="C52" s="20">
        <v>44803</v>
      </c>
      <c r="D52" s="19" t="s">
        <v>14</v>
      </c>
      <c r="E52" s="19" t="s">
        <v>14</v>
      </c>
      <c r="F52" s="19" t="s">
        <v>16</v>
      </c>
      <c r="G52" s="21" t="s">
        <v>19</v>
      </c>
      <c r="H52" s="19" t="s">
        <v>25</v>
      </c>
      <c r="I52" s="29" t="str" cm="1">
        <f t="array" ref="I5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52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53" spans="1:10">
      <c r="A53" s="19" t="s">
        <v>142</v>
      </c>
      <c r="B53" s="19" t="s">
        <v>143</v>
      </c>
      <c r="C53" s="20">
        <v>44425</v>
      </c>
      <c r="D53" s="19" t="s">
        <v>14</v>
      </c>
      <c r="E53" s="19" t="s">
        <v>144</v>
      </c>
      <c r="F53" s="19" t="s">
        <v>16</v>
      </c>
      <c r="G53" s="21" t="s">
        <v>19</v>
      </c>
      <c r="H53" s="19" t="s">
        <v>25</v>
      </c>
      <c r="I53" s="29" t="str" cm="1">
        <f t="array" ref="I5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53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54" spans="1:10">
      <c r="A54" s="19" t="s">
        <v>145</v>
      </c>
      <c r="B54" s="19" t="s">
        <v>146</v>
      </c>
      <c r="C54" s="20">
        <v>44273</v>
      </c>
      <c r="D54" s="19" t="s">
        <v>14</v>
      </c>
      <c r="E54" s="19" t="s">
        <v>147</v>
      </c>
      <c r="F54" s="19" t="s">
        <v>16</v>
      </c>
      <c r="G54" s="21" t="s">
        <v>19</v>
      </c>
      <c r="H54" s="19" t="s">
        <v>25</v>
      </c>
      <c r="I54" s="29" t="str" cm="1">
        <f t="array" ref="I5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54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55" spans="1:10">
      <c r="A55" s="19" t="s">
        <v>148</v>
      </c>
      <c r="B55" s="19" t="s">
        <v>149</v>
      </c>
      <c r="C55" s="20">
        <v>44739</v>
      </c>
      <c r="D55" s="19" t="s">
        <v>150</v>
      </c>
      <c r="E55" s="19" t="s">
        <v>14</v>
      </c>
      <c r="F55" s="19" t="s">
        <v>19</v>
      </c>
      <c r="G55" s="21" t="s">
        <v>16</v>
      </c>
      <c r="H55" s="19" t="s">
        <v>92</v>
      </c>
      <c r="I55" s="29" t="str" cm="1">
        <f t="array" ref="I5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55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3285</v>
      </c>
    </row>
    <row r="56" spans="1:10">
      <c r="A56" s="19" t="s">
        <v>151</v>
      </c>
      <c r="B56" s="19" t="s">
        <v>152</v>
      </c>
      <c r="C56" s="20">
        <v>44496</v>
      </c>
      <c r="D56" s="19" t="s">
        <v>14</v>
      </c>
      <c r="E56" s="19" t="s">
        <v>50</v>
      </c>
      <c r="F56" s="19" t="s">
        <v>16</v>
      </c>
      <c r="G56" s="21" t="s">
        <v>19</v>
      </c>
      <c r="H56" s="19" t="s">
        <v>25</v>
      </c>
      <c r="I56" s="29" t="str" cm="1">
        <f t="array" ref="I5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56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57" spans="1:10">
      <c r="A57" s="19" t="s">
        <v>153</v>
      </c>
      <c r="B57" s="19" t="s">
        <v>154</v>
      </c>
      <c r="C57" s="20">
        <v>44425</v>
      </c>
      <c r="D57" s="19" t="s">
        <v>14</v>
      </c>
      <c r="E57" s="19" t="s">
        <v>155</v>
      </c>
      <c r="F57" s="19" t="s">
        <v>16</v>
      </c>
      <c r="G57" s="21" t="s">
        <v>19</v>
      </c>
      <c r="H57" s="19" t="s">
        <v>25</v>
      </c>
      <c r="I57" s="29" t="str" cm="1">
        <f t="array" ref="I5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57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58" spans="1:10">
      <c r="A58" s="19" t="s">
        <v>156</v>
      </c>
      <c r="B58" s="19" t="s">
        <v>157</v>
      </c>
      <c r="C58" s="20">
        <v>44273</v>
      </c>
      <c r="D58" s="19" t="s">
        <v>14</v>
      </c>
      <c r="E58" s="19" t="s">
        <v>158</v>
      </c>
      <c r="F58" s="19" t="s">
        <v>16</v>
      </c>
      <c r="G58" s="21" t="s">
        <v>19</v>
      </c>
      <c r="H58" s="19" t="s">
        <v>25</v>
      </c>
      <c r="I58" s="29" t="str" cm="1">
        <f t="array" ref="I5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58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59" spans="1:10">
      <c r="A59" s="19" t="s">
        <v>159</v>
      </c>
      <c r="B59" s="19" t="s">
        <v>160</v>
      </c>
      <c r="C59" s="20">
        <v>44273</v>
      </c>
      <c r="D59" s="19" t="s">
        <v>14</v>
      </c>
      <c r="E59" s="19" t="s">
        <v>104</v>
      </c>
      <c r="F59" s="19" t="s">
        <v>16</v>
      </c>
      <c r="G59" s="21" t="s">
        <v>19</v>
      </c>
      <c r="H59" s="19" t="s">
        <v>25</v>
      </c>
      <c r="I59" s="29" t="str" cm="1">
        <f t="array" ref="I5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59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60" spans="1:10">
      <c r="A60" s="19" t="s">
        <v>161</v>
      </c>
      <c r="B60" s="19" t="s">
        <v>162</v>
      </c>
      <c r="C60" s="20">
        <v>44273</v>
      </c>
      <c r="D60" s="19" t="s">
        <v>14</v>
      </c>
      <c r="E60" s="19" t="s">
        <v>50</v>
      </c>
      <c r="F60" s="19" t="s">
        <v>16</v>
      </c>
      <c r="G60" s="21" t="s">
        <v>19</v>
      </c>
      <c r="H60" s="19" t="s">
        <v>25</v>
      </c>
      <c r="I60" s="29" t="str" cm="1">
        <f t="array" ref="I6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60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61" spans="1:10">
      <c r="A61" s="19" t="s">
        <v>163</v>
      </c>
      <c r="B61" s="19" t="s">
        <v>164</v>
      </c>
      <c r="C61" s="20">
        <v>44273</v>
      </c>
      <c r="D61" s="19" t="s">
        <v>14</v>
      </c>
      <c r="E61" s="19" t="s">
        <v>165</v>
      </c>
      <c r="F61" s="19" t="s">
        <v>16</v>
      </c>
      <c r="G61" s="21" t="s">
        <v>19</v>
      </c>
      <c r="H61" s="19" t="s">
        <v>25</v>
      </c>
      <c r="I61" s="29" t="str" cm="1">
        <f t="array" ref="I6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61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62" spans="1:10">
      <c r="A62" s="19" t="s">
        <v>166</v>
      </c>
      <c r="B62" s="19" t="s">
        <v>167</v>
      </c>
      <c r="C62" s="20">
        <v>44365</v>
      </c>
      <c r="D62" s="19" t="s">
        <v>14</v>
      </c>
      <c r="E62" s="19" t="s">
        <v>135</v>
      </c>
      <c r="F62" s="19" t="s">
        <v>16</v>
      </c>
      <c r="G62" s="21" t="s">
        <v>19</v>
      </c>
      <c r="H62" s="19" t="s">
        <v>25</v>
      </c>
      <c r="I62" s="29" t="str" cm="1">
        <f t="array" ref="I6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62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63" spans="1:10">
      <c r="A63" s="19" t="s">
        <v>168</v>
      </c>
      <c r="B63" s="19" t="s">
        <v>169</v>
      </c>
      <c r="C63" s="20">
        <v>44851</v>
      </c>
      <c r="D63" s="19" t="s">
        <v>14</v>
      </c>
      <c r="E63" s="19" t="s">
        <v>14</v>
      </c>
      <c r="F63" s="19" t="s">
        <v>19</v>
      </c>
      <c r="G63" s="21" t="s">
        <v>16</v>
      </c>
      <c r="H63" s="19" t="s">
        <v>20</v>
      </c>
      <c r="I63" s="29" t="str" cm="1">
        <f t="array" ref="I6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63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3281</v>
      </c>
    </row>
    <row r="64" spans="1:10">
      <c r="A64" s="19" t="s">
        <v>170</v>
      </c>
      <c r="B64" s="19" t="s">
        <v>171</v>
      </c>
      <c r="C64" s="20">
        <v>44273</v>
      </c>
      <c r="D64" s="19" t="s">
        <v>14</v>
      </c>
      <c r="E64" s="19" t="s">
        <v>14</v>
      </c>
      <c r="F64" s="19" t="s">
        <v>16</v>
      </c>
      <c r="G64" s="21" t="s">
        <v>19</v>
      </c>
      <c r="H64" s="19" t="s">
        <v>25</v>
      </c>
      <c r="I64" s="29" t="str" cm="1">
        <f t="array" ref="I6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64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65" spans="1:10">
      <c r="A65" s="19" t="s">
        <v>172</v>
      </c>
      <c r="B65" s="19" t="s">
        <v>173</v>
      </c>
      <c r="C65" s="20">
        <v>44273</v>
      </c>
      <c r="D65" s="19" t="s">
        <v>14</v>
      </c>
      <c r="E65" s="19" t="s">
        <v>174</v>
      </c>
      <c r="F65" s="19" t="s">
        <v>16</v>
      </c>
      <c r="G65" s="21" t="s">
        <v>19</v>
      </c>
      <c r="H65" s="19" t="s">
        <v>25</v>
      </c>
      <c r="I65" s="29" t="str" cm="1">
        <f t="array" ref="I6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65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66" spans="1:10">
      <c r="A66" s="19" t="s">
        <v>175</v>
      </c>
      <c r="B66" s="19" t="s">
        <v>176</v>
      </c>
      <c r="C66" s="20">
        <v>44273</v>
      </c>
      <c r="D66" s="19" t="s">
        <v>14</v>
      </c>
      <c r="E66" s="19" t="s">
        <v>177</v>
      </c>
      <c r="F66" s="19" t="s">
        <v>16</v>
      </c>
      <c r="G66" s="21" t="s">
        <v>19</v>
      </c>
      <c r="H66" s="19" t="s">
        <v>25</v>
      </c>
      <c r="I66" s="29" t="str" cm="1">
        <f t="array" ref="I6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66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67" spans="1:10">
      <c r="A67" s="19" t="s">
        <v>178</v>
      </c>
      <c r="B67" s="19" t="s">
        <v>179</v>
      </c>
      <c r="C67" s="20">
        <v>43083</v>
      </c>
      <c r="D67" s="19" t="s">
        <v>180</v>
      </c>
      <c r="E67" s="19" t="s">
        <v>55</v>
      </c>
      <c r="F67" s="19" t="s">
        <v>19</v>
      </c>
      <c r="G67" s="21" t="s">
        <v>19</v>
      </c>
      <c r="H67" s="19" t="s">
        <v>181</v>
      </c>
      <c r="I67" s="29" t="str" cm="1">
        <f t="array" ref="I6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67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68" spans="1:10">
      <c r="A68" s="19" t="s">
        <v>178</v>
      </c>
      <c r="B68" s="19" t="s">
        <v>179</v>
      </c>
      <c r="C68" s="20">
        <v>43083</v>
      </c>
      <c r="D68" s="19" t="s">
        <v>180</v>
      </c>
      <c r="E68" s="19" t="s">
        <v>55</v>
      </c>
      <c r="F68" s="19" t="s">
        <v>19</v>
      </c>
      <c r="G68" s="21" t="s">
        <v>19</v>
      </c>
      <c r="H68" s="19" t="s">
        <v>25</v>
      </c>
      <c r="I68" s="29" t="str" cm="1">
        <f t="array" ref="I6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68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69" spans="1:10">
      <c r="A69" s="19" t="s">
        <v>178</v>
      </c>
      <c r="B69" s="19" t="s">
        <v>179</v>
      </c>
      <c r="C69" s="20">
        <v>43083</v>
      </c>
      <c r="D69" s="19" t="s">
        <v>180</v>
      </c>
      <c r="E69" s="19" t="s">
        <v>55</v>
      </c>
      <c r="F69" s="19" t="s">
        <v>19</v>
      </c>
      <c r="G69" s="21" t="s">
        <v>19</v>
      </c>
      <c r="H69" s="19" t="s">
        <v>182</v>
      </c>
      <c r="I69" s="29" t="str" cm="1">
        <f t="array" ref="I6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69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70" spans="1:10">
      <c r="A70" s="19" t="s">
        <v>178</v>
      </c>
      <c r="B70" s="19" t="s">
        <v>179</v>
      </c>
      <c r="C70" s="20">
        <v>43083</v>
      </c>
      <c r="D70" s="19" t="s">
        <v>180</v>
      </c>
      <c r="E70" s="19" t="s">
        <v>55</v>
      </c>
      <c r="F70" s="19" t="s">
        <v>19</v>
      </c>
      <c r="G70" s="21" t="s">
        <v>19</v>
      </c>
      <c r="H70" s="19" t="s">
        <v>17</v>
      </c>
      <c r="I70" s="29" t="str" cm="1">
        <f t="array" ref="I7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70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71" spans="1:10">
      <c r="A71" s="19" t="s">
        <v>178</v>
      </c>
      <c r="B71" s="19" t="s">
        <v>179</v>
      </c>
      <c r="C71" s="20">
        <v>43083</v>
      </c>
      <c r="D71" s="19" t="s">
        <v>180</v>
      </c>
      <c r="E71" s="19" t="s">
        <v>55</v>
      </c>
      <c r="F71" s="19" t="s">
        <v>19</v>
      </c>
      <c r="G71" s="21" t="s">
        <v>19</v>
      </c>
      <c r="H71" s="19" t="s">
        <v>183</v>
      </c>
      <c r="I71" s="29" t="str" cm="1">
        <f t="array" ref="I7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71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0001</v>
      </c>
    </row>
    <row r="72" spans="1:10">
      <c r="A72" s="19" t="s">
        <v>178</v>
      </c>
      <c r="B72" s="19" t="s">
        <v>179</v>
      </c>
      <c r="C72" s="20">
        <v>43083</v>
      </c>
      <c r="D72" s="19" t="s">
        <v>180</v>
      </c>
      <c r="E72" s="19" t="s">
        <v>55</v>
      </c>
      <c r="F72" s="19" t="s">
        <v>19</v>
      </c>
      <c r="G72" s="21" t="s">
        <v>19</v>
      </c>
      <c r="H72" s="19" t="s">
        <v>184</v>
      </c>
      <c r="I72" s="29" t="str" cm="1">
        <f t="array" ref="I7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72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3205</v>
      </c>
    </row>
    <row r="73" spans="1:10">
      <c r="A73" s="19" t="s">
        <v>178</v>
      </c>
      <c r="B73" s="19" t="s">
        <v>179</v>
      </c>
      <c r="C73" s="20">
        <v>43083</v>
      </c>
      <c r="D73" s="19" t="s">
        <v>180</v>
      </c>
      <c r="E73" s="19" t="s">
        <v>55</v>
      </c>
      <c r="F73" s="19" t="s">
        <v>19</v>
      </c>
      <c r="G73" s="21" t="s">
        <v>19</v>
      </c>
      <c r="H73" s="19" t="s">
        <v>91</v>
      </c>
      <c r="I73" s="29" t="str" cm="1">
        <f t="array" ref="I7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73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9511</v>
      </c>
    </row>
    <row r="74" spans="1:10">
      <c r="A74" s="19" t="s">
        <v>178</v>
      </c>
      <c r="B74" s="19" t="s">
        <v>179</v>
      </c>
      <c r="C74" s="20">
        <v>43083</v>
      </c>
      <c r="D74" s="19" t="s">
        <v>180</v>
      </c>
      <c r="E74" s="19" t="s">
        <v>55</v>
      </c>
      <c r="F74" s="19" t="s">
        <v>19</v>
      </c>
      <c r="G74" s="21" t="s">
        <v>19</v>
      </c>
      <c r="H74" s="19" t="s">
        <v>185</v>
      </c>
      <c r="I74" s="29" t="str" cm="1">
        <f t="array" ref="I7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74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75" spans="1:10">
      <c r="A75" s="19" t="s">
        <v>186</v>
      </c>
      <c r="B75" s="19" t="s">
        <v>187</v>
      </c>
      <c r="C75" s="20">
        <v>44851</v>
      </c>
      <c r="D75" s="19" t="s">
        <v>80</v>
      </c>
      <c r="E75" s="19" t="s">
        <v>14</v>
      </c>
      <c r="F75" s="19" t="s">
        <v>19</v>
      </c>
      <c r="G75" s="21" t="s">
        <v>16</v>
      </c>
      <c r="H75" s="19" t="s">
        <v>20</v>
      </c>
      <c r="I75" s="29" t="str" cm="1">
        <f t="array" ref="I7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75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3281</v>
      </c>
    </row>
    <row r="76" spans="1:10">
      <c r="A76" s="19" t="s">
        <v>188</v>
      </c>
      <c r="B76" s="19" t="s">
        <v>189</v>
      </c>
      <c r="C76" s="20">
        <v>44365</v>
      </c>
      <c r="D76" s="19" t="s">
        <v>14</v>
      </c>
      <c r="E76" s="19" t="s">
        <v>13</v>
      </c>
      <c r="F76" s="19" t="s">
        <v>16</v>
      </c>
      <c r="G76" s="21" t="s">
        <v>19</v>
      </c>
      <c r="H76" s="19" t="s">
        <v>25</v>
      </c>
      <c r="I76" s="29" t="str" cm="1">
        <f t="array" ref="I7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76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77" spans="1:10">
      <c r="A77" s="19" t="s">
        <v>190</v>
      </c>
      <c r="B77" s="19" t="s">
        <v>191</v>
      </c>
      <c r="C77" s="20">
        <v>44273</v>
      </c>
      <c r="D77" s="19" t="s">
        <v>14</v>
      </c>
      <c r="E77" s="19" t="s">
        <v>192</v>
      </c>
      <c r="F77" s="19" t="s">
        <v>16</v>
      </c>
      <c r="G77" s="21" t="s">
        <v>19</v>
      </c>
      <c r="H77" s="19" t="s">
        <v>25</v>
      </c>
      <c r="I77" s="29" t="str" cm="1">
        <f t="array" ref="I7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77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78" spans="1:10">
      <c r="A78" s="19" t="s">
        <v>193</v>
      </c>
      <c r="B78" s="19" t="s">
        <v>194</v>
      </c>
      <c r="C78" s="20">
        <v>44851</v>
      </c>
      <c r="D78" s="19" t="s">
        <v>13</v>
      </c>
      <c r="E78" s="19" t="s">
        <v>14</v>
      </c>
      <c r="F78" s="19" t="s">
        <v>19</v>
      </c>
      <c r="G78" s="21" t="s">
        <v>16</v>
      </c>
      <c r="H78" s="19" t="s">
        <v>20</v>
      </c>
      <c r="I78" s="29" t="str" cm="1">
        <f t="array" ref="I7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78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3281</v>
      </c>
    </row>
    <row r="79" spans="1:10">
      <c r="A79" s="19" t="s">
        <v>195</v>
      </c>
      <c r="B79" s="19" t="s">
        <v>196</v>
      </c>
      <c r="C79" s="20">
        <v>43103</v>
      </c>
      <c r="D79" s="19" t="s">
        <v>197</v>
      </c>
      <c r="E79" s="19" t="s">
        <v>14</v>
      </c>
      <c r="F79" s="19" t="s">
        <v>19</v>
      </c>
      <c r="G79" s="21" t="s">
        <v>16</v>
      </c>
      <c r="H79" s="19" t="s">
        <v>198</v>
      </c>
      <c r="I79" s="29" t="str" cm="1">
        <f t="array" ref="I7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79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80" spans="1:10">
      <c r="A80" s="19" t="s">
        <v>195</v>
      </c>
      <c r="B80" s="19" t="s">
        <v>196</v>
      </c>
      <c r="C80" s="20">
        <v>43103</v>
      </c>
      <c r="D80" s="19" t="s">
        <v>197</v>
      </c>
      <c r="E80" s="19" t="s">
        <v>14</v>
      </c>
      <c r="F80" s="19" t="s">
        <v>19</v>
      </c>
      <c r="G80" s="21" t="s">
        <v>16</v>
      </c>
      <c r="H80" s="19" t="s">
        <v>17</v>
      </c>
      <c r="I80" s="29" t="str" cm="1">
        <f t="array" ref="I8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80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81" spans="1:10">
      <c r="A81" s="19" t="s">
        <v>195</v>
      </c>
      <c r="B81" s="19" t="s">
        <v>196</v>
      </c>
      <c r="C81" s="20">
        <v>43103</v>
      </c>
      <c r="D81" s="19" t="s">
        <v>197</v>
      </c>
      <c r="E81" s="19" t="s">
        <v>14</v>
      </c>
      <c r="F81" s="19" t="s">
        <v>19</v>
      </c>
      <c r="G81" s="21" t="s">
        <v>16</v>
      </c>
      <c r="H81" s="19" t="s">
        <v>184</v>
      </c>
      <c r="I81" s="29" t="str" cm="1">
        <f t="array" ref="I8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81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3205</v>
      </c>
    </row>
    <row r="82" spans="1:10">
      <c r="A82" s="19" t="s">
        <v>195</v>
      </c>
      <c r="B82" s="19" t="s">
        <v>196</v>
      </c>
      <c r="C82" s="20">
        <v>43103</v>
      </c>
      <c r="D82" s="19" t="s">
        <v>197</v>
      </c>
      <c r="E82" s="19" t="s">
        <v>14</v>
      </c>
      <c r="F82" s="19" t="s">
        <v>19</v>
      </c>
      <c r="G82" s="21" t="s">
        <v>16</v>
      </c>
      <c r="H82" s="19" t="s">
        <v>91</v>
      </c>
      <c r="I82" s="29" t="str" cm="1">
        <f t="array" ref="I8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82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9511</v>
      </c>
    </row>
    <row r="83" spans="1:10">
      <c r="A83" s="19" t="s">
        <v>195</v>
      </c>
      <c r="B83" s="19" t="s">
        <v>196</v>
      </c>
      <c r="C83" s="20">
        <v>43103</v>
      </c>
      <c r="D83" s="19" t="s">
        <v>197</v>
      </c>
      <c r="E83" s="19" t="s">
        <v>14</v>
      </c>
      <c r="F83" s="19" t="s">
        <v>19</v>
      </c>
      <c r="G83" s="21" t="s">
        <v>16</v>
      </c>
      <c r="H83" s="19" t="s">
        <v>20</v>
      </c>
      <c r="I83" s="29" t="str" cm="1">
        <f t="array" ref="I8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83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3281</v>
      </c>
    </row>
    <row r="84" spans="1:10">
      <c r="A84" s="19" t="s">
        <v>199</v>
      </c>
      <c r="B84" s="19" t="s">
        <v>200</v>
      </c>
      <c r="C84" s="20">
        <v>44273</v>
      </c>
      <c r="D84" s="19" t="s">
        <v>14</v>
      </c>
      <c r="E84" s="19" t="s">
        <v>136</v>
      </c>
      <c r="F84" s="19" t="s">
        <v>16</v>
      </c>
      <c r="G84" s="21" t="s">
        <v>19</v>
      </c>
      <c r="H84" s="19" t="s">
        <v>25</v>
      </c>
      <c r="I84" s="29" t="str" cm="1">
        <f t="array" ref="I8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84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85" spans="1:10">
      <c r="A85" s="19" t="s">
        <v>201</v>
      </c>
      <c r="B85" s="19" t="s">
        <v>202</v>
      </c>
      <c r="C85" s="20">
        <v>44803</v>
      </c>
      <c r="D85" s="19" t="s">
        <v>14</v>
      </c>
      <c r="E85" s="19" t="s">
        <v>14</v>
      </c>
      <c r="F85" s="19" t="s">
        <v>16</v>
      </c>
      <c r="G85" s="21" t="s">
        <v>19</v>
      </c>
      <c r="H85" s="19" t="s">
        <v>25</v>
      </c>
      <c r="I85" s="29" t="str" cm="1">
        <f t="array" ref="I8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85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86" spans="1:10">
      <c r="A86" s="19" t="s">
        <v>203</v>
      </c>
      <c r="B86" s="19" t="s">
        <v>204</v>
      </c>
      <c r="C86" s="20">
        <v>44273</v>
      </c>
      <c r="D86" s="19" t="s">
        <v>14</v>
      </c>
      <c r="E86" s="19" t="s">
        <v>129</v>
      </c>
      <c r="F86" s="19" t="s">
        <v>16</v>
      </c>
      <c r="G86" s="21" t="s">
        <v>19</v>
      </c>
      <c r="H86" s="19" t="s">
        <v>25</v>
      </c>
      <c r="I86" s="29" t="str" cm="1">
        <f t="array" ref="I8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86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87" spans="1:10">
      <c r="A87" s="19" t="s">
        <v>205</v>
      </c>
      <c r="B87" s="19" t="s">
        <v>206</v>
      </c>
      <c r="C87" s="20">
        <v>43084</v>
      </c>
      <c r="D87" s="19" t="s">
        <v>197</v>
      </c>
      <c r="E87" s="19" t="s">
        <v>14</v>
      </c>
      <c r="F87" s="19" t="s">
        <v>19</v>
      </c>
      <c r="G87" s="21" t="s">
        <v>16</v>
      </c>
      <c r="H87" s="19" t="s">
        <v>17</v>
      </c>
      <c r="I87" s="29" t="str" cm="1">
        <f t="array" ref="I8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87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88" spans="1:10">
      <c r="A88" s="19" t="s">
        <v>205</v>
      </c>
      <c r="B88" s="19" t="s">
        <v>206</v>
      </c>
      <c r="C88" s="20">
        <v>43084</v>
      </c>
      <c r="D88" s="19" t="s">
        <v>197</v>
      </c>
      <c r="E88" s="19" t="s">
        <v>14</v>
      </c>
      <c r="F88" s="19" t="s">
        <v>19</v>
      </c>
      <c r="G88" s="21" t="s">
        <v>16</v>
      </c>
      <c r="H88" s="19" t="s">
        <v>20</v>
      </c>
      <c r="I88" s="29" t="str" cm="1">
        <f t="array" ref="I8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88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3281</v>
      </c>
    </row>
    <row r="89" spans="1:10">
      <c r="A89" s="19" t="s">
        <v>207</v>
      </c>
      <c r="B89" s="19" t="s">
        <v>208</v>
      </c>
      <c r="C89" s="20">
        <v>44273</v>
      </c>
      <c r="D89" s="19" t="s">
        <v>14</v>
      </c>
      <c r="E89" s="19" t="s">
        <v>14</v>
      </c>
      <c r="F89" s="19" t="s">
        <v>16</v>
      </c>
      <c r="G89" s="21" t="s">
        <v>19</v>
      </c>
      <c r="H89" s="19" t="s">
        <v>25</v>
      </c>
      <c r="I89" s="29" t="str" cm="1">
        <f t="array" ref="I8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89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90" spans="1:10">
      <c r="A90" s="19" t="s">
        <v>209</v>
      </c>
      <c r="B90" s="19" t="s">
        <v>210</v>
      </c>
      <c r="C90" s="20">
        <v>44273</v>
      </c>
      <c r="D90" s="19" t="s">
        <v>211</v>
      </c>
      <c r="E90" s="19" t="s">
        <v>13</v>
      </c>
      <c r="F90" s="19" t="s">
        <v>19</v>
      </c>
      <c r="G90" s="21" t="s">
        <v>19</v>
      </c>
      <c r="H90" s="19" t="s">
        <v>69</v>
      </c>
      <c r="I90" s="29" t="str" cm="1">
        <f t="array" ref="I9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90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91" spans="1:10">
      <c r="A91" s="19" t="s">
        <v>209</v>
      </c>
      <c r="B91" s="19" t="s">
        <v>210</v>
      </c>
      <c r="C91" s="20">
        <v>44273</v>
      </c>
      <c r="D91" s="19" t="s">
        <v>211</v>
      </c>
      <c r="E91" s="19" t="s">
        <v>13</v>
      </c>
      <c r="F91" s="19" t="s">
        <v>19</v>
      </c>
      <c r="G91" s="21" t="s">
        <v>19</v>
      </c>
      <c r="H91" s="19" t="s">
        <v>25</v>
      </c>
      <c r="I91" s="29" t="str" cm="1">
        <f t="array" ref="I9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91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92" spans="1:10">
      <c r="A92" s="19" t="s">
        <v>209</v>
      </c>
      <c r="B92" s="19" t="s">
        <v>210</v>
      </c>
      <c r="C92" s="20">
        <v>44273</v>
      </c>
      <c r="D92" s="19" t="s">
        <v>211</v>
      </c>
      <c r="E92" s="19" t="s">
        <v>13</v>
      </c>
      <c r="F92" s="19" t="s">
        <v>19</v>
      </c>
      <c r="G92" s="21" t="s">
        <v>19</v>
      </c>
      <c r="H92" s="19" t="s">
        <v>17</v>
      </c>
      <c r="I92" s="29" t="str" cm="1">
        <f t="array" ref="I9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92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93" spans="1:10">
      <c r="A93" s="19" t="s">
        <v>212</v>
      </c>
      <c r="B93" s="19" t="s">
        <v>213</v>
      </c>
      <c r="C93" s="20">
        <v>44273</v>
      </c>
      <c r="D93" s="19" t="s">
        <v>14</v>
      </c>
      <c r="E93" s="19" t="s">
        <v>107</v>
      </c>
      <c r="F93" s="19" t="s">
        <v>16</v>
      </c>
      <c r="G93" s="21" t="s">
        <v>19</v>
      </c>
      <c r="H93" s="19" t="s">
        <v>25</v>
      </c>
      <c r="I93" s="29" t="str" cm="1">
        <f t="array" ref="I9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93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94" spans="1:10">
      <c r="A94" s="19" t="s">
        <v>214</v>
      </c>
      <c r="B94" s="19" t="s">
        <v>215</v>
      </c>
      <c r="C94" s="20">
        <v>44351</v>
      </c>
      <c r="D94" s="19" t="s">
        <v>14</v>
      </c>
      <c r="E94" s="19" t="s">
        <v>90</v>
      </c>
      <c r="F94" s="19" t="s">
        <v>16</v>
      </c>
      <c r="G94" s="21" t="s">
        <v>19</v>
      </c>
      <c r="H94" s="19" t="s">
        <v>25</v>
      </c>
      <c r="I94" s="29" t="str" cm="1">
        <f t="array" ref="I9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94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95" spans="1:10">
      <c r="A95" s="19" t="s">
        <v>216</v>
      </c>
      <c r="B95" s="19" t="s">
        <v>217</v>
      </c>
      <c r="C95" s="20">
        <v>44273</v>
      </c>
      <c r="D95" s="19" t="s">
        <v>14</v>
      </c>
      <c r="E95" s="19" t="s">
        <v>218</v>
      </c>
      <c r="F95" s="19" t="s">
        <v>16</v>
      </c>
      <c r="G95" s="21" t="s">
        <v>19</v>
      </c>
      <c r="H95" s="19" t="s">
        <v>25</v>
      </c>
      <c r="I95" s="29" t="str" cm="1">
        <f t="array" ref="I9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95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96" spans="1:10">
      <c r="A96" s="19" t="s">
        <v>219</v>
      </c>
      <c r="B96" s="19" t="s">
        <v>220</v>
      </c>
      <c r="C96" s="20">
        <v>44273</v>
      </c>
      <c r="D96" s="19" t="s">
        <v>14</v>
      </c>
      <c r="E96" s="19" t="s">
        <v>221</v>
      </c>
      <c r="F96" s="19" t="s">
        <v>16</v>
      </c>
      <c r="G96" s="21" t="s">
        <v>19</v>
      </c>
      <c r="H96" s="19" t="s">
        <v>25</v>
      </c>
      <c r="I96" s="29" t="str" cm="1">
        <f t="array" ref="I9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96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97" spans="1:10">
      <c r="A97" s="19" t="s">
        <v>222</v>
      </c>
      <c r="B97" s="19" t="s">
        <v>223</v>
      </c>
      <c r="C97" s="20">
        <v>44557</v>
      </c>
      <c r="D97" s="19" t="s">
        <v>50</v>
      </c>
      <c r="E97" s="19" t="s">
        <v>90</v>
      </c>
      <c r="F97" s="19" t="s">
        <v>19</v>
      </c>
      <c r="G97" s="21" t="s">
        <v>19</v>
      </c>
      <c r="H97" s="19" t="s">
        <v>69</v>
      </c>
      <c r="I97" s="29" t="str" cm="1">
        <f t="array" ref="I9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97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98" spans="1:10">
      <c r="A98" s="19" t="s">
        <v>222</v>
      </c>
      <c r="B98" s="19" t="s">
        <v>223</v>
      </c>
      <c r="C98" s="20">
        <v>44557</v>
      </c>
      <c r="D98" s="19" t="s">
        <v>50</v>
      </c>
      <c r="E98" s="19" t="s">
        <v>90</v>
      </c>
      <c r="F98" s="19" t="s">
        <v>19</v>
      </c>
      <c r="G98" s="21" t="s">
        <v>19</v>
      </c>
      <c r="H98" s="19" t="s">
        <v>25</v>
      </c>
      <c r="I98" s="29" t="str" cm="1">
        <f t="array" ref="I9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98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99" spans="1:10">
      <c r="A99" s="19" t="s">
        <v>222</v>
      </c>
      <c r="B99" s="19" t="s">
        <v>223</v>
      </c>
      <c r="C99" s="20">
        <v>44557</v>
      </c>
      <c r="D99" s="19" t="s">
        <v>50</v>
      </c>
      <c r="E99" s="19" t="s">
        <v>90</v>
      </c>
      <c r="F99" s="19" t="s">
        <v>19</v>
      </c>
      <c r="G99" s="21" t="s">
        <v>19</v>
      </c>
      <c r="H99" s="19" t="s">
        <v>17</v>
      </c>
      <c r="I99" s="29" t="str" cm="1">
        <f t="array" ref="I9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99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00" spans="1:10">
      <c r="A100" s="19" t="s">
        <v>224</v>
      </c>
      <c r="B100" s="19" t="s">
        <v>225</v>
      </c>
      <c r="C100" s="20">
        <v>43123</v>
      </c>
      <c r="D100" s="19" t="s">
        <v>55</v>
      </c>
      <c r="E100" s="19" t="s">
        <v>14</v>
      </c>
      <c r="F100" s="19" t="s">
        <v>19</v>
      </c>
      <c r="G100" s="21" t="s">
        <v>16</v>
      </c>
      <c r="H100" s="19" t="s">
        <v>92</v>
      </c>
      <c r="I100" s="29" t="str" cm="1">
        <f t="array" ref="I10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00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3285</v>
      </c>
    </row>
    <row r="101" spans="1:10">
      <c r="A101" s="19" t="s">
        <v>226</v>
      </c>
      <c r="B101" s="19" t="s">
        <v>227</v>
      </c>
      <c r="C101" s="20">
        <v>44273</v>
      </c>
      <c r="D101" s="19" t="s">
        <v>14</v>
      </c>
      <c r="E101" s="19" t="s">
        <v>228</v>
      </c>
      <c r="F101" s="19" t="s">
        <v>16</v>
      </c>
      <c r="G101" s="21" t="s">
        <v>19</v>
      </c>
      <c r="H101" s="19" t="s">
        <v>25</v>
      </c>
      <c r="I101" s="29" t="str" cm="1">
        <f t="array" ref="I10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01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02" spans="1:10">
      <c r="A102" s="19" t="s">
        <v>229</v>
      </c>
      <c r="B102" s="19" t="s">
        <v>230</v>
      </c>
      <c r="C102" s="20">
        <v>44400</v>
      </c>
      <c r="D102" s="19" t="s">
        <v>14</v>
      </c>
      <c r="E102" s="19" t="s">
        <v>13</v>
      </c>
      <c r="F102" s="19" t="s">
        <v>16</v>
      </c>
      <c r="G102" s="21" t="s">
        <v>19</v>
      </c>
      <c r="H102" s="19" t="s">
        <v>25</v>
      </c>
      <c r="I102" s="29" t="str" cm="1">
        <f t="array" ref="I10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02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03" spans="1:10">
      <c r="A103" s="19" t="s">
        <v>231</v>
      </c>
      <c r="B103" s="19" t="s">
        <v>232</v>
      </c>
      <c r="C103" s="20">
        <v>44273</v>
      </c>
      <c r="D103" s="19" t="s">
        <v>14</v>
      </c>
      <c r="E103" s="19" t="s">
        <v>233</v>
      </c>
      <c r="F103" s="19" t="s">
        <v>16</v>
      </c>
      <c r="G103" s="21" t="s">
        <v>19</v>
      </c>
      <c r="H103" s="19" t="s">
        <v>25</v>
      </c>
      <c r="I103" s="29" t="str" cm="1">
        <f t="array" ref="I10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03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04" spans="1:10">
      <c r="A104" s="19" t="s">
        <v>234</v>
      </c>
      <c r="B104" s="19" t="s">
        <v>235</v>
      </c>
      <c r="C104" s="20">
        <v>43063</v>
      </c>
      <c r="D104" s="19" t="s">
        <v>236</v>
      </c>
      <c r="E104" s="19" t="s">
        <v>237</v>
      </c>
      <c r="F104" s="19" t="s">
        <v>16</v>
      </c>
      <c r="G104" s="21" t="s">
        <v>19</v>
      </c>
      <c r="H104" s="19" t="s">
        <v>25</v>
      </c>
      <c r="I104" s="29" t="str" cm="1">
        <f t="array" ref="I10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04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05" spans="1:10">
      <c r="A105" s="19" t="s">
        <v>238</v>
      </c>
      <c r="B105" s="19" t="s">
        <v>239</v>
      </c>
      <c r="C105" s="20">
        <v>44567</v>
      </c>
      <c r="D105" s="19" t="s">
        <v>14</v>
      </c>
      <c r="E105" s="19" t="s">
        <v>14</v>
      </c>
      <c r="F105" s="19" t="s">
        <v>16</v>
      </c>
      <c r="G105" s="21" t="s">
        <v>19</v>
      </c>
      <c r="H105" s="19" t="s">
        <v>25</v>
      </c>
      <c r="I105" s="29" t="str" cm="1">
        <f t="array" ref="I10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05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06" spans="1:10">
      <c r="A106" s="19" t="s">
        <v>240</v>
      </c>
      <c r="B106" s="19" t="s">
        <v>241</v>
      </c>
      <c r="C106" s="20">
        <v>44588</v>
      </c>
      <c r="D106" s="19" t="s">
        <v>242</v>
      </c>
      <c r="E106" s="19" t="s">
        <v>243</v>
      </c>
      <c r="F106" s="19" t="s">
        <v>16</v>
      </c>
      <c r="G106" s="21" t="s">
        <v>19</v>
      </c>
      <c r="H106" s="19" t="s">
        <v>25</v>
      </c>
      <c r="I106" s="29" t="str" cm="1">
        <f t="array" ref="I10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06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07" spans="1:10">
      <c r="A107" s="19" t="s">
        <v>240</v>
      </c>
      <c r="B107" s="19" t="s">
        <v>241</v>
      </c>
      <c r="C107" s="20">
        <v>44588</v>
      </c>
      <c r="D107" s="19" t="s">
        <v>242</v>
      </c>
      <c r="E107" s="19" t="s">
        <v>243</v>
      </c>
      <c r="F107" s="19" t="s">
        <v>16</v>
      </c>
      <c r="G107" s="21" t="s">
        <v>19</v>
      </c>
      <c r="H107" s="19" t="s">
        <v>51</v>
      </c>
      <c r="I107" s="29" t="str" cm="1">
        <f t="array" ref="I10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07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08" spans="1:10">
      <c r="A108" s="19" t="s">
        <v>244</v>
      </c>
      <c r="B108" s="19" t="s">
        <v>245</v>
      </c>
      <c r="C108" s="20">
        <v>44273</v>
      </c>
      <c r="D108" s="19" t="s">
        <v>14</v>
      </c>
      <c r="E108" s="19" t="s">
        <v>246</v>
      </c>
      <c r="F108" s="19" t="s">
        <v>16</v>
      </c>
      <c r="G108" s="21" t="s">
        <v>19</v>
      </c>
      <c r="H108" s="19" t="s">
        <v>25</v>
      </c>
      <c r="I108" s="29" t="str" cm="1">
        <f t="array" ref="I10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08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09" spans="1:10">
      <c r="A109" s="19" t="s">
        <v>247</v>
      </c>
      <c r="B109" s="19" t="s">
        <v>248</v>
      </c>
      <c r="C109" s="20">
        <v>44322</v>
      </c>
      <c r="D109" s="19" t="s">
        <v>14</v>
      </c>
      <c r="E109" s="19" t="s">
        <v>249</v>
      </c>
      <c r="F109" s="19" t="s">
        <v>16</v>
      </c>
      <c r="G109" s="21" t="s">
        <v>19</v>
      </c>
      <c r="H109" s="19" t="s">
        <v>25</v>
      </c>
      <c r="I109" s="29" t="str" cm="1">
        <f t="array" ref="I10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09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10" spans="1:10">
      <c r="A110" s="19" t="s">
        <v>250</v>
      </c>
      <c r="B110" s="19" t="s">
        <v>251</v>
      </c>
      <c r="C110" s="20">
        <v>44273</v>
      </c>
      <c r="D110" s="19" t="s">
        <v>14</v>
      </c>
      <c r="E110" s="19" t="s">
        <v>252</v>
      </c>
      <c r="F110" s="19" t="s">
        <v>16</v>
      </c>
      <c r="G110" s="21" t="s">
        <v>19</v>
      </c>
      <c r="H110" s="19" t="s">
        <v>25</v>
      </c>
      <c r="I110" s="29" t="str" cm="1">
        <f t="array" ref="I11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10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11" spans="1:10">
      <c r="A111" s="19" t="s">
        <v>253</v>
      </c>
      <c r="B111" s="19" t="s">
        <v>254</v>
      </c>
      <c r="C111" s="20">
        <v>44273</v>
      </c>
      <c r="D111" s="19" t="s">
        <v>14</v>
      </c>
      <c r="E111" s="19" t="s">
        <v>255</v>
      </c>
      <c r="F111" s="19" t="s">
        <v>16</v>
      </c>
      <c r="G111" s="21" t="s">
        <v>19</v>
      </c>
      <c r="H111" s="19" t="s">
        <v>25</v>
      </c>
      <c r="I111" s="29" t="str" cm="1">
        <f t="array" ref="I11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11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12" spans="1:10">
      <c r="A112" s="19" t="s">
        <v>256</v>
      </c>
      <c r="B112" s="19" t="s">
        <v>257</v>
      </c>
      <c r="C112" s="20">
        <v>44273</v>
      </c>
      <c r="D112" s="19" t="s">
        <v>14</v>
      </c>
      <c r="E112" s="19" t="s">
        <v>258</v>
      </c>
      <c r="F112" s="19" t="s">
        <v>16</v>
      </c>
      <c r="G112" s="21" t="s">
        <v>19</v>
      </c>
      <c r="H112" s="19" t="s">
        <v>25</v>
      </c>
      <c r="I112" s="29" t="str" cm="1">
        <f t="array" ref="I11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12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13" spans="1:10">
      <c r="A113" s="19" t="s">
        <v>259</v>
      </c>
      <c r="B113" s="19" t="s">
        <v>260</v>
      </c>
      <c r="C113" s="20">
        <v>44557</v>
      </c>
      <c r="D113" s="19" t="s">
        <v>14</v>
      </c>
      <c r="E113" s="19" t="s">
        <v>67</v>
      </c>
      <c r="F113" s="19" t="s">
        <v>16</v>
      </c>
      <c r="G113" s="21" t="s">
        <v>19</v>
      </c>
      <c r="H113" s="19" t="s">
        <v>25</v>
      </c>
      <c r="I113" s="29" t="str" cm="1">
        <f t="array" ref="I11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13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14" spans="1:10">
      <c r="A114" s="19" t="s">
        <v>261</v>
      </c>
      <c r="B114" s="19" t="s">
        <v>262</v>
      </c>
      <c r="C114" s="20">
        <v>43133</v>
      </c>
      <c r="D114" s="19" t="s">
        <v>197</v>
      </c>
      <c r="E114" s="19" t="s">
        <v>14</v>
      </c>
      <c r="F114" s="19" t="s">
        <v>19</v>
      </c>
      <c r="G114" s="21" t="s">
        <v>16</v>
      </c>
      <c r="H114" s="19" t="s">
        <v>198</v>
      </c>
      <c r="I114" s="29" t="str" cm="1">
        <f t="array" ref="I11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14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15" spans="1:10">
      <c r="A115" s="19" t="s">
        <v>261</v>
      </c>
      <c r="B115" s="19" t="s">
        <v>262</v>
      </c>
      <c r="C115" s="20">
        <v>43133</v>
      </c>
      <c r="D115" s="19" t="s">
        <v>197</v>
      </c>
      <c r="E115" s="19" t="s">
        <v>14</v>
      </c>
      <c r="F115" s="19" t="s">
        <v>19</v>
      </c>
      <c r="G115" s="21" t="s">
        <v>16</v>
      </c>
      <c r="H115" s="19" t="s">
        <v>182</v>
      </c>
      <c r="I115" s="29" t="str" cm="1">
        <f t="array" ref="I11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15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16" spans="1:10">
      <c r="A116" s="19" t="s">
        <v>261</v>
      </c>
      <c r="B116" s="19" t="s">
        <v>262</v>
      </c>
      <c r="C116" s="20">
        <v>43133</v>
      </c>
      <c r="D116" s="19" t="s">
        <v>197</v>
      </c>
      <c r="E116" s="19" t="s">
        <v>14</v>
      </c>
      <c r="F116" s="19" t="s">
        <v>19</v>
      </c>
      <c r="G116" s="21" t="s">
        <v>16</v>
      </c>
      <c r="H116" s="19" t="s">
        <v>17</v>
      </c>
      <c r="I116" s="29" t="str" cm="1">
        <f t="array" ref="I11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16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17" spans="1:10">
      <c r="A117" s="19" t="s">
        <v>261</v>
      </c>
      <c r="B117" s="19" t="s">
        <v>262</v>
      </c>
      <c r="C117" s="20">
        <v>43133</v>
      </c>
      <c r="D117" s="19" t="s">
        <v>197</v>
      </c>
      <c r="E117" s="19" t="s">
        <v>14</v>
      </c>
      <c r="F117" s="19" t="s">
        <v>19</v>
      </c>
      <c r="G117" s="21" t="s">
        <v>16</v>
      </c>
      <c r="H117" s="19" t="s">
        <v>184</v>
      </c>
      <c r="I117" s="29" t="str" cm="1">
        <f t="array" ref="I11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17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3205</v>
      </c>
    </row>
    <row r="118" spans="1:10">
      <c r="A118" s="19" t="s">
        <v>261</v>
      </c>
      <c r="B118" s="19" t="s">
        <v>262</v>
      </c>
      <c r="C118" s="20">
        <v>43133</v>
      </c>
      <c r="D118" s="19" t="s">
        <v>197</v>
      </c>
      <c r="E118" s="19" t="s">
        <v>14</v>
      </c>
      <c r="F118" s="19" t="s">
        <v>19</v>
      </c>
      <c r="G118" s="21" t="s">
        <v>16</v>
      </c>
      <c r="H118" s="19" t="s">
        <v>20</v>
      </c>
      <c r="I118" s="29" t="str" cm="1">
        <f t="array" ref="I11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18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3281</v>
      </c>
    </row>
    <row r="119" spans="1:10">
      <c r="A119" s="19" t="s">
        <v>263</v>
      </c>
      <c r="B119" s="19" t="s">
        <v>264</v>
      </c>
      <c r="C119" s="20">
        <v>44273</v>
      </c>
      <c r="D119" s="19" t="s">
        <v>14</v>
      </c>
      <c r="E119" s="19" t="s">
        <v>14</v>
      </c>
      <c r="F119" s="19" t="s">
        <v>16</v>
      </c>
      <c r="G119" s="21" t="s">
        <v>19</v>
      </c>
      <c r="H119" s="19" t="s">
        <v>25</v>
      </c>
      <c r="I119" s="29" t="str" cm="1">
        <f t="array" ref="I11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19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20" spans="1:10">
      <c r="A120" s="19" t="s">
        <v>265</v>
      </c>
      <c r="B120" s="19" t="s">
        <v>266</v>
      </c>
      <c r="C120" s="20">
        <v>44273</v>
      </c>
      <c r="D120" s="19" t="s">
        <v>14</v>
      </c>
      <c r="E120" s="19" t="s">
        <v>90</v>
      </c>
      <c r="F120" s="19" t="s">
        <v>16</v>
      </c>
      <c r="G120" s="21" t="s">
        <v>19</v>
      </c>
      <c r="H120" s="19" t="s">
        <v>25</v>
      </c>
      <c r="I120" s="29" t="str" cm="1">
        <f t="array" ref="I12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20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21" spans="1:10">
      <c r="A121" s="19" t="s">
        <v>267</v>
      </c>
      <c r="B121" s="19" t="s">
        <v>268</v>
      </c>
      <c r="C121" s="20">
        <v>43201</v>
      </c>
      <c r="D121" s="19" t="s">
        <v>269</v>
      </c>
      <c r="E121" s="19" t="s">
        <v>90</v>
      </c>
      <c r="F121" s="19" t="s">
        <v>16</v>
      </c>
      <c r="G121" s="21" t="s">
        <v>19</v>
      </c>
      <c r="H121" s="19" t="s">
        <v>198</v>
      </c>
      <c r="I121" s="29" t="str" cm="1">
        <f t="array" ref="I12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21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22" spans="1:10">
      <c r="A122" s="19" t="s">
        <v>267</v>
      </c>
      <c r="B122" s="19" t="s">
        <v>268</v>
      </c>
      <c r="C122" s="20">
        <v>43201</v>
      </c>
      <c r="D122" s="19" t="s">
        <v>269</v>
      </c>
      <c r="E122" s="19" t="s">
        <v>90</v>
      </c>
      <c r="F122" s="19" t="s">
        <v>16</v>
      </c>
      <c r="G122" s="21" t="s">
        <v>19</v>
      </c>
      <c r="H122" s="19" t="s">
        <v>25</v>
      </c>
      <c r="I122" s="29" t="str" cm="1">
        <f t="array" ref="I12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22" s="38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23" spans="1:10">
      <c r="A123" s="19" t="s">
        <v>270</v>
      </c>
      <c r="B123" s="19" t="s">
        <v>271</v>
      </c>
      <c r="C123" s="20">
        <v>43187</v>
      </c>
      <c r="D123" s="19" t="s">
        <v>150</v>
      </c>
      <c r="E123" s="19" t="s">
        <v>14</v>
      </c>
      <c r="F123" s="19" t="s">
        <v>19</v>
      </c>
      <c r="G123" s="21" t="s">
        <v>16</v>
      </c>
      <c r="H123" s="19" t="s">
        <v>198</v>
      </c>
      <c r="I123" s="29" t="str" cm="1">
        <f t="array" ref="I12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23" s="37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24" spans="1:10">
      <c r="A124" s="19" t="s">
        <v>270</v>
      </c>
      <c r="B124" s="19" t="s">
        <v>271</v>
      </c>
      <c r="C124" s="20">
        <v>43187</v>
      </c>
      <c r="D124" s="19" t="s">
        <v>150</v>
      </c>
      <c r="E124" s="19" t="s">
        <v>14</v>
      </c>
      <c r="F124" s="19" t="s">
        <v>19</v>
      </c>
      <c r="G124" s="21" t="s">
        <v>16</v>
      </c>
      <c r="H124" s="19" t="s">
        <v>17</v>
      </c>
      <c r="I124" s="30" t="str" cm="1">
        <f t="array" ref="I12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24" s="40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25" spans="1:10">
      <c r="A125" s="19" t="s">
        <v>270</v>
      </c>
      <c r="B125" s="19" t="s">
        <v>271</v>
      </c>
      <c r="C125" s="20">
        <v>43187</v>
      </c>
      <c r="D125" s="19" t="s">
        <v>150</v>
      </c>
      <c r="E125" s="19" t="s">
        <v>14</v>
      </c>
      <c r="F125" s="19" t="s">
        <v>19</v>
      </c>
      <c r="G125" s="21" t="s">
        <v>16</v>
      </c>
      <c r="H125" s="19" t="s">
        <v>272</v>
      </c>
      <c r="I125" s="30" t="str" cm="1">
        <f t="array" ref="I12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25" s="40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26" spans="1:10">
      <c r="A126" s="19" t="s">
        <v>270</v>
      </c>
      <c r="B126" s="19" t="s">
        <v>271</v>
      </c>
      <c r="C126" s="20">
        <v>43187</v>
      </c>
      <c r="D126" s="19" t="s">
        <v>150</v>
      </c>
      <c r="E126" s="19" t="s">
        <v>14</v>
      </c>
      <c r="F126" s="19" t="s">
        <v>19</v>
      </c>
      <c r="G126" s="21" t="s">
        <v>16</v>
      </c>
      <c r="H126" s="19" t="s">
        <v>92</v>
      </c>
      <c r="I126" s="30" t="str" cm="1">
        <f t="array" ref="I12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26" s="40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3285</v>
      </c>
    </row>
    <row r="127" spans="1:10">
      <c r="A127" s="19" t="s">
        <v>273</v>
      </c>
      <c r="B127" s="19" t="s">
        <v>274</v>
      </c>
      <c r="C127" s="20">
        <v>44851</v>
      </c>
      <c r="D127" s="19" t="s">
        <v>150</v>
      </c>
      <c r="E127" s="19" t="s">
        <v>14</v>
      </c>
      <c r="F127" s="19" t="s">
        <v>19</v>
      </c>
      <c r="G127" s="21" t="s">
        <v>16</v>
      </c>
      <c r="H127" s="19" t="s">
        <v>20</v>
      </c>
      <c r="I127" s="30" t="str" cm="1">
        <f t="array" ref="I12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27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3281</v>
      </c>
    </row>
    <row r="128" spans="1:10">
      <c r="A128" s="19" t="s">
        <v>275</v>
      </c>
      <c r="B128" s="19" t="s">
        <v>276</v>
      </c>
      <c r="C128" s="20">
        <v>44273</v>
      </c>
      <c r="D128" s="19" t="s">
        <v>277</v>
      </c>
      <c r="E128" s="19" t="s">
        <v>197</v>
      </c>
      <c r="F128" s="19" t="s">
        <v>19</v>
      </c>
      <c r="G128" s="21" t="s">
        <v>19</v>
      </c>
      <c r="H128" s="19" t="s">
        <v>69</v>
      </c>
      <c r="I128" s="30" t="str" cm="1">
        <f t="array" ref="I12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128" s="40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29" spans="1:10">
      <c r="A129" s="19" t="s">
        <v>275</v>
      </c>
      <c r="B129" s="19" t="s">
        <v>276</v>
      </c>
      <c r="C129" s="20">
        <v>44273</v>
      </c>
      <c r="D129" s="19" t="s">
        <v>277</v>
      </c>
      <c r="E129" s="19" t="s">
        <v>197</v>
      </c>
      <c r="F129" s="19" t="s">
        <v>19</v>
      </c>
      <c r="G129" s="21" t="s">
        <v>19</v>
      </c>
      <c r="H129" s="19" t="s">
        <v>25</v>
      </c>
      <c r="I129" s="30" t="str" cm="1">
        <f t="array" ref="I12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129" s="40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30" spans="1:10">
      <c r="A130" s="19" t="s">
        <v>275</v>
      </c>
      <c r="B130" s="19" t="s">
        <v>276</v>
      </c>
      <c r="C130" s="20">
        <v>44273</v>
      </c>
      <c r="D130" s="19" t="s">
        <v>277</v>
      </c>
      <c r="E130" s="19" t="s">
        <v>197</v>
      </c>
      <c r="F130" s="19" t="s">
        <v>19</v>
      </c>
      <c r="G130" s="21" t="s">
        <v>19</v>
      </c>
      <c r="H130" s="19" t="s">
        <v>17</v>
      </c>
      <c r="I130" s="30" t="str" cm="1">
        <f t="array" ref="I13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130" s="40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31" spans="1:10">
      <c r="A131" s="19" t="s">
        <v>278</v>
      </c>
      <c r="B131" s="19" t="s">
        <v>279</v>
      </c>
      <c r="C131" s="20">
        <v>44273</v>
      </c>
      <c r="D131" s="19" t="s">
        <v>14</v>
      </c>
      <c r="E131" s="19" t="s">
        <v>14</v>
      </c>
      <c r="F131" s="19" t="s">
        <v>16</v>
      </c>
      <c r="G131" s="21" t="s">
        <v>19</v>
      </c>
      <c r="H131" s="19" t="s">
        <v>25</v>
      </c>
      <c r="I131" s="30" t="str" cm="1">
        <f t="array" ref="I13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31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32" spans="1:10">
      <c r="A132" s="19" t="s">
        <v>280</v>
      </c>
      <c r="B132" s="19" t="s">
        <v>281</v>
      </c>
      <c r="C132" s="20">
        <v>44273</v>
      </c>
      <c r="D132" s="19" t="s">
        <v>14</v>
      </c>
      <c r="E132" s="19" t="s">
        <v>104</v>
      </c>
      <c r="F132" s="19" t="s">
        <v>16</v>
      </c>
      <c r="G132" s="21" t="s">
        <v>19</v>
      </c>
      <c r="H132" s="19" t="s">
        <v>25</v>
      </c>
      <c r="I132" s="30" t="str" cm="1">
        <f t="array" ref="I13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32" s="40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33" spans="1:10">
      <c r="A133" s="19" t="s">
        <v>282</v>
      </c>
      <c r="B133" s="19" t="s">
        <v>283</v>
      </c>
      <c r="C133" s="20">
        <v>44273</v>
      </c>
      <c r="D133" s="19" t="s">
        <v>14</v>
      </c>
      <c r="E133" s="19" t="s">
        <v>284</v>
      </c>
      <c r="F133" s="19" t="s">
        <v>16</v>
      </c>
      <c r="G133" s="21" t="s">
        <v>19</v>
      </c>
      <c r="H133" s="19" t="s">
        <v>25</v>
      </c>
      <c r="I133" s="30" t="str" cm="1">
        <f t="array" ref="I13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33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34" spans="1:10">
      <c r="A134" s="19" t="s">
        <v>285</v>
      </c>
      <c r="B134" s="19" t="s">
        <v>286</v>
      </c>
      <c r="C134" s="20">
        <v>43067</v>
      </c>
      <c r="D134" s="19" t="s">
        <v>197</v>
      </c>
      <c r="E134" s="19" t="s">
        <v>287</v>
      </c>
      <c r="F134" s="19" t="s">
        <v>19</v>
      </c>
      <c r="G134" s="21" t="s">
        <v>19</v>
      </c>
      <c r="H134" s="19" t="s">
        <v>69</v>
      </c>
      <c r="I134" s="30" t="str" cm="1">
        <f t="array" ref="I13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134" s="40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35" spans="1:10">
      <c r="A135" s="19" t="s">
        <v>285</v>
      </c>
      <c r="B135" s="19" t="s">
        <v>286</v>
      </c>
      <c r="C135" s="20">
        <v>43067</v>
      </c>
      <c r="D135" s="19" t="s">
        <v>197</v>
      </c>
      <c r="E135" s="19" t="s">
        <v>287</v>
      </c>
      <c r="F135" s="19" t="s">
        <v>19</v>
      </c>
      <c r="G135" s="21" t="s">
        <v>19</v>
      </c>
      <c r="H135" s="19" t="s">
        <v>25</v>
      </c>
      <c r="I135" s="30" t="str" cm="1">
        <f t="array" ref="I13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135" s="40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36" spans="1:10">
      <c r="A136" s="19" t="s">
        <v>285</v>
      </c>
      <c r="B136" s="19" t="s">
        <v>286</v>
      </c>
      <c r="C136" s="20">
        <v>43067</v>
      </c>
      <c r="D136" s="19" t="s">
        <v>197</v>
      </c>
      <c r="E136" s="19" t="s">
        <v>287</v>
      </c>
      <c r="F136" s="19" t="s">
        <v>19</v>
      </c>
      <c r="G136" s="21" t="s">
        <v>19</v>
      </c>
      <c r="H136" s="19" t="s">
        <v>17</v>
      </c>
      <c r="I136" s="30" t="str" cm="1">
        <f t="array" ref="I13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136" s="40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37" spans="1:10">
      <c r="A137" s="19" t="s">
        <v>288</v>
      </c>
      <c r="B137" s="19" t="s">
        <v>289</v>
      </c>
      <c r="C137" s="20">
        <v>44273</v>
      </c>
      <c r="D137" s="19" t="s">
        <v>14</v>
      </c>
      <c r="E137" s="19" t="s">
        <v>14</v>
      </c>
      <c r="F137" s="19" t="s">
        <v>16</v>
      </c>
      <c r="G137" s="21" t="s">
        <v>19</v>
      </c>
      <c r="H137" s="19" t="s">
        <v>25</v>
      </c>
      <c r="I137" s="30" t="str" cm="1">
        <f t="array" ref="I13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37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38" spans="1:10">
      <c r="A138" s="19" t="s">
        <v>290</v>
      </c>
      <c r="B138" s="19" t="s">
        <v>291</v>
      </c>
      <c r="C138" s="20">
        <v>43067</v>
      </c>
      <c r="D138" s="19" t="s">
        <v>292</v>
      </c>
      <c r="E138" s="19" t="s">
        <v>293</v>
      </c>
      <c r="F138" s="19" t="s">
        <v>16</v>
      </c>
      <c r="G138" s="21" t="s">
        <v>19</v>
      </c>
      <c r="H138" s="19" t="s">
        <v>25</v>
      </c>
      <c r="I138" s="30" t="str" cm="1">
        <f t="array" ref="I13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38" s="40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39" spans="1:10">
      <c r="A139" s="19" t="s">
        <v>294</v>
      </c>
      <c r="B139" s="19" t="s">
        <v>295</v>
      </c>
      <c r="C139" s="20">
        <v>44273</v>
      </c>
      <c r="D139" s="19" t="s">
        <v>14</v>
      </c>
      <c r="E139" s="19" t="s">
        <v>296</v>
      </c>
      <c r="F139" s="19" t="s">
        <v>16</v>
      </c>
      <c r="G139" s="21" t="s">
        <v>19</v>
      </c>
      <c r="H139" s="19" t="s">
        <v>25</v>
      </c>
      <c r="I139" s="30" t="str" cm="1">
        <f t="array" ref="I13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39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40" spans="1:10">
      <c r="A140" s="19" t="s">
        <v>297</v>
      </c>
      <c r="B140" s="19" t="s">
        <v>298</v>
      </c>
      <c r="C140" s="20">
        <v>44273</v>
      </c>
      <c r="D140" s="19" t="s">
        <v>14</v>
      </c>
      <c r="E140" s="19" t="s">
        <v>192</v>
      </c>
      <c r="F140" s="19" t="s">
        <v>16</v>
      </c>
      <c r="G140" s="21" t="s">
        <v>19</v>
      </c>
      <c r="H140" s="19" t="s">
        <v>25</v>
      </c>
      <c r="I140" s="30" t="str" cm="1">
        <f t="array" ref="I14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40" s="40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41" spans="1:10">
      <c r="A141" s="19" t="s">
        <v>299</v>
      </c>
      <c r="B141" s="19" t="s">
        <v>300</v>
      </c>
      <c r="C141" s="20">
        <v>44425</v>
      </c>
      <c r="D141" s="19" t="s">
        <v>14</v>
      </c>
      <c r="E141" s="19" t="s">
        <v>301</v>
      </c>
      <c r="F141" s="19" t="s">
        <v>16</v>
      </c>
      <c r="G141" s="21" t="s">
        <v>19</v>
      </c>
      <c r="H141" s="19" t="s">
        <v>25</v>
      </c>
      <c r="I141" s="30" t="str" cm="1">
        <f t="array" ref="I14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41" s="40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42" spans="1:10">
      <c r="A142" s="19" t="s">
        <v>302</v>
      </c>
      <c r="B142" s="19" t="s">
        <v>303</v>
      </c>
      <c r="C142" s="20">
        <v>44588</v>
      </c>
      <c r="D142" s="19" t="s">
        <v>14</v>
      </c>
      <c r="E142" s="19" t="s">
        <v>67</v>
      </c>
      <c r="F142" s="19" t="s">
        <v>16</v>
      </c>
      <c r="G142" s="21" t="s">
        <v>19</v>
      </c>
      <c r="H142" s="19" t="s">
        <v>25</v>
      </c>
      <c r="I142" s="30" t="str" cm="1">
        <f t="array" ref="I14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42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43" spans="1:10">
      <c r="A143" s="19" t="s">
        <v>304</v>
      </c>
      <c r="B143" s="19" t="s">
        <v>305</v>
      </c>
      <c r="C143" s="20">
        <v>44252</v>
      </c>
      <c r="D143" s="19" t="s">
        <v>55</v>
      </c>
      <c r="E143" s="19" t="s">
        <v>306</v>
      </c>
      <c r="F143" s="19" t="s">
        <v>19</v>
      </c>
      <c r="G143" s="21" t="s">
        <v>16</v>
      </c>
      <c r="H143" s="19" t="s">
        <v>181</v>
      </c>
      <c r="I143" s="30" t="str" cm="1">
        <f t="array" ref="I14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43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44" spans="1:10">
      <c r="A144" s="19" t="s">
        <v>304</v>
      </c>
      <c r="B144" s="19" t="s">
        <v>305</v>
      </c>
      <c r="C144" s="20">
        <v>44252</v>
      </c>
      <c r="D144" s="19" t="s">
        <v>55</v>
      </c>
      <c r="E144" s="19" t="s">
        <v>306</v>
      </c>
      <c r="F144" s="19" t="s">
        <v>19</v>
      </c>
      <c r="G144" s="21" t="s">
        <v>16</v>
      </c>
      <c r="H144" s="19" t="s">
        <v>185</v>
      </c>
      <c r="I144" s="30" t="str" cm="1">
        <f t="array" ref="I14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44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45" spans="1:10">
      <c r="A145" s="19" t="s">
        <v>307</v>
      </c>
      <c r="B145" s="19" t="s">
        <v>308</v>
      </c>
      <c r="C145" s="20">
        <v>44273</v>
      </c>
      <c r="D145" s="19" t="s">
        <v>277</v>
      </c>
      <c r="E145" s="19" t="s">
        <v>309</v>
      </c>
      <c r="F145" s="19" t="s">
        <v>19</v>
      </c>
      <c r="G145" s="21" t="s">
        <v>19</v>
      </c>
      <c r="H145" s="19" t="s">
        <v>69</v>
      </c>
      <c r="I145" s="30" t="str" cm="1">
        <f t="array" ref="I14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145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46" spans="1:10">
      <c r="A146" s="19" t="s">
        <v>307</v>
      </c>
      <c r="B146" s="19" t="s">
        <v>308</v>
      </c>
      <c r="C146" s="20">
        <v>44273</v>
      </c>
      <c r="D146" s="19" t="s">
        <v>277</v>
      </c>
      <c r="E146" s="19" t="s">
        <v>309</v>
      </c>
      <c r="F146" s="19" t="s">
        <v>19</v>
      </c>
      <c r="G146" s="21" t="s">
        <v>19</v>
      </c>
      <c r="H146" s="19" t="s">
        <v>25</v>
      </c>
      <c r="I146" s="30" t="str" cm="1">
        <f t="array" ref="I14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146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47" spans="1:10">
      <c r="A147" s="19" t="s">
        <v>307</v>
      </c>
      <c r="B147" s="19" t="s">
        <v>308</v>
      </c>
      <c r="C147" s="20">
        <v>44273</v>
      </c>
      <c r="D147" s="19" t="s">
        <v>277</v>
      </c>
      <c r="E147" s="19" t="s">
        <v>309</v>
      </c>
      <c r="F147" s="19" t="s">
        <v>19</v>
      </c>
      <c r="G147" s="21" t="s">
        <v>19</v>
      </c>
      <c r="H147" s="19" t="s">
        <v>17</v>
      </c>
      <c r="I147" s="30" t="str" cm="1">
        <f t="array" ref="I14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 + Confluence</v>
      </c>
      <c r="J147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48" spans="1:10">
      <c r="A148" s="19" t="s">
        <v>310</v>
      </c>
      <c r="B148" s="19" t="s">
        <v>311</v>
      </c>
      <c r="C148" s="20">
        <v>44425</v>
      </c>
      <c r="D148" s="19" t="s">
        <v>14</v>
      </c>
      <c r="E148" s="19" t="s">
        <v>255</v>
      </c>
      <c r="F148" s="19" t="s">
        <v>16</v>
      </c>
      <c r="G148" s="21" t="s">
        <v>19</v>
      </c>
      <c r="H148" s="19" t="s">
        <v>25</v>
      </c>
      <c r="I148" s="30" t="str" cm="1">
        <f t="array" ref="I14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48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49" spans="1:10">
      <c r="A149" s="19" t="s">
        <v>312</v>
      </c>
      <c r="B149" s="19" t="s">
        <v>313</v>
      </c>
      <c r="C149" s="20">
        <v>44734</v>
      </c>
      <c r="D149" s="19" t="s">
        <v>14</v>
      </c>
      <c r="E149" s="19" t="s">
        <v>314</v>
      </c>
      <c r="F149" s="19" t="s">
        <v>16</v>
      </c>
      <c r="G149" s="21" t="s">
        <v>19</v>
      </c>
      <c r="H149" s="19" t="s">
        <v>25</v>
      </c>
      <c r="I149" s="30" t="str" cm="1">
        <f t="array" ref="I14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49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50" spans="1:10">
      <c r="A150" s="19" t="s">
        <v>315</v>
      </c>
      <c r="B150" s="19" t="s">
        <v>316</v>
      </c>
      <c r="C150" s="20">
        <v>44888</v>
      </c>
      <c r="D150" s="19" t="s">
        <v>14</v>
      </c>
      <c r="E150" s="19" t="s">
        <v>150</v>
      </c>
      <c r="F150" s="19" t="s">
        <v>16</v>
      </c>
      <c r="G150" s="21" t="s">
        <v>19</v>
      </c>
      <c r="H150" s="19" t="s">
        <v>25</v>
      </c>
      <c r="I150" s="30" t="str" cm="1">
        <f t="array" ref="I15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50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51" spans="1:10">
      <c r="A151" s="19" t="s">
        <v>317</v>
      </c>
      <c r="B151" s="19" t="s">
        <v>318</v>
      </c>
      <c r="C151" s="20">
        <v>44273</v>
      </c>
      <c r="D151" s="19" t="s">
        <v>14</v>
      </c>
      <c r="E151" s="19" t="s">
        <v>293</v>
      </c>
      <c r="F151" s="19" t="s">
        <v>16</v>
      </c>
      <c r="G151" s="21" t="s">
        <v>19</v>
      </c>
      <c r="H151" s="19" t="s">
        <v>25</v>
      </c>
      <c r="I151" s="30" t="str" cm="1">
        <f t="array" ref="I15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51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52" spans="1:10">
      <c r="A152" s="19" t="s">
        <v>319</v>
      </c>
      <c r="B152" s="19" t="s">
        <v>320</v>
      </c>
      <c r="C152" s="20">
        <v>44273</v>
      </c>
      <c r="D152" s="19" t="s">
        <v>14</v>
      </c>
      <c r="E152" s="19" t="s">
        <v>321</v>
      </c>
      <c r="F152" s="19" t="s">
        <v>16</v>
      </c>
      <c r="G152" s="21" t="s">
        <v>19</v>
      </c>
      <c r="H152" s="19" t="s">
        <v>25</v>
      </c>
      <c r="I152" s="30" t="str" cm="1">
        <f t="array" ref="I15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52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53" spans="1:10">
      <c r="A153" s="19" t="s">
        <v>322</v>
      </c>
      <c r="B153" s="19" t="s">
        <v>323</v>
      </c>
      <c r="C153" s="20">
        <v>44273</v>
      </c>
      <c r="D153" s="19" t="s">
        <v>14</v>
      </c>
      <c r="E153" s="19" t="s">
        <v>14</v>
      </c>
      <c r="F153" s="19" t="s">
        <v>16</v>
      </c>
      <c r="G153" s="21" t="s">
        <v>19</v>
      </c>
      <c r="H153" s="19" t="s">
        <v>25</v>
      </c>
      <c r="I153" s="30" t="str" cm="1">
        <f t="array" ref="I15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53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54" spans="1:10">
      <c r="A154" s="19" t="s">
        <v>324</v>
      </c>
      <c r="B154" s="19" t="s">
        <v>325</v>
      </c>
      <c r="C154" s="20">
        <v>44273</v>
      </c>
      <c r="D154" s="19" t="s">
        <v>14</v>
      </c>
      <c r="E154" s="19" t="s">
        <v>326</v>
      </c>
      <c r="F154" s="19" t="s">
        <v>16</v>
      </c>
      <c r="G154" s="21" t="s">
        <v>19</v>
      </c>
      <c r="H154" s="19" t="s">
        <v>25</v>
      </c>
      <c r="I154" s="30" t="str" cm="1">
        <f t="array" ref="I15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54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55" spans="1:10">
      <c r="A155" s="19" t="s">
        <v>327</v>
      </c>
      <c r="B155" s="19" t="s">
        <v>328</v>
      </c>
      <c r="C155" s="20">
        <v>44273</v>
      </c>
      <c r="D155" s="19" t="s">
        <v>14</v>
      </c>
      <c r="E155" s="19" t="s">
        <v>329</v>
      </c>
      <c r="F155" s="19" t="s">
        <v>16</v>
      </c>
      <c r="G155" s="21" t="s">
        <v>19</v>
      </c>
      <c r="H155" s="19" t="s">
        <v>25</v>
      </c>
      <c r="I155" s="30" t="str" cm="1">
        <f t="array" ref="I15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55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56" spans="1:10">
      <c r="A156" s="19" t="s">
        <v>330</v>
      </c>
      <c r="B156" s="19" t="s">
        <v>331</v>
      </c>
      <c r="C156" s="20">
        <v>44273</v>
      </c>
      <c r="D156" s="19" t="s">
        <v>14</v>
      </c>
      <c r="E156" s="19" t="s">
        <v>13</v>
      </c>
      <c r="F156" s="19" t="s">
        <v>16</v>
      </c>
      <c r="G156" s="21" t="s">
        <v>19</v>
      </c>
      <c r="H156" s="19" t="s">
        <v>25</v>
      </c>
      <c r="I156" s="30" t="str" cm="1">
        <f t="array" ref="I15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56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57" spans="1:10">
      <c r="A157" s="19" t="s">
        <v>332</v>
      </c>
      <c r="B157" s="19" t="s">
        <v>333</v>
      </c>
      <c r="C157" s="20">
        <v>44496</v>
      </c>
      <c r="D157" s="19" t="s">
        <v>14</v>
      </c>
      <c r="E157" s="19" t="s">
        <v>334</v>
      </c>
      <c r="F157" s="19" t="s">
        <v>16</v>
      </c>
      <c r="G157" s="21" t="s">
        <v>19</v>
      </c>
      <c r="H157" s="19" t="s">
        <v>25</v>
      </c>
      <c r="I157" s="30" t="str" cm="1">
        <f t="array" ref="I15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57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58" spans="1:10">
      <c r="A158" s="19" t="s">
        <v>335</v>
      </c>
      <c r="B158" s="19" t="s">
        <v>336</v>
      </c>
      <c r="C158" s="20">
        <v>44432</v>
      </c>
      <c r="D158" s="19" t="s">
        <v>14</v>
      </c>
      <c r="E158" s="19" t="s">
        <v>337</v>
      </c>
      <c r="F158" s="19" t="s">
        <v>16</v>
      </c>
      <c r="G158" s="21" t="s">
        <v>19</v>
      </c>
      <c r="H158" s="19" t="s">
        <v>25</v>
      </c>
      <c r="I158" s="30" t="str" cm="1">
        <f t="array" ref="I15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58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59" spans="1:10">
      <c r="A159" s="19" t="s">
        <v>338</v>
      </c>
      <c r="B159" s="19" t="s">
        <v>339</v>
      </c>
      <c r="C159" s="20">
        <v>44273</v>
      </c>
      <c r="D159" s="19" t="s">
        <v>14</v>
      </c>
      <c r="E159" s="19" t="s">
        <v>90</v>
      </c>
      <c r="F159" s="19" t="s">
        <v>16</v>
      </c>
      <c r="G159" s="21" t="s">
        <v>19</v>
      </c>
      <c r="H159" s="19" t="s">
        <v>25</v>
      </c>
      <c r="I159" s="30" t="str" cm="1">
        <f t="array" ref="I15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59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60" spans="1:10">
      <c r="A160" s="19" t="s">
        <v>340</v>
      </c>
      <c r="B160" s="19" t="s">
        <v>341</v>
      </c>
      <c r="C160" s="20">
        <v>44273</v>
      </c>
      <c r="D160" s="19" t="s">
        <v>14</v>
      </c>
      <c r="E160" s="19" t="s">
        <v>14</v>
      </c>
      <c r="F160" s="19" t="s">
        <v>16</v>
      </c>
      <c r="G160" s="21" t="s">
        <v>19</v>
      </c>
      <c r="H160" s="19" t="s">
        <v>25</v>
      </c>
      <c r="I160" s="30" t="str" cm="1">
        <f t="array" ref="I16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60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61" spans="1:10">
      <c r="A161" s="19" t="s">
        <v>342</v>
      </c>
      <c r="B161" s="19" t="s">
        <v>343</v>
      </c>
      <c r="C161" s="20">
        <v>44425</v>
      </c>
      <c r="D161" s="19" t="s">
        <v>14</v>
      </c>
      <c r="E161" s="19" t="s">
        <v>87</v>
      </c>
      <c r="F161" s="19" t="s">
        <v>16</v>
      </c>
      <c r="G161" s="21" t="s">
        <v>19</v>
      </c>
      <c r="H161" s="19" t="s">
        <v>25</v>
      </c>
      <c r="I161" s="30" t="str" cm="1">
        <f t="array" ref="I16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61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62" spans="1:10">
      <c r="A162" s="19" t="s">
        <v>344</v>
      </c>
      <c r="B162" s="19" t="s">
        <v>345</v>
      </c>
      <c r="C162" s="20">
        <v>44273</v>
      </c>
      <c r="D162" s="19" t="s">
        <v>14</v>
      </c>
      <c r="E162" s="19" t="s">
        <v>14</v>
      </c>
      <c r="F162" s="19" t="s">
        <v>16</v>
      </c>
      <c r="G162" s="21" t="s">
        <v>19</v>
      </c>
      <c r="H162" s="19" t="s">
        <v>25</v>
      </c>
      <c r="I162" s="30" t="str" cm="1">
        <f t="array" ref="I16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62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63" spans="1:10">
      <c r="A163" s="19" t="s">
        <v>346</v>
      </c>
      <c r="B163" s="19" t="s">
        <v>347</v>
      </c>
      <c r="C163" s="20">
        <v>44334</v>
      </c>
      <c r="D163" s="19" t="s">
        <v>14</v>
      </c>
      <c r="E163" s="19" t="s">
        <v>150</v>
      </c>
      <c r="F163" s="19" t="s">
        <v>16</v>
      </c>
      <c r="G163" s="21" t="s">
        <v>19</v>
      </c>
      <c r="H163" s="19" t="s">
        <v>25</v>
      </c>
      <c r="I163" s="30" t="str" cm="1">
        <f t="array" ref="I16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63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64" spans="1:10">
      <c r="A164" s="19" t="s">
        <v>348</v>
      </c>
      <c r="B164" s="19" t="s">
        <v>349</v>
      </c>
      <c r="C164" s="20">
        <v>44273</v>
      </c>
      <c r="D164" s="19" t="s">
        <v>14</v>
      </c>
      <c r="E164" s="19" t="s">
        <v>129</v>
      </c>
      <c r="F164" s="19" t="s">
        <v>16</v>
      </c>
      <c r="G164" s="21" t="s">
        <v>19</v>
      </c>
      <c r="H164" s="19" t="s">
        <v>25</v>
      </c>
      <c r="I164" s="30" t="str" cm="1">
        <f t="array" ref="I16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64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65" spans="1:10">
      <c r="A165" s="19" t="s">
        <v>350</v>
      </c>
      <c r="B165" s="19" t="s">
        <v>351</v>
      </c>
      <c r="C165" s="20">
        <v>44685</v>
      </c>
      <c r="D165" s="19" t="s">
        <v>14</v>
      </c>
      <c r="E165" s="19" t="s">
        <v>352</v>
      </c>
      <c r="F165" s="19" t="s">
        <v>16</v>
      </c>
      <c r="G165" s="21" t="s">
        <v>19</v>
      </c>
      <c r="H165" s="19" t="s">
        <v>25</v>
      </c>
      <c r="I165" s="30" t="str" cm="1">
        <f t="array" ref="I16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65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66" spans="1:10">
      <c r="A166" s="19" t="s">
        <v>353</v>
      </c>
      <c r="B166" s="19" t="s">
        <v>354</v>
      </c>
      <c r="C166" s="20">
        <v>43109</v>
      </c>
      <c r="D166" s="19" t="s">
        <v>284</v>
      </c>
      <c r="E166" s="19" t="s">
        <v>14</v>
      </c>
      <c r="F166" s="19" t="s">
        <v>19</v>
      </c>
      <c r="G166" s="21" t="s">
        <v>16</v>
      </c>
      <c r="H166" s="19" t="s">
        <v>17</v>
      </c>
      <c r="I166" s="30" t="str" cm="1">
        <f t="array" ref="I16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66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67" spans="1:10">
      <c r="A167" s="19" t="s">
        <v>353</v>
      </c>
      <c r="B167" s="19" t="s">
        <v>354</v>
      </c>
      <c r="C167" s="20">
        <v>43109</v>
      </c>
      <c r="D167" s="19" t="s">
        <v>284</v>
      </c>
      <c r="E167" s="19" t="s">
        <v>14</v>
      </c>
      <c r="F167" s="19" t="s">
        <v>19</v>
      </c>
      <c r="G167" s="21" t="s">
        <v>16</v>
      </c>
      <c r="H167" s="19" t="s">
        <v>92</v>
      </c>
      <c r="I167" s="30" t="str" cm="1">
        <f t="array" ref="I16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67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3285</v>
      </c>
    </row>
    <row r="168" spans="1:10">
      <c r="A168" s="19" t="s">
        <v>355</v>
      </c>
      <c r="B168" s="19" t="s">
        <v>356</v>
      </c>
      <c r="C168" s="20">
        <v>44407</v>
      </c>
      <c r="D168" s="19" t="s">
        <v>14</v>
      </c>
      <c r="E168" s="19" t="s">
        <v>357</v>
      </c>
      <c r="F168" s="19" t="s">
        <v>16</v>
      </c>
      <c r="G168" s="21" t="s">
        <v>19</v>
      </c>
      <c r="H168" s="19" t="s">
        <v>25</v>
      </c>
      <c r="I168" s="30" t="str" cm="1">
        <f t="array" ref="I16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68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69" spans="1:10">
      <c r="A169" s="19" t="s">
        <v>358</v>
      </c>
      <c r="B169" s="19" t="s">
        <v>359</v>
      </c>
      <c r="C169" s="20">
        <v>44425</v>
      </c>
      <c r="D169" s="19" t="s">
        <v>14</v>
      </c>
      <c r="E169" s="19" t="s">
        <v>360</v>
      </c>
      <c r="F169" s="19" t="s">
        <v>16</v>
      </c>
      <c r="G169" s="21" t="s">
        <v>19</v>
      </c>
      <c r="H169" s="19" t="s">
        <v>25</v>
      </c>
      <c r="I169" s="30" t="str" cm="1">
        <f t="array" ref="I16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69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70" spans="1:10">
      <c r="A170" s="19" t="s">
        <v>361</v>
      </c>
      <c r="B170" s="19" t="s">
        <v>362</v>
      </c>
      <c r="C170" s="20">
        <v>44803</v>
      </c>
      <c r="D170" s="19" t="s">
        <v>14</v>
      </c>
      <c r="E170" s="19" t="s">
        <v>363</v>
      </c>
      <c r="F170" s="19" t="s">
        <v>16</v>
      </c>
      <c r="G170" s="21" t="s">
        <v>19</v>
      </c>
      <c r="H170" s="19" t="s">
        <v>25</v>
      </c>
      <c r="I170" s="30" t="str" cm="1">
        <f t="array" ref="I170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Confluence</v>
      </c>
      <c r="J170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71" spans="1:10">
      <c r="A171" s="19" t="s">
        <v>364</v>
      </c>
      <c r="B171" s="19" t="s">
        <v>365</v>
      </c>
      <c r="C171" s="20">
        <v>43067</v>
      </c>
      <c r="D171" s="19" t="s">
        <v>284</v>
      </c>
      <c r="E171" s="19" t="s">
        <v>14</v>
      </c>
      <c r="F171" s="19" t="s">
        <v>19</v>
      </c>
      <c r="G171" s="21" t="s">
        <v>16</v>
      </c>
      <c r="H171" s="19" t="s">
        <v>198</v>
      </c>
      <c r="I171" s="30" t="str" cm="1">
        <f t="array" ref="I171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71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72" spans="1:10">
      <c r="A172" s="19" t="s">
        <v>364</v>
      </c>
      <c r="B172" s="19" t="s">
        <v>365</v>
      </c>
      <c r="C172" s="20">
        <v>43067</v>
      </c>
      <c r="D172" s="19" t="s">
        <v>284</v>
      </c>
      <c r="E172" s="19" t="s">
        <v>14</v>
      </c>
      <c r="F172" s="19" t="s">
        <v>19</v>
      </c>
      <c r="G172" s="21" t="s">
        <v>16</v>
      </c>
      <c r="H172" s="19" t="s">
        <v>17</v>
      </c>
      <c r="I172" s="30" t="str" cm="1">
        <f t="array" ref="I172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72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73" spans="1:10">
      <c r="A173" s="19" t="s">
        <v>364</v>
      </c>
      <c r="B173" s="19" t="s">
        <v>365</v>
      </c>
      <c r="C173" s="20">
        <v>43067</v>
      </c>
      <c r="D173" s="19" t="s">
        <v>284</v>
      </c>
      <c r="E173" s="19" t="s">
        <v>14</v>
      </c>
      <c r="F173" s="19" t="s">
        <v>19</v>
      </c>
      <c r="G173" s="21" t="s">
        <v>16</v>
      </c>
      <c r="H173" s="19" t="s">
        <v>272</v>
      </c>
      <c r="I173" s="30" t="str" cm="1">
        <f t="array" ref="I173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73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74" spans="1:10">
      <c r="A174" s="19" t="s">
        <v>364</v>
      </c>
      <c r="B174" s="19" t="s">
        <v>365</v>
      </c>
      <c r="C174" s="20">
        <v>43067</v>
      </c>
      <c r="D174" s="19" t="s">
        <v>284</v>
      </c>
      <c r="E174" s="19" t="s">
        <v>14</v>
      </c>
      <c r="F174" s="19" t="s">
        <v>19</v>
      </c>
      <c r="G174" s="21" t="s">
        <v>16</v>
      </c>
      <c r="H174" s="19" t="s">
        <v>20</v>
      </c>
      <c r="I174" s="30" t="str" cm="1">
        <f t="array" ref="I174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74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3281</v>
      </c>
    </row>
    <row r="175" spans="1:10">
      <c r="A175" s="19" t="s">
        <v>366</v>
      </c>
      <c r="B175" s="19" t="s">
        <v>367</v>
      </c>
      <c r="C175" s="20">
        <v>43377</v>
      </c>
      <c r="D175" s="19" t="s">
        <v>197</v>
      </c>
      <c r="E175" s="19" t="s">
        <v>14</v>
      </c>
      <c r="F175" s="19" t="s">
        <v>19</v>
      </c>
      <c r="G175" s="21" t="s">
        <v>16</v>
      </c>
      <c r="H175" s="19" t="s">
        <v>198</v>
      </c>
      <c r="I175" s="30" t="str" cm="1">
        <f t="array" ref="I175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75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76" spans="1:10">
      <c r="A176" s="19" t="s">
        <v>366</v>
      </c>
      <c r="B176" s="19" t="s">
        <v>367</v>
      </c>
      <c r="C176" s="20">
        <v>43377</v>
      </c>
      <c r="D176" s="19" t="s">
        <v>197</v>
      </c>
      <c r="E176" s="19" t="s">
        <v>14</v>
      </c>
      <c r="F176" s="19" t="s">
        <v>19</v>
      </c>
      <c r="G176" s="21" t="s">
        <v>16</v>
      </c>
      <c r="H176" s="19" t="s">
        <v>182</v>
      </c>
      <c r="I176" s="30" t="str" cm="1">
        <f t="array" ref="I176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76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77" spans="1:10">
      <c r="A177" s="19" t="s">
        <v>366</v>
      </c>
      <c r="B177" s="19" t="s">
        <v>367</v>
      </c>
      <c r="C177" s="20">
        <v>43377</v>
      </c>
      <c r="D177" s="19" t="s">
        <v>197</v>
      </c>
      <c r="E177" s="19" t="s">
        <v>14</v>
      </c>
      <c r="F177" s="19" t="s">
        <v>19</v>
      </c>
      <c r="G177" s="21" t="s">
        <v>16</v>
      </c>
      <c r="H177" s="19" t="s">
        <v>17</v>
      </c>
      <c r="I177" s="30" t="str" cm="1">
        <f t="array" ref="I177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77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/>
      </c>
    </row>
    <row r="178" spans="1:10">
      <c r="A178" s="19" t="s">
        <v>366</v>
      </c>
      <c r="B178" s="19" t="s">
        <v>367</v>
      </c>
      <c r="C178" s="20">
        <v>43377</v>
      </c>
      <c r="D178" s="19" t="s">
        <v>197</v>
      </c>
      <c r="E178" s="19" t="s">
        <v>14</v>
      </c>
      <c r="F178" s="19" t="s">
        <v>19</v>
      </c>
      <c r="G178" s="21" t="s">
        <v>16</v>
      </c>
      <c r="H178" s="19" t="s">
        <v>368</v>
      </c>
      <c r="I178" s="30" t="str" cm="1">
        <f t="array" ref="I178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78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3279</v>
      </c>
    </row>
    <row r="179" spans="1:10">
      <c r="A179" s="19" t="s">
        <v>366</v>
      </c>
      <c r="B179" s="19" t="s">
        <v>367</v>
      </c>
      <c r="C179" s="20">
        <v>43377</v>
      </c>
      <c r="D179" s="19" t="s">
        <v>197</v>
      </c>
      <c r="E179" s="19" t="s">
        <v>14</v>
      </c>
      <c r="F179" s="19" t="s">
        <v>19</v>
      </c>
      <c r="G179" s="21" t="s">
        <v>16</v>
      </c>
      <c r="H179" s="19" t="s">
        <v>20</v>
      </c>
      <c r="I179" s="30" t="str" cm="1">
        <f t="array" ref="I179">_xlfn.LET(_xlpm.jira,OR(Table4[[#This Row],[Jira Software - seedlake]]="Yes",Table4[[#This Row],[Jira Software - seedlake]]="User"),_xlpm.conf,OR(Table4[[#This Row],[Confluence - seedlake]]="Yes",Table4[[#This Row],[Confluence - seedlake]]="User"),
_xlfn.IFS(AND(_xlpm.jira,NOT(_xlpm.conf)),"Jira",AND(NOT(_xlpm.jira),_xlpm.conf),"Confluence",AND(_xlpm.jira,_xlpm.conf),"Jira + Confluence",TRUE,"None")
)</f>
        <v>Jira</v>
      </c>
      <c r="J179" s="39" t="str">
        <f>_xlfn.LET(_xlpm.prj,TRIM(Table4[[#This Row],[Group name]]),_xlpm.type,Table4[[#This Row],[Type]],_xlpm.spc,FIND(" ",_xlpm.prj),
IF(AND(_xlpm.type&lt;&gt;"Confluence",LEFT(_xlpm.prj,4)="Proj"),IFERROR(LEFT(TRIM(MID(_xlpm.prj,_xlpm.spc,9999)),4),""),"")
)</f>
        <v>3281</v>
      </c>
    </row>
  </sheetData>
  <phoneticPr fontId="6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2967-259C-E843-AC5E-BC5EE416FCE9}">
  <sheetPr>
    <tabColor theme="5" tint="0.79998168889431442"/>
  </sheetPr>
  <dimension ref="A1:N110"/>
  <sheetViews>
    <sheetView workbookViewId="0">
      <selection activeCell="G53" sqref="G7:H53"/>
    </sheetView>
  </sheetViews>
  <sheetFormatPr defaultColWidth="10.7109375" defaultRowHeight="15"/>
  <cols>
    <col min="1" max="1" width="32.85546875" bestFit="1" customWidth="1"/>
    <col min="2" max="2" width="15.7109375" bestFit="1" customWidth="1"/>
    <col min="3" max="3" width="5" bestFit="1" customWidth="1"/>
    <col min="7" max="7" width="37" customWidth="1"/>
    <col min="8" max="8" width="15.7109375" bestFit="1" customWidth="1"/>
    <col min="9" max="9" width="5" bestFit="1" customWidth="1"/>
    <col min="13" max="13" width="25.140625" bestFit="1" customWidth="1"/>
    <col min="14" max="14" width="7.7109375" bestFit="1" customWidth="1"/>
  </cols>
  <sheetData>
    <row r="1" spans="1:14" ht="21">
      <c r="A1" s="54" t="s">
        <v>369</v>
      </c>
      <c r="B1" s="54"/>
      <c r="C1" s="54"/>
      <c r="G1" s="54" t="s">
        <v>370</v>
      </c>
      <c r="H1" s="54"/>
      <c r="I1" s="54"/>
      <c r="M1" s="54" t="s">
        <v>371</v>
      </c>
      <c r="N1" s="54"/>
    </row>
    <row r="3" spans="1:14">
      <c r="A3" s="3" t="s">
        <v>8</v>
      </c>
      <c r="B3" t="s">
        <v>372</v>
      </c>
      <c r="G3" s="3" t="s">
        <v>8</v>
      </c>
      <c r="H3" t="s">
        <v>372</v>
      </c>
      <c r="M3" s="3" t="s">
        <v>8</v>
      </c>
      <c r="N3" t="s">
        <v>371</v>
      </c>
    </row>
    <row r="5" spans="1:14">
      <c r="A5" s="3" t="s">
        <v>373</v>
      </c>
      <c r="G5" s="3" t="s">
        <v>373</v>
      </c>
      <c r="M5" s="3" t="s">
        <v>373</v>
      </c>
    </row>
    <row r="6" spans="1:14">
      <c r="A6" s="3" t="s">
        <v>1</v>
      </c>
      <c r="B6" s="3" t="s">
        <v>7</v>
      </c>
      <c r="C6" t="s">
        <v>374</v>
      </c>
      <c r="G6" s="3" t="s">
        <v>1</v>
      </c>
      <c r="H6" s="3" t="s">
        <v>9</v>
      </c>
      <c r="I6" t="s">
        <v>374</v>
      </c>
      <c r="M6" s="3" t="s">
        <v>1</v>
      </c>
      <c r="N6" t="s">
        <v>374</v>
      </c>
    </row>
    <row r="7" spans="1:14">
      <c r="A7" t="s">
        <v>23</v>
      </c>
      <c r="C7">
        <v>1</v>
      </c>
      <c r="G7" t="s">
        <v>12</v>
      </c>
      <c r="I7">
        <v>1</v>
      </c>
      <c r="M7" t="s">
        <v>28</v>
      </c>
      <c r="N7">
        <v>1</v>
      </c>
    </row>
    <row r="8" spans="1:14">
      <c r="A8" t="s">
        <v>33</v>
      </c>
      <c r="C8">
        <v>1</v>
      </c>
      <c r="G8" t="s">
        <v>12</v>
      </c>
      <c r="H8" t="s">
        <v>375</v>
      </c>
      <c r="I8">
        <v>1</v>
      </c>
    </row>
    <row r="9" spans="1:14">
      <c r="A9" t="s">
        <v>38</v>
      </c>
      <c r="C9">
        <v>1</v>
      </c>
      <c r="G9" t="s">
        <v>66</v>
      </c>
      <c r="I9">
        <v>3</v>
      </c>
    </row>
    <row r="10" spans="1:14">
      <c r="A10" t="s">
        <v>42</v>
      </c>
      <c r="C10">
        <v>1</v>
      </c>
      <c r="G10" t="s">
        <v>71</v>
      </c>
      <c r="H10" t="s">
        <v>375</v>
      </c>
      <c r="I10">
        <v>1</v>
      </c>
    </row>
    <row r="11" spans="1:14">
      <c r="A11" t="s">
        <v>45</v>
      </c>
      <c r="C11">
        <v>1</v>
      </c>
      <c r="G11" t="s">
        <v>89</v>
      </c>
      <c r="I11">
        <v>1</v>
      </c>
    </row>
    <row r="12" spans="1:14">
      <c r="A12" t="s">
        <v>48</v>
      </c>
      <c r="C12">
        <v>2</v>
      </c>
      <c r="G12" t="s">
        <v>89</v>
      </c>
      <c r="H12" t="s">
        <v>375</v>
      </c>
      <c r="I12">
        <v>1</v>
      </c>
    </row>
    <row r="13" spans="1:14">
      <c r="A13" t="s">
        <v>54</v>
      </c>
      <c r="C13">
        <v>1</v>
      </c>
      <c r="G13" t="s">
        <v>89</v>
      </c>
      <c r="H13" t="s">
        <v>376</v>
      </c>
      <c r="I13">
        <v>1</v>
      </c>
    </row>
    <row r="14" spans="1:14">
      <c r="A14" t="s">
        <v>57</v>
      </c>
      <c r="C14">
        <v>1</v>
      </c>
      <c r="G14" t="s">
        <v>89</v>
      </c>
      <c r="H14" t="s">
        <v>377</v>
      </c>
      <c r="I14">
        <v>1</v>
      </c>
    </row>
    <row r="15" spans="1:14">
      <c r="A15" t="s">
        <v>61</v>
      </c>
      <c r="C15">
        <v>1</v>
      </c>
      <c r="G15" t="s">
        <v>94</v>
      </c>
      <c r="H15" t="s">
        <v>375</v>
      </c>
      <c r="I15">
        <v>1</v>
      </c>
    </row>
    <row r="16" spans="1:14">
      <c r="A16" t="s">
        <v>63</v>
      </c>
      <c r="C16">
        <v>1</v>
      </c>
      <c r="G16" t="s">
        <v>112</v>
      </c>
      <c r="I16">
        <v>1</v>
      </c>
    </row>
    <row r="17" spans="1:9">
      <c r="A17" t="s">
        <v>66</v>
      </c>
      <c r="C17">
        <v>3</v>
      </c>
      <c r="G17" t="s">
        <v>112</v>
      </c>
      <c r="H17" t="s">
        <v>376</v>
      </c>
      <c r="I17">
        <v>1</v>
      </c>
    </row>
    <row r="18" spans="1:9">
      <c r="A18" t="s">
        <v>73</v>
      </c>
      <c r="C18">
        <v>1</v>
      </c>
      <c r="G18" t="s">
        <v>112</v>
      </c>
      <c r="H18" t="s">
        <v>377</v>
      </c>
      <c r="I18">
        <v>1</v>
      </c>
    </row>
    <row r="19" spans="1:9">
      <c r="A19" t="s">
        <v>76</v>
      </c>
      <c r="C19">
        <v>1</v>
      </c>
      <c r="G19" t="s">
        <v>115</v>
      </c>
      <c r="I19">
        <v>3</v>
      </c>
    </row>
    <row r="20" spans="1:9">
      <c r="A20" t="s">
        <v>79</v>
      </c>
      <c r="C20">
        <v>1</v>
      </c>
      <c r="G20" t="s">
        <v>149</v>
      </c>
      <c r="H20" t="s">
        <v>376</v>
      </c>
      <c r="I20">
        <v>1</v>
      </c>
    </row>
    <row r="21" spans="1:9">
      <c r="A21" t="s">
        <v>82</v>
      </c>
      <c r="C21">
        <v>2</v>
      </c>
      <c r="G21" t="s">
        <v>169</v>
      </c>
      <c r="H21" t="s">
        <v>375</v>
      </c>
      <c r="I21">
        <v>1</v>
      </c>
    </row>
    <row r="22" spans="1:9">
      <c r="A22" t="s">
        <v>86</v>
      </c>
      <c r="C22">
        <v>1</v>
      </c>
      <c r="G22" t="s">
        <v>179</v>
      </c>
      <c r="I22">
        <v>5</v>
      </c>
    </row>
    <row r="23" spans="1:9">
      <c r="A23" t="s">
        <v>96</v>
      </c>
      <c r="C23">
        <v>1</v>
      </c>
      <c r="G23" t="s">
        <v>179</v>
      </c>
      <c r="H23" t="s">
        <v>378</v>
      </c>
      <c r="I23">
        <v>1</v>
      </c>
    </row>
    <row r="24" spans="1:9">
      <c r="A24" t="s">
        <v>98</v>
      </c>
      <c r="C24">
        <v>1</v>
      </c>
      <c r="G24" t="s">
        <v>179</v>
      </c>
      <c r="H24" t="s">
        <v>379</v>
      </c>
      <c r="I24">
        <v>1</v>
      </c>
    </row>
    <row r="25" spans="1:9">
      <c r="A25" t="s">
        <v>101</v>
      </c>
      <c r="C25">
        <v>1</v>
      </c>
      <c r="G25" t="s">
        <v>179</v>
      </c>
      <c r="H25" t="s">
        <v>377</v>
      </c>
      <c r="I25">
        <v>1</v>
      </c>
    </row>
    <row r="26" spans="1:9">
      <c r="A26" t="s">
        <v>103</v>
      </c>
      <c r="C26">
        <v>1</v>
      </c>
      <c r="G26" t="s">
        <v>187</v>
      </c>
      <c r="H26" t="s">
        <v>375</v>
      </c>
      <c r="I26">
        <v>1</v>
      </c>
    </row>
    <row r="27" spans="1:9">
      <c r="A27" t="s">
        <v>106</v>
      </c>
      <c r="C27">
        <v>1</v>
      </c>
      <c r="G27" t="s">
        <v>194</v>
      </c>
      <c r="H27" t="s">
        <v>375</v>
      </c>
      <c r="I27">
        <v>1</v>
      </c>
    </row>
    <row r="28" spans="1:9">
      <c r="A28" t="s">
        <v>109</v>
      </c>
      <c r="C28">
        <v>1</v>
      </c>
      <c r="G28" t="s">
        <v>196</v>
      </c>
      <c r="I28">
        <v>2</v>
      </c>
    </row>
    <row r="29" spans="1:9">
      <c r="A29" t="s">
        <v>115</v>
      </c>
      <c r="C29">
        <v>3</v>
      </c>
      <c r="G29" t="s">
        <v>196</v>
      </c>
      <c r="H29" t="s">
        <v>379</v>
      </c>
      <c r="I29">
        <v>1</v>
      </c>
    </row>
    <row r="30" spans="1:9">
      <c r="A30" t="s">
        <v>119</v>
      </c>
      <c r="C30">
        <v>1</v>
      </c>
      <c r="G30" t="s">
        <v>196</v>
      </c>
      <c r="H30" t="s">
        <v>375</v>
      </c>
      <c r="I30">
        <v>1</v>
      </c>
    </row>
    <row r="31" spans="1:9">
      <c r="A31" t="s">
        <v>122</v>
      </c>
      <c r="C31">
        <v>1</v>
      </c>
      <c r="G31" t="s">
        <v>196</v>
      </c>
      <c r="H31" t="s">
        <v>377</v>
      </c>
      <c r="I31">
        <v>1</v>
      </c>
    </row>
    <row r="32" spans="1:9">
      <c r="A32" t="s">
        <v>125</v>
      </c>
      <c r="C32">
        <v>1</v>
      </c>
      <c r="G32" t="s">
        <v>206</v>
      </c>
      <c r="I32">
        <v>1</v>
      </c>
    </row>
    <row r="33" spans="1:9">
      <c r="A33" t="s">
        <v>128</v>
      </c>
      <c r="C33">
        <v>1</v>
      </c>
      <c r="G33" t="s">
        <v>206</v>
      </c>
      <c r="H33" t="s">
        <v>375</v>
      </c>
      <c r="I33">
        <v>1</v>
      </c>
    </row>
    <row r="34" spans="1:9">
      <c r="A34" t="s">
        <v>131</v>
      </c>
      <c r="C34">
        <v>2</v>
      </c>
      <c r="G34" t="s">
        <v>210</v>
      </c>
      <c r="I34">
        <v>3</v>
      </c>
    </row>
    <row r="35" spans="1:9">
      <c r="A35" t="s">
        <v>134</v>
      </c>
      <c r="C35">
        <v>2</v>
      </c>
      <c r="G35" t="s">
        <v>223</v>
      </c>
      <c r="I35">
        <v>3</v>
      </c>
    </row>
    <row r="36" spans="1:9">
      <c r="A36" t="s">
        <v>138</v>
      </c>
      <c r="C36">
        <v>1</v>
      </c>
      <c r="G36" t="s">
        <v>225</v>
      </c>
      <c r="H36" t="s">
        <v>376</v>
      </c>
      <c r="I36">
        <v>1</v>
      </c>
    </row>
    <row r="37" spans="1:9">
      <c r="A37" t="s">
        <v>141</v>
      </c>
      <c r="C37">
        <v>1</v>
      </c>
      <c r="G37" t="s">
        <v>262</v>
      </c>
      <c r="I37">
        <v>3</v>
      </c>
    </row>
    <row r="38" spans="1:9">
      <c r="A38" t="s">
        <v>143</v>
      </c>
      <c r="C38">
        <v>1</v>
      </c>
      <c r="G38" t="s">
        <v>262</v>
      </c>
      <c r="H38" t="s">
        <v>379</v>
      </c>
      <c r="I38">
        <v>1</v>
      </c>
    </row>
    <row r="39" spans="1:9">
      <c r="A39" t="s">
        <v>146</v>
      </c>
      <c r="C39">
        <v>1</v>
      </c>
      <c r="G39" t="s">
        <v>262</v>
      </c>
      <c r="H39" t="s">
        <v>375</v>
      </c>
      <c r="I39">
        <v>1</v>
      </c>
    </row>
    <row r="40" spans="1:9">
      <c r="A40" t="s">
        <v>152</v>
      </c>
      <c r="C40">
        <v>1</v>
      </c>
      <c r="G40" t="s">
        <v>271</v>
      </c>
      <c r="I40">
        <v>3</v>
      </c>
    </row>
    <row r="41" spans="1:9">
      <c r="A41" t="s">
        <v>154</v>
      </c>
      <c r="C41">
        <v>1</v>
      </c>
      <c r="G41" t="s">
        <v>271</v>
      </c>
      <c r="H41" t="s">
        <v>376</v>
      </c>
      <c r="I41">
        <v>1</v>
      </c>
    </row>
    <row r="42" spans="1:9">
      <c r="A42" t="s">
        <v>157</v>
      </c>
      <c r="C42">
        <v>1</v>
      </c>
      <c r="G42" t="s">
        <v>274</v>
      </c>
      <c r="H42" t="s">
        <v>375</v>
      </c>
      <c r="I42">
        <v>1</v>
      </c>
    </row>
    <row r="43" spans="1:9">
      <c r="A43" t="s">
        <v>160</v>
      </c>
      <c r="C43">
        <v>1</v>
      </c>
      <c r="G43" t="s">
        <v>276</v>
      </c>
      <c r="I43">
        <v>3</v>
      </c>
    </row>
    <row r="44" spans="1:9">
      <c r="A44" t="s">
        <v>162</v>
      </c>
      <c r="C44">
        <v>1</v>
      </c>
      <c r="G44" t="s">
        <v>286</v>
      </c>
      <c r="I44">
        <v>3</v>
      </c>
    </row>
    <row r="45" spans="1:9">
      <c r="A45" t="s">
        <v>164</v>
      </c>
      <c r="C45">
        <v>1</v>
      </c>
      <c r="G45" t="s">
        <v>305</v>
      </c>
      <c r="I45">
        <v>2</v>
      </c>
    </row>
    <row r="46" spans="1:9">
      <c r="A46" t="s">
        <v>167</v>
      </c>
      <c r="C46">
        <v>1</v>
      </c>
      <c r="G46" t="s">
        <v>308</v>
      </c>
      <c r="I46">
        <v>3</v>
      </c>
    </row>
    <row r="47" spans="1:9">
      <c r="A47" t="s">
        <v>171</v>
      </c>
      <c r="C47">
        <v>1</v>
      </c>
      <c r="G47" t="s">
        <v>354</v>
      </c>
      <c r="I47">
        <v>1</v>
      </c>
    </row>
    <row r="48" spans="1:9">
      <c r="A48" t="s">
        <v>173</v>
      </c>
      <c r="C48">
        <v>1</v>
      </c>
      <c r="G48" t="s">
        <v>354</v>
      </c>
      <c r="H48" t="s">
        <v>376</v>
      </c>
      <c r="I48">
        <v>1</v>
      </c>
    </row>
    <row r="49" spans="1:9">
      <c r="A49" t="s">
        <v>176</v>
      </c>
      <c r="C49">
        <v>1</v>
      </c>
      <c r="G49" t="s">
        <v>365</v>
      </c>
      <c r="I49">
        <v>3</v>
      </c>
    </row>
    <row r="50" spans="1:9">
      <c r="A50" t="s">
        <v>179</v>
      </c>
      <c r="C50">
        <v>8</v>
      </c>
      <c r="G50" t="s">
        <v>365</v>
      </c>
      <c r="H50" t="s">
        <v>375</v>
      </c>
      <c r="I50">
        <v>1</v>
      </c>
    </row>
    <row r="51" spans="1:9">
      <c r="A51" t="s">
        <v>189</v>
      </c>
      <c r="C51">
        <v>1</v>
      </c>
      <c r="G51" t="s">
        <v>367</v>
      </c>
      <c r="I51">
        <v>3</v>
      </c>
    </row>
    <row r="52" spans="1:9">
      <c r="A52" t="s">
        <v>191</v>
      </c>
      <c r="C52">
        <v>1</v>
      </c>
      <c r="G52" t="s">
        <v>367</v>
      </c>
      <c r="H52" t="s">
        <v>380</v>
      </c>
      <c r="I52">
        <v>1</v>
      </c>
    </row>
    <row r="53" spans="1:9">
      <c r="A53" t="s">
        <v>200</v>
      </c>
      <c r="C53">
        <v>1</v>
      </c>
      <c r="G53" t="s">
        <v>367</v>
      </c>
      <c r="H53" t="s">
        <v>375</v>
      </c>
      <c r="I53">
        <v>1</v>
      </c>
    </row>
    <row r="54" spans="1:9">
      <c r="A54" t="s">
        <v>202</v>
      </c>
      <c r="C54">
        <v>1</v>
      </c>
    </row>
    <row r="55" spans="1:9">
      <c r="A55" t="s">
        <v>204</v>
      </c>
      <c r="C55">
        <v>1</v>
      </c>
    </row>
    <row r="56" spans="1:9">
      <c r="A56" t="s">
        <v>208</v>
      </c>
      <c r="C56">
        <v>1</v>
      </c>
    </row>
    <row r="57" spans="1:9">
      <c r="A57" t="s">
        <v>210</v>
      </c>
      <c r="C57">
        <v>3</v>
      </c>
    </row>
    <row r="58" spans="1:9">
      <c r="A58" t="s">
        <v>213</v>
      </c>
      <c r="C58">
        <v>1</v>
      </c>
    </row>
    <row r="59" spans="1:9">
      <c r="A59" t="s">
        <v>215</v>
      </c>
      <c r="C59">
        <v>1</v>
      </c>
    </row>
    <row r="60" spans="1:9">
      <c r="A60" t="s">
        <v>217</v>
      </c>
      <c r="C60">
        <v>1</v>
      </c>
    </row>
    <row r="61" spans="1:9">
      <c r="A61" t="s">
        <v>220</v>
      </c>
      <c r="C61">
        <v>1</v>
      </c>
    </row>
    <row r="62" spans="1:9">
      <c r="A62" t="s">
        <v>223</v>
      </c>
      <c r="C62">
        <v>3</v>
      </c>
    </row>
    <row r="63" spans="1:9">
      <c r="A63" t="s">
        <v>227</v>
      </c>
      <c r="C63">
        <v>1</v>
      </c>
    </row>
    <row r="64" spans="1:9">
      <c r="A64" t="s">
        <v>230</v>
      </c>
      <c r="C64">
        <v>1</v>
      </c>
    </row>
    <row r="65" spans="1:3">
      <c r="A65" t="s">
        <v>232</v>
      </c>
      <c r="C65">
        <v>1</v>
      </c>
    </row>
    <row r="66" spans="1:3">
      <c r="A66" t="s">
        <v>235</v>
      </c>
      <c r="C66">
        <v>1</v>
      </c>
    </row>
    <row r="67" spans="1:3">
      <c r="A67" t="s">
        <v>239</v>
      </c>
      <c r="C67">
        <v>1</v>
      </c>
    </row>
    <row r="68" spans="1:3">
      <c r="A68" t="s">
        <v>241</v>
      </c>
      <c r="C68">
        <v>2</v>
      </c>
    </row>
    <row r="69" spans="1:3">
      <c r="A69" t="s">
        <v>245</v>
      </c>
      <c r="C69">
        <v>1</v>
      </c>
    </row>
    <row r="70" spans="1:3">
      <c r="A70" t="s">
        <v>248</v>
      </c>
      <c r="C70">
        <v>1</v>
      </c>
    </row>
    <row r="71" spans="1:3">
      <c r="A71" t="s">
        <v>251</v>
      </c>
      <c r="C71">
        <v>1</v>
      </c>
    </row>
    <row r="72" spans="1:3">
      <c r="A72" t="s">
        <v>254</v>
      </c>
      <c r="C72">
        <v>1</v>
      </c>
    </row>
    <row r="73" spans="1:3">
      <c r="A73" t="s">
        <v>257</v>
      </c>
      <c r="C73">
        <v>1</v>
      </c>
    </row>
    <row r="74" spans="1:3">
      <c r="A74" t="s">
        <v>260</v>
      </c>
      <c r="C74">
        <v>1</v>
      </c>
    </row>
    <row r="75" spans="1:3">
      <c r="A75" t="s">
        <v>264</v>
      </c>
      <c r="C75">
        <v>1</v>
      </c>
    </row>
    <row r="76" spans="1:3">
      <c r="A76" t="s">
        <v>266</v>
      </c>
      <c r="C76">
        <v>1</v>
      </c>
    </row>
    <row r="77" spans="1:3">
      <c r="A77" t="s">
        <v>268</v>
      </c>
      <c r="C77">
        <v>2</v>
      </c>
    </row>
    <row r="78" spans="1:3">
      <c r="A78" t="s">
        <v>276</v>
      </c>
      <c r="C78">
        <v>3</v>
      </c>
    </row>
    <row r="79" spans="1:3">
      <c r="A79" t="s">
        <v>279</v>
      </c>
      <c r="C79">
        <v>1</v>
      </c>
    </row>
    <row r="80" spans="1:3">
      <c r="A80" t="s">
        <v>281</v>
      </c>
      <c r="C80">
        <v>1</v>
      </c>
    </row>
    <row r="81" spans="1:3">
      <c r="A81" t="s">
        <v>283</v>
      </c>
      <c r="C81">
        <v>1</v>
      </c>
    </row>
    <row r="82" spans="1:3">
      <c r="A82" t="s">
        <v>286</v>
      </c>
      <c r="C82">
        <v>3</v>
      </c>
    </row>
    <row r="83" spans="1:3">
      <c r="A83" t="s">
        <v>289</v>
      </c>
      <c r="C83">
        <v>1</v>
      </c>
    </row>
    <row r="84" spans="1:3">
      <c r="A84" t="s">
        <v>291</v>
      </c>
      <c r="C84">
        <v>1</v>
      </c>
    </row>
    <row r="85" spans="1:3">
      <c r="A85" t="s">
        <v>295</v>
      </c>
      <c r="C85">
        <v>1</v>
      </c>
    </row>
    <row r="86" spans="1:3">
      <c r="A86" t="s">
        <v>298</v>
      </c>
      <c r="C86">
        <v>1</v>
      </c>
    </row>
    <row r="87" spans="1:3">
      <c r="A87" t="s">
        <v>300</v>
      </c>
      <c r="C87">
        <v>1</v>
      </c>
    </row>
    <row r="88" spans="1:3">
      <c r="A88" t="s">
        <v>303</v>
      </c>
      <c r="C88">
        <v>1</v>
      </c>
    </row>
    <row r="89" spans="1:3">
      <c r="A89" t="s">
        <v>308</v>
      </c>
      <c r="C89">
        <v>3</v>
      </c>
    </row>
    <row r="90" spans="1:3">
      <c r="A90" t="s">
        <v>311</v>
      </c>
      <c r="C90">
        <v>1</v>
      </c>
    </row>
    <row r="91" spans="1:3">
      <c r="A91" t="s">
        <v>313</v>
      </c>
      <c r="C91">
        <v>1</v>
      </c>
    </row>
    <row r="92" spans="1:3">
      <c r="A92" t="s">
        <v>316</v>
      </c>
      <c r="C92">
        <v>1</v>
      </c>
    </row>
    <row r="93" spans="1:3">
      <c r="A93" t="s">
        <v>318</v>
      </c>
      <c r="C93">
        <v>1</v>
      </c>
    </row>
    <row r="94" spans="1:3">
      <c r="A94" t="s">
        <v>320</v>
      </c>
      <c r="C94">
        <v>1</v>
      </c>
    </row>
    <row r="95" spans="1:3">
      <c r="A95" t="s">
        <v>323</v>
      </c>
      <c r="C95">
        <v>1</v>
      </c>
    </row>
    <row r="96" spans="1:3">
      <c r="A96" t="s">
        <v>325</v>
      </c>
      <c r="C96">
        <v>1</v>
      </c>
    </row>
    <row r="97" spans="1:3">
      <c r="A97" t="s">
        <v>328</v>
      </c>
      <c r="C97">
        <v>1</v>
      </c>
    </row>
    <row r="98" spans="1:3">
      <c r="A98" t="s">
        <v>331</v>
      </c>
      <c r="C98">
        <v>1</v>
      </c>
    </row>
    <row r="99" spans="1:3">
      <c r="A99" t="s">
        <v>333</v>
      </c>
      <c r="C99">
        <v>1</v>
      </c>
    </row>
    <row r="100" spans="1:3">
      <c r="A100" t="s">
        <v>336</v>
      </c>
      <c r="C100">
        <v>1</v>
      </c>
    </row>
    <row r="101" spans="1:3">
      <c r="A101" t="s">
        <v>339</v>
      </c>
      <c r="C101">
        <v>1</v>
      </c>
    </row>
    <row r="102" spans="1:3">
      <c r="A102" t="s">
        <v>341</v>
      </c>
      <c r="C102">
        <v>1</v>
      </c>
    </row>
    <row r="103" spans="1:3">
      <c r="A103" t="s">
        <v>343</v>
      </c>
      <c r="C103">
        <v>1</v>
      </c>
    </row>
    <row r="104" spans="1:3">
      <c r="A104" t="s">
        <v>345</v>
      </c>
      <c r="C104">
        <v>1</v>
      </c>
    </row>
    <row r="105" spans="1:3">
      <c r="A105" t="s">
        <v>347</v>
      </c>
      <c r="C105">
        <v>1</v>
      </c>
    </row>
    <row r="106" spans="1:3">
      <c r="A106" t="s">
        <v>349</v>
      </c>
      <c r="C106">
        <v>1</v>
      </c>
    </row>
    <row r="107" spans="1:3">
      <c r="A107" t="s">
        <v>351</v>
      </c>
      <c r="C107">
        <v>1</v>
      </c>
    </row>
    <row r="108" spans="1:3">
      <c r="A108" t="s">
        <v>356</v>
      </c>
      <c r="C108">
        <v>1</v>
      </c>
    </row>
    <row r="109" spans="1:3">
      <c r="A109" t="s">
        <v>359</v>
      </c>
      <c r="C109">
        <v>1</v>
      </c>
    </row>
    <row r="110" spans="1:3">
      <c r="A110" t="s">
        <v>362</v>
      </c>
      <c r="C110">
        <v>1</v>
      </c>
    </row>
  </sheetData>
  <mergeCells count="3">
    <mergeCell ref="A1:C1"/>
    <mergeCell ref="G1:I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F753-CD7D-E243-AB20-0DF5B638B22F}">
  <sheetPr>
    <tabColor theme="5" tint="0.39997558519241921"/>
  </sheetPr>
  <dimension ref="A1:R135"/>
  <sheetViews>
    <sheetView topLeftCell="I1" workbookViewId="0">
      <selection activeCell="U134" sqref="U134"/>
    </sheetView>
  </sheetViews>
  <sheetFormatPr defaultColWidth="10.85546875" defaultRowHeight="15.95"/>
  <cols>
    <col min="1" max="1" width="12.28515625" style="23" customWidth="1"/>
    <col min="2" max="2" width="27.140625" style="23" bestFit="1" customWidth="1"/>
    <col min="3" max="3" width="12.85546875" style="23" customWidth="1"/>
    <col min="4" max="4" width="27.85546875" style="23" bestFit="1" customWidth="1"/>
    <col min="5" max="5" width="32.7109375" style="23" bestFit="1" customWidth="1"/>
    <col min="6" max="6" width="12.85546875" style="23" customWidth="1"/>
    <col min="7" max="7" width="17.28515625" style="23" customWidth="1"/>
    <col min="8" max="8" width="10.140625" style="23" customWidth="1"/>
    <col min="9" max="9" width="33.42578125" style="23" customWidth="1"/>
    <col min="10" max="10" width="31.7109375" style="23" customWidth="1"/>
    <col min="11" max="11" width="23.28515625" style="23" customWidth="1"/>
    <col min="12" max="12" width="21.42578125" style="23" customWidth="1"/>
    <col min="13" max="13" width="16" style="23" customWidth="1"/>
    <col min="14" max="14" width="11.7109375" style="36" customWidth="1"/>
    <col min="15" max="16384" width="10.85546875" style="23"/>
  </cols>
  <sheetData>
    <row r="1" spans="1:18">
      <c r="A1" t="s">
        <v>381</v>
      </c>
      <c r="B1" s="27" t="s">
        <v>7</v>
      </c>
      <c r="C1" s="23" t="s">
        <v>382</v>
      </c>
      <c r="D1" s="23" t="s">
        <v>0</v>
      </c>
      <c r="E1" s="27" t="s">
        <v>1</v>
      </c>
      <c r="F1" s="23" t="s">
        <v>383</v>
      </c>
      <c r="G1" s="23" t="s">
        <v>2</v>
      </c>
      <c r="H1" s="23" t="s">
        <v>384</v>
      </c>
      <c r="I1" s="23" t="s">
        <v>3</v>
      </c>
      <c r="J1" s="23" t="s">
        <v>4</v>
      </c>
      <c r="K1" s="27" t="s">
        <v>5</v>
      </c>
      <c r="L1" s="27" t="s">
        <v>6</v>
      </c>
      <c r="M1" s="26" t="s">
        <v>8</v>
      </c>
      <c r="N1" s="34" t="s">
        <v>9</v>
      </c>
      <c r="R1" t="s">
        <v>10</v>
      </c>
    </row>
    <row r="2" spans="1:18">
      <c r="A2" t="s">
        <v>385</v>
      </c>
      <c r="B2" t="s">
        <v>182</v>
      </c>
      <c r="C2" t="s">
        <v>386</v>
      </c>
      <c r="D2" t="s">
        <v>366</v>
      </c>
      <c r="E2" t="s">
        <v>367</v>
      </c>
      <c r="F2" t="s">
        <v>387</v>
      </c>
      <c r="G2" s="42">
        <v>43377</v>
      </c>
      <c r="H2" t="s">
        <v>371</v>
      </c>
      <c r="I2" t="s">
        <v>14</v>
      </c>
      <c r="J2" t="s">
        <v>14</v>
      </c>
      <c r="K2" t="s">
        <v>15</v>
      </c>
      <c r="L2" t="s">
        <v>371</v>
      </c>
      <c r="M2" s="32" t="str" cm="1">
        <f t="array" ref="M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  <c r="R2" t="s">
        <v>18</v>
      </c>
    </row>
    <row r="3" spans="1:18">
      <c r="A3" t="s">
        <v>388</v>
      </c>
      <c r="B3" t="s">
        <v>198</v>
      </c>
      <c r="C3" t="s">
        <v>386</v>
      </c>
      <c r="D3" t="s">
        <v>366</v>
      </c>
      <c r="E3" t="s">
        <v>367</v>
      </c>
      <c r="F3" t="s">
        <v>387</v>
      </c>
      <c r="G3" s="42">
        <v>43377</v>
      </c>
      <c r="H3" t="s">
        <v>371</v>
      </c>
      <c r="I3" t="s">
        <v>14</v>
      </c>
      <c r="J3" t="s">
        <v>14</v>
      </c>
      <c r="K3" t="s">
        <v>15</v>
      </c>
      <c r="L3" t="s">
        <v>371</v>
      </c>
      <c r="M3" s="32" t="str" cm="1">
        <f t="array" ref="M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  <c r="R3" s="23" t="s">
        <v>21</v>
      </c>
    </row>
    <row r="4" spans="1:18">
      <c r="A4" t="s">
        <v>389</v>
      </c>
      <c r="B4" t="s">
        <v>17</v>
      </c>
      <c r="C4" t="s">
        <v>386</v>
      </c>
      <c r="D4" t="s">
        <v>366</v>
      </c>
      <c r="E4" t="s">
        <v>367</v>
      </c>
      <c r="F4" t="s">
        <v>387</v>
      </c>
      <c r="G4" s="42">
        <v>43377</v>
      </c>
      <c r="H4" t="s">
        <v>371</v>
      </c>
      <c r="I4" t="s">
        <v>14</v>
      </c>
      <c r="J4" t="s">
        <v>14</v>
      </c>
      <c r="K4" t="s">
        <v>15</v>
      </c>
      <c r="L4" t="s">
        <v>371</v>
      </c>
      <c r="M4" s="32" t="str" cm="1">
        <f t="array" ref="M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  <c r="R4" t="s">
        <v>26</v>
      </c>
    </row>
    <row r="5" spans="1:18">
      <c r="A5" t="s">
        <v>390</v>
      </c>
      <c r="B5" t="s">
        <v>368</v>
      </c>
      <c r="C5" t="s">
        <v>386</v>
      </c>
      <c r="D5" t="s">
        <v>366</v>
      </c>
      <c r="E5" t="s">
        <v>367</v>
      </c>
      <c r="F5" t="s">
        <v>387</v>
      </c>
      <c r="G5" s="42">
        <v>43377</v>
      </c>
      <c r="H5" t="s">
        <v>371</v>
      </c>
      <c r="I5" t="s">
        <v>14</v>
      </c>
      <c r="J5" t="s">
        <v>14</v>
      </c>
      <c r="K5" t="s">
        <v>15</v>
      </c>
      <c r="L5" t="s">
        <v>371</v>
      </c>
      <c r="M5" s="32" t="str" cm="1">
        <f t="array" ref="M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3279</v>
      </c>
      <c r="R5" t="s">
        <v>31</v>
      </c>
    </row>
    <row r="6" spans="1:18">
      <c r="A6" t="s">
        <v>389</v>
      </c>
      <c r="B6" t="s">
        <v>17</v>
      </c>
      <c r="C6" t="s">
        <v>391</v>
      </c>
      <c r="D6" t="s">
        <v>392</v>
      </c>
      <c r="E6" t="s">
        <v>393</v>
      </c>
      <c r="F6" t="s">
        <v>387</v>
      </c>
      <c r="G6" s="42">
        <v>44795</v>
      </c>
      <c r="H6" t="s">
        <v>371</v>
      </c>
      <c r="I6" t="s">
        <v>14</v>
      </c>
      <c r="J6" t="s">
        <v>14</v>
      </c>
      <c r="K6" t="s">
        <v>15</v>
      </c>
      <c r="L6" t="s">
        <v>371</v>
      </c>
      <c r="M6" s="32" t="str" cm="1">
        <f t="array" ref="M6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6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  <c r="R6" t="s">
        <v>36</v>
      </c>
    </row>
    <row r="7" spans="1:18">
      <c r="A7" t="s">
        <v>394</v>
      </c>
      <c r="B7" t="s">
        <v>51</v>
      </c>
      <c r="C7" t="s">
        <v>391</v>
      </c>
      <c r="D7" t="s">
        <v>392</v>
      </c>
      <c r="E7" t="s">
        <v>393</v>
      </c>
      <c r="F7" t="s">
        <v>387</v>
      </c>
      <c r="G7" s="42">
        <v>44795</v>
      </c>
      <c r="H7" t="s">
        <v>371</v>
      </c>
      <c r="I7" t="s">
        <v>14</v>
      </c>
      <c r="J7" t="s">
        <v>14</v>
      </c>
      <c r="K7" t="s">
        <v>15</v>
      </c>
      <c r="L7" t="s">
        <v>371</v>
      </c>
      <c r="M7" s="32" t="str" cm="1">
        <f t="array" ref="M7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7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3273</v>
      </c>
      <c r="R7" t="s">
        <v>40</v>
      </c>
    </row>
    <row r="8" spans="1:18">
      <c r="A8" t="s">
        <v>389</v>
      </c>
      <c r="B8" t="s">
        <v>17</v>
      </c>
      <c r="C8" t="s">
        <v>395</v>
      </c>
      <c r="D8" t="s">
        <v>396</v>
      </c>
      <c r="E8" t="s">
        <v>397</v>
      </c>
      <c r="F8" t="s">
        <v>387</v>
      </c>
      <c r="G8" s="42">
        <v>44256</v>
      </c>
      <c r="H8" t="s">
        <v>371</v>
      </c>
      <c r="I8" t="s">
        <v>14</v>
      </c>
      <c r="J8" t="s">
        <v>14</v>
      </c>
      <c r="K8" t="s">
        <v>15</v>
      </c>
      <c r="L8" t="s">
        <v>371</v>
      </c>
      <c r="M8" s="32" t="str" cm="1">
        <f t="array" ref="M8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8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  <c r="R8"/>
    </row>
    <row r="9" spans="1:18">
      <c r="A9" t="s">
        <v>398</v>
      </c>
      <c r="B9" t="s">
        <v>30</v>
      </c>
      <c r="C9" t="s">
        <v>399</v>
      </c>
      <c r="D9" t="s">
        <v>400</v>
      </c>
      <c r="E9" t="s">
        <v>401</v>
      </c>
      <c r="F9" t="s">
        <v>387</v>
      </c>
      <c r="G9" s="42">
        <v>44229</v>
      </c>
      <c r="H9" t="s">
        <v>371</v>
      </c>
      <c r="I9" t="s">
        <v>14</v>
      </c>
      <c r="J9" t="s">
        <v>14</v>
      </c>
      <c r="K9" t="s">
        <v>15</v>
      </c>
      <c r="L9" t="s">
        <v>371</v>
      </c>
      <c r="M9" s="32" t="str" cm="1">
        <f t="array" ref="M9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9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3249</v>
      </c>
      <c r="R9"/>
    </row>
    <row r="10" spans="1:18">
      <c r="A10" t="s">
        <v>389</v>
      </c>
      <c r="B10" t="s">
        <v>17</v>
      </c>
      <c r="C10" t="s">
        <v>399</v>
      </c>
      <c r="D10" t="s">
        <v>400</v>
      </c>
      <c r="E10" t="s">
        <v>401</v>
      </c>
      <c r="F10" t="s">
        <v>387</v>
      </c>
      <c r="G10" s="42">
        <v>44229</v>
      </c>
      <c r="H10" t="s">
        <v>371</v>
      </c>
      <c r="I10" t="s">
        <v>14</v>
      </c>
      <c r="J10" t="s">
        <v>14</v>
      </c>
      <c r="K10" t="s">
        <v>15</v>
      </c>
      <c r="L10" t="s">
        <v>371</v>
      </c>
      <c r="M10" s="32" t="str" cm="1">
        <f t="array" ref="M10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0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  <c r="R10"/>
    </row>
    <row r="11" spans="1:18">
      <c r="A11" t="s">
        <v>389</v>
      </c>
      <c r="B11" t="s">
        <v>17</v>
      </c>
      <c r="C11" t="s">
        <v>402</v>
      </c>
      <c r="D11" t="s">
        <v>403</v>
      </c>
      <c r="E11" t="s">
        <v>404</v>
      </c>
      <c r="F11" t="s">
        <v>387</v>
      </c>
      <c r="G11" s="42">
        <v>44333</v>
      </c>
      <c r="H11" t="s">
        <v>371</v>
      </c>
      <c r="I11" t="s">
        <v>14</v>
      </c>
      <c r="J11" t="s">
        <v>14</v>
      </c>
      <c r="K11" t="s">
        <v>15</v>
      </c>
      <c r="L11" t="s">
        <v>371</v>
      </c>
      <c r="M11" s="32" t="str" cm="1">
        <f t="array" ref="M1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1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  <c r="R11" t="s">
        <v>52</v>
      </c>
    </row>
    <row r="12" spans="1:18">
      <c r="A12" t="s">
        <v>389</v>
      </c>
      <c r="B12" t="s">
        <v>17</v>
      </c>
      <c r="C12" t="s">
        <v>405</v>
      </c>
      <c r="D12" t="s">
        <v>406</v>
      </c>
      <c r="E12" t="s">
        <v>407</v>
      </c>
      <c r="F12" t="s">
        <v>387</v>
      </c>
      <c r="G12" s="42">
        <v>43140</v>
      </c>
      <c r="H12" t="s">
        <v>371</v>
      </c>
      <c r="I12" t="s">
        <v>14</v>
      </c>
      <c r="J12" t="s">
        <v>14</v>
      </c>
      <c r="K12" t="s">
        <v>15</v>
      </c>
      <c r="L12" t="s">
        <v>371</v>
      </c>
      <c r="M12" s="32" t="str" cm="1">
        <f t="array" ref="M1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  <c r="R12"/>
    </row>
    <row r="13" spans="1:18">
      <c r="A13" t="s">
        <v>408</v>
      </c>
      <c r="B13" t="s">
        <v>25</v>
      </c>
      <c r="C13" t="s">
        <v>409</v>
      </c>
      <c r="D13" t="s">
        <v>327</v>
      </c>
      <c r="E13" t="s">
        <v>328</v>
      </c>
      <c r="F13" t="s">
        <v>410</v>
      </c>
      <c r="G13" s="42">
        <v>44273</v>
      </c>
      <c r="H13" t="s">
        <v>371</v>
      </c>
      <c r="I13" t="s">
        <v>14</v>
      </c>
      <c r="J13" t="s">
        <v>411</v>
      </c>
      <c r="K13" t="s">
        <v>371</v>
      </c>
      <c r="L13" t="s">
        <v>15</v>
      </c>
      <c r="M13" s="32" t="str" cm="1">
        <f t="array" ref="M1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Confluence</v>
      </c>
      <c r="N1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4" spans="1:18">
      <c r="A14" t="s">
        <v>412</v>
      </c>
      <c r="B14" t="s">
        <v>413</v>
      </c>
      <c r="C14" t="s">
        <v>409</v>
      </c>
      <c r="D14" t="s">
        <v>327</v>
      </c>
      <c r="E14" t="s">
        <v>328</v>
      </c>
      <c r="F14" t="s">
        <v>410</v>
      </c>
      <c r="G14" s="42">
        <v>44273</v>
      </c>
      <c r="H14" t="s">
        <v>371</v>
      </c>
      <c r="I14" t="s">
        <v>14</v>
      </c>
      <c r="J14" t="s">
        <v>411</v>
      </c>
      <c r="K14" t="s">
        <v>371</v>
      </c>
      <c r="L14" t="s">
        <v>15</v>
      </c>
      <c r="M14" s="32" t="str" cm="1">
        <f t="array" ref="M1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Confluence</v>
      </c>
      <c r="N1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5" spans="1:18">
      <c r="A15" t="s">
        <v>389</v>
      </c>
      <c r="B15" t="s">
        <v>17</v>
      </c>
      <c r="C15" t="s">
        <v>414</v>
      </c>
      <c r="D15" t="s">
        <v>415</v>
      </c>
      <c r="E15" t="s">
        <v>416</v>
      </c>
      <c r="F15" t="s">
        <v>387</v>
      </c>
      <c r="G15" s="42">
        <v>43361</v>
      </c>
      <c r="H15" t="s">
        <v>371</v>
      </c>
      <c r="I15" t="s">
        <v>14</v>
      </c>
      <c r="J15" t="s">
        <v>14</v>
      </c>
      <c r="K15" t="s">
        <v>15</v>
      </c>
      <c r="L15" t="s">
        <v>371</v>
      </c>
      <c r="M15" s="32" t="str" cm="1">
        <f t="array" ref="M1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6" spans="1:18">
      <c r="A16" t="s">
        <v>389</v>
      </c>
      <c r="B16" t="s">
        <v>17</v>
      </c>
      <c r="C16" t="s">
        <v>417</v>
      </c>
      <c r="D16" t="s">
        <v>418</v>
      </c>
      <c r="E16" t="s">
        <v>419</v>
      </c>
      <c r="F16" t="s">
        <v>387</v>
      </c>
      <c r="G16" s="42">
        <v>44257</v>
      </c>
      <c r="H16" t="s">
        <v>371</v>
      </c>
      <c r="I16" t="s">
        <v>14</v>
      </c>
      <c r="J16" t="s">
        <v>14</v>
      </c>
      <c r="K16" t="s">
        <v>15</v>
      </c>
      <c r="L16" t="s">
        <v>371</v>
      </c>
      <c r="M16" s="32" t="str" cm="1">
        <f t="array" ref="M16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6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7" spans="1:14">
      <c r="A17" t="s">
        <v>388</v>
      </c>
      <c r="B17" t="s">
        <v>198</v>
      </c>
      <c r="C17" t="s">
        <v>420</v>
      </c>
      <c r="D17" t="s">
        <v>364</v>
      </c>
      <c r="E17" t="s">
        <v>365</v>
      </c>
      <c r="F17" t="s">
        <v>410</v>
      </c>
      <c r="G17" s="42">
        <v>43067</v>
      </c>
      <c r="H17" t="s">
        <v>371</v>
      </c>
      <c r="I17" t="s">
        <v>421</v>
      </c>
      <c r="J17" t="s">
        <v>14</v>
      </c>
      <c r="K17" t="s">
        <v>15</v>
      </c>
      <c r="L17" t="s">
        <v>371</v>
      </c>
      <c r="M17" s="32" t="str" cm="1">
        <f t="array" ref="M17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7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8" spans="1:14">
      <c r="A18" t="s">
        <v>389</v>
      </c>
      <c r="B18" t="s">
        <v>17</v>
      </c>
      <c r="C18" t="s">
        <v>420</v>
      </c>
      <c r="D18" t="s">
        <v>364</v>
      </c>
      <c r="E18" t="s">
        <v>365</v>
      </c>
      <c r="F18" t="s">
        <v>410</v>
      </c>
      <c r="G18" s="42">
        <v>43067</v>
      </c>
      <c r="H18" t="s">
        <v>371</v>
      </c>
      <c r="I18" t="s">
        <v>421</v>
      </c>
      <c r="J18" t="s">
        <v>14</v>
      </c>
      <c r="K18" t="s">
        <v>15</v>
      </c>
      <c r="L18" t="s">
        <v>371</v>
      </c>
      <c r="M18" s="32" t="str" cm="1">
        <f t="array" ref="M18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8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9" spans="1:14">
      <c r="A19" t="s">
        <v>422</v>
      </c>
      <c r="B19" t="s">
        <v>423</v>
      </c>
      <c r="C19" t="s">
        <v>420</v>
      </c>
      <c r="D19" t="s">
        <v>364</v>
      </c>
      <c r="E19" t="s">
        <v>365</v>
      </c>
      <c r="F19" t="s">
        <v>410</v>
      </c>
      <c r="G19" s="42">
        <v>43067</v>
      </c>
      <c r="H19" t="s">
        <v>371</v>
      </c>
      <c r="I19" t="s">
        <v>421</v>
      </c>
      <c r="J19" t="s">
        <v>14</v>
      </c>
      <c r="K19" t="s">
        <v>15</v>
      </c>
      <c r="L19" t="s">
        <v>371</v>
      </c>
      <c r="M19" s="32" t="str" cm="1">
        <f t="array" ref="M19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9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Omni</v>
      </c>
    </row>
    <row r="20" spans="1:14">
      <c r="A20" t="s">
        <v>388</v>
      </c>
      <c r="B20" t="s">
        <v>198</v>
      </c>
      <c r="C20" t="s">
        <v>424</v>
      </c>
      <c r="D20" t="s">
        <v>425</v>
      </c>
      <c r="E20" t="s">
        <v>426</v>
      </c>
      <c r="F20" t="s">
        <v>387</v>
      </c>
      <c r="G20" s="42">
        <v>43133</v>
      </c>
      <c r="H20" t="s">
        <v>371</v>
      </c>
      <c r="I20" t="s">
        <v>14</v>
      </c>
      <c r="J20" t="s">
        <v>14</v>
      </c>
      <c r="K20" t="s">
        <v>15</v>
      </c>
      <c r="L20" t="s">
        <v>371</v>
      </c>
      <c r="M20" s="32" t="str" cm="1">
        <f t="array" ref="M20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20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21" spans="1:14">
      <c r="A21" t="s">
        <v>389</v>
      </c>
      <c r="B21" t="s">
        <v>17</v>
      </c>
      <c r="C21" t="s">
        <v>424</v>
      </c>
      <c r="D21" t="s">
        <v>425</v>
      </c>
      <c r="E21" t="s">
        <v>426</v>
      </c>
      <c r="F21" t="s">
        <v>387</v>
      </c>
      <c r="G21" s="42">
        <v>43133</v>
      </c>
      <c r="H21" t="s">
        <v>371</v>
      </c>
      <c r="I21" t="s">
        <v>14</v>
      </c>
      <c r="J21" t="s">
        <v>14</v>
      </c>
      <c r="K21" t="s">
        <v>15</v>
      </c>
      <c r="L21" t="s">
        <v>371</v>
      </c>
      <c r="M21" s="32" t="str" cm="1">
        <f t="array" ref="M2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21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22" spans="1:14">
      <c r="A22" t="s">
        <v>388</v>
      </c>
      <c r="B22" t="s">
        <v>198</v>
      </c>
      <c r="C22" t="s">
        <v>427</v>
      </c>
      <c r="D22" t="s">
        <v>428</v>
      </c>
      <c r="E22" t="s">
        <v>429</v>
      </c>
      <c r="F22" t="s">
        <v>387</v>
      </c>
      <c r="G22" s="42">
        <v>43083</v>
      </c>
      <c r="H22" t="s">
        <v>371</v>
      </c>
      <c r="I22" t="s">
        <v>14</v>
      </c>
      <c r="J22" t="s">
        <v>14</v>
      </c>
      <c r="K22" t="s">
        <v>15</v>
      </c>
      <c r="L22" t="s">
        <v>371</v>
      </c>
      <c r="M22" s="32" t="str" cm="1">
        <f t="array" ref="M2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2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23" spans="1:14">
      <c r="A23" t="s">
        <v>389</v>
      </c>
      <c r="B23" t="s">
        <v>17</v>
      </c>
      <c r="C23" t="s">
        <v>427</v>
      </c>
      <c r="D23" t="s">
        <v>428</v>
      </c>
      <c r="E23" t="s">
        <v>429</v>
      </c>
      <c r="F23" t="s">
        <v>387</v>
      </c>
      <c r="G23" s="42">
        <v>43083</v>
      </c>
      <c r="H23" t="s">
        <v>371</v>
      </c>
      <c r="I23" t="s">
        <v>14</v>
      </c>
      <c r="J23" t="s">
        <v>14</v>
      </c>
      <c r="K23" t="s">
        <v>15</v>
      </c>
      <c r="L23" t="s">
        <v>371</v>
      </c>
      <c r="M23" s="32" t="str" cm="1">
        <f t="array" ref="M2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2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24" spans="1:14">
      <c r="A24" t="s">
        <v>389</v>
      </c>
      <c r="B24" t="s">
        <v>17</v>
      </c>
      <c r="C24" t="s">
        <v>430</v>
      </c>
      <c r="D24" t="s">
        <v>431</v>
      </c>
      <c r="E24" t="s">
        <v>432</v>
      </c>
      <c r="F24" t="s">
        <v>387</v>
      </c>
      <c r="G24" s="42">
        <v>43133</v>
      </c>
      <c r="H24" t="s">
        <v>371</v>
      </c>
      <c r="I24" t="s">
        <v>14</v>
      </c>
      <c r="J24" t="s">
        <v>14</v>
      </c>
      <c r="K24" t="s">
        <v>15</v>
      </c>
      <c r="L24" t="s">
        <v>371</v>
      </c>
      <c r="M24" s="32" t="str" cm="1">
        <f t="array" ref="M2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2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25" spans="1:14">
      <c r="A25" t="s">
        <v>389</v>
      </c>
      <c r="B25" t="s">
        <v>17</v>
      </c>
      <c r="C25" t="s">
        <v>433</v>
      </c>
      <c r="D25" t="s">
        <v>434</v>
      </c>
      <c r="E25" t="s">
        <v>435</v>
      </c>
      <c r="F25" t="s">
        <v>387</v>
      </c>
      <c r="G25" s="42">
        <v>43067</v>
      </c>
      <c r="H25" t="s">
        <v>371</v>
      </c>
      <c r="I25" t="s">
        <v>14</v>
      </c>
      <c r="J25" t="s">
        <v>14</v>
      </c>
      <c r="K25" t="s">
        <v>15</v>
      </c>
      <c r="L25" t="s">
        <v>371</v>
      </c>
      <c r="M25" s="32" t="str" cm="1">
        <f t="array" ref="M2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2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26" spans="1:14">
      <c r="A26" t="s">
        <v>398</v>
      </c>
      <c r="B26" t="s">
        <v>30</v>
      </c>
      <c r="C26" t="s">
        <v>436</v>
      </c>
      <c r="D26" t="s">
        <v>437</v>
      </c>
      <c r="E26" t="s">
        <v>438</v>
      </c>
      <c r="F26" t="s">
        <v>387</v>
      </c>
      <c r="G26" s="42">
        <v>43134</v>
      </c>
      <c r="H26" t="s">
        <v>371</v>
      </c>
      <c r="I26" t="s">
        <v>14</v>
      </c>
      <c r="J26" t="s">
        <v>14</v>
      </c>
      <c r="K26" t="s">
        <v>15</v>
      </c>
      <c r="L26" t="s">
        <v>371</v>
      </c>
      <c r="M26" s="32" t="str" cm="1">
        <f t="array" ref="M26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26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3249</v>
      </c>
    </row>
    <row r="27" spans="1:14">
      <c r="A27" t="s">
        <v>389</v>
      </c>
      <c r="B27" t="s">
        <v>17</v>
      </c>
      <c r="C27" t="s">
        <v>436</v>
      </c>
      <c r="D27" t="s">
        <v>437</v>
      </c>
      <c r="E27" t="s">
        <v>438</v>
      </c>
      <c r="F27" t="s">
        <v>387</v>
      </c>
      <c r="G27" s="42">
        <v>43134</v>
      </c>
      <c r="H27" t="s">
        <v>371</v>
      </c>
      <c r="I27" t="s">
        <v>14</v>
      </c>
      <c r="J27" t="s">
        <v>14</v>
      </c>
      <c r="K27" t="s">
        <v>15</v>
      </c>
      <c r="L27" t="s">
        <v>371</v>
      </c>
      <c r="M27" s="32" t="str" cm="1">
        <f t="array" ref="M27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27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28" spans="1:14">
      <c r="A28" t="s">
        <v>389</v>
      </c>
      <c r="B28" t="s">
        <v>17</v>
      </c>
      <c r="C28" t="s">
        <v>439</v>
      </c>
      <c r="D28" t="s">
        <v>440</v>
      </c>
      <c r="E28" t="s">
        <v>441</v>
      </c>
      <c r="F28" t="s">
        <v>387</v>
      </c>
      <c r="G28" s="42">
        <v>44461</v>
      </c>
      <c r="H28" t="s">
        <v>371</v>
      </c>
      <c r="I28" t="s">
        <v>14</v>
      </c>
      <c r="J28" t="s">
        <v>14</v>
      </c>
      <c r="K28" t="s">
        <v>15</v>
      </c>
      <c r="L28" t="s">
        <v>371</v>
      </c>
      <c r="M28" s="32" t="str" cm="1">
        <f t="array" ref="M28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28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29" spans="1:14">
      <c r="A29" t="s">
        <v>398</v>
      </c>
      <c r="B29" t="s">
        <v>30</v>
      </c>
      <c r="C29" t="s">
        <v>442</v>
      </c>
      <c r="D29" t="s">
        <v>443</v>
      </c>
      <c r="E29" t="s">
        <v>444</v>
      </c>
      <c r="F29" t="s">
        <v>387</v>
      </c>
      <c r="G29" s="42">
        <v>44229</v>
      </c>
      <c r="H29" t="s">
        <v>371</v>
      </c>
      <c r="I29" t="s">
        <v>14</v>
      </c>
      <c r="J29" t="s">
        <v>14</v>
      </c>
      <c r="K29" t="s">
        <v>15</v>
      </c>
      <c r="L29" t="s">
        <v>371</v>
      </c>
      <c r="M29" s="32" t="str" cm="1">
        <f t="array" ref="M29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29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3249</v>
      </c>
    </row>
    <row r="30" spans="1:14">
      <c r="A30" t="s">
        <v>389</v>
      </c>
      <c r="B30" t="s">
        <v>17</v>
      </c>
      <c r="C30" t="s">
        <v>442</v>
      </c>
      <c r="D30" t="s">
        <v>443</v>
      </c>
      <c r="E30" t="s">
        <v>444</v>
      </c>
      <c r="F30" t="s">
        <v>387</v>
      </c>
      <c r="G30" s="42">
        <v>44229</v>
      </c>
      <c r="H30" t="s">
        <v>371</v>
      </c>
      <c r="I30" t="s">
        <v>14</v>
      </c>
      <c r="J30" t="s">
        <v>14</v>
      </c>
      <c r="K30" t="s">
        <v>15</v>
      </c>
      <c r="L30" t="s">
        <v>371</v>
      </c>
      <c r="M30" s="32" t="str" cm="1">
        <f t="array" ref="M30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30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31" spans="1:14">
      <c r="A31" t="s">
        <v>445</v>
      </c>
      <c r="B31" t="s">
        <v>184</v>
      </c>
      <c r="C31" t="s">
        <v>446</v>
      </c>
      <c r="D31" t="s">
        <v>447</v>
      </c>
      <c r="E31" t="s">
        <v>448</v>
      </c>
      <c r="F31" t="s">
        <v>387</v>
      </c>
      <c r="G31" s="42">
        <v>44637</v>
      </c>
      <c r="H31" t="s">
        <v>371</v>
      </c>
      <c r="I31" t="s">
        <v>14</v>
      </c>
      <c r="J31" t="s">
        <v>14</v>
      </c>
      <c r="K31" t="s">
        <v>371</v>
      </c>
      <c r="L31" t="s">
        <v>371</v>
      </c>
      <c r="M31" s="32" t="str" cm="1">
        <f t="array" ref="M3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31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3205</v>
      </c>
    </row>
    <row r="32" spans="1:14">
      <c r="A32" t="s">
        <v>388</v>
      </c>
      <c r="B32" t="s">
        <v>198</v>
      </c>
      <c r="C32" t="s">
        <v>449</v>
      </c>
      <c r="D32" t="s">
        <v>450</v>
      </c>
      <c r="E32" t="s">
        <v>451</v>
      </c>
      <c r="F32" t="s">
        <v>387</v>
      </c>
      <c r="G32" s="42">
        <v>43678</v>
      </c>
      <c r="H32" t="s">
        <v>371</v>
      </c>
      <c r="I32" t="s">
        <v>14</v>
      </c>
      <c r="J32" t="s">
        <v>14</v>
      </c>
      <c r="K32" t="s">
        <v>371</v>
      </c>
      <c r="L32" t="s">
        <v>371</v>
      </c>
      <c r="M32" s="32" t="str" cm="1">
        <f t="array" ref="M3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3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33" spans="1:14">
      <c r="A33" t="s">
        <v>388</v>
      </c>
      <c r="B33" t="s">
        <v>198</v>
      </c>
      <c r="C33" t="s">
        <v>452</v>
      </c>
      <c r="D33" t="s">
        <v>453</v>
      </c>
      <c r="E33" t="s">
        <v>454</v>
      </c>
      <c r="F33" t="s">
        <v>387</v>
      </c>
      <c r="G33" s="42">
        <v>43133</v>
      </c>
      <c r="H33" t="s">
        <v>371</v>
      </c>
      <c r="I33" t="s">
        <v>14</v>
      </c>
      <c r="J33" t="s">
        <v>14</v>
      </c>
      <c r="K33" t="s">
        <v>371</v>
      </c>
      <c r="L33" t="s">
        <v>371</v>
      </c>
      <c r="M33" s="32" t="str" cm="1">
        <f t="array" ref="M3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3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34" spans="1:14">
      <c r="A34" t="s">
        <v>388</v>
      </c>
      <c r="B34" t="s">
        <v>198</v>
      </c>
      <c r="C34" t="s">
        <v>455</v>
      </c>
      <c r="D34" t="s">
        <v>456</v>
      </c>
      <c r="E34" t="s">
        <v>457</v>
      </c>
      <c r="F34" t="s">
        <v>387</v>
      </c>
      <c r="G34" s="42">
        <v>43290</v>
      </c>
      <c r="H34" t="s">
        <v>371</v>
      </c>
      <c r="I34" t="s">
        <v>14</v>
      </c>
      <c r="J34" t="s">
        <v>14</v>
      </c>
      <c r="K34" t="s">
        <v>15</v>
      </c>
      <c r="L34" t="s">
        <v>371</v>
      </c>
      <c r="M34" s="32" t="str" cm="1">
        <f t="array" ref="M3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3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35" spans="1:14">
      <c r="A35" t="s">
        <v>389</v>
      </c>
      <c r="B35" t="s">
        <v>17</v>
      </c>
      <c r="C35" t="s">
        <v>455</v>
      </c>
      <c r="D35" t="s">
        <v>456</v>
      </c>
      <c r="E35" t="s">
        <v>457</v>
      </c>
      <c r="F35" t="s">
        <v>387</v>
      </c>
      <c r="G35" s="42">
        <v>43290</v>
      </c>
      <c r="H35" t="s">
        <v>371</v>
      </c>
      <c r="I35" t="s">
        <v>14</v>
      </c>
      <c r="J35" t="s">
        <v>14</v>
      </c>
      <c r="K35" t="s">
        <v>15</v>
      </c>
      <c r="L35" t="s">
        <v>371</v>
      </c>
      <c r="M35" s="32" t="str" cm="1">
        <f t="array" ref="M3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3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36" spans="1:14">
      <c r="A36" t="s">
        <v>394</v>
      </c>
      <c r="B36" t="s">
        <v>51</v>
      </c>
      <c r="C36" t="s">
        <v>458</v>
      </c>
      <c r="D36" t="s">
        <v>81</v>
      </c>
      <c r="E36" t="s">
        <v>82</v>
      </c>
      <c r="F36" t="s">
        <v>410</v>
      </c>
      <c r="G36" s="42">
        <v>44273</v>
      </c>
      <c r="H36" t="s">
        <v>371</v>
      </c>
      <c r="I36" t="s">
        <v>14</v>
      </c>
      <c r="J36" t="s">
        <v>14</v>
      </c>
      <c r="K36" t="s">
        <v>371</v>
      </c>
      <c r="L36" t="s">
        <v>371</v>
      </c>
      <c r="M36" s="32" t="str" cm="1">
        <f t="array" ref="M36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36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3273</v>
      </c>
    </row>
    <row r="37" spans="1:14">
      <c r="A37" t="s">
        <v>389</v>
      </c>
      <c r="B37" t="s">
        <v>17</v>
      </c>
      <c r="C37" t="s">
        <v>459</v>
      </c>
      <c r="D37" t="s">
        <v>460</v>
      </c>
      <c r="E37" t="s">
        <v>461</v>
      </c>
      <c r="F37" t="s">
        <v>387</v>
      </c>
      <c r="G37" s="42">
        <v>44238</v>
      </c>
      <c r="H37" t="s">
        <v>371</v>
      </c>
      <c r="I37" t="s">
        <v>14</v>
      </c>
      <c r="J37" t="s">
        <v>14</v>
      </c>
      <c r="K37" t="s">
        <v>15</v>
      </c>
      <c r="L37" t="s">
        <v>371</v>
      </c>
      <c r="M37" s="32" t="str" cm="1">
        <f t="array" ref="M37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37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38" spans="1:14">
      <c r="A38" t="s">
        <v>389</v>
      </c>
      <c r="B38" t="s">
        <v>17</v>
      </c>
      <c r="C38" t="s">
        <v>462</v>
      </c>
      <c r="D38" t="s">
        <v>11</v>
      </c>
      <c r="E38" t="s">
        <v>12</v>
      </c>
      <c r="F38" t="s">
        <v>387</v>
      </c>
      <c r="G38" s="42">
        <v>43067</v>
      </c>
      <c r="H38" t="s">
        <v>371</v>
      </c>
      <c r="I38" t="s">
        <v>14</v>
      </c>
      <c r="J38" t="s">
        <v>14</v>
      </c>
      <c r="K38" t="s">
        <v>15</v>
      </c>
      <c r="L38" t="s">
        <v>371</v>
      </c>
      <c r="M38" s="32" t="str" cm="1">
        <f t="array" ref="M38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38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39" spans="1:14">
      <c r="A39" t="s">
        <v>389</v>
      </c>
      <c r="B39" t="s">
        <v>17</v>
      </c>
      <c r="C39" t="s">
        <v>463</v>
      </c>
      <c r="D39" t="s">
        <v>464</v>
      </c>
      <c r="E39" t="s">
        <v>465</v>
      </c>
      <c r="F39" t="s">
        <v>387</v>
      </c>
      <c r="G39" s="42">
        <v>44229</v>
      </c>
      <c r="H39" t="s">
        <v>371</v>
      </c>
      <c r="I39" t="s">
        <v>14</v>
      </c>
      <c r="J39" t="s">
        <v>14</v>
      </c>
      <c r="K39" t="s">
        <v>15</v>
      </c>
      <c r="L39" t="s">
        <v>371</v>
      </c>
      <c r="M39" s="32" t="str" cm="1">
        <f t="array" ref="M39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39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40" spans="1:14">
      <c r="A40" t="s">
        <v>412</v>
      </c>
      <c r="B40" t="s">
        <v>413</v>
      </c>
      <c r="C40" t="s">
        <v>466</v>
      </c>
      <c r="D40" t="s">
        <v>145</v>
      </c>
      <c r="E40" t="s">
        <v>146</v>
      </c>
      <c r="F40" t="s">
        <v>410</v>
      </c>
      <c r="G40" s="42">
        <v>44273</v>
      </c>
      <c r="H40" t="s">
        <v>371</v>
      </c>
      <c r="I40" t="s">
        <v>14</v>
      </c>
      <c r="J40" t="s">
        <v>14</v>
      </c>
      <c r="K40" t="s">
        <v>371</v>
      </c>
      <c r="L40" t="s">
        <v>371</v>
      </c>
      <c r="M40" s="32" t="str" cm="1">
        <f t="array" ref="M40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40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41" spans="1:14">
      <c r="A41" t="s">
        <v>445</v>
      </c>
      <c r="B41" t="s">
        <v>184</v>
      </c>
      <c r="C41" t="s">
        <v>467</v>
      </c>
      <c r="D41" t="s">
        <v>468</v>
      </c>
      <c r="E41" t="s">
        <v>469</v>
      </c>
      <c r="F41" t="s">
        <v>387</v>
      </c>
      <c r="G41" s="42">
        <v>44637</v>
      </c>
      <c r="H41" t="s">
        <v>371</v>
      </c>
      <c r="I41" t="s">
        <v>14</v>
      </c>
      <c r="J41" t="s">
        <v>14</v>
      </c>
      <c r="K41" t="s">
        <v>371</v>
      </c>
      <c r="L41" t="s">
        <v>371</v>
      </c>
      <c r="M41" s="32" t="str" cm="1">
        <f t="array" ref="M4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41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3205</v>
      </c>
    </row>
    <row r="42" spans="1:14">
      <c r="A42" t="s">
        <v>389</v>
      </c>
      <c r="B42" t="s">
        <v>17</v>
      </c>
      <c r="C42" t="s">
        <v>470</v>
      </c>
      <c r="D42" t="s">
        <v>471</v>
      </c>
      <c r="E42" t="s">
        <v>472</v>
      </c>
      <c r="F42" t="s">
        <v>387</v>
      </c>
      <c r="G42" s="42">
        <v>44803</v>
      </c>
      <c r="H42" t="s">
        <v>371</v>
      </c>
      <c r="I42" t="s">
        <v>14</v>
      </c>
      <c r="J42" t="s">
        <v>14</v>
      </c>
      <c r="K42" t="s">
        <v>15</v>
      </c>
      <c r="L42" t="s">
        <v>371</v>
      </c>
      <c r="M42" s="32" t="str" cm="1">
        <f t="array" ref="M4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4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43" spans="1:14">
      <c r="A43" t="s">
        <v>394</v>
      </c>
      <c r="B43" t="s">
        <v>51</v>
      </c>
      <c r="C43" t="s">
        <v>470</v>
      </c>
      <c r="D43" t="s">
        <v>471</v>
      </c>
      <c r="E43" t="s">
        <v>472</v>
      </c>
      <c r="F43" t="s">
        <v>387</v>
      </c>
      <c r="G43" s="42">
        <v>44803</v>
      </c>
      <c r="H43" t="s">
        <v>371</v>
      </c>
      <c r="I43" t="s">
        <v>14</v>
      </c>
      <c r="J43" t="s">
        <v>14</v>
      </c>
      <c r="K43" t="s">
        <v>15</v>
      </c>
      <c r="L43" t="s">
        <v>371</v>
      </c>
      <c r="M43" s="32" t="str" cm="1">
        <f t="array" ref="M4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4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3273</v>
      </c>
    </row>
    <row r="44" spans="1:14">
      <c r="A44" t="s">
        <v>473</v>
      </c>
      <c r="B44" t="s">
        <v>474</v>
      </c>
      <c r="C44" t="s">
        <v>475</v>
      </c>
      <c r="D44" t="s">
        <v>476</v>
      </c>
      <c r="E44" t="s">
        <v>477</v>
      </c>
      <c r="F44" t="s">
        <v>387</v>
      </c>
      <c r="G44" s="42">
        <v>43396</v>
      </c>
      <c r="H44" t="s">
        <v>371</v>
      </c>
      <c r="I44" t="s">
        <v>14</v>
      </c>
      <c r="J44" t="s">
        <v>14</v>
      </c>
      <c r="K44" t="s">
        <v>15</v>
      </c>
      <c r="L44" t="s">
        <v>371</v>
      </c>
      <c r="M44" s="32" t="str" cm="1">
        <f t="array" ref="M4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4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3229</v>
      </c>
    </row>
    <row r="45" spans="1:14">
      <c r="A45" t="s">
        <v>389</v>
      </c>
      <c r="B45" t="s">
        <v>17</v>
      </c>
      <c r="C45" t="s">
        <v>475</v>
      </c>
      <c r="D45" t="s">
        <v>476</v>
      </c>
      <c r="E45" t="s">
        <v>477</v>
      </c>
      <c r="F45" t="s">
        <v>387</v>
      </c>
      <c r="G45" s="42">
        <v>43396</v>
      </c>
      <c r="H45" t="s">
        <v>371</v>
      </c>
      <c r="I45" t="s">
        <v>14</v>
      </c>
      <c r="J45" t="s">
        <v>14</v>
      </c>
      <c r="K45" t="s">
        <v>15</v>
      </c>
      <c r="L45" t="s">
        <v>371</v>
      </c>
      <c r="M45" s="32" t="str" cm="1">
        <f t="array" ref="M4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4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46" spans="1:14">
      <c r="A46" t="s">
        <v>389</v>
      </c>
      <c r="B46" t="s">
        <v>17</v>
      </c>
      <c r="C46" t="s">
        <v>478</v>
      </c>
      <c r="D46" t="s">
        <v>479</v>
      </c>
      <c r="E46" t="s">
        <v>480</v>
      </c>
      <c r="F46" t="s">
        <v>387</v>
      </c>
      <c r="G46" s="42">
        <v>44244</v>
      </c>
      <c r="H46" t="s">
        <v>371</v>
      </c>
      <c r="I46" t="s">
        <v>14</v>
      </c>
      <c r="J46" t="s">
        <v>14</v>
      </c>
      <c r="K46" t="s">
        <v>15</v>
      </c>
      <c r="L46" t="s">
        <v>371</v>
      </c>
      <c r="M46" s="32" t="str" cm="1">
        <f t="array" ref="M46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46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47" spans="1:14">
      <c r="A47" t="s">
        <v>412</v>
      </c>
      <c r="B47" t="s">
        <v>413</v>
      </c>
      <c r="C47" t="s">
        <v>481</v>
      </c>
      <c r="D47" t="s">
        <v>65</v>
      </c>
      <c r="E47" t="s">
        <v>66</v>
      </c>
      <c r="F47" t="s">
        <v>410</v>
      </c>
      <c r="G47" s="42">
        <v>44273</v>
      </c>
      <c r="H47" t="s">
        <v>371</v>
      </c>
      <c r="I47" t="s">
        <v>14</v>
      </c>
      <c r="J47" t="s">
        <v>14</v>
      </c>
      <c r="K47" t="s">
        <v>371</v>
      </c>
      <c r="L47" t="s">
        <v>371</v>
      </c>
      <c r="M47" s="32" t="str" cm="1">
        <f t="array" ref="M47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47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48" spans="1:14">
      <c r="A48" t="s">
        <v>389</v>
      </c>
      <c r="B48" t="s">
        <v>17</v>
      </c>
      <c r="C48" t="s">
        <v>482</v>
      </c>
      <c r="D48" t="s">
        <v>483</v>
      </c>
      <c r="E48" t="s">
        <v>484</v>
      </c>
      <c r="F48" t="s">
        <v>387</v>
      </c>
      <c r="G48" s="42">
        <v>44312</v>
      </c>
      <c r="H48" t="s">
        <v>371</v>
      </c>
      <c r="I48" t="s">
        <v>14</v>
      </c>
      <c r="J48" t="s">
        <v>14</v>
      </c>
      <c r="K48" t="s">
        <v>15</v>
      </c>
      <c r="L48" t="s">
        <v>371</v>
      </c>
      <c r="M48" s="32" t="str" cm="1">
        <f t="array" ref="M48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48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49" spans="1:14">
      <c r="A49" t="s">
        <v>389</v>
      </c>
      <c r="B49" t="s">
        <v>17</v>
      </c>
      <c r="C49" t="s">
        <v>485</v>
      </c>
      <c r="D49" t="s">
        <v>486</v>
      </c>
      <c r="E49" t="s">
        <v>487</v>
      </c>
      <c r="F49" t="s">
        <v>387</v>
      </c>
      <c r="G49" s="42">
        <v>44229</v>
      </c>
      <c r="H49" t="s">
        <v>371</v>
      </c>
      <c r="I49" t="s">
        <v>14</v>
      </c>
      <c r="J49" t="s">
        <v>14</v>
      </c>
      <c r="K49" t="s">
        <v>15</v>
      </c>
      <c r="L49" t="s">
        <v>371</v>
      </c>
      <c r="M49" s="32" t="str" cm="1">
        <f t="array" ref="M49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49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50" spans="1:14">
      <c r="A50" t="s">
        <v>394</v>
      </c>
      <c r="B50" t="s">
        <v>51</v>
      </c>
      <c r="C50" t="s">
        <v>485</v>
      </c>
      <c r="D50" t="s">
        <v>486</v>
      </c>
      <c r="E50" t="s">
        <v>487</v>
      </c>
      <c r="F50" t="s">
        <v>387</v>
      </c>
      <c r="G50" s="42">
        <v>44229</v>
      </c>
      <c r="H50" t="s">
        <v>371</v>
      </c>
      <c r="I50" t="s">
        <v>14</v>
      </c>
      <c r="J50" t="s">
        <v>14</v>
      </c>
      <c r="K50" t="s">
        <v>15</v>
      </c>
      <c r="L50" t="s">
        <v>371</v>
      </c>
      <c r="M50" s="32" t="str" cm="1">
        <f t="array" ref="M50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50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3273</v>
      </c>
    </row>
    <row r="51" spans="1:14">
      <c r="A51" t="s">
        <v>389</v>
      </c>
      <c r="B51" t="s">
        <v>17</v>
      </c>
      <c r="C51" t="s">
        <v>488</v>
      </c>
      <c r="D51" t="s">
        <v>489</v>
      </c>
      <c r="E51" t="s">
        <v>490</v>
      </c>
      <c r="F51" t="s">
        <v>387</v>
      </c>
      <c r="G51" s="42">
        <v>44795</v>
      </c>
      <c r="H51" t="s">
        <v>371</v>
      </c>
      <c r="I51" t="s">
        <v>14</v>
      </c>
      <c r="J51" t="s">
        <v>14</v>
      </c>
      <c r="K51" t="s">
        <v>15</v>
      </c>
      <c r="L51" t="s">
        <v>371</v>
      </c>
      <c r="M51" s="32" t="str" cm="1">
        <f t="array" ref="M5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51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52" spans="1:14">
      <c r="A52" t="s">
        <v>394</v>
      </c>
      <c r="B52" t="s">
        <v>51</v>
      </c>
      <c r="C52" t="s">
        <v>488</v>
      </c>
      <c r="D52" t="s">
        <v>489</v>
      </c>
      <c r="E52" t="s">
        <v>490</v>
      </c>
      <c r="F52" t="s">
        <v>387</v>
      </c>
      <c r="G52" s="42">
        <v>44795</v>
      </c>
      <c r="H52" t="s">
        <v>371</v>
      </c>
      <c r="I52" t="s">
        <v>14</v>
      </c>
      <c r="J52" t="s">
        <v>14</v>
      </c>
      <c r="K52" t="s">
        <v>15</v>
      </c>
      <c r="L52" t="s">
        <v>371</v>
      </c>
      <c r="M52" s="32" t="str" cm="1">
        <f t="array" ref="M5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5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3273</v>
      </c>
    </row>
    <row r="53" spans="1:14">
      <c r="A53" t="s">
        <v>394</v>
      </c>
      <c r="B53" t="s">
        <v>51</v>
      </c>
      <c r="C53" t="s">
        <v>491</v>
      </c>
      <c r="D53" t="s">
        <v>47</v>
      </c>
      <c r="E53" t="s">
        <v>48</v>
      </c>
      <c r="F53" t="s">
        <v>410</v>
      </c>
      <c r="G53" s="42">
        <v>44273</v>
      </c>
      <c r="H53" t="s">
        <v>371</v>
      </c>
      <c r="I53" t="s">
        <v>14</v>
      </c>
      <c r="J53" t="s">
        <v>14</v>
      </c>
      <c r="K53" t="s">
        <v>371</v>
      </c>
      <c r="L53" t="s">
        <v>371</v>
      </c>
      <c r="M53" s="32" t="str" cm="1">
        <f t="array" ref="M5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5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3273</v>
      </c>
    </row>
    <row r="54" spans="1:14">
      <c r="A54" t="s">
        <v>389</v>
      </c>
      <c r="B54" t="s">
        <v>17</v>
      </c>
      <c r="C54" t="s">
        <v>492</v>
      </c>
      <c r="D54" t="s">
        <v>493</v>
      </c>
      <c r="E54" t="s">
        <v>494</v>
      </c>
      <c r="F54" t="s">
        <v>387</v>
      </c>
      <c r="G54" s="42">
        <v>44238</v>
      </c>
      <c r="H54" t="s">
        <v>371</v>
      </c>
      <c r="I54" t="s">
        <v>14</v>
      </c>
      <c r="J54" t="s">
        <v>14</v>
      </c>
      <c r="K54" t="s">
        <v>15</v>
      </c>
      <c r="L54" t="s">
        <v>371</v>
      </c>
      <c r="M54" s="32" t="str" cm="1">
        <f t="array" ref="M5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5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55" spans="1:14">
      <c r="A55" t="s">
        <v>394</v>
      </c>
      <c r="B55" t="s">
        <v>51</v>
      </c>
      <c r="C55" t="s">
        <v>495</v>
      </c>
      <c r="D55" t="s">
        <v>130</v>
      </c>
      <c r="E55" t="s">
        <v>131</v>
      </c>
      <c r="F55" t="s">
        <v>410</v>
      </c>
      <c r="G55" s="42">
        <v>44273</v>
      </c>
      <c r="H55" t="s">
        <v>371</v>
      </c>
      <c r="I55" t="s">
        <v>14</v>
      </c>
      <c r="J55" t="s">
        <v>14</v>
      </c>
      <c r="K55" t="s">
        <v>371</v>
      </c>
      <c r="L55" t="s">
        <v>371</v>
      </c>
      <c r="M55" s="32" t="str" cm="1">
        <f t="array" ref="M5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5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3273</v>
      </c>
    </row>
    <row r="56" spans="1:14">
      <c r="A56" t="s">
        <v>389</v>
      </c>
      <c r="B56" t="s">
        <v>17</v>
      </c>
      <c r="C56" t="s">
        <v>496</v>
      </c>
      <c r="D56" t="s">
        <v>497</v>
      </c>
      <c r="E56" t="s">
        <v>498</v>
      </c>
      <c r="F56" t="s">
        <v>387</v>
      </c>
      <c r="G56" s="42">
        <v>44256</v>
      </c>
      <c r="H56" t="s">
        <v>371</v>
      </c>
      <c r="I56" t="s">
        <v>14</v>
      </c>
      <c r="J56" t="s">
        <v>14</v>
      </c>
      <c r="K56" t="s">
        <v>15</v>
      </c>
      <c r="L56" t="s">
        <v>371</v>
      </c>
      <c r="M56" s="32" t="str" cm="1">
        <f t="array" ref="M56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56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57" spans="1:14">
      <c r="A57" t="s">
        <v>412</v>
      </c>
      <c r="B57" t="s">
        <v>413</v>
      </c>
      <c r="C57" t="s">
        <v>499</v>
      </c>
      <c r="D57" t="s">
        <v>78</v>
      </c>
      <c r="E57" t="s">
        <v>79</v>
      </c>
      <c r="F57" t="s">
        <v>410</v>
      </c>
      <c r="G57" s="42">
        <v>44273</v>
      </c>
      <c r="H57" t="s">
        <v>371</v>
      </c>
      <c r="I57" t="s">
        <v>14</v>
      </c>
      <c r="J57" t="s">
        <v>14</v>
      </c>
      <c r="K57" t="s">
        <v>371</v>
      </c>
      <c r="L57" t="s">
        <v>371</v>
      </c>
      <c r="M57" s="32" t="str" cm="1">
        <f t="array" ref="M57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57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58" spans="1:14">
      <c r="A58" t="s">
        <v>500</v>
      </c>
      <c r="B58" t="s">
        <v>183</v>
      </c>
      <c r="C58" t="s">
        <v>501</v>
      </c>
      <c r="D58" t="s">
        <v>178</v>
      </c>
      <c r="E58" t="s">
        <v>179</v>
      </c>
      <c r="F58" t="s">
        <v>410</v>
      </c>
      <c r="G58" s="42">
        <v>43083</v>
      </c>
      <c r="H58" t="s">
        <v>502</v>
      </c>
      <c r="I58" t="s">
        <v>503</v>
      </c>
      <c r="J58" t="s">
        <v>14</v>
      </c>
      <c r="K58" t="s">
        <v>15</v>
      </c>
      <c r="L58" t="s">
        <v>371</v>
      </c>
      <c r="M58" s="32" t="str" cm="1">
        <f t="array" ref="M58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58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0001</v>
      </c>
    </row>
    <row r="59" spans="1:14">
      <c r="A59" t="s">
        <v>445</v>
      </c>
      <c r="B59" t="s">
        <v>184</v>
      </c>
      <c r="C59" t="s">
        <v>501</v>
      </c>
      <c r="D59" t="s">
        <v>178</v>
      </c>
      <c r="E59" t="s">
        <v>179</v>
      </c>
      <c r="F59" t="s">
        <v>410</v>
      </c>
      <c r="G59" s="42">
        <v>43083</v>
      </c>
      <c r="H59" t="s">
        <v>502</v>
      </c>
      <c r="I59" t="s">
        <v>503</v>
      </c>
      <c r="J59" t="s">
        <v>14</v>
      </c>
      <c r="K59" t="s">
        <v>15</v>
      </c>
      <c r="L59" t="s">
        <v>371</v>
      </c>
      <c r="M59" s="32" t="str" cm="1">
        <f t="array" ref="M59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59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3205</v>
      </c>
    </row>
    <row r="60" spans="1:14">
      <c r="A60" t="s">
        <v>389</v>
      </c>
      <c r="B60" t="s">
        <v>17</v>
      </c>
      <c r="C60" t="s">
        <v>501</v>
      </c>
      <c r="D60" t="s">
        <v>178</v>
      </c>
      <c r="E60" t="s">
        <v>179</v>
      </c>
      <c r="F60" t="s">
        <v>410</v>
      </c>
      <c r="G60" s="42">
        <v>43083</v>
      </c>
      <c r="H60" t="s">
        <v>502</v>
      </c>
      <c r="I60" t="s">
        <v>503</v>
      </c>
      <c r="J60" t="s">
        <v>14</v>
      </c>
      <c r="K60" t="s">
        <v>15</v>
      </c>
      <c r="L60" t="s">
        <v>371</v>
      </c>
      <c r="M60" s="32" t="str" cm="1">
        <f t="array" ref="M60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60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61" spans="1:14">
      <c r="A61" t="s">
        <v>504</v>
      </c>
      <c r="B61" t="s">
        <v>91</v>
      </c>
      <c r="C61" t="s">
        <v>501</v>
      </c>
      <c r="D61" t="s">
        <v>178</v>
      </c>
      <c r="E61" t="s">
        <v>179</v>
      </c>
      <c r="F61" t="s">
        <v>410</v>
      </c>
      <c r="G61" s="42">
        <v>43083</v>
      </c>
      <c r="H61" t="s">
        <v>502</v>
      </c>
      <c r="I61" t="s">
        <v>503</v>
      </c>
      <c r="J61" t="s">
        <v>14</v>
      </c>
      <c r="K61" t="s">
        <v>15</v>
      </c>
      <c r="L61" t="s">
        <v>371</v>
      </c>
      <c r="M61" s="32" t="str" cm="1">
        <f t="array" ref="M6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61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9511</v>
      </c>
    </row>
    <row r="62" spans="1:14">
      <c r="A62" t="s">
        <v>385</v>
      </c>
      <c r="B62" t="s">
        <v>182</v>
      </c>
      <c r="C62" t="s">
        <v>501</v>
      </c>
      <c r="D62" t="s">
        <v>178</v>
      </c>
      <c r="E62" t="s">
        <v>179</v>
      </c>
      <c r="F62" t="s">
        <v>410</v>
      </c>
      <c r="G62" s="42">
        <v>43083</v>
      </c>
      <c r="H62" t="s">
        <v>502</v>
      </c>
      <c r="I62" t="s">
        <v>503</v>
      </c>
      <c r="J62" t="s">
        <v>14</v>
      </c>
      <c r="K62" t="s">
        <v>15</v>
      </c>
      <c r="L62" t="s">
        <v>371</v>
      </c>
      <c r="M62" s="32" t="str" cm="1">
        <f t="array" ref="M6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6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63" spans="1:14">
      <c r="A63" t="s">
        <v>505</v>
      </c>
      <c r="B63" t="s">
        <v>185</v>
      </c>
      <c r="C63" t="s">
        <v>501</v>
      </c>
      <c r="D63" t="s">
        <v>178</v>
      </c>
      <c r="E63" t="s">
        <v>179</v>
      </c>
      <c r="F63" t="s">
        <v>410</v>
      </c>
      <c r="G63" s="42">
        <v>43083</v>
      </c>
      <c r="H63" t="s">
        <v>502</v>
      </c>
      <c r="I63" t="s">
        <v>503</v>
      </c>
      <c r="J63" t="s">
        <v>14</v>
      </c>
      <c r="K63" t="s">
        <v>15</v>
      </c>
      <c r="L63" t="s">
        <v>371</v>
      </c>
      <c r="M63" s="32" t="str" cm="1">
        <f t="array" ref="M6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6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64" spans="1:14">
      <c r="A64" t="s">
        <v>506</v>
      </c>
      <c r="B64" t="s">
        <v>181</v>
      </c>
      <c r="C64" t="s">
        <v>501</v>
      </c>
      <c r="D64" t="s">
        <v>178</v>
      </c>
      <c r="E64" t="s">
        <v>179</v>
      </c>
      <c r="F64" t="s">
        <v>410</v>
      </c>
      <c r="G64" s="42">
        <v>43083</v>
      </c>
      <c r="H64" t="s">
        <v>502</v>
      </c>
      <c r="I64" t="s">
        <v>503</v>
      </c>
      <c r="J64" t="s">
        <v>14</v>
      </c>
      <c r="K64" t="s">
        <v>15</v>
      </c>
      <c r="L64" t="s">
        <v>371</v>
      </c>
      <c r="M64" s="32" t="str" cm="1">
        <f t="array" ref="M6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6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65" spans="1:14">
      <c r="A65" t="s">
        <v>389</v>
      </c>
      <c r="B65" t="s">
        <v>17</v>
      </c>
      <c r="C65" t="s">
        <v>507</v>
      </c>
      <c r="D65" t="s">
        <v>508</v>
      </c>
      <c r="E65" t="s">
        <v>509</v>
      </c>
      <c r="F65" t="s">
        <v>387</v>
      </c>
      <c r="G65" s="42">
        <v>43081</v>
      </c>
      <c r="H65" t="s">
        <v>371</v>
      </c>
      <c r="I65" t="s">
        <v>14</v>
      </c>
      <c r="J65" t="s">
        <v>14</v>
      </c>
      <c r="K65" t="s">
        <v>15</v>
      </c>
      <c r="L65" t="s">
        <v>371</v>
      </c>
      <c r="M65" s="32" t="str" cm="1">
        <f t="array" ref="M6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6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66" spans="1:14">
      <c r="A66" t="s">
        <v>388</v>
      </c>
      <c r="B66" t="s">
        <v>198</v>
      </c>
      <c r="C66" t="s">
        <v>510</v>
      </c>
      <c r="D66" t="s">
        <v>511</v>
      </c>
      <c r="E66" t="s">
        <v>512</v>
      </c>
      <c r="F66" t="s">
        <v>387</v>
      </c>
      <c r="G66" s="42">
        <v>43067</v>
      </c>
      <c r="H66" t="s">
        <v>371</v>
      </c>
      <c r="I66" t="s">
        <v>14</v>
      </c>
      <c r="J66" t="s">
        <v>14</v>
      </c>
      <c r="K66" t="s">
        <v>15</v>
      </c>
      <c r="L66" t="s">
        <v>371</v>
      </c>
      <c r="M66" s="32" t="str" cm="1">
        <f t="array" ref="M66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66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67" spans="1:14">
      <c r="A67" t="s">
        <v>389</v>
      </c>
      <c r="B67" t="s">
        <v>17</v>
      </c>
      <c r="C67" t="s">
        <v>510</v>
      </c>
      <c r="D67" t="s">
        <v>511</v>
      </c>
      <c r="E67" t="s">
        <v>512</v>
      </c>
      <c r="F67" t="s">
        <v>387</v>
      </c>
      <c r="G67" s="42">
        <v>43067</v>
      </c>
      <c r="H67" t="s">
        <v>371</v>
      </c>
      <c r="I67" t="s">
        <v>14</v>
      </c>
      <c r="J67" t="s">
        <v>14</v>
      </c>
      <c r="K67" t="s">
        <v>15</v>
      </c>
      <c r="L67" t="s">
        <v>371</v>
      </c>
      <c r="M67" s="32" t="str" cm="1">
        <f t="array" ref="M67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67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68" spans="1:14">
      <c r="A68" t="s">
        <v>513</v>
      </c>
      <c r="B68" t="s">
        <v>514</v>
      </c>
      <c r="C68" t="s">
        <v>515</v>
      </c>
      <c r="D68" t="s">
        <v>516</v>
      </c>
      <c r="E68" t="s">
        <v>517</v>
      </c>
      <c r="F68" t="s">
        <v>410</v>
      </c>
      <c r="G68" s="42">
        <v>44810</v>
      </c>
      <c r="H68" t="s">
        <v>371</v>
      </c>
      <c r="I68" t="s">
        <v>518</v>
      </c>
      <c r="J68" t="s">
        <v>14</v>
      </c>
      <c r="K68" t="s">
        <v>15</v>
      </c>
      <c r="L68" t="s">
        <v>371</v>
      </c>
      <c r="M68" s="32" t="str" cm="1">
        <f t="array" ref="M68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68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69" spans="1:14">
      <c r="A69" t="s">
        <v>398</v>
      </c>
      <c r="B69" t="s">
        <v>30</v>
      </c>
      <c r="C69" t="s">
        <v>519</v>
      </c>
      <c r="D69" t="s">
        <v>520</v>
      </c>
      <c r="E69" t="s">
        <v>521</v>
      </c>
      <c r="F69" t="s">
        <v>387</v>
      </c>
      <c r="G69" s="42">
        <v>43894</v>
      </c>
      <c r="H69" t="s">
        <v>371</v>
      </c>
      <c r="I69" t="s">
        <v>14</v>
      </c>
      <c r="J69" t="s">
        <v>14</v>
      </c>
      <c r="K69" t="s">
        <v>15</v>
      </c>
      <c r="L69" t="s">
        <v>371</v>
      </c>
      <c r="M69" s="32" t="str" cm="1">
        <f t="array" ref="M69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69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3249</v>
      </c>
    </row>
    <row r="70" spans="1:14">
      <c r="A70" t="s">
        <v>389</v>
      </c>
      <c r="B70" t="s">
        <v>17</v>
      </c>
      <c r="C70" t="s">
        <v>519</v>
      </c>
      <c r="D70" t="s">
        <v>520</v>
      </c>
      <c r="E70" t="s">
        <v>521</v>
      </c>
      <c r="F70" t="s">
        <v>387</v>
      </c>
      <c r="G70" s="42">
        <v>43894</v>
      </c>
      <c r="H70" t="s">
        <v>371</v>
      </c>
      <c r="I70" t="s">
        <v>14</v>
      </c>
      <c r="J70" t="s">
        <v>14</v>
      </c>
      <c r="K70" t="s">
        <v>15</v>
      </c>
      <c r="L70" t="s">
        <v>371</v>
      </c>
      <c r="M70" s="32" t="str" cm="1">
        <f t="array" ref="M70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70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71" spans="1:14">
      <c r="A71" t="s">
        <v>522</v>
      </c>
      <c r="B71" t="s">
        <v>523</v>
      </c>
      <c r="C71" t="s">
        <v>519</v>
      </c>
      <c r="D71" t="s">
        <v>520</v>
      </c>
      <c r="E71" t="s">
        <v>521</v>
      </c>
      <c r="F71" t="s">
        <v>387</v>
      </c>
      <c r="G71" s="42">
        <v>43894</v>
      </c>
      <c r="H71" t="s">
        <v>371</v>
      </c>
      <c r="I71" t="s">
        <v>14</v>
      </c>
      <c r="J71" t="s">
        <v>14</v>
      </c>
      <c r="K71" t="s">
        <v>15</v>
      </c>
      <c r="L71" t="s">
        <v>371</v>
      </c>
      <c r="M71" s="32" t="str" cm="1">
        <f t="array" ref="M7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71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KCB</v>
      </c>
    </row>
    <row r="72" spans="1:14">
      <c r="A72" t="s">
        <v>385</v>
      </c>
      <c r="B72" t="s">
        <v>182</v>
      </c>
      <c r="C72" t="s">
        <v>524</v>
      </c>
      <c r="D72" t="s">
        <v>261</v>
      </c>
      <c r="E72" t="s">
        <v>262</v>
      </c>
      <c r="F72" t="s">
        <v>387</v>
      </c>
      <c r="G72" s="42">
        <v>43133</v>
      </c>
      <c r="H72" t="s">
        <v>371</v>
      </c>
      <c r="I72" t="s">
        <v>14</v>
      </c>
      <c r="J72" t="s">
        <v>14</v>
      </c>
      <c r="K72" t="s">
        <v>15</v>
      </c>
      <c r="L72" t="s">
        <v>371</v>
      </c>
      <c r="M72" s="32" t="str" cm="1">
        <f t="array" ref="M7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7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73" spans="1:14">
      <c r="A73" t="s">
        <v>388</v>
      </c>
      <c r="B73" t="s">
        <v>198</v>
      </c>
      <c r="C73" t="s">
        <v>524</v>
      </c>
      <c r="D73" t="s">
        <v>261</v>
      </c>
      <c r="E73" t="s">
        <v>262</v>
      </c>
      <c r="F73" t="s">
        <v>387</v>
      </c>
      <c r="G73" s="42">
        <v>43133</v>
      </c>
      <c r="H73" t="s">
        <v>371</v>
      </c>
      <c r="I73" t="s">
        <v>14</v>
      </c>
      <c r="J73" t="s">
        <v>14</v>
      </c>
      <c r="K73" t="s">
        <v>15</v>
      </c>
      <c r="L73" t="s">
        <v>371</v>
      </c>
      <c r="M73" s="32" t="str" cm="1">
        <f t="array" ref="M7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7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74" spans="1:14">
      <c r="A74" t="s">
        <v>389</v>
      </c>
      <c r="B74" t="s">
        <v>17</v>
      </c>
      <c r="C74" t="s">
        <v>524</v>
      </c>
      <c r="D74" t="s">
        <v>261</v>
      </c>
      <c r="E74" t="s">
        <v>262</v>
      </c>
      <c r="F74" t="s">
        <v>387</v>
      </c>
      <c r="G74" s="42">
        <v>43133</v>
      </c>
      <c r="H74" t="s">
        <v>371</v>
      </c>
      <c r="I74" t="s">
        <v>14</v>
      </c>
      <c r="J74" t="s">
        <v>14</v>
      </c>
      <c r="K74" t="s">
        <v>15</v>
      </c>
      <c r="L74" t="s">
        <v>371</v>
      </c>
      <c r="M74" s="32" t="str" cm="1">
        <f t="array" ref="M7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7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75" spans="1:14">
      <c r="A75" t="s">
        <v>445</v>
      </c>
      <c r="B75" t="s">
        <v>184</v>
      </c>
      <c r="C75" t="s">
        <v>524</v>
      </c>
      <c r="D75" t="s">
        <v>261</v>
      </c>
      <c r="E75" t="s">
        <v>262</v>
      </c>
      <c r="F75" t="s">
        <v>387</v>
      </c>
      <c r="G75" s="42">
        <v>43133</v>
      </c>
      <c r="H75" t="s">
        <v>371</v>
      </c>
      <c r="I75" t="s">
        <v>14</v>
      </c>
      <c r="J75" t="s">
        <v>14</v>
      </c>
      <c r="K75" t="s">
        <v>15</v>
      </c>
      <c r="L75" t="s">
        <v>371</v>
      </c>
      <c r="M75" s="32" t="str" cm="1">
        <f t="array" ref="M7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7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3205</v>
      </c>
    </row>
    <row r="76" spans="1:14">
      <c r="A76" t="s">
        <v>506</v>
      </c>
      <c r="B76" t="s">
        <v>181</v>
      </c>
      <c r="C76" t="s">
        <v>525</v>
      </c>
      <c r="D76" t="s">
        <v>304</v>
      </c>
      <c r="E76" t="s">
        <v>305</v>
      </c>
      <c r="F76" t="s">
        <v>410</v>
      </c>
      <c r="G76" s="42">
        <v>44252</v>
      </c>
      <c r="H76" t="s">
        <v>502</v>
      </c>
      <c r="I76" t="s">
        <v>14</v>
      </c>
      <c r="J76" t="s">
        <v>14</v>
      </c>
      <c r="K76" t="s">
        <v>371</v>
      </c>
      <c r="L76" t="s">
        <v>371</v>
      </c>
      <c r="M76" s="32" t="str" cm="1">
        <f t="array" ref="M76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76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77" spans="1:14">
      <c r="A77" t="s">
        <v>505</v>
      </c>
      <c r="B77" t="s">
        <v>185</v>
      </c>
      <c r="C77" t="s">
        <v>525</v>
      </c>
      <c r="D77" t="s">
        <v>304</v>
      </c>
      <c r="E77" t="s">
        <v>305</v>
      </c>
      <c r="F77" t="s">
        <v>410</v>
      </c>
      <c r="G77" s="42">
        <v>44252</v>
      </c>
      <c r="H77" t="s">
        <v>502</v>
      </c>
      <c r="I77" t="s">
        <v>14</v>
      </c>
      <c r="J77" t="s">
        <v>14</v>
      </c>
      <c r="K77" t="s">
        <v>371</v>
      </c>
      <c r="L77" t="s">
        <v>371</v>
      </c>
      <c r="M77" s="32" t="str" cm="1">
        <f t="array" ref="M77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77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78" spans="1:14">
      <c r="A78" t="s">
        <v>389</v>
      </c>
      <c r="B78" t="s">
        <v>17</v>
      </c>
      <c r="C78" t="s">
        <v>526</v>
      </c>
      <c r="D78" t="s">
        <v>527</v>
      </c>
      <c r="E78" t="s">
        <v>528</v>
      </c>
      <c r="F78" t="s">
        <v>387</v>
      </c>
      <c r="G78" s="42">
        <v>43206</v>
      </c>
      <c r="H78" t="s">
        <v>371</v>
      </c>
      <c r="I78" t="s">
        <v>14</v>
      </c>
      <c r="J78" t="s">
        <v>14</v>
      </c>
      <c r="K78" t="s">
        <v>15</v>
      </c>
      <c r="L78" t="s">
        <v>371</v>
      </c>
      <c r="M78" s="32" t="str" cm="1">
        <f t="array" ref="M78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78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79" spans="1:14">
      <c r="A79" t="s">
        <v>388</v>
      </c>
      <c r="B79" t="s">
        <v>198</v>
      </c>
      <c r="C79" t="s">
        <v>529</v>
      </c>
      <c r="D79" t="s">
        <v>267</v>
      </c>
      <c r="E79" t="s">
        <v>268</v>
      </c>
      <c r="F79" t="s">
        <v>410</v>
      </c>
      <c r="G79" s="42">
        <v>43201</v>
      </c>
      <c r="H79" t="s">
        <v>371</v>
      </c>
      <c r="I79" t="s">
        <v>14</v>
      </c>
      <c r="J79" t="s">
        <v>14</v>
      </c>
      <c r="K79" t="s">
        <v>371</v>
      </c>
      <c r="L79" t="s">
        <v>371</v>
      </c>
      <c r="M79" s="32" t="str" cm="1">
        <f t="array" ref="M79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79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80" spans="1:14">
      <c r="A80" t="s">
        <v>412</v>
      </c>
      <c r="B80" t="s">
        <v>413</v>
      </c>
      <c r="C80" t="s">
        <v>529</v>
      </c>
      <c r="D80" t="s">
        <v>267</v>
      </c>
      <c r="E80" t="s">
        <v>268</v>
      </c>
      <c r="F80" t="s">
        <v>410</v>
      </c>
      <c r="G80" s="42">
        <v>43201</v>
      </c>
      <c r="H80" t="s">
        <v>371</v>
      </c>
      <c r="I80" t="s">
        <v>14</v>
      </c>
      <c r="J80" t="s">
        <v>14</v>
      </c>
      <c r="K80" t="s">
        <v>371</v>
      </c>
      <c r="L80" t="s">
        <v>371</v>
      </c>
      <c r="M80" s="32" t="str" cm="1">
        <f t="array" ref="M80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80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81" spans="1:14">
      <c r="A81" t="s">
        <v>389</v>
      </c>
      <c r="B81" t="s">
        <v>17</v>
      </c>
      <c r="C81" t="s">
        <v>530</v>
      </c>
      <c r="D81" t="s">
        <v>531</v>
      </c>
      <c r="E81" t="s">
        <v>532</v>
      </c>
      <c r="F81" t="s">
        <v>387</v>
      </c>
      <c r="G81" s="42">
        <v>44795</v>
      </c>
      <c r="H81" t="s">
        <v>371</v>
      </c>
      <c r="I81" t="s">
        <v>14</v>
      </c>
      <c r="J81" t="s">
        <v>14</v>
      </c>
      <c r="K81" t="s">
        <v>15</v>
      </c>
      <c r="L81" t="s">
        <v>371</v>
      </c>
      <c r="M81" s="32" t="str" cm="1">
        <f t="array" ref="M8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81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82" spans="1:14">
      <c r="A82" t="s">
        <v>394</v>
      </c>
      <c r="B82" t="s">
        <v>51</v>
      </c>
      <c r="C82" t="s">
        <v>530</v>
      </c>
      <c r="D82" t="s">
        <v>531</v>
      </c>
      <c r="E82" t="s">
        <v>532</v>
      </c>
      <c r="F82" t="s">
        <v>387</v>
      </c>
      <c r="G82" s="42">
        <v>44795</v>
      </c>
      <c r="H82" t="s">
        <v>371</v>
      </c>
      <c r="I82" t="s">
        <v>14</v>
      </c>
      <c r="J82" t="s">
        <v>14</v>
      </c>
      <c r="K82" t="s">
        <v>15</v>
      </c>
      <c r="L82" t="s">
        <v>371</v>
      </c>
      <c r="M82" s="32" t="str" cm="1">
        <f t="array" ref="M8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8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3273</v>
      </c>
    </row>
    <row r="83" spans="1:14">
      <c r="A83" t="s">
        <v>473</v>
      </c>
      <c r="B83" t="s">
        <v>474</v>
      </c>
      <c r="C83" t="s">
        <v>533</v>
      </c>
      <c r="D83" t="s">
        <v>534</v>
      </c>
      <c r="E83" t="s">
        <v>535</v>
      </c>
      <c r="F83" t="s">
        <v>387</v>
      </c>
      <c r="G83" s="42">
        <v>44438</v>
      </c>
      <c r="H83" t="s">
        <v>371</v>
      </c>
      <c r="I83" t="s">
        <v>14</v>
      </c>
      <c r="J83" t="s">
        <v>14</v>
      </c>
      <c r="K83" t="s">
        <v>15</v>
      </c>
      <c r="L83" t="s">
        <v>371</v>
      </c>
      <c r="M83" s="32" t="str" cm="1">
        <f t="array" ref="M8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8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3229</v>
      </c>
    </row>
    <row r="84" spans="1:14">
      <c r="A84" t="s">
        <v>389</v>
      </c>
      <c r="B84" t="s">
        <v>17</v>
      </c>
      <c r="C84" t="s">
        <v>533</v>
      </c>
      <c r="D84" t="s">
        <v>534</v>
      </c>
      <c r="E84" t="s">
        <v>535</v>
      </c>
      <c r="F84" t="s">
        <v>387</v>
      </c>
      <c r="G84" s="42">
        <v>44438</v>
      </c>
      <c r="H84" t="s">
        <v>371</v>
      </c>
      <c r="I84" t="s">
        <v>14</v>
      </c>
      <c r="J84" t="s">
        <v>14</v>
      </c>
      <c r="K84" t="s">
        <v>15</v>
      </c>
      <c r="L84" t="s">
        <v>371</v>
      </c>
      <c r="M84" s="32" t="str" cm="1">
        <f t="array" ref="M8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8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85" spans="1:14">
      <c r="A85" t="s">
        <v>389</v>
      </c>
      <c r="B85" t="s">
        <v>17</v>
      </c>
      <c r="C85" t="s">
        <v>536</v>
      </c>
      <c r="D85" t="s">
        <v>537</v>
      </c>
      <c r="E85" t="s">
        <v>538</v>
      </c>
      <c r="F85" t="s">
        <v>387</v>
      </c>
      <c r="G85" s="42">
        <v>44419</v>
      </c>
      <c r="H85" t="s">
        <v>371</v>
      </c>
      <c r="I85" t="s">
        <v>14</v>
      </c>
      <c r="J85" t="s">
        <v>14</v>
      </c>
      <c r="K85" t="s">
        <v>15</v>
      </c>
      <c r="L85" t="s">
        <v>371</v>
      </c>
      <c r="M85" s="32" t="str" cm="1">
        <f t="array" ref="M8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8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86" spans="1:14">
      <c r="A86" t="s">
        <v>394</v>
      </c>
      <c r="B86" t="s">
        <v>51</v>
      </c>
      <c r="C86" t="s">
        <v>536</v>
      </c>
      <c r="D86" t="s">
        <v>537</v>
      </c>
      <c r="E86" t="s">
        <v>538</v>
      </c>
      <c r="F86" t="s">
        <v>387</v>
      </c>
      <c r="G86" s="42">
        <v>44419</v>
      </c>
      <c r="H86" t="s">
        <v>371</v>
      </c>
      <c r="I86" t="s">
        <v>14</v>
      </c>
      <c r="J86" t="s">
        <v>14</v>
      </c>
      <c r="K86" t="s">
        <v>15</v>
      </c>
      <c r="L86" t="s">
        <v>371</v>
      </c>
      <c r="M86" s="32" t="str" cm="1">
        <f t="array" ref="M86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86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3273</v>
      </c>
    </row>
    <row r="87" spans="1:14">
      <c r="A87" t="s">
        <v>389</v>
      </c>
      <c r="B87" t="s">
        <v>17</v>
      </c>
      <c r="C87" t="s">
        <v>539</v>
      </c>
      <c r="D87" t="s">
        <v>540</v>
      </c>
      <c r="E87" t="s">
        <v>541</v>
      </c>
      <c r="F87" t="s">
        <v>387</v>
      </c>
      <c r="G87" s="42">
        <v>44257</v>
      </c>
      <c r="H87" t="s">
        <v>371</v>
      </c>
      <c r="I87" t="s">
        <v>14</v>
      </c>
      <c r="J87" t="s">
        <v>14</v>
      </c>
      <c r="K87" t="s">
        <v>15</v>
      </c>
      <c r="L87" t="s">
        <v>371</v>
      </c>
      <c r="M87" s="32" t="str" cm="1">
        <f t="array" ref="M87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87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88" spans="1:14">
      <c r="A88" t="s">
        <v>385</v>
      </c>
      <c r="B88" t="s">
        <v>182</v>
      </c>
      <c r="C88" t="s">
        <v>542</v>
      </c>
      <c r="D88" t="s">
        <v>543</v>
      </c>
      <c r="E88" t="s">
        <v>544</v>
      </c>
      <c r="F88" t="s">
        <v>387</v>
      </c>
      <c r="G88" s="42">
        <v>43696</v>
      </c>
      <c r="H88" t="s">
        <v>371</v>
      </c>
      <c r="I88" t="s">
        <v>14</v>
      </c>
      <c r="J88" t="s">
        <v>14</v>
      </c>
      <c r="K88" t="s">
        <v>371</v>
      </c>
      <c r="L88" t="s">
        <v>371</v>
      </c>
      <c r="M88" s="32" t="str" cm="1">
        <f t="array" ref="M88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88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89" spans="1:14">
      <c r="A89" t="s">
        <v>388</v>
      </c>
      <c r="B89" t="s">
        <v>198</v>
      </c>
      <c r="C89" t="s">
        <v>542</v>
      </c>
      <c r="D89" t="s">
        <v>543</v>
      </c>
      <c r="E89" t="s">
        <v>544</v>
      </c>
      <c r="F89" t="s">
        <v>387</v>
      </c>
      <c r="G89" s="42">
        <v>43696</v>
      </c>
      <c r="H89" t="s">
        <v>371</v>
      </c>
      <c r="I89" t="s">
        <v>14</v>
      </c>
      <c r="J89" t="s">
        <v>14</v>
      </c>
      <c r="K89" t="s">
        <v>371</v>
      </c>
      <c r="L89" t="s">
        <v>371</v>
      </c>
      <c r="M89" s="32" t="str" cm="1">
        <f t="array" ref="M89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89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90" spans="1:14">
      <c r="A90" t="s">
        <v>389</v>
      </c>
      <c r="B90" t="s">
        <v>17</v>
      </c>
      <c r="C90" t="s">
        <v>545</v>
      </c>
      <c r="D90" t="s">
        <v>546</v>
      </c>
      <c r="E90" t="s">
        <v>547</v>
      </c>
      <c r="F90" t="s">
        <v>387</v>
      </c>
      <c r="G90" s="42">
        <v>43864</v>
      </c>
      <c r="H90" t="s">
        <v>371</v>
      </c>
      <c r="I90" t="s">
        <v>14</v>
      </c>
      <c r="J90" t="s">
        <v>14</v>
      </c>
      <c r="K90" t="s">
        <v>15</v>
      </c>
      <c r="L90" t="s">
        <v>371</v>
      </c>
      <c r="M90" s="32" t="str" cm="1">
        <f t="array" ref="M90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90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91" spans="1:14">
      <c r="A91" t="s">
        <v>389</v>
      </c>
      <c r="B91" t="s">
        <v>17</v>
      </c>
      <c r="C91" t="s">
        <v>548</v>
      </c>
      <c r="D91" t="s">
        <v>549</v>
      </c>
      <c r="E91" t="s">
        <v>550</v>
      </c>
      <c r="F91" t="s">
        <v>387</v>
      </c>
      <c r="G91" s="42">
        <v>44229</v>
      </c>
      <c r="H91" t="s">
        <v>371</v>
      </c>
      <c r="I91" t="s">
        <v>14</v>
      </c>
      <c r="J91" t="s">
        <v>14</v>
      </c>
      <c r="K91" t="s">
        <v>15</v>
      </c>
      <c r="L91" t="s">
        <v>371</v>
      </c>
      <c r="M91" s="32" t="str" cm="1">
        <f t="array" ref="M9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91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92" spans="1:14">
      <c r="A92" t="s">
        <v>394</v>
      </c>
      <c r="B92" t="s">
        <v>51</v>
      </c>
      <c r="C92" t="s">
        <v>548</v>
      </c>
      <c r="D92" t="s">
        <v>549</v>
      </c>
      <c r="E92" t="s">
        <v>550</v>
      </c>
      <c r="F92" t="s">
        <v>387</v>
      </c>
      <c r="G92" s="42">
        <v>44229</v>
      </c>
      <c r="H92" t="s">
        <v>371</v>
      </c>
      <c r="I92" t="s">
        <v>14</v>
      </c>
      <c r="J92" t="s">
        <v>14</v>
      </c>
      <c r="K92" t="s">
        <v>15</v>
      </c>
      <c r="L92" t="s">
        <v>371</v>
      </c>
      <c r="M92" s="32" t="str" cm="1">
        <f t="array" ref="M9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9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3273</v>
      </c>
    </row>
    <row r="93" spans="1:14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387</v>
      </c>
      <c r="G93" s="42">
        <v>44256</v>
      </c>
      <c r="H93" t="s">
        <v>371</v>
      </c>
      <c r="I93" t="s">
        <v>14</v>
      </c>
      <c r="J93" t="s">
        <v>14</v>
      </c>
      <c r="K93" t="s">
        <v>15</v>
      </c>
      <c r="L93" t="s">
        <v>371</v>
      </c>
      <c r="M93" s="32" t="str" cm="1">
        <f t="array" ref="M9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9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3249</v>
      </c>
    </row>
    <row r="94" spans="1:14">
      <c r="A94" t="s">
        <v>389</v>
      </c>
      <c r="B94" t="s">
        <v>17</v>
      </c>
      <c r="C94" t="s">
        <v>553</v>
      </c>
      <c r="D94" t="s">
        <v>554</v>
      </c>
      <c r="E94" t="s">
        <v>555</v>
      </c>
      <c r="F94" t="s">
        <v>387</v>
      </c>
      <c r="G94" s="42">
        <v>44256</v>
      </c>
      <c r="H94" t="s">
        <v>371</v>
      </c>
      <c r="I94" t="s">
        <v>14</v>
      </c>
      <c r="J94" t="s">
        <v>14</v>
      </c>
      <c r="K94" t="s">
        <v>15</v>
      </c>
      <c r="L94" t="s">
        <v>371</v>
      </c>
      <c r="M94" s="32" t="str" cm="1">
        <f t="array" ref="M9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9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95" spans="1:14">
      <c r="A95" t="s">
        <v>551</v>
      </c>
      <c r="B95" t="s">
        <v>552</v>
      </c>
      <c r="C95" t="s">
        <v>556</v>
      </c>
      <c r="D95" t="s">
        <v>557</v>
      </c>
      <c r="E95" t="s">
        <v>558</v>
      </c>
      <c r="F95" t="s">
        <v>387</v>
      </c>
      <c r="G95" s="42">
        <v>44229</v>
      </c>
      <c r="H95" t="s">
        <v>371</v>
      </c>
      <c r="I95" t="s">
        <v>14</v>
      </c>
      <c r="J95" t="s">
        <v>14</v>
      </c>
      <c r="K95" t="s">
        <v>15</v>
      </c>
      <c r="L95" t="s">
        <v>371</v>
      </c>
      <c r="M95" s="32" t="str" cm="1">
        <f t="array" ref="M9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9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3249</v>
      </c>
    </row>
    <row r="96" spans="1:14">
      <c r="A96" t="s">
        <v>389</v>
      </c>
      <c r="B96" t="s">
        <v>17</v>
      </c>
      <c r="C96" t="s">
        <v>556</v>
      </c>
      <c r="D96" t="s">
        <v>557</v>
      </c>
      <c r="E96" t="s">
        <v>558</v>
      </c>
      <c r="F96" t="s">
        <v>387</v>
      </c>
      <c r="G96" s="42">
        <v>44229</v>
      </c>
      <c r="H96" t="s">
        <v>371</v>
      </c>
      <c r="I96" t="s">
        <v>14</v>
      </c>
      <c r="J96" t="s">
        <v>14</v>
      </c>
      <c r="K96" t="s">
        <v>15</v>
      </c>
      <c r="L96" t="s">
        <v>371</v>
      </c>
      <c r="M96" s="32" t="str" cm="1">
        <f t="array" ref="M96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96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97" spans="1:14">
      <c r="A97" t="s">
        <v>398</v>
      </c>
      <c r="B97" t="s">
        <v>30</v>
      </c>
      <c r="C97" t="s">
        <v>559</v>
      </c>
      <c r="D97" t="s">
        <v>560</v>
      </c>
      <c r="E97" t="s">
        <v>561</v>
      </c>
      <c r="F97" t="s">
        <v>387</v>
      </c>
      <c r="G97" s="42">
        <v>44229</v>
      </c>
      <c r="H97" t="s">
        <v>371</v>
      </c>
      <c r="I97" t="s">
        <v>14</v>
      </c>
      <c r="J97" t="s">
        <v>14</v>
      </c>
      <c r="K97" t="s">
        <v>371</v>
      </c>
      <c r="L97" t="s">
        <v>371</v>
      </c>
      <c r="M97" s="32" t="str" cm="1">
        <f t="array" ref="M97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97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3249</v>
      </c>
    </row>
    <row r="98" spans="1:14">
      <c r="A98" t="s">
        <v>388</v>
      </c>
      <c r="B98" t="s">
        <v>198</v>
      </c>
      <c r="C98" t="s">
        <v>562</v>
      </c>
      <c r="D98" t="s">
        <v>270</v>
      </c>
      <c r="E98" t="s">
        <v>271</v>
      </c>
      <c r="F98" t="s">
        <v>387</v>
      </c>
      <c r="G98" s="42">
        <v>43187</v>
      </c>
      <c r="H98" t="s">
        <v>371</v>
      </c>
      <c r="I98" t="s">
        <v>14</v>
      </c>
      <c r="J98" t="s">
        <v>14</v>
      </c>
      <c r="K98" t="s">
        <v>371</v>
      </c>
      <c r="L98" t="s">
        <v>371</v>
      </c>
      <c r="M98" s="32" t="str" cm="1">
        <f t="array" ref="M98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98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99" spans="1:14">
      <c r="A99" t="s">
        <v>389</v>
      </c>
      <c r="B99" t="s">
        <v>17</v>
      </c>
      <c r="C99" t="s">
        <v>563</v>
      </c>
      <c r="D99" t="s">
        <v>205</v>
      </c>
      <c r="E99" t="s">
        <v>206</v>
      </c>
      <c r="F99" t="s">
        <v>387</v>
      </c>
      <c r="G99" s="42">
        <v>43084</v>
      </c>
      <c r="H99" t="s">
        <v>371</v>
      </c>
      <c r="I99" t="s">
        <v>14</v>
      </c>
      <c r="J99" t="s">
        <v>14</v>
      </c>
      <c r="K99" t="s">
        <v>15</v>
      </c>
      <c r="L99" t="s">
        <v>371</v>
      </c>
      <c r="M99" s="32" t="str" cm="1">
        <f t="array" ref="M99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99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00" spans="1:14">
      <c r="A100" t="s">
        <v>389</v>
      </c>
      <c r="B100" t="s">
        <v>17</v>
      </c>
      <c r="C100" t="s">
        <v>564</v>
      </c>
      <c r="D100" t="s">
        <v>565</v>
      </c>
      <c r="E100" t="s">
        <v>566</v>
      </c>
      <c r="F100" t="s">
        <v>387</v>
      </c>
      <c r="G100" s="42">
        <v>44263</v>
      </c>
      <c r="H100" t="s">
        <v>371</v>
      </c>
      <c r="I100" t="s">
        <v>14</v>
      </c>
      <c r="J100" t="s">
        <v>14</v>
      </c>
      <c r="K100" t="s">
        <v>15</v>
      </c>
      <c r="L100" t="s">
        <v>371</v>
      </c>
      <c r="M100" s="32" t="str" cm="1">
        <f t="array" ref="M100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00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01" spans="1:14">
      <c r="A101" t="s">
        <v>445</v>
      </c>
      <c r="B101" t="s">
        <v>184</v>
      </c>
      <c r="C101" t="s">
        <v>567</v>
      </c>
      <c r="D101" t="s">
        <v>568</v>
      </c>
      <c r="E101" t="s">
        <v>569</v>
      </c>
      <c r="F101" t="s">
        <v>387</v>
      </c>
      <c r="G101" s="42">
        <v>44446</v>
      </c>
      <c r="H101" t="s">
        <v>371</v>
      </c>
      <c r="I101" t="s">
        <v>14</v>
      </c>
      <c r="J101" t="s">
        <v>14</v>
      </c>
      <c r="K101" t="s">
        <v>371</v>
      </c>
      <c r="L101" t="s">
        <v>371</v>
      </c>
      <c r="M101" s="32" t="str" cm="1">
        <f t="array" ref="M10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01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3205</v>
      </c>
    </row>
    <row r="102" spans="1:14">
      <c r="A102" t="s">
        <v>388</v>
      </c>
      <c r="B102" t="s">
        <v>198</v>
      </c>
      <c r="C102" t="s">
        <v>570</v>
      </c>
      <c r="D102" t="s">
        <v>571</v>
      </c>
      <c r="E102" t="s">
        <v>572</v>
      </c>
      <c r="F102" t="s">
        <v>387</v>
      </c>
      <c r="G102" s="42">
        <v>43570</v>
      </c>
      <c r="H102" t="s">
        <v>371</v>
      </c>
      <c r="I102" t="s">
        <v>14</v>
      </c>
      <c r="J102" t="s">
        <v>14</v>
      </c>
      <c r="K102" t="s">
        <v>15</v>
      </c>
      <c r="L102" t="s">
        <v>371</v>
      </c>
      <c r="M102" s="32" t="str" cm="1">
        <f t="array" ref="M10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0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03" spans="1:14">
      <c r="A103" t="s">
        <v>389</v>
      </c>
      <c r="B103" t="s">
        <v>17</v>
      </c>
      <c r="C103" t="s">
        <v>570</v>
      </c>
      <c r="D103" t="s">
        <v>571</v>
      </c>
      <c r="E103" t="s">
        <v>572</v>
      </c>
      <c r="F103" t="s">
        <v>387</v>
      </c>
      <c r="G103" s="42">
        <v>43570</v>
      </c>
      <c r="H103" t="s">
        <v>371</v>
      </c>
      <c r="I103" t="s">
        <v>14</v>
      </c>
      <c r="J103" t="s">
        <v>14</v>
      </c>
      <c r="K103" t="s">
        <v>15</v>
      </c>
      <c r="L103" t="s">
        <v>371</v>
      </c>
      <c r="M103" s="32" t="str" cm="1">
        <f t="array" ref="M10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0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04" spans="1:14">
      <c r="A104" t="s">
        <v>398</v>
      </c>
      <c r="B104" t="s">
        <v>30</v>
      </c>
      <c r="C104" t="s">
        <v>573</v>
      </c>
      <c r="D104" t="s">
        <v>574</v>
      </c>
      <c r="E104" t="s">
        <v>575</v>
      </c>
      <c r="F104" t="s">
        <v>387</v>
      </c>
      <c r="G104" s="42">
        <v>43507</v>
      </c>
      <c r="H104" t="s">
        <v>371</v>
      </c>
      <c r="I104" t="s">
        <v>14</v>
      </c>
      <c r="J104" t="s">
        <v>14</v>
      </c>
      <c r="K104" t="s">
        <v>371</v>
      </c>
      <c r="L104" t="s">
        <v>371</v>
      </c>
      <c r="M104" s="32" t="str" cm="1">
        <f t="array" ref="M10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0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3249</v>
      </c>
    </row>
    <row r="105" spans="1:14">
      <c r="A105" t="s">
        <v>388</v>
      </c>
      <c r="B105" t="s">
        <v>198</v>
      </c>
      <c r="C105" t="s">
        <v>573</v>
      </c>
      <c r="D105" t="s">
        <v>574</v>
      </c>
      <c r="E105" t="s">
        <v>575</v>
      </c>
      <c r="F105" t="s">
        <v>387</v>
      </c>
      <c r="G105" s="42">
        <v>43507</v>
      </c>
      <c r="H105" t="s">
        <v>371</v>
      </c>
      <c r="I105" t="s">
        <v>14</v>
      </c>
      <c r="J105" t="s">
        <v>14</v>
      </c>
      <c r="K105" t="s">
        <v>371</v>
      </c>
      <c r="L105" t="s">
        <v>371</v>
      </c>
      <c r="M105" s="32" t="str" cm="1">
        <f t="array" ref="M10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0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06" spans="1:14">
      <c r="A106" t="s">
        <v>389</v>
      </c>
      <c r="B106" t="s">
        <v>17</v>
      </c>
      <c r="C106" t="s">
        <v>576</v>
      </c>
      <c r="D106" t="s">
        <v>577</v>
      </c>
      <c r="E106" t="s">
        <v>578</v>
      </c>
      <c r="F106" t="s">
        <v>387</v>
      </c>
      <c r="G106" s="42">
        <v>44244</v>
      </c>
      <c r="H106" t="s">
        <v>371</v>
      </c>
      <c r="I106" t="s">
        <v>14</v>
      </c>
      <c r="J106" t="s">
        <v>14</v>
      </c>
      <c r="K106" t="s">
        <v>15</v>
      </c>
      <c r="L106" t="s">
        <v>371</v>
      </c>
      <c r="M106" s="32" t="str" cm="1">
        <f t="array" ref="M106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06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07" spans="1:14">
      <c r="A107" t="s">
        <v>389</v>
      </c>
      <c r="B107" t="s">
        <v>17</v>
      </c>
      <c r="C107" t="s">
        <v>579</v>
      </c>
      <c r="D107" t="s">
        <v>580</v>
      </c>
      <c r="E107" t="s">
        <v>581</v>
      </c>
      <c r="F107" t="s">
        <v>387</v>
      </c>
      <c r="G107" s="42">
        <v>44285</v>
      </c>
      <c r="H107" t="s">
        <v>371</v>
      </c>
      <c r="I107" t="s">
        <v>14</v>
      </c>
      <c r="J107" t="s">
        <v>14</v>
      </c>
      <c r="K107" t="s">
        <v>15</v>
      </c>
      <c r="L107" t="s">
        <v>371</v>
      </c>
      <c r="M107" s="32" t="str" cm="1">
        <f t="array" ref="M107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07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08" spans="1:14">
      <c r="A108" t="s">
        <v>389</v>
      </c>
      <c r="B108" t="s">
        <v>17</v>
      </c>
      <c r="C108" t="s">
        <v>582</v>
      </c>
      <c r="D108" t="s">
        <v>583</v>
      </c>
      <c r="E108" t="s">
        <v>584</v>
      </c>
      <c r="F108" t="s">
        <v>387</v>
      </c>
      <c r="G108" s="42">
        <v>43114</v>
      </c>
      <c r="H108" t="s">
        <v>371</v>
      </c>
      <c r="I108" t="s">
        <v>14</v>
      </c>
      <c r="J108" t="s">
        <v>14</v>
      </c>
      <c r="K108" t="s">
        <v>15</v>
      </c>
      <c r="L108" t="s">
        <v>371</v>
      </c>
      <c r="M108" s="32" t="str" cm="1">
        <f t="array" ref="M108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08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09" spans="1:14">
      <c r="A109" t="s">
        <v>388</v>
      </c>
      <c r="B109" t="s">
        <v>198</v>
      </c>
      <c r="C109" t="s">
        <v>585</v>
      </c>
      <c r="D109" t="s">
        <v>195</v>
      </c>
      <c r="E109" t="s">
        <v>196</v>
      </c>
      <c r="F109" t="s">
        <v>387</v>
      </c>
      <c r="G109" s="42">
        <v>43103</v>
      </c>
      <c r="H109" t="s">
        <v>371</v>
      </c>
      <c r="I109" t="s">
        <v>14</v>
      </c>
      <c r="J109" t="s">
        <v>14</v>
      </c>
      <c r="K109" t="s">
        <v>15</v>
      </c>
      <c r="L109" t="s">
        <v>371</v>
      </c>
      <c r="M109" s="32" t="str" cm="1">
        <f t="array" ref="M109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09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10" spans="1:14">
      <c r="A110" t="s">
        <v>389</v>
      </c>
      <c r="B110" t="s">
        <v>17</v>
      </c>
      <c r="C110" t="s">
        <v>585</v>
      </c>
      <c r="D110" t="s">
        <v>195</v>
      </c>
      <c r="E110" t="s">
        <v>196</v>
      </c>
      <c r="F110" t="s">
        <v>387</v>
      </c>
      <c r="G110" s="42">
        <v>43103</v>
      </c>
      <c r="H110" t="s">
        <v>371</v>
      </c>
      <c r="I110" t="s">
        <v>14</v>
      </c>
      <c r="J110" t="s">
        <v>14</v>
      </c>
      <c r="K110" t="s">
        <v>15</v>
      </c>
      <c r="L110" t="s">
        <v>371</v>
      </c>
      <c r="M110" s="32" t="str" cm="1">
        <f t="array" ref="M110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10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11" spans="1:14">
      <c r="A111" t="s">
        <v>445</v>
      </c>
      <c r="B111" t="s">
        <v>184</v>
      </c>
      <c r="C111" t="s">
        <v>585</v>
      </c>
      <c r="D111" t="s">
        <v>195</v>
      </c>
      <c r="E111" t="s">
        <v>196</v>
      </c>
      <c r="F111" t="s">
        <v>387</v>
      </c>
      <c r="G111" s="42">
        <v>43103</v>
      </c>
      <c r="H111" t="s">
        <v>371</v>
      </c>
      <c r="I111" t="s">
        <v>14</v>
      </c>
      <c r="J111" t="s">
        <v>14</v>
      </c>
      <c r="K111" t="s">
        <v>15</v>
      </c>
      <c r="L111" t="s">
        <v>371</v>
      </c>
      <c r="M111" s="32" t="str" cm="1">
        <f t="array" ref="M11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11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3205</v>
      </c>
    </row>
    <row r="112" spans="1:14">
      <c r="A112" t="s">
        <v>504</v>
      </c>
      <c r="B112" t="s">
        <v>91</v>
      </c>
      <c r="C112" t="s">
        <v>585</v>
      </c>
      <c r="D112" t="s">
        <v>195</v>
      </c>
      <c r="E112" t="s">
        <v>196</v>
      </c>
      <c r="F112" t="s">
        <v>387</v>
      </c>
      <c r="G112" s="42">
        <v>43103</v>
      </c>
      <c r="H112" t="s">
        <v>371</v>
      </c>
      <c r="I112" t="s">
        <v>14</v>
      </c>
      <c r="J112" t="s">
        <v>14</v>
      </c>
      <c r="K112" t="s">
        <v>15</v>
      </c>
      <c r="L112" t="s">
        <v>371</v>
      </c>
      <c r="M112" s="32" t="str" cm="1">
        <f t="array" ref="M11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1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9511</v>
      </c>
    </row>
    <row r="113" spans="1:14">
      <c r="A113" t="s">
        <v>389</v>
      </c>
      <c r="B113" t="s">
        <v>17</v>
      </c>
      <c r="C113" t="s">
        <v>586</v>
      </c>
      <c r="D113" t="s">
        <v>587</v>
      </c>
      <c r="E113" t="s">
        <v>588</v>
      </c>
      <c r="F113" t="s">
        <v>387</v>
      </c>
      <c r="G113" s="42">
        <v>44322</v>
      </c>
      <c r="H113" t="s">
        <v>371</v>
      </c>
      <c r="I113" t="s">
        <v>14</v>
      </c>
      <c r="J113" t="s">
        <v>14</v>
      </c>
      <c r="K113" t="s">
        <v>15</v>
      </c>
      <c r="L113" t="s">
        <v>371</v>
      </c>
      <c r="M113" s="32" t="str" cm="1">
        <f t="array" ref="M11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1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14" spans="1:14">
      <c r="A114" s="23" t="s">
        <v>506</v>
      </c>
      <c r="B114" s="23" t="s">
        <v>181</v>
      </c>
      <c r="C114" s="23" t="s">
        <v>525</v>
      </c>
      <c r="D114" s="23" t="s">
        <v>304</v>
      </c>
      <c r="E114" s="23" t="s">
        <v>305</v>
      </c>
      <c r="F114" s="23" t="s">
        <v>410</v>
      </c>
      <c r="G114" s="53">
        <v>44252</v>
      </c>
      <c r="H114" s="23" t="s">
        <v>502</v>
      </c>
      <c r="I114" s="23" t="s">
        <v>14</v>
      </c>
      <c r="J114" s="23" t="s">
        <v>14</v>
      </c>
      <c r="K114" s="23" t="s">
        <v>371</v>
      </c>
      <c r="L114" s="23" t="s">
        <v>371</v>
      </c>
      <c r="M114" s="32" t="str" cm="1">
        <f t="array" ref="M11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1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15" spans="1:14">
      <c r="A115" s="23" t="s">
        <v>505</v>
      </c>
      <c r="B115" s="23" t="s">
        <v>185</v>
      </c>
      <c r="C115" s="23" t="s">
        <v>525</v>
      </c>
      <c r="D115" s="23" t="s">
        <v>304</v>
      </c>
      <c r="E115" s="23" t="s">
        <v>305</v>
      </c>
      <c r="F115" s="23" t="s">
        <v>410</v>
      </c>
      <c r="G115" s="53">
        <v>44252</v>
      </c>
      <c r="H115" s="23" t="s">
        <v>502</v>
      </c>
      <c r="I115" s="23" t="s">
        <v>14</v>
      </c>
      <c r="J115" s="23" t="s">
        <v>14</v>
      </c>
      <c r="K115" s="23" t="s">
        <v>371</v>
      </c>
      <c r="L115" s="23" t="s">
        <v>371</v>
      </c>
      <c r="M115" s="32" t="str" cm="1">
        <f t="array" ref="M11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1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16" spans="1:14">
      <c r="A116" s="23" t="s">
        <v>389</v>
      </c>
      <c r="B116" s="23" t="s">
        <v>17</v>
      </c>
      <c r="C116" s="23" t="s">
        <v>589</v>
      </c>
      <c r="D116" s="23" t="s">
        <v>590</v>
      </c>
      <c r="E116" s="23" t="s">
        <v>591</v>
      </c>
      <c r="F116" s="23" t="s">
        <v>410</v>
      </c>
      <c r="G116" s="53">
        <v>45534</v>
      </c>
      <c r="H116" s="23" t="s">
        <v>371</v>
      </c>
      <c r="I116" s="23" t="s">
        <v>592</v>
      </c>
      <c r="J116" s="23" t="s">
        <v>14</v>
      </c>
      <c r="K116" s="23" t="s">
        <v>15</v>
      </c>
      <c r="L116" s="23" t="s">
        <v>371</v>
      </c>
      <c r="M116" s="32" t="str" cm="1">
        <f t="array" ref="M116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16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17" spans="1:14">
      <c r="A117" s="23" t="s">
        <v>412</v>
      </c>
      <c r="B117" s="23" t="s">
        <v>413</v>
      </c>
      <c r="C117" s="23" t="s">
        <v>481</v>
      </c>
      <c r="D117" s="23" t="s">
        <v>65</v>
      </c>
      <c r="E117" s="23" t="s">
        <v>66</v>
      </c>
      <c r="F117" s="23" t="s">
        <v>410</v>
      </c>
      <c r="G117" s="53">
        <v>44273</v>
      </c>
      <c r="H117" s="23" t="s">
        <v>371</v>
      </c>
      <c r="I117" s="23" t="s">
        <v>14</v>
      </c>
      <c r="J117" s="23" t="s">
        <v>14</v>
      </c>
      <c r="K117" s="23" t="s">
        <v>371</v>
      </c>
      <c r="L117" s="23" t="s">
        <v>371</v>
      </c>
      <c r="M117" s="32" t="str" cm="1">
        <f t="array" ref="M117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17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18" spans="1:14">
      <c r="A118" s="23" t="s">
        <v>388</v>
      </c>
      <c r="B118" s="23" t="s">
        <v>198</v>
      </c>
      <c r="C118" s="23" t="s">
        <v>420</v>
      </c>
      <c r="D118" s="23" t="s">
        <v>364</v>
      </c>
      <c r="E118" s="23" t="s">
        <v>365</v>
      </c>
      <c r="F118" s="23" t="s">
        <v>410</v>
      </c>
      <c r="G118" s="53">
        <v>43067</v>
      </c>
      <c r="H118" s="23" t="s">
        <v>371</v>
      </c>
      <c r="I118" s="23" t="s">
        <v>593</v>
      </c>
      <c r="J118" s="23" t="s">
        <v>14</v>
      </c>
      <c r="K118" s="23" t="s">
        <v>15</v>
      </c>
      <c r="L118" s="23" t="s">
        <v>371</v>
      </c>
      <c r="M118" s="32" t="str" cm="1">
        <f t="array" ref="M118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18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19" spans="1:14">
      <c r="A119" s="23" t="s">
        <v>389</v>
      </c>
      <c r="B119" s="23" t="s">
        <v>17</v>
      </c>
      <c r="C119" s="23" t="s">
        <v>420</v>
      </c>
      <c r="D119" s="23" t="s">
        <v>364</v>
      </c>
      <c r="E119" s="23" t="s">
        <v>365</v>
      </c>
      <c r="F119" s="23" t="s">
        <v>410</v>
      </c>
      <c r="G119" s="53">
        <v>43067</v>
      </c>
      <c r="H119" s="23" t="s">
        <v>371</v>
      </c>
      <c r="I119" s="23" t="s">
        <v>593</v>
      </c>
      <c r="J119" s="23" t="s">
        <v>14</v>
      </c>
      <c r="K119" s="23" t="s">
        <v>15</v>
      </c>
      <c r="L119" s="23" t="s">
        <v>371</v>
      </c>
      <c r="M119" s="32" t="str" cm="1">
        <f t="array" ref="M119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19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20" spans="1:14">
      <c r="A120" s="23" t="s">
        <v>388</v>
      </c>
      <c r="B120" s="23" t="s">
        <v>198</v>
      </c>
      <c r="C120" s="23" t="s">
        <v>510</v>
      </c>
      <c r="D120" s="23" t="s">
        <v>511</v>
      </c>
      <c r="E120" s="23" t="s">
        <v>512</v>
      </c>
      <c r="F120" s="23" t="s">
        <v>410</v>
      </c>
      <c r="G120" s="53">
        <v>43987</v>
      </c>
      <c r="H120" s="23" t="s">
        <v>371</v>
      </c>
      <c r="I120" s="23" t="s">
        <v>594</v>
      </c>
      <c r="J120" s="23" t="s">
        <v>14</v>
      </c>
      <c r="K120" s="23" t="s">
        <v>15</v>
      </c>
      <c r="L120" s="23" t="s">
        <v>371</v>
      </c>
      <c r="M120" s="32" t="str" cm="1">
        <f t="array" ref="M120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20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21" spans="1:14">
      <c r="A121" s="23" t="s">
        <v>389</v>
      </c>
      <c r="B121" s="23" t="s">
        <v>17</v>
      </c>
      <c r="C121" s="23" t="s">
        <v>510</v>
      </c>
      <c r="D121" s="23" t="s">
        <v>511</v>
      </c>
      <c r="E121" s="23" t="s">
        <v>512</v>
      </c>
      <c r="F121" s="23" t="s">
        <v>410</v>
      </c>
      <c r="G121" s="53">
        <v>43987</v>
      </c>
      <c r="H121" s="23" t="s">
        <v>371</v>
      </c>
      <c r="I121" s="23" t="s">
        <v>594</v>
      </c>
      <c r="J121" s="23" t="s">
        <v>14</v>
      </c>
      <c r="K121" s="23" t="s">
        <v>15</v>
      </c>
      <c r="L121" s="23" t="s">
        <v>371</v>
      </c>
      <c r="M121" s="32" t="str" cm="1">
        <f t="array" ref="M12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21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22" spans="1:14">
      <c r="A122" s="23" t="s">
        <v>595</v>
      </c>
      <c r="B122" s="23" t="s">
        <v>596</v>
      </c>
      <c r="C122" s="23" t="s">
        <v>596</v>
      </c>
      <c r="D122" s="23" t="s">
        <v>596</v>
      </c>
      <c r="E122" s="23" t="s">
        <v>596</v>
      </c>
      <c r="F122" s="23" t="s">
        <v>596</v>
      </c>
      <c r="G122" s="53"/>
      <c r="H122" s="23" t="s">
        <v>596</v>
      </c>
      <c r="I122" s="23" t="s">
        <v>596</v>
      </c>
      <c r="J122" s="23" t="s">
        <v>596</v>
      </c>
      <c r="K122" s="23" t="s">
        <v>596</v>
      </c>
      <c r="L122" s="23" t="s">
        <v>596</v>
      </c>
      <c r="M122" s="32" t="str" cm="1">
        <f t="array" ref="M12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2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23" spans="1:14">
      <c r="A123" s="23" t="s">
        <v>597</v>
      </c>
      <c r="B123" s="23" t="s">
        <v>596</v>
      </c>
      <c r="C123" s="23" t="s">
        <v>596</v>
      </c>
      <c r="D123" s="23" t="s">
        <v>596</v>
      </c>
      <c r="E123" s="23" t="s">
        <v>596</v>
      </c>
      <c r="F123" s="23" t="s">
        <v>596</v>
      </c>
      <c r="G123" s="53"/>
      <c r="H123" s="23" t="s">
        <v>596</v>
      </c>
      <c r="I123" s="23" t="s">
        <v>596</v>
      </c>
      <c r="J123" s="23" t="s">
        <v>596</v>
      </c>
      <c r="K123" s="23" t="s">
        <v>596</v>
      </c>
      <c r="L123" s="23" t="s">
        <v>596</v>
      </c>
      <c r="M123" s="32" t="str" cm="1">
        <f t="array" ref="M12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2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24" spans="1:14">
      <c r="A124" s="23" t="s">
        <v>598</v>
      </c>
      <c r="B124" s="23" t="s">
        <v>596</v>
      </c>
      <c r="C124" s="23" t="s">
        <v>596</v>
      </c>
      <c r="D124" s="23" t="s">
        <v>596</v>
      </c>
      <c r="E124" s="23" t="s">
        <v>596</v>
      </c>
      <c r="F124" s="23" t="s">
        <v>596</v>
      </c>
      <c r="G124" s="53"/>
      <c r="H124" s="23" t="s">
        <v>596</v>
      </c>
      <c r="I124" s="23" t="s">
        <v>596</v>
      </c>
      <c r="J124" s="23" t="s">
        <v>596</v>
      </c>
      <c r="K124" s="23" t="s">
        <v>596</v>
      </c>
      <c r="L124" s="23" t="s">
        <v>596</v>
      </c>
      <c r="M124" s="32" t="str" cm="1">
        <f t="array" ref="M12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2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25" spans="1:14">
      <c r="A125" s="23" t="s">
        <v>599</v>
      </c>
      <c r="B125" s="23" t="s">
        <v>596</v>
      </c>
      <c r="C125" s="23" t="s">
        <v>596</v>
      </c>
      <c r="D125" s="23" t="s">
        <v>596</v>
      </c>
      <c r="E125" s="23" t="s">
        <v>596</v>
      </c>
      <c r="F125" s="23" t="s">
        <v>596</v>
      </c>
      <c r="G125" s="53"/>
      <c r="H125" s="23" t="s">
        <v>596</v>
      </c>
      <c r="I125" s="23" t="s">
        <v>596</v>
      </c>
      <c r="J125" s="23" t="s">
        <v>596</v>
      </c>
      <c r="K125" s="23" t="s">
        <v>596</v>
      </c>
      <c r="L125" s="23" t="s">
        <v>596</v>
      </c>
      <c r="M125" s="32" t="str" cm="1">
        <f t="array" ref="M12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2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26" spans="1:14">
      <c r="A126" s="23" t="s">
        <v>600</v>
      </c>
      <c r="B126" s="23" t="s">
        <v>596</v>
      </c>
      <c r="C126" s="23" t="s">
        <v>596</v>
      </c>
      <c r="D126" s="23" t="s">
        <v>596</v>
      </c>
      <c r="E126" s="23" t="s">
        <v>596</v>
      </c>
      <c r="F126" s="23" t="s">
        <v>596</v>
      </c>
      <c r="G126" s="53"/>
      <c r="H126" s="23" t="s">
        <v>596</v>
      </c>
      <c r="I126" s="23" t="s">
        <v>596</v>
      </c>
      <c r="J126" s="23" t="s">
        <v>596</v>
      </c>
      <c r="K126" s="23" t="s">
        <v>596</v>
      </c>
      <c r="L126" s="23" t="s">
        <v>596</v>
      </c>
      <c r="M126" s="32" t="str" cm="1">
        <f t="array" ref="M126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26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27" spans="1:14">
      <c r="A127" s="23" t="s">
        <v>601</v>
      </c>
      <c r="B127" s="23" t="s">
        <v>596</v>
      </c>
      <c r="C127" s="23" t="s">
        <v>596</v>
      </c>
      <c r="D127" s="23" t="s">
        <v>596</v>
      </c>
      <c r="E127" s="23" t="s">
        <v>596</v>
      </c>
      <c r="F127" s="23" t="s">
        <v>596</v>
      </c>
      <c r="G127" s="53"/>
      <c r="H127" s="23" t="s">
        <v>596</v>
      </c>
      <c r="I127" s="23" t="s">
        <v>596</v>
      </c>
      <c r="J127" s="23" t="s">
        <v>596</v>
      </c>
      <c r="K127" s="23" t="s">
        <v>596</v>
      </c>
      <c r="L127" s="23" t="s">
        <v>596</v>
      </c>
      <c r="M127" s="32" t="str" cm="1">
        <f t="array" ref="M127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27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28" spans="1:14">
      <c r="A128" s="23" t="s">
        <v>602</v>
      </c>
      <c r="B128" s="23" t="s">
        <v>596</v>
      </c>
      <c r="C128" s="23" t="s">
        <v>596</v>
      </c>
      <c r="D128" s="23" t="s">
        <v>596</v>
      </c>
      <c r="E128" s="23" t="s">
        <v>596</v>
      </c>
      <c r="F128" s="23" t="s">
        <v>596</v>
      </c>
      <c r="G128" s="53"/>
      <c r="H128" s="23" t="s">
        <v>596</v>
      </c>
      <c r="I128" s="23" t="s">
        <v>596</v>
      </c>
      <c r="J128" s="23" t="s">
        <v>596</v>
      </c>
      <c r="K128" s="23" t="s">
        <v>596</v>
      </c>
      <c r="L128" s="23" t="s">
        <v>596</v>
      </c>
      <c r="M128" s="32" t="str" cm="1">
        <f t="array" ref="M128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28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29" spans="1:14">
      <c r="A129" s="23" t="s">
        <v>603</v>
      </c>
      <c r="B129" s="23" t="s">
        <v>596</v>
      </c>
      <c r="C129" s="23" t="s">
        <v>596</v>
      </c>
      <c r="D129" s="23" t="s">
        <v>596</v>
      </c>
      <c r="E129" s="23" t="s">
        <v>596</v>
      </c>
      <c r="F129" s="23" t="s">
        <v>596</v>
      </c>
      <c r="G129" s="53"/>
      <c r="H129" s="23" t="s">
        <v>596</v>
      </c>
      <c r="I129" s="23" t="s">
        <v>596</v>
      </c>
      <c r="J129" s="23" t="s">
        <v>596</v>
      </c>
      <c r="K129" s="23" t="s">
        <v>596</v>
      </c>
      <c r="L129" s="23" t="s">
        <v>596</v>
      </c>
      <c r="M129" s="32" t="str" cm="1">
        <f t="array" ref="M129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29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30" spans="1:14">
      <c r="A130" s="23" t="s">
        <v>394</v>
      </c>
      <c r="B130" s="23" t="s">
        <v>51</v>
      </c>
      <c r="C130" s="23" t="s">
        <v>495</v>
      </c>
      <c r="D130" s="23" t="s">
        <v>130</v>
      </c>
      <c r="E130" s="23" t="s">
        <v>131</v>
      </c>
      <c r="F130" s="23" t="s">
        <v>410</v>
      </c>
      <c r="G130" s="53">
        <v>44273</v>
      </c>
      <c r="H130" s="23" t="s">
        <v>371</v>
      </c>
      <c r="I130" s="23" t="s">
        <v>14</v>
      </c>
      <c r="J130" s="23" t="s">
        <v>14</v>
      </c>
      <c r="K130" s="23" t="s">
        <v>371</v>
      </c>
      <c r="L130" s="23" t="s">
        <v>371</v>
      </c>
      <c r="M130" s="32" t="str" cm="1">
        <f t="array" ref="M130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None</v>
      </c>
      <c r="N130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3273</v>
      </c>
    </row>
    <row r="131" spans="1:14">
      <c r="A131" s="23" t="s">
        <v>604</v>
      </c>
      <c r="B131" s="23" t="s">
        <v>605</v>
      </c>
      <c r="C131" s="23" t="s">
        <v>524</v>
      </c>
      <c r="D131" s="23" t="s">
        <v>261</v>
      </c>
      <c r="E131" s="23" t="s">
        <v>262</v>
      </c>
      <c r="F131" s="23" t="s">
        <v>410</v>
      </c>
      <c r="G131" s="53">
        <v>43133</v>
      </c>
      <c r="H131" s="23" t="s">
        <v>371</v>
      </c>
      <c r="I131" s="23" t="s">
        <v>606</v>
      </c>
      <c r="J131" s="23" t="s">
        <v>14</v>
      </c>
      <c r="K131" s="23" t="s">
        <v>15</v>
      </c>
      <c r="L131" s="23" t="s">
        <v>371</v>
      </c>
      <c r="M131" s="32" t="str" cm="1">
        <f t="array" ref="M131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31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32" spans="1:14">
      <c r="A132" s="23" t="s">
        <v>385</v>
      </c>
      <c r="B132" s="23" t="s">
        <v>182</v>
      </c>
      <c r="C132" s="23" t="s">
        <v>524</v>
      </c>
      <c r="D132" s="23" t="s">
        <v>261</v>
      </c>
      <c r="E132" s="23" t="s">
        <v>262</v>
      </c>
      <c r="F132" s="23" t="s">
        <v>410</v>
      </c>
      <c r="G132" s="53">
        <v>43133</v>
      </c>
      <c r="H132" s="23" t="s">
        <v>371</v>
      </c>
      <c r="I132" s="23" t="s">
        <v>606</v>
      </c>
      <c r="J132" s="23" t="s">
        <v>14</v>
      </c>
      <c r="K132" s="23" t="s">
        <v>15</v>
      </c>
      <c r="L132" s="23" t="s">
        <v>371</v>
      </c>
      <c r="M132" s="32" t="str" cm="1">
        <f t="array" ref="M132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32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33" spans="1:14">
      <c r="A133" s="23" t="s">
        <v>388</v>
      </c>
      <c r="B133" s="23" t="s">
        <v>198</v>
      </c>
      <c r="C133" s="23" t="s">
        <v>524</v>
      </c>
      <c r="D133" s="23" t="s">
        <v>261</v>
      </c>
      <c r="E133" s="23" t="s">
        <v>262</v>
      </c>
      <c r="F133" s="23" t="s">
        <v>410</v>
      </c>
      <c r="G133" s="53">
        <v>43133</v>
      </c>
      <c r="H133" s="23" t="s">
        <v>371</v>
      </c>
      <c r="I133" s="23" t="s">
        <v>606</v>
      </c>
      <c r="J133" s="23" t="s">
        <v>14</v>
      </c>
      <c r="K133" s="23" t="s">
        <v>15</v>
      </c>
      <c r="L133" s="23" t="s">
        <v>371</v>
      </c>
      <c r="M133" s="32" t="str" cm="1">
        <f t="array" ref="M133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33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  <row r="134" spans="1:14">
      <c r="A134" s="23" t="s">
        <v>445</v>
      </c>
      <c r="B134" s="23" t="s">
        <v>184</v>
      </c>
      <c r="C134" s="23" t="s">
        <v>524</v>
      </c>
      <c r="D134" s="23" t="s">
        <v>261</v>
      </c>
      <c r="E134" s="23" t="s">
        <v>262</v>
      </c>
      <c r="F134" s="23" t="s">
        <v>410</v>
      </c>
      <c r="G134" s="53">
        <v>43133</v>
      </c>
      <c r="H134" s="23" t="s">
        <v>371</v>
      </c>
      <c r="I134" s="23" t="s">
        <v>606</v>
      </c>
      <c r="J134" s="23" t="s">
        <v>14</v>
      </c>
      <c r="K134" s="23" t="s">
        <v>15</v>
      </c>
      <c r="L134" s="23" t="s">
        <v>371</v>
      </c>
      <c r="M134" s="32" t="str" cm="1">
        <f t="array" ref="M134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34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>3205</v>
      </c>
    </row>
    <row r="135" spans="1:14">
      <c r="A135" s="23" t="s">
        <v>389</v>
      </c>
      <c r="B135" s="23" t="s">
        <v>17</v>
      </c>
      <c r="C135" s="23" t="s">
        <v>524</v>
      </c>
      <c r="D135" s="23" t="s">
        <v>261</v>
      </c>
      <c r="E135" s="23" t="s">
        <v>262</v>
      </c>
      <c r="F135" s="23" t="s">
        <v>410</v>
      </c>
      <c r="G135" s="53">
        <v>43133</v>
      </c>
      <c r="H135" s="23" t="s">
        <v>371</v>
      </c>
      <c r="I135" s="23" t="s">
        <v>606</v>
      </c>
      <c r="J135" s="23" t="s">
        <v>14</v>
      </c>
      <c r="K135" s="23" t="s">
        <v>15</v>
      </c>
      <c r="L135" s="23" t="s">
        <v>371</v>
      </c>
      <c r="M135" s="32" t="str" cm="1">
        <f t="array" ref="M135">_xlfn.LET(_xlpm.jira,OR(Table1[[#This Row],[Jira Software - seedlake]]="Yes",Table1[[#This Row],[Jira Software - seedlake]]="User"),_xlpm.conf,OR(Table1[[#This Row],[Confluence - seedlake]]="Yes",Table1[[#This Row],[Confluence - seedlake]]="User"),
_xlfn.IFS(AND(_xlpm.jira,NOT(_xlpm.conf)),"Jira",AND(NOT(_xlpm.jira),_xlpm.conf),"Confluence",AND(_xlpm.jira,_xlpm.conf),"Jira + Confluence",TRUE,"None")
)</f>
        <v>Jira</v>
      </c>
      <c r="N135" s="35" t="str">
        <f>_xlfn.LET(_xlpm.prj,TRIM(Table1[[#This Row],[Group name]]),_xlpm.type,Table1[[#This Row],[Type]],_xlpm.spc,FIND(" ",_xlpm.prj),
IF(AND(_xlpm.type&lt;&gt;"Confluence",LEFT(_xlpm.prj,4)="Proj"),IFERROR(LEFT(TRIM(MID(_xlpm.prj,_xlpm.spc,9999)),4),""),"")
)</f>
        <v/>
      </c>
    </row>
  </sheetData>
  <pageMargins left="0.75" right="0.75" top="1" bottom="1" header="0.5" footer="0.5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7F15-CB96-384C-96B1-635E25BFC3EC}">
  <sheetPr>
    <tabColor theme="5" tint="0.39997558519241921"/>
  </sheetPr>
  <dimension ref="A1:M96"/>
  <sheetViews>
    <sheetView topLeftCell="A33" workbookViewId="0">
      <selection activeCell="E55" sqref="E55"/>
    </sheetView>
  </sheetViews>
  <sheetFormatPr defaultColWidth="10.7109375" defaultRowHeight="15"/>
  <cols>
    <col min="1" max="1" width="30.28515625" bestFit="1" customWidth="1"/>
    <col min="2" max="2" width="15.7109375" bestFit="1" customWidth="1"/>
    <col min="6" max="6" width="32.7109375" bestFit="1" customWidth="1"/>
    <col min="7" max="7" width="15.7109375" bestFit="1" customWidth="1"/>
    <col min="8" max="8" width="5" bestFit="1" customWidth="1"/>
    <col min="9" max="9" width="10.85546875" customWidth="1"/>
    <col min="12" max="12" width="25.140625" bestFit="1" customWidth="1"/>
    <col min="13" max="13" width="7.7109375" bestFit="1" customWidth="1"/>
  </cols>
  <sheetData>
    <row r="1" spans="1:13" ht="21">
      <c r="A1" s="54" t="s">
        <v>369</v>
      </c>
      <c r="B1" s="54"/>
      <c r="F1" s="54" t="s">
        <v>370</v>
      </c>
      <c r="G1" s="54"/>
      <c r="H1" s="54"/>
      <c r="L1" s="54" t="s">
        <v>371</v>
      </c>
      <c r="M1" s="54"/>
    </row>
    <row r="3" spans="1:13">
      <c r="A3" s="3" t="s">
        <v>8</v>
      </c>
      <c r="B3" t="s">
        <v>372</v>
      </c>
      <c r="F3" s="3" t="s">
        <v>8</v>
      </c>
      <c r="G3" t="s">
        <v>372</v>
      </c>
      <c r="L3" s="3" t="s">
        <v>8</v>
      </c>
      <c r="M3" t="s">
        <v>371</v>
      </c>
    </row>
    <row r="5" spans="1:13">
      <c r="A5" s="3" t="s">
        <v>373</v>
      </c>
      <c r="F5" s="3" t="s">
        <v>373</v>
      </c>
      <c r="L5" s="3" t="s">
        <v>373</v>
      </c>
    </row>
    <row r="6" spans="1:13">
      <c r="A6" s="3" t="s">
        <v>1</v>
      </c>
      <c r="B6" t="s">
        <v>374</v>
      </c>
      <c r="F6" s="3" t="s">
        <v>1</v>
      </c>
      <c r="G6" s="3" t="s">
        <v>9</v>
      </c>
      <c r="H6" t="s">
        <v>374</v>
      </c>
      <c r="L6" s="3" t="s">
        <v>1</v>
      </c>
      <c r="M6" t="s">
        <v>374</v>
      </c>
    </row>
    <row r="7" spans="1:13">
      <c r="A7" t="s">
        <v>33</v>
      </c>
      <c r="B7">
        <v>1</v>
      </c>
      <c r="F7" t="s">
        <v>66</v>
      </c>
      <c r="H7">
        <v>2</v>
      </c>
      <c r="L7" t="s">
        <v>28</v>
      </c>
      <c r="M7">
        <v>1</v>
      </c>
    </row>
    <row r="8" spans="1:13">
      <c r="A8" t="s">
        <v>38</v>
      </c>
      <c r="B8">
        <v>1</v>
      </c>
      <c r="F8" t="s">
        <v>66</v>
      </c>
      <c r="G8" t="s">
        <v>607</v>
      </c>
      <c r="H8">
        <v>1</v>
      </c>
    </row>
    <row r="9" spans="1:13">
      <c r="A9" t="s">
        <v>42</v>
      </c>
      <c r="B9">
        <v>1</v>
      </c>
      <c r="F9" t="s">
        <v>89</v>
      </c>
      <c r="H9">
        <v>1</v>
      </c>
    </row>
    <row r="10" spans="1:13">
      <c r="A10" t="s">
        <v>45</v>
      </c>
      <c r="B10">
        <v>1</v>
      </c>
      <c r="F10" t="s">
        <v>89</v>
      </c>
      <c r="G10" t="s">
        <v>377</v>
      </c>
      <c r="H10">
        <v>1</v>
      </c>
    </row>
    <row r="11" spans="1:13">
      <c r="A11" t="s">
        <v>48</v>
      </c>
      <c r="B11">
        <v>2</v>
      </c>
      <c r="F11" t="s">
        <v>115</v>
      </c>
      <c r="H11">
        <v>2</v>
      </c>
    </row>
    <row r="12" spans="1:13">
      <c r="A12" t="s">
        <v>57</v>
      </c>
      <c r="B12">
        <v>1</v>
      </c>
      <c r="F12" t="s">
        <v>115</v>
      </c>
      <c r="G12" t="s">
        <v>607</v>
      </c>
      <c r="H12">
        <v>1</v>
      </c>
    </row>
    <row r="13" spans="1:13">
      <c r="A13" t="s">
        <v>61</v>
      </c>
      <c r="B13">
        <v>1</v>
      </c>
      <c r="F13" t="s">
        <v>179</v>
      </c>
      <c r="H13">
        <v>5</v>
      </c>
    </row>
    <row r="14" spans="1:13">
      <c r="A14" t="s">
        <v>63</v>
      </c>
      <c r="B14">
        <v>1</v>
      </c>
      <c r="F14" t="s">
        <v>179</v>
      </c>
      <c r="G14" t="s">
        <v>378</v>
      </c>
      <c r="H14">
        <v>1</v>
      </c>
    </row>
    <row r="15" spans="1:13">
      <c r="A15" t="s">
        <v>66</v>
      </c>
      <c r="B15">
        <v>3</v>
      </c>
      <c r="F15" t="s">
        <v>179</v>
      </c>
      <c r="G15" t="s">
        <v>379</v>
      </c>
      <c r="H15">
        <v>1</v>
      </c>
    </row>
    <row r="16" spans="1:13">
      <c r="A16" t="s">
        <v>73</v>
      </c>
      <c r="B16">
        <v>1</v>
      </c>
      <c r="F16" t="s">
        <v>179</v>
      </c>
      <c r="G16" t="s">
        <v>377</v>
      </c>
      <c r="H16">
        <v>1</v>
      </c>
    </row>
    <row r="17" spans="1:8">
      <c r="A17" t="s">
        <v>76</v>
      </c>
      <c r="B17">
        <v>1</v>
      </c>
      <c r="F17" t="s">
        <v>210</v>
      </c>
      <c r="H17">
        <v>2</v>
      </c>
    </row>
    <row r="18" spans="1:8">
      <c r="A18" t="s">
        <v>79</v>
      </c>
      <c r="B18">
        <v>1</v>
      </c>
      <c r="F18" t="s">
        <v>210</v>
      </c>
      <c r="G18" t="s">
        <v>607</v>
      </c>
      <c r="H18">
        <v>1</v>
      </c>
    </row>
    <row r="19" spans="1:8">
      <c r="A19" t="s">
        <v>82</v>
      </c>
      <c r="B19">
        <v>2</v>
      </c>
      <c r="F19" t="s">
        <v>223</v>
      </c>
      <c r="H19">
        <v>2</v>
      </c>
    </row>
    <row r="20" spans="1:8">
      <c r="A20" t="s">
        <v>86</v>
      </c>
      <c r="B20">
        <v>1</v>
      </c>
      <c r="F20" t="s">
        <v>223</v>
      </c>
      <c r="G20" t="s">
        <v>607</v>
      </c>
      <c r="H20">
        <v>1</v>
      </c>
    </row>
    <row r="21" spans="1:8">
      <c r="A21" t="s">
        <v>96</v>
      </c>
      <c r="B21">
        <v>1</v>
      </c>
      <c r="F21" t="s">
        <v>276</v>
      </c>
      <c r="H21">
        <v>2</v>
      </c>
    </row>
    <row r="22" spans="1:8">
      <c r="A22" t="s">
        <v>101</v>
      </c>
      <c r="B22">
        <v>1</v>
      </c>
      <c r="F22" t="s">
        <v>276</v>
      </c>
      <c r="G22" t="s">
        <v>607</v>
      </c>
      <c r="H22">
        <v>1</v>
      </c>
    </row>
    <row r="23" spans="1:8">
      <c r="A23" t="s">
        <v>103</v>
      </c>
      <c r="B23">
        <v>1</v>
      </c>
      <c r="F23" t="s">
        <v>286</v>
      </c>
      <c r="H23">
        <v>2</v>
      </c>
    </row>
    <row r="24" spans="1:8">
      <c r="A24" t="s">
        <v>106</v>
      </c>
      <c r="B24">
        <v>1</v>
      </c>
      <c r="F24" t="s">
        <v>286</v>
      </c>
      <c r="G24" t="s">
        <v>607</v>
      </c>
      <c r="H24">
        <v>1</v>
      </c>
    </row>
    <row r="25" spans="1:8">
      <c r="A25" t="s">
        <v>115</v>
      </c>
      <c r="B25">
        <v>3</v>
      </c>
      <c r="F25" t="s">
        <v>608</v>
      </c>
      <c r="H25">
        <v>1</v>
      </c>
    </row>
    <row r="26" spans="1:8">
      <c r="A26" t="s">
        <v>122</v>
      </c>
      <c r="B26">
        <v>1</v>
      </c>
      <c r="F26" t="s">
        <v>608</v>
      </c>
      <c r="G26" t="s">
        <v>607</v>
      </c>
      <c r="H26">
        <v>1</v>
      </c>
    </row>
    <row r="27" spans="1:8">
      <c r="A27" t="s">
        <v>125</v>
      </c>
      <c r="B27">
        <v>1</v>
      </c>
      <c r="F27" t="s">
        <v>305</v>
      </c>
      <c r="H27">
        <v>2</v>
      </c>
    </row>
    <row r="28" spans="1:8">
      <c r="A28" t="s">
        <v>128</v>
      </c>
      <c r="B28">
        <v>1</v>
      </c>
      <c r="F28" t="s">
        <v>308</v>
      </c>
      <c r="H28">
        <v>2</v>
      </c>
    </row>
    <row r="29" spans="1:8">
      <c r="A29" t="s">
        <v>131</v>
      </c>
      <c r="B29">
        <v>2</v>
      </c>
      <c r="F29" t="s">
        <v>308</v>
      </c>
      <c r="G29" t="s">
        <v>607</v>
      </c>
      <c r="H29">
        <v>1</v>
      </c>
    </row>
    <row r="30" spans="1:8">
      <c r="A30" t="s">
        <v>138</v>
      </c>
      <c r="B30">
        <v>1</v>
      </c>
      <c r="F30" t="s">
        <v>609</v>
      </c>
      <c r="H30">
        <v>2</v>
      </c>
    </row>
    <row r="31" spans="1:8">
      <c r="A31" t="s">
        <v>141</v>
      </c>
      <c r="B31">
        <v>1</v>
      </c>
      <c r="F31" t="s">
        <v>609</v>
      </c>
      <c r="G31" t="s">
        <v>607</v>
      </c>
      <c r="H31">
        <v>1</v>
      </c>
    </row>
    <row r="32" spans="1:8">
      <c r="A32" t="s">
        <v>143</v>
      </c>
      <c r="B32">
        <v>1</v>
      </c>
      <c r="F32" t="s">
        <v>365</v>
      </c>
      <c r="H32">
        <v>2</v>
      </c>
    </row>
    <row r="33" spans="1:8">
      <c r="A33" t="s">
        <v>146</v>
      </c>
      <c r="B33">
        <v>1</v>
      </c>
      <c r="F33" t="s">
        <v>365</v>
      </c>
      <c r="G33" t="s">
        <v>610</v>
      </c>
      <c r="H33">
        <v>1</v>
      </c>
    </row>
    <row r="34" spans="1:8">
      <c r="A34" t="s">
        <v>152</v>
      </c>
      <c r="B34">
        <v>1</v>
      </c>
    </row>
    <row r="35" spans="1:8">
      <c r="A35" t="s">
        <v>154</v>
      </c>
      <c r="B35">
        <v>1</v>
      </c>
    </row>
    <row r="36" spans="1:8">
      <c r="A36" t="s">
        <v>157</v>
      </c>
      <c r="B36">
        <v>1</v>
      </c>
    </row>
    <row r="37" spans="1:8">
      <c r="A37" t="s">
        <v>162</v>
      </c>
      <c r="B37">
        <v>1</v>
      </c>
    </row>
    <row r="38" spans="1:8">
      <c r="A38" t="s">
        <v>164</v>
      </c>
      <c r="B38">
        <v>1</v>
      </c>
    </row>
    <row r="39" spans="1:8">
      <c r="A39" t="s">
        <v>167</v>
      </c>
      <c r="B39">
        <v>1</v>
      </c>
    </row>
    <row r="40" spans="1:8">
      <c r="A40" t="s">
        <v>171</v>
      </c>
      <c r="B40">
        <v>1</v>
      </c>
    </row>
    <row r="41" spans="1:8">
      <c r="A41" t="s">
        <v>173</v>
      </c>
      <c r="B41">
        <v>1</v>
      </c>
    </row>
    <row r="42" spans="1:8">
      <c r="A42" t="s">
        <v>176</v>
      </c>
      <c r="B42">
        <v>1</v>
      </c>
    </row>
    <row r="43" spans="1:8">
      <c r="A43" t="s">
        <v>179</v>
      </c>
      <c r="B43">
        <v>8</v>
      </c>
    </row>
    <row r="44" spans="1:8">
      <c r="A44" t="s">
        <v>189</v>
      </c>
      <c r="B44">
        <v>1</v>
      </c>
    </row>
    <row r="45" spans="1:8">
      <c r="A45" t="s">
        <v>191</v>
      </c>
      <c r="B45">
        <v>1</v>
      </c>
    </row>
    <row r="46" spans="1:8">
      <c r="A46" t="s">
        <v>200</v>
      </c>
      <c r="B46">
        <v>1</v>
      </c>
    </row>
    <row r="47" spans="1:8">
      <c r="A47" t="s">
        <v>204</v>
      </c>
      <c r="B47">
        <v>1</v>
      </c>
    </row>
    <row r="48" spans="1:8">
      <c r="A48" t="s">
        <v>210</v>
      </c>
      <c r="B48">
        <v>3</v>
      </c>
    </row>
    <row r="49" spans="1:2">
      <c r="A49" t="s">
        <v>213</v>
      </c>
      <c r="B49">
        <v>1</v>
      </c>
    </row>
    <row r="50" spans="1:2">
      <c r="A50" t="s">
        <v>215</v>
      </c>
      <c r="B50">
        <v>1</v>
      </c>
    </row>
    <row r="51" spans="1:2">
      <c r="A51" t="s">
        <v>217</v>
      </c>
      <c r="B51">
        <v>1</v>
      </c>
    </row>
    <row r="52" spans="1:2">
      <c r="A52" t="s">
        <v>220</v>
      </c>
      <c r="B52">
        <v>1</v>
      </c>
    </row>
    <row r="53" spans="1:2">
      <c r="A53" t="s">
        <v>223</v>
      </c>
      <c r="B53">
        <v>3</v>
      </c>
    </row>
    <row r="54" spans="1:2">
      <c r="A54" t="s">
        <v>227</v>
      </c>
      <c r="B54">
        <v>1</v>
      </c>
    </row>
    <row r="55" spans="1:2">
      <c r="A55" t="s">
        <v>230</v>
      </c>
      <c r="B55">
        <v>1</v>
      </c>
    </row>
    <row r="56" spans="1:2">
      <c r="A56" t="s">
        <v>232</v>
      </c>
      <c r="B56">
        <v>1</v>
      </c>
    </row>
    <row r="57" spans="1:2">
      <c r="A57" t="s">
        <v>235</v>
      </c>
      <c r="B57">
        <v>1</v>
      </c>
    </row>
    <row r="58" spans="1:2">
      <c r="A58" t="s">
        <v>239</v>
      </c>
      <c r="B58">
        <v>1</v>
      </c>
    </row>
    <row r="59" spans="1:2">
      <c r="A59" t="s">
        <v>241</v>
      </c>
      <c r="B59">
        <v>2</v>
      </c>
    </row>
    <row r="60" spans="1:2">
      <c r="A60" t="s">
        <v>245</v>
      </c>
      <c r="B60">
        <v>1</v>
      </c>
    </row>
    <row r="61" spans="1:2">
      <c r="A61" t="s">
        <v>251</v>
      </c>
      <c r="B61">
        <v>1</v>
      </c>
    </row>
    <row r="62" spans="1:2">
      <c r="A62" t="s">
        <v>254</v>
      </c>
      <c r="B62">
        <v>1</v>
      </c>
    </row>
    <row r="63" spans="1:2">
      <c r="A63" t="s">
        <v>257</v>
      </c>
      <c r="B63">
        <v>1</v>
      </c>
    </row>
    <row r="64" spans="1:2">
      <c r="A64" t="s">
        <v>260</v>
      </c>
      <c r="B64">
        <v>1</v>
      </c>
    </row>
    <row r="65" spans="1:2">
      <c r="A65" t="s">
        <v>264</v>
      </c>
      <c r="B65">
        <v>1</v>
      </c>
    </row>
    <row r="66" spans="1:2">
      <c r="A66" t="s">
        <v>266</v>
      </c>
      <c r="B66">
        <v>1</v>
      </c>
    </row>
    <row r="67" spans="1:2">
      <c r="A67" t="s">
        <v>268</v>
      </c>
      <c r="B67">
        <v>2</v>
      </c>
    </row>
    <row r="68" spans="1:2">
      <c r="A68" t="s">
        <v>276</v>
      </c>
      <c r="B68">
        <v>3</v>
      </c>
    </row>
    <row r="69" spans="1:2">
      <c r="A69" t="s">
        <v>281</v>
      </c>
      <c r="B69">
        <v>1</v>
      </c>
    </row>
    <row r="70" spans="1:2">
      <c r="A70" t="s">
        <v>283</v>
      </c>
      <c r="B70">
        <v>1</v>
      </c>
    </row>
    <row r="71" spans="1:2">
      <c r="A71" t="s">
        <v>286</v>
      </c>
      <c r="B71">
        <v>3</v>
      </c>
    </row>
    <row r="72" spans="1:2">
      <c r="A72" t="s">
        <v>289</v>
      </c>
      <c r="B72">
        <v>1</v>
      </c>
    </row>
    <row r="73" spans="1:2">
      <c r="A73" t="s">
        <v>291</v>
      </c>
      <c r="B73">
        <v>1</v>
      </c>
    </row>
    <row r="74" spans="1:2">
      <c r="A74" t="s">
        <v>295</v>
      </c>
      <c r="B74">
        <v>1</v>
      </c>
    </row>
    <row r="75" spans="1:2">
      <c r="A75" t="s">
        <v>298</v>
      </c>
      <c r="B75">
        <v>1</v>
      </c>
    </row>
    <row r="76" spans="1:2">
      <c r="A76" t="s">
        <v>303</v>
      </c>
      <c r="B76">
        <v>1</v>
      </c>
    </row>
    <row r="77" spans="1:2">
      <c r="A77" t="s">
        <v>308</v>
      </c>
      <c r="B77">
        <v>3</v>
      </c>
    </row>
    <row r="78" spans="1:2">
      <c r="A78" t="s">
        <v>311</v>
      </c>
      <c r="B78">
        <v>1</v>
      </c>
    </row>
    <row r="79" spans="1:2">
      <c r="A79" t="s">
        <v>316</v>
      </c>
      <c r="B79">
        <v>1</v>
      </c>
    </row>
    <row r="80" spans="1:2">
      <c r="A80" t="s">
        <v>318</v>
      </c>
      <c r="B80">
        <v>1</v>
      </c>
    </row>
    <row r="81" spans="1:2">
      <c r="A81" t="s">
        <v>320</v>
      </c>
      <c r="B81">
        <v>1</v>
      </c>
    </row>
    <row r="82" spans="1:2">
      <c r="A82" t="s">
        <v>323</v>
      </c>
      <c r="B82">
        <v>1</v>
      </c>
    </row>
    <row r="83" spans="1:2">
      <c r="A83" t="s">
        <v>325</v>
      </c>
      <c r="B83">
        <v>1</v>
      </c>
    </row>
    <row r="84" spans="1:2">
      <c r="A84" t="s">
        <v>328</v>
      </c>
      <c r="B84">
        <v>1</v>
      </c>
    </row>
    <row r="85" spans="1:2">
      <c r="A85" t="s">
        <v>331</v>
      </c>
      <c r="B85">
        <v>1</v>
      </c>
    </row>
    <row r="86" spans="1:2">
      <c r="A86" t="s">
        <v>333</v>
      </c>
      <c r="B86">
        <v>1</v>
      </c>
    </row>
    <row r="87" spans="1:2">
      <c r="A87" t="s">
        <v>609</v>
      </c>
      <c r="B87">
        <v>3</v>
      </c>
    </row>
    <row r="88" spans="1:2">
      <c r="A88" t="s">
        <v>341</v>
      </c>
      <c r="B88">
        <v>1</v>
      </c>
    </row>
    <row r="89" spans="1:2">
      <c r="A89" t="s">
        <v>611</v>
      </c>
      <c r="B89">
        <v>1</v>
      </c>
    </row>
    <row r="90" spans="1:2">
      <c r="A90" t="s">
        <v>343</v>
      </c>
      <c r="B90">
        <v>1</v>
      </c>
    </row>
    <row r="91" spans="1:2">
      <c r="A91" t="s">
        <v>347</v>
      </c>
      <c r="B91">
        <v>1</v>
      </c>
    </row>
    <row r="92" spans="1:2">
      <c r="A92" t="s">
        <v>349</v>
      </c>
      <c r="B92">
        <v>1</v>
      </c>
    </row>
    <row r="93" spans="1:2">
      <c r="A93" t="s">
        <v>351</v>
      </c>
      <c r="B93">
        <v>1</v>
      </c>
    </row>
    <row r="94" spans="1:2">
      <c r="A94" t="s">
        <v>356</v>
      </c>
      <c r="B94">
        <v>1</v>
      </c>
    </row>
    <row r="95" spans="1:2">
      <c r="A95" t="s">
        <v>359</v>
      </c>
      <c r="B95">
        <v>1</v>
      </c>
    </row>
    <row r="96" spans="1:2">
      <c r="A96" t="s">
        <v>612</v>
      </c>
      <c r="B96">
        <v>1</v>
      </c>
    </row>
  </sheetData>
  <sortState xmlns:xlrd2="http://schemas.microsoft.com/office/spreadsheetml/2017/richdata2" ref="F59:G84">
    <sortCondition ref="F59:F84"/>
  </sortState>
  <mergeCells count="3">
    <mergeCell ref="A1:B1"/>
    <mergeCell ref="F1:H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6037-7528-4428-8FE8-647604FA693C}">
  <sheetPr>
    <tabColor theme="4" tint="0.39997558519241921"/>
  </sheetPr>
  <dimension ref="A1:S187"/>
  <sheetViews>
    <sheetView tabSelected="1" zoomScale="120" zoomScaleNormal="120" workbookViewId="0">
      <selection activeCell="D164" sqref="D164"/>
    </sheetView>
  </sheetViews>
  <sheetFormatPr defaultColWidth="8.85546875" defaultRowHeight="15"/>
  <cols>
    <col min="1" max="1" width="41.7109375" bestFit="1" customWidth="1"/>
    <col min="2" max="2" width="32.85546875" bestFit="1" customWidth="1"/>
    <col min="3" max="3" width="9.85546875" customWidth="1"/>
    <col min="4" max="4" width="7.140625" customWidth="1"/>
    <col min="5" max="5" width="6.42578125" customWidth="1"/>
    <col min="6" max="6" width="8.85546875" style="10"/>
    <col min="7" max="7" width="10" style="47" bestFit="1" customWidth="1"/>
    <col min="8" max="8" width="8.85546875" style="10"/>
    <col min="11" max="11" width="32" customWidth="1"/>
    <col min="12" max="12" width="26" bestFit="1" customWidth="1"/>
    <col min="16" max="16" width="32.85546875" bestFit="1" customWidth="1"/>
    <col min="18" max="18" width="12" bestFit="1" customWidth="1"/>
  </cols>
  <sheetData>
    <row r="1" spans="1:19">
      <c r="A1" s="6" t="s">
        <v>613</v>
      </c>
      <c r="B1" s="6" t="s">
        <v>614</v>
      </c>
      <c r="C1" s="6" t="s">
        <v>615</v>
      </c>
      <c r="D1" s="6" t="s">
        <v>9</v>
      </c>
      <c r="E1" s="6" t="s">
        <v>616</v>
      </c>
      <c r="F1" s="7" t="s">
        <v>617</v>
      </c>
      <c r="G1" s="46" t="s">
        <v>618</v>
      </c>
      <c r="H1" s="7" t="s">
        <v>8</v>
      </c>
      <c r="I1" s="6" t="s">
        <v>619</v>
      </c>
      <c r="K1" s="55" t="str">
        <f>IF(K2&lt;&gt;"","DUPLICADOS","")</f>
        <v/>
      </c>
      <c r="L1" s="55"/>
      <c r="P1" t="s">
        <v>620</v>
      </c>
      <c r="Q1" t="s">
        <v>8</v>
      </c>
      <c r="R1" t="s">
        <v>621</v>
      </c>
      <c r="S1" t="s">
        <v>622</v>
      </c>
    </row>
    <row r="2" spans="1:19">
      <c r="A2" s="50" t="s">
        <v>623</v>
      </c>
      <c r="B2" s="8" t="s">
        <v>624</v>
      </c>
      <c r="C2" s="8" t="s">
        <v>625</v>
      </c>
      <c r="D2" s="8"/>
      <c r="E2" s="8">
        <v>1</v>
      </c>
      <c r="F2" s="9">
        <v>2.6</v>
      </c>
      <c r="G2" s="48"/>
      <c r="H2" s="12" t="str" cm="1">
        <f t="array" ref="H2">_xlfn.XLOOKUP(Table13[[#This Row],[Licenças Pagas]],Table9[License],Table9[Type],"#MISSING#",0)</f>
        <v>Add-on</v>
      </c>
      <c r="I2" s="13">
        <f>COUNTIFS(Table13[User principal name],Table13[[#This Row],[User principal name]],Table13[Type],Table13[[#This Row],[Type]])</f>
        <v>1</v>
      </c>
      <c r="K2" t="str" cm="1">
        <f t="array" ref="K2">_xlfn._xlws.SORT(_xlfn.UNIQUE(_xlfn._xlws.FILTER(Table13[[User principal name]:[Licenças Pagas]],Table13[Count]&gt;1,"")))</f>
        <v/>
      </c>
      <c r="P2" t="s">
        <v>626</v>
      </c>
      <c r="Q2" t="s">
        <v>627</v>
      </c>
      <c r="R2" s="44">
        <v>45206</v>
      </c>
      <c r="S2" s="41" t="s">
        <v>628</v>
      </c>
    </row>
    <row r="3" spans="1:19">
      <c r="A3" t="s">
        <v>629</v>
      </c>
      <c r="B3" s="8" t="s">
        <v>630</v>
      </c>
      <c r="C3" s="8" t="s">
        <v>625</v>
      </c>
      <c r="D3" s="8"/>
      <c r="E3" s="8">
        <v>1</v>
      </c>
      <c r="F3" s="9">
        <v>1.87</v>
      </c>
      <c r="G3" s="48"/>
      <c r="H3" s="12" t="str" cm="1">
        <f t="array" ref="H3">_xlfn.XLOOKUP(Table13[[#This Row],[Licenças Pagas]],Table9[License],Table9[Type],"#MISSING#",0)</f>
        <v>Base</v>
      </c>
      <c r="I3" s="13">
        <f>COUNTIFS(Table13[User principal name],Table13[[#This Row],[User principal name]],Table13[Type],Table13[[#This Row],[Type]])</f>
        <v>1</v>
      </c>
      <c r="P3" t="s">
        <v>630</v>
      </c>
      <c r="Q3" t="s">
        <v>627</v>
      </c>
      <c r="R3" s="44">
        <v>45206</v>
      </c>
      <c r="S3" s="41" t="s">
        <v>631</v>
      </c>
    </row>
    <row r="4" spans="1:19">
      <c r="A4" t="s">
        <v>632</v>
      </c>
      <c r="B4" s="8" t="s">
        <v>630</v>
      </c>
      <c r="C4" s="8" t="s">
        <v>625</v>
      </c>
      <c r="D4" s="8"/>
      <c r="E4" s="8">
        <v>1</v>
      </c>
      <c r="F4" s="9">
        <v>1.87</v>
      </c>
      <c r="G4" s="48"/>
      <c r="H4" s="12" t="str" cm="1">
        <f t="array" ref="H4">_xlfn.XLOOKUP(Table13[[#This Row],[Licenças Pagas]],Table9[License],Table9[Type],"#MISSING#",0)</f>
        <v>Base</v>
      </c>
      <c r="I4" s="13">
        <f>COUNTIFS(Table13[User principal name],Table13[[#This Row],[User principal name]],Table13[Type],Table13[[#This Row],[Type]])</f>
        <v>1</v>
      </c>
      <c r="P4" t="s">
        <v>633</v>
      </c>
      <c r="Q4" t="s">
        <v>634</v>
      </c>
      <c r="R4" s="44">
        <v>45206</v>
      </c>
      <c r="S4" s="41" t="s">
        <v>635</v>
      </c>
    </row>
    <row r="5" spans="1:19">
      <c r="A5" t="s">
        <v>636</v>
      </c>
      <c r="B5" s="8" t="s">
        <v>630</v>
      </c>
      <c r="C5" s="8" t="s">
        <v>625</v>
      </c>
      <c r="D5" s="8"/>
      <c r="E5" s="8">
        <v>1</v>
      </c>
      <c r="F5" s="9">
        <v>1.87</v>
      </c>
      <c r="G5" s="48"/>
      <c r="H5" s="12" t="str" cm="1">
        <f t="array" ref="H5">_xlfn.XLOOKUP(Table13[[#This Row],[Licenças Pagas]],Table9[License],Table9[Type],"#MISSING#",0)</f>
        <v>Base</v>
      </c>
      <c r="I5" s="13">
        <f>COUNTIFS(Table13[User principal name],Table13[[#This Row],[User principal name]],Table13[Type],Table13[[#This Row],[Type]])</f>
        <v>1</v>
      </c>
      <c r="P5" t="s">
        <v>637</v>
      </c>
      <c r="Q5" t="s">
        <v>9</v>
      </c>
      <c r="R5" s="44">
        <v>44980</v>
      </c>
    </row>
    <row r="6" spans="1:19">
      <c r="A6" t="s">
        <v>638</v>
      </c>
      <c r="B6" s="8" t="s">
        <v>630</v>
      </c>
      <c r="C6" s="8" t="s">
        <v>625</v>
      </c>
      <c r="D6" s="8"/>
      <c r="E6" s="8">
        <v>1</v>
      </c>
      <c r="F6" s="9">
        <v>1.87</v>
      </c>
      <c r="G6" s="48"/>
      <c r="H6" s="12" t="str" cm="1">
        <f t="array" ref="H6">_xlfn.XLOOKUP(Table13[[#This Row],[Licenças Pagas]],Table9[License],Table9[Type],"#MISSING#",0)</f>
        <v>Base</v>
      </c>
      <c r="I6" s="13">
        <f>COUNTIFS(Table13[User principal name],Table13[[#This Row],[User principal name]],Table13[Type],Table13[[#This Row],[Type]])</f>
        <v>1</v>
      </c>
      <c r="P6" t="s">
        <v>639</v>
      </c>
      <c r="Q6" t="s">
        <v>627</v>
      </c>
      <c r="R6" s="44">
        <v>45206</v>
      </c>
    </row>
    <row r="7" spans="1:19">
      <c r="A7" t="s">
        <v>640</v>
      </c>
      <c r="B7" s="8" t="s">
        <v>630</v>
      </c>
      <c r="C7" s="8" t="s">
        <v>625</v>
      </c>
      <c r="D7" s="8"/>
      <c r="E7" s="8">
        <v>1</v>
      </c>
      <c r="F7" s="9">
        <v>1.87</v>
      </c>
      <c r="G7" s="48"/>
      <c r="H7" s="12" t="str" cm="1">
        <f t="array" ref="H7">_xlfn.XLOOKUP(Table13[[#This Row],[Licenças Pagas]],Table9[License],Table9[Type],"#MISSING#",0)</f>
        <v>Base</v>
      </c>
      <c r="I7" s="13">
        <f>COUNTIFS(Table13[User principal name],Table13[[#This Row],[User principal name]],Table13[Type],Table13[[#This Row],[Type]])</f>
        <v>1</v>
      </c>
      <c r="P7" t="s">
        <v>641</v>
      </c>
      <c r="Q7" t="s">
        <v>642</v>
      </c>
      <c r="R7" s="44">
        <v>45206</v>
      </c>
    </row>
    <row r="8" spans="1:19">
      <c r="A8" s="51" t="s">
        <v>643</v>
      </c>
      <c r="B8" s="8" t="s">
        <v>630</v>
      </c>
      <c r="C8" s="8" t="s">
        <v>644</v>
      </c>
      <c r="D8" s="8"/>
      <c r="E8" s="8">
        <v>1</v>
      </c>
      <c r="F8" s="9">
        <v>1.87</v>
      </c>
      <c r="G8" s="48"/>
      <c r="H8" s="12" t="str" cm="1">
        <f t="array" ref="H8">_xlfn.XLOOKUP(Table13[[#This Row],[Licenças Pagas]],Table9[License],Table9[Type],"#MISSING#",0)</f>
        <v>Base</v>
      </c>
      <c r="I8" s="13">
        <f>COUNTIFS(Table13[User principal name],Table13[[#This Row],[User principal name]],Table13[Type],Table13[[#This Row],[Type]])</f>
        <v>1</v>
      </c>
      <c r="P8" t="s">
        <v>645</v>
      </c>
      <c r="Q8" t="s">
        <v>646</v>
      </c>
      <c r="R8" s="44">
        <v>45033</v>
      </c>
    </row>
    <row r="9" spans="1:19">
      <c r="A9" t="s">
        <v>647</v>
      </c>
      <c r="B9" s="8" t="s">
        <v>630</v>
      </c>
      <c r="C9" s="8" t="s">
        <v>644</v>
      </c>
      <c r="D9" s="8"/>
      <c r="E9" s="8">
        <v>1</v>
      </c>
      <c r="F9" s="9">
        <v>1.87</v>
      </c>
      <c r="G9" s="48"/>
      <c r="H9" s="12" t="str" cm="1">
        <f t="array" ref="H9">_xlfn.XLOOKUP(Table13[[#This Row],[Licenças Pagas]],Table9[License],Table9[Type],"#MISSING#",0)</f>
        <v>Base</v>
      </c>
      <c r="I9" s="13">
        <f>COUNTIFS(Table13[User principal name],Table13[[#This Row],[User principal name]],Table13[Type],Table13[[#This Row],[Type]])</f>
        <v>1</v>
      </c>
      <c r="P9" t="s">
        <v>648</v>
      </c>
      <c r="Q9" t="s">
        <v>649</v>
      </c>
      <c r="R9" s="44">
        <v>45093</v>
      </c>
    </row>
    <row r="10" spans="1:19">
      <c r="A10" s="51" t="s">
        <v>650</v>
      </c>
      <c r="B10" s="8" t="s">
        <v>630</v>
      </c>
      <c r="C10" s="8" t="s">
        <v>644</v>
      </c>
      <c r="D10" s="8"/>
      <c r="E10" s="8">
        <v>1</v>
      </c>
      <c r="F10" s="9">
        <v>1.87</v>
      </c>
      <c r="G10" s="48"/>
      <c r="H10" s="12" t="str" cm="1">
        <f t="array" ref="H10">_xlfn.XLOOKUP(Table13[[#This Row],[Licenças Pagas]],Table9[License],Table9[Type],"#MISSING#",0)</f>
        <v>Base</v>
      </c>
      <c r="I10" s="13">
        <v>1</v>
      </c>
      <c r="P10" t="s">
        <v>624</v>
      </c>
      <c r="Q10" t="s">
        <v>651</v>
      </c>
      <c r="R10" s="44"/>
    </row>
    <row r="11" spans="1:19">
      <c r="A11" s="51" t="s">
        <v>652</v>
      </c>
      <c r="B11" s="8" t="s">
        <v>630</v>
      </c>
      <c r="C11" s="8" t="s">
        <v>644</v>
      </c>
      <c r="D11" s="8"/>
      <c r="E11" s="8">
        <v>1</v>
      </c>
      <c r="F11" s="9">
        <v>1.87</v>
      </c>
      <c r="G11" s="48"/>
      <c r="H11" s="12" t="str" cm="1">
        <f t="array" ref="H11">_xlfn.XLOOKUP(Table13[[#This Row],[Licenças Pagas]],Table9[License],Table9[Type],"#MISSING#",0)</f>
        <v>Base</v>
      </c>
      <c r="I11" s="13">
        <f>COUNTIFS(Table13[User principal name],Table13[[#This Row],[User principal name]],Table13[Type],Table13[[#This Row],[Type]])</f>
        <v>1</v>
      </c>
    </row>
    <row r="12" spans="1:19">
      <c r="A12" t="s">
        <v>653</v>
      </c>
      <c r="B12" s="8" t="s">
        <v>630</v>
      </c>
      <c r="C12" s="8" t="s">
        <v>654</v>
      </c>
      <c r="D12" s="8"/>
      <c r="E12" s="8">
        <v>1</v>
      </c>
      <c r="F12" s="9">
        <v>1.87</v>
      </c>
      <c r="G12" s="48"/>
      <c r="H12" s="12" t="str" cm="1">
        <f t="array" ref="H12">_xlfn.XLOOKUP(Table13[[#This Row],[Licenças Pagas]],Table9[License],Table9[Type],"#MISSING#",0)</f>
        <v>Base</v>
      </c>
      <c r="I12" s="13">
        <f>COUNTIFS(Table13[User principal name],Table13[[#This Row],[User principal name]],Table13[Type],Table13[[#This Row],[Type]])</f>
        <v>1</v>
      </c>
    </row>
    <row r="13" spans="1:19">
      <c r="A13" t="s">
        <v>655</v>
      </c>
      <c r="B13" s="8" t="s">
        <v>639</v>
      </c>
      <c r="C13" s="8" t="s">
        <v>625</v>
      </c>
      <c r="D13" s="8"/>
      <c r="E13" s="8">
        <v>1</v>
      </c>
      <c r="F13" s="9">
        <v>5.6</v>
      </c>
      <c r="G13" s="48"/>
      <c r="H13" s="12" t="str" cm="1">
        <f t="array" ref="H13">_xlfn.XLOOKUP(Table13[[#This Row],[Licenças Pagas]],Table9[License],Table9[Type],"#MISSING#",0)</f>
        <v>Base</v>
      </c>
      <c r="I13" s="13">
        <f>COUNTIFS(Table13[User principal name],Table13[[#This Row],[User principal name]],Table13[Type],Table13[[#This Row],[Type]])</f>
        <v>1</v>
      </c>
    </row>
    <row r="14" spans="1:19">
      <c r="A14" s="8" t="s">
        <v>656</v>
      </c>
      <c r="B14" s="8" t="s">
        <v>639</v>
      </c>
      <c r="C14" s="8" t="s">
        <v>625</v>
      </c>
      <c r="D14" s="8"/>
      <c r="E14" s="8">
        <v>1</v>
      </c>
      <c r="F14" s="9">
        <v>5.6</v>
      </c>
      <c r="G14" s="48"/>
      <c r="H14" s="12" t="str" cm="1">
        <f t="array" ref="H14">_xlfn.XLOOKUP(Table13[[#This Row],[Licenças Pagas]],Table9[License],Table9[Type],"#MISSING#",0)</f>
        <v>Base</v>
      </c>
      <c r="I14" s="13">
        <f>COUNTIFS(Table13[User principal name],Table13[[#This Row],[User principal name]],Table13[Type],Table13[[#This Row],[Type]])</f>
        <v>1</v>
      </c>
    </row>
    <row r="15" spans="1:19">
      <c r="A15" t="s">
        <v>12</v>
      </c>
      <c r="B15" s="8" t="s">
        <v>626</v>
      </c>
      <c r="C15" s="8" t="s">
        <v>625</v>
      </c>
      <c r="D15" s="8"/>
      <c r="E15" s="8">
        <v>1</v>
      </c>
      <c r="F15" s="9">
        <v>11.7</v>
      </c>
      <c r="G15" s="48"/>
      <c r="H15" s="12" t="str" cm="1">
        <f t="array" ref="H15">_xlfn.XLOOKUP(Table13[[#This Row],[Licenças Pagas]],Table9[License],Table9[Type],"#MISSING#",0)</f>
        <v>Base</v>
      </c>
      <c r="I15" s="13">
        <f>COUNTIFS(Table13[User principal name],Table13[[#This Row],[User principal name]],Table13[Type],Table13[[#This Row],[Type]])</f>
        <v>1</v>
      </c>
    </row>
    <row r="16" spans="1:19">
      <c r="A16" t="s">
        <v>33</v>
      </c>
      <c r="B16" s="8" t="s">
        <v>626</v>
      </c>
      <c r="C16" s="8" t="s">
        <v>625</v>
      </c>
      <c r="D16" s="8"/>
      <c r="E16" s="8">
        <v>1</v>
      </c>
      <c r="F16" s="9">
        <v>11.7</v>
      </c>
      <c r="G16" s="48"/>
      <c r="H16" s="12" t="str" cm="1">
        <f t="array" ref="H16">_xlfn.XLOOKUP(Table13[[#This Row],[Licenças Pagas]],Table9[License],Table9[Type],"#MISSING#",0)</f>
        <v>Base</v>
      </c>
      <c r="I16" s="13">
        <f>COUNTIFS(Table13[User principal name],Table13[[#This Row],[User principal name]],Table13[Type],Table13[[#This Row],[Type]])</f>
        <v>1</v>
      </c>
    </row>
    <row r="17" spans="1:9">
      <c r="A17" t="s">
        <v>657</v>
      </c>
      <c r="B17" s="8" t="s">
        <v>626</v>
      </c>
      <c r="C17" s="8" t="s">
        <v>625</v>
      </c>
      <c r="D17" s="8"/>
      <c r="E17" s="8">
        <v>1</v>
      </c>
      <c r="F17" s="9">
        <v>11.7</v>
      </c>
      <c r="G17" s="48"/>
      <c r="H17" s="12" t="str" cm="1">
        <f t="array" ref="H17">_xlfn.XLOOKUP(Table13[[#This Row],[Licenças Pagas]],Table9[License],Table9[Type],"#MISSING#",0)</f>
        <v>Base</v>
      </c>
      <c r="I17" s="13">
        <f>COUNTIFS(Table13[User principal name],Table13[[#This Row],[User principal name]],Table13[Type],Table13[[#This Row],[Type]])</f>
        <v>1</v>
      </c>
    </row>
    <row r="18" spans="1:9">
      <c r="A18" t="s">
        <v>658</v>
      </c>
      <c r="B18" s="8" t="s">
        <v>626</v>
      </c>
      <c r="C18" s="8" t="s">
        <v>625</v>
      </c>
      <c r="D18" s="8"/>
      <c r="E18" s="8">
        <v>1</v>
      </c>
      <c r="F18" s="9">
        <v>11.7</v>
      </c>
      <c r="G18" s="48"/>
      <c r="H18" s="12" t="str" cm="1">
        <f t="array" ref="H18">_xlfn.XLOOKUP(Table13[[#This Row],[Licenças Pagas]],Table9[License],Table9[Type],"#MISSING#",0)</f>
        <v>Base</v>
      </c>
      <c r="I18" s="13">
        <f>COUNTIFS(Table13[User principal name],Table13[[#This Row],[User principal name]],Table13[Type],Table13[[#This Row],[Type]])</f>
        <v>1</v>
      </c>
    </row>
    <row r="19" spans="1:9">
      <c r="A19" t="s">
        <v>42</v>
      </c>
      <c r="B19" s="8" t="s">
        <v>626</v>
      </c>
      <c r="C19" s="8" t="s">
        <v>625</v>
      </c>
      <c r="D19" s="8"/>
      <c r="E19" s="8">
        <v>1</v>
      </c>
      <c r="F19" s="9">
        <v>11.7</v>
      </c>
      <c r="G19" s="48"/>
      <c r="H19" s="12" t="str" cm="1">
        <f t="array" ref="H19">_xlfn.XLOOKUP(Table13[[#This Row],[Licenças Pagas]],Table9[License],Table9[Type],"#MISSING#",0)</f>
        <v>Base</v>
      </c>
      <c r="I19" s="13">
        <f>COUNTIFS(Table13[User principal name],Table13[[#This Row],[User principal name]],Table13[Type],Table13[[#This Row],[Type]])</f>
        <v>1</v>
      </c>
    </row>
    <row r="20" spans="1:9">
      <c r="A20" t="s">
        <v>48</v>
      </c>
      <c r="B20" s="8" t="s">
        <v>626</v>
      </c>
      <c r="C20" s="8" t="s">
        <v>625</v>
      </c>
      <c r="D20" s="8"/>
      <c r="E20" s="8">
        <v>1</v>
      </c>
      <c r="F20" s="9">
        <v>11.7</v>
      </c>
      <c r="G20" s="48"/>
      <c r="H20" s="12" t="str" cm="1">
        <f t="array" ref="H20">_xlfn.XLOOKUP(Table13[[#This Row],[Licenças Pagas]],Table9[License],Table9[Type],"#MISSING#",0)</f>
        <v>Base</v>
      </c>
      <c r="I20" s="13">
        <f>COUNTIFS(Table13[User principal name],Table13[[#This Row],[User principal name]],Table13[Type],Table13[[#This Row],[Type]])</f>
        <v>1</v>
      </c>
    </row>
    <row r="21" spans="1:9">
      <c r="A21" t="s">
        <v>61</v>
      </c>
      <c r="B21" s="8" t="s">
        <v>626</v>
      </c>
      <c r="C21" s="8" t="s">
        <v>625</v>
      </c>
      <c r="D21" s="8"/>
      <c r="E21" s="8">
        <v>1</v>
      </c>
      <c r="F21" s="9">
        <v>11.7</v>
      </c>
      <c r="G21" s="48"/>
      <c r="H21" s="12" t="str" cm="1">
        <f t="array" ref="H21">_xlfn.XLOOKUP(Table13[[#This Row],[Licenças Pagas]],Table9[License],Table9[Type],"#MISSING#",0)</f>
        <v>Base</v>
      </c>
      <c r="I21" s="13">
        <f>COUNTIFS(Table13[User principal name],Table13[[#This Row],[User principal name]],Table13[Type],Table13[[#This Row],[Type]])</f>
        <v>1</v>
      </c>
    </row>
    <row r="22" spans="1:9">
      <c r="A22" t="s">
        <v>659</v>
      </c>
      <c r="B22" s="8" t="s">
        <v>626</v>
      </c>
      <c r="C22" s="8" t="s">
        <v>625</v>
      </c>
      <c r="D22" s="8"/>
      <c r="E22" s="8">
        <v>1</v>
      </c>
      <c r="F22" s="9">
        <v>11.7</v>
      </c>
      <c r="G22" s="48"/>
      <c r="H22" s="12" t="str" cm="1">
        <f t="array" ref="H22">_xlfn.XLOOKUP(Table13[[#This Row],[Licenças Pagas]],Table9[License],Table9[Type],"#MISSING#",0)</f>
        <v>Base</v>
      </c>
      <c r="I22" s="13">
        <f>COUNTIFS(Table13[User principal name],Table13[[#This Row],[User principal name]],Table13[Type],Table13[[#This Row],[Type]])</f>
        <v>1</v>
      </c>
    </row>
    <row r="23" spans="1:9">
      <c r="A23" t="s">
        <v>660</v>
      </c>
      <c r="B23" s="8" t="s">
        <v>626</v>
      </c>
      <c r="C23" s="8" t="s">
        <v>625</v>
      </c>
      <c r="D23" s="8"/>
      <c r="E23" s="8">
        <v>1</v>
      </c>
      <c r="F23" s="9">
        <v>11.7</v>
      </c>
      <c r="G23" s="48"/>
      <c r="H23" s="12" t="str" cm="1">
        <f t="array" ref="H23">_xlfn.XLOOKUP(Table13[[#This Row],[Licenças Pagas]],Table9[License],Table9[Type],"#MISSING#",0)</f>
        <v>Base</v>
      </c>
      <c r="I23" s="13">
        <f>COUNTIFS(Table13[User principal name],Table13[[#This Row],[User principal name]],Table13[Type],Table13[[#This Row],[Type]])</f>
        <v>1</v>
      </c>
    </row>
    <row r="24" spans="1:9">
      <c r="A24" t="s">
        <v>82</v>
      </c>
      <c r="B24" s="8" t="s">
        <v>626</v>
      </c>
      <c r="C24" s="8" t="s">
        <v>644</v>
      </c>
      <c r="D24" s="8"/>
      <c r="E24" s="8">
        <v>1</v>
      </c>
      <c r="F24" s="9">
        <v>11.7</v>
      </c>
      <c r="G24" s="48"/>
      <c r="H24" s="12" t="str" cm="1">
        <f t="array" ref="H24">_xlfn.XLOOKUP(Table13[[#This Row],[Licenças Pagas]],Table9[License],Table9[Type],"#MISSING#",0)</f>
        <v>Base</v>
      </c>
      <c r="I24" s="13">
        <f>COUNTIFS(Table13[User principal name],Table13[[#This Row],[User principal name]],Table13[Type],Table13[[#This Row],[Type]])</f>
        <v>1</v>
      </c>
    </row>
    <row r="25" spans="1:9">
      <c r="A25" t="s">
        <v>86</v>
      </c>
      <c r="B25" s="8" t="s">
        <v>626</v>
      </c>
      <c r="C25" s="8" t="s">
        <v>625</v>
      </c>
      <c r="D25" s="8"/>
      <c r="E25" s="8">
        <v>1</v>
      </c>
      <c r="F25" s="9">
        <v>11.7</v>
      </c>
      <c r="G25" s="48"/>
      <c r="H25" s="12" t="str" cm="1">
        <f t="array" ref="H25">_xlfn.XLOOKUP(Table13[[#This Row],[Licenças Pagas]],Table9[License],Table9[Type],"#MISSING#",0)</f>
        <v>Base</v>
      </c>
      <c r="I25" s="13">
        <f>COUNTIFS(Table13[User principal name],Table13[[#This Row],[User principal name]],Table13[Type],Table13[[#This Row],[Type]])</f>
        <v>1</v>
      </c>
    </row>
    <row r="26" spans="1:9">
      <c r="A26" t="s">
        <v>661</v>
      </c>
      <c r="B26" s="8" t="s">
        <v>626</v>
      </c>
      <c r="C26" s="8" t="s">
        <v>625</v>
      </c>
      <c r="D26" s="8"/>
      <c r="E26" s="8">
        <v>1</v>
      </c>
      <c r="F26" s="9">
        <v>11.7</v>
      </c>
      <c r="G26" s="48"/>
      <c r="H26" s="12" t="str" cm="1">
        <f t="array" ref="H26">_xlfn.XLOOKUP(Table13[[#This Row],[Licenças Pagas]],Table9[License],Table9[Type],"#MISSING#",0)</f>
        <v>Base</v>
      </c>
      <c r="I26" s="13">
        <f>COUNTIFS(Table13[User principal name],Table13[[#This Row],[User principal name]],Table13[Type],Table13[[#This Row],[Type]])</f>
        <v>1</v>
      </c>
    </row>
    <row r="27" spans="1:9">
      <c r="A27" t="s">
        <v>662</v>
      </c>
      <c r="B27" s="8" t="s">
        <v>626</v>
      </c>
      <c r="C27" s="8" t="s">
        <v>625</v>
      </c>
      <c r="D27" s="8"/>
      <c r="E27" s="8">
        <v>1</v>
      </c>
      <c r="F27" s="9">
        <v>11.7</v>
      </c>
      <c r="G27" s="48"/>
      <c r="H27" s="12" t="str" cm="1">
        <f t="array" ref="H27">_xlfn.XLOOKUP(Table13[[#This Row],[Licenças Pagas]],Table9[License],Table9[Type],"#MISSING#",0)</f>
        <v>Base</v>
      </c>
      <c r="I27" s="13">
        <f>COUNTIFS(Table13[User principal name],Table13[[#This Row],[User principal name]],Table13[Type],Table13[[#This Row],[Type]])</f>
        <v>1</v>
      </c>
    </row>
    <row r="28" spans="1:9">
      <c r="A28" t="s">
        <v>106</v>
      </c>
      <c r="B28" s="8" t="s">
        <v>626</v>
      </c>
      <c r="C28" s="8" t="s">
        <v>625</v>
      </c>
      <c r="D28" s="8"/>
      <c r="E28" s="8">
        <v>1</v>
      </c>
      <c r="F28" s="9">
        <v>11.7</v>
      </c>
      <c r="G28" s="48"/>
      <c r="H28" s="12" t="str" cm="1">
        <f t="array" ref="H28">_xlfn.XLOOKUP(Table13[[#This Row],[Licenças Pagas]],Table9[License],Table9[Type],"#MISSING#",0)</f>
        <v>Base</v>
      </c>
      <c r="I28" s="13">
        <f>COUNTIFS(Table13[User principal name],Table13[[#This Row],[User principal name]],Table13[Type],Table13[[#This Row],[Type]])</f>
        <v>1</v>
      </c>
    </row>
    <row r="29" spans="1:9">
      <c r="A29" t="s">
        <v>623</v>
      </c>
      <c r="B29" s="8" t="s">
        <v>626</v>
      </c>
      <c r="C29" s="8" t="s">
        <v>625</v>
      </c>
      <c r="D29" s="8"/>
      <c r="E29" s="8">
        <v>1</v>
      </c>
      <c r="F29" s="9">
        <v>11.7</v>
      </c>
      <c r="G29" s="48"/>
      <c r="H29" s="12" t="str" cm="1">
        <f t="array" ref="H29">_xlfn.XLOOKUP(Table13[[#This Row],[Licenças Pagas]],Table9[License],Table9[Type],"#MISSING#",0)</f>
        <v>Base</v>
      </c>
      <c r="I29" s="13">
        <f>COUNTIFS(Table13[User principal name],Table13[[#This Row],[User principal name]],Table13[Type],Table13[[#This Row],[Type]])</f>
        <v>1</v>
      </c>
    </row>
    <row r="30" spans="1:9">
      <c r="A30" t="s">
        <v>663</v>
      </c>
      <c r="B30" s="8" t="s">
        <v>626</v>
      </c>
      <c r="C30" s="8" t="s">
        <v>625</v>
      </c>
      <c r="D30" s="8"/>
      <c r="E30" s="8">
        <v>1</v>
      </c>
      <c r="F30" s="9">
        <v>11.7</v>
      </c>
      <c r="G30" s="48"/>
      <c r="H30" s="12" t="str" cm="1">
        <f t="array" ref="H30">_xlfn.XLOOKUP(Table13[[#This Row],[Licenças Pagas]],Table9[License],Table9[Type],"#MISSING#",0)</f>
        <v>Base</v>
      </c>
      <c r="I30" s="13">
        <f>COUNTIFS(Table13[User principal name],Table13[[#This Row],[User principal name]],Table13[Type],Table13[[#This Row],[Type]])</f>
        <v>1</v>
      </c>
    </row>
    <row r="31" spans="1:9">
      <c r="A31" t="s">
        <v>115</v>
      </c>
      <c r="B31" s="8" t="s">
        <v>626</v>
      </c>
      <c r="C31" s="8" t="s">
        <v>625</v>
      </c>
      <c r="D31" s="8"/>
      <c r="E31" s="8">
        <v>1</v>
      </c>
      <c r="F31" s="9">
        <v>11.7</v>
      </c>
      <c r="G31" s="48"/>
      <c r="H31" s="12" t="str" cm="1">
        <f t="array" ref="H31">_xlfn.XLOOKUP(Table13[[#This Row],[Licenças Pagas]],Table9[License],Table9[Type],"#MISSING#",0)</f>
        <v>Base</v>
      </c>
      <c r="I31" s="13">
        <f>COUNTIFS(Table13[User principal name],Table13[[#This Row],[User principal name]],Table13[Type],Table13[[#This Row],[Type]])</f>
        <v>1</v>
      </c>
    </row>
    <row r="32" spans="1:9">
      <c r="A32" t="s">
        <v>128</v>
      </c>
      <c r="B32" s="8" t="s">
        <v>626</v>
      </c>
      <c r="C32" s="8" t="s">
        <v>625</v>
      </c>
      <c r="D32" s="8"/>
      <c r="E32" s="8">
        <v>1</v>
      </c>
      <c r="F32" s="9">
        <v>11.7</v>
      </c>
      <c r="G32" s="48"/>
      <c r="H32" s="12" t="str" cm="1">
        <f t="array" ref="H32">_xlfn.XLOOKUP(Table13[[#This Row],[Licenças Pagas]],Table9[License],Table9[Type],"#MISSING#",0)</f>
        <v>Base</v>
      </c>
      <c r="I32" s="13">
        <f>COUNTIFS(Table13[User principal name],Table13[[#This Row],[User principal name]],Table13[Type],Table13[[#This Row],[Type]])</f>
        <v>1</v>
      </c>
    </row>
    <row r="33" spans="1:9">
      <c r="A33" t="s">
        <v>664</v>
      </c>
      <c r="B33" s="8" t="s">
        <v>626</v>
      </c>
      <c r="C33" s="8" t="s">
        <v>625</v>
      </c>
      <c r="D33" s="8"/>
      <c r="E33" s="8">
        <v>1</v>
      </c>
      <c r="F33" s="9">
        <v>11.7</v>
      </c>
      <c r="G33" s="48"/>
      <c r="H33" s="12" t="str" cm="1">
        <f t="array" ref="H33">_xlfn.XLOOKUP(Table13[[#This Row],[Licenças Pagas]],Table9[License],Table9[Type],"#MISSING#",0)</f>
        <v>Base</v>
      </c>
      <c r="I33" s="13">
        <f>COUNTIFS(Table13[User principal name],Table13[[#This Row],[User principal name]],Table13[Type],Table13[[#This Row],[Type]])</f>
        <v>1</v>
      </c>
    </row>
    <row r="34" spans="1:9">
      <c r="A34" t="s">
        <v>665</v>
      </c>
      <c r="B34" s="8" t="s">
        <v>626</v>
      </c>
      <c r="C34" s="8" t="s">
        <v>625</v>
      </c>
      <c r="D34" s="8"/>
      <c r="E34" s="8">
        <v>1</v>
      </c>
      <c r="F34" s="9">
        <v>11.7</v>
      </c>
      <c r="G34" s="48"/>
      <c r="H34" s="12" t="str" cm="1">
        <f t="array" ref="H34">_xlfn.XLOOKUP(Table13[[#This Row],[Licenças Pagas]],Table9[License],Table9[Type],"#MISSING#",0)</f>
        <v>Base</v>
      </c>
      <c r="I34" s="13">
        <f>COUNTIFS(Table13[User principal name],Table13[[#This Row],[User principal name]],Table13[Type],Table13[[#This Row],[Type]])</f>
        <v>1</v>
      </c>
    </row>
    <row r="35" spans="1:9">
      <c r="A35" t="s">
        <v>666</v>
      </c>
      <c r="B35" s="8" t="s">
        <v>626</v>
      </c>
      <c r="C35" s="8" t="s">
        <v>625</v>
      </c>
      <c r="D35" s="8"/>
      <c r="E35" s="8">
        <v>1</v>
      </c>
      <c r="F35" s="9">
        <v>11.7</v>
      </c>
      <c r="G35" s="48"/>
      <c r="H35" s="12" t="str" cm="1">
        <f t="array" ref="H35">_xlfn.XLOOKUP(Table13[[#This Row],[Licenças Pagas]],Table9[License],Table9[Type],"#MISSING#",0)</f>
        <v>Base</v>
      </c>
      <c r="I35" s="13">
        <f>COUNTIFS(Table13[User principal name],Table13[[#This Row],[User principal name]],Table13[Type],Table13[[#This Row],[Type]])</f>
        <v>1</v>
      </c>
    </row>
    <row r="36" spans="1:9">
      <c r="A36" t="s">
        <v>143</v>
      </c>
      <c r="B36" s="8" t="s">
        <v>626</v>
      </c>
      <c r="C36" s="8" t="s">
        <v>625</v>
      </c>
      <c r="D36" s="8"/>
      <c r="E36" s="8">
        <v>1</v>
      </c>
      <c r="F36" s="9">
        <v>11.7</v>
      </c>
      <c r="G36" s="48"/>
      <c r="H36" s="12" t="str" cm="1">
        <f t="array" ref="H36">_xlfn.XLOOKUP(Table13[[#This Row],[Licenças Pagas]],Table9[License],Table9[Type],"#MISSING#",0)</f>
        <v>Base</v>
      </c>
      <c r="I36" s="13">
        <f>COUNTIFS(Table13[User principal name],Table13[[#This Row],[User principal name]],Table13[Type],Table13[[#This Row],[Type]])</f>
        <v>1</v>
      </c>
    </row>
    <row r="37" spans="1:9">
      <c r="A37" t="s">
        <v>149</v>
      </c>
      <c r="B37" s="8" t="s">
        <v>626</v>
      </c>
      <c r="C37" s="8" t="s">
        <v>625</v>
      </c>
      <c r="D37" s="8"/>
      <c r="E37" s="8">
        <v>1</v>
      </c>
      <c r="F37" s="9">
        <v>11.7</v>
      </c>
      <c r="G37" s="48"/>
      <c r="H37" s="12" t="str" cm="1">
        <f t="array" ref="H37">_xlfn.XLOOKUP(Table13[[#This Row],[Licenças Pagas]],Table9[License],Table9[Type],"#MISSING#",0)</f>
        <v>Base</v>
      </c>
      <c r="I37" s="13">
        <f>COUNTIFS(Table13[User principal name],Table13[[#This Row],[User principal name]],Table13[Type],Table13[[#This Row],[Type]])</f>
        <v>1</v>
      </c>
    </row>
    <row r="38" spans="1:9">
      <c r="A38" t="s">
        <v>152</v>
      </c>
      <c r="B38" s="8" t="s">
        <v>626</v>
      </c>
      <c r="C38" s="8" t="s">
        <v>625</v>
      </c>
      <c r="D38" s="8"/>
      <c r="E38" s="8">
        <v>1</v>
      </c>
      <c r="F38" s="9">
        <v>11.7</v>
      </c>
      <c r="G38" s="48"/>
      <c r="H38" s="12" t="str" cm="1">
        <f t="array" ref="H38">_xlfn.XLOOKUP(Table13[[#This Row],[Licenças Pagas]],Table9[License],Table9[Type],"#MISSING#",0)</f>
        <v>Base</v>
      </c>
      <c r="I38" s="13">
        <f>COUNTIFS(Table13[User principal name],Table13[[#This Row],[User principal name]],Table13[Type],Table13[[#This Row],[Type]])</f>
        <v>1</v>
      </c>
    </row>
    <row r="39" spans="1:9">
      <c r="A39" t="s">
        <v>154</v>
      </c>
      <c r="B39" s="8" t="s">
        <v>626</v>
      </c>
      <c r="C39" s="8" t="s">
        <v>625</v>
      </c>
      <c r="D39" s="8"/>
      <c r="E39" s="8">
        <v>1</v>
      </c>
      <c r="F39" s="9">
        <v>11.7</v>
      </c>
      <c r="G39" s="48"/>
      <c r="H39" s="12" t="str" cm="1">
        <f t="array" ref="H39">_xlfn.XLOOKUP(Table13[[#This Row],[Licenças Pagas]],Table9[License],Table9[Type],"#MISSING#",0)</f>
        <v>Base</v>
      </c>
      <c r="I39" s="13">
        <f>COUNTIFS(Table13[User principal name],Table13[[#This Row],[User principal name]],Table13[Type],Table13[[#This Row],[Type]])</f>
        <v>1</v>
      </c>
    </row>
    <row r="40" spans="1:9">
      <c r="A40" t="s">
        <v>162</v>
      </c>
      <c r="B40" s="8" t="s">
        <v>626</v>
      </c>
      <c r="C40" s="8" t="s">
        <v>625</v>
      </c>
      <c r="D40" s="8"/>
      <c r="E40" s="8">
        <v>1</v>
      </c>
      <c r="F40" s="9">
        <v>11.7</v>
      </c>
      <c r="G40" s="48"/>
      <c r="H40" s="12" t="str" cm="1">
        <f t="array" ref="H40">_xlfn.XLOOKUP(Table13[[#This Row],[Licenças Pagas]],Table9[License],Table9[Type],"#MISSING#",0)</f>
        <v>Base</v>
      </c>
      <c r="I40" s="13">
        <f>COUNTIFS(Table13[User principal name],Table13[[#This Row],[User principal name]],Table13[Type],Table13[[#This Row],[Type]])</f>
        <v>1</v>
      </c>
    </row>
    <row r="41" spans="1:9">
      <c r="A41" t="s">
        <v>167</v>
      </c>
      <c r="B41" s="8" t="s">
        <v>626</v>
      </c>
      <c r="C41" s="8" t="s">
        <v>625</v>
      </c>
      <c r="D41" s="8"/>
      <c r="E41" s="8">
        <v>1</v>
      </c>
      <c r="F41" s="9">
        <v>11.7</v>
      </c>
      <c r="G41" s="48"/>
      <c r="H41" s="12" t="str" cm="1">
        <f t="array" ref="H41">_xlfn.XLOOKUP(Table13[[#This Row],[Licenças Pagas]],Table9[License],Table9[Type],"#MISSING#",0)</f>
        <v>Base</v>
      </c>
      <c r="I41" s="13">
        <f>COUNTIFS(Table13[User principal name],Table13[[#This Row],[User principal name]],Table13[Type],Table13[[#This Row],[Type]])</f>
        <v>1</v>
      </c>
    </row>
    <row r="42" spans="1:9">
      <c r="A42" t="s">
        <v>667</v>
      </c>
      <c r="B42" s="8" t="s">
        <v>626</v>
      </c>
      <c r="C42" s="8" t="s">
        <v>625</v>
      </c>
      <c r="D42" s="8"/>
      <c r="E42" s="8">
        <v>1</v>
      </c>
      <c r="F42" s="9">
        <v>11.7</v>
      </c>
      <c r="G42" s="48"/>
      <c r="H42" s="12" t="str" cm="1">
        <f t="array" ref="H42">_xlfn.XLOOKUP(Table13[[#This Row],[Licenças Pagas]],Table9[License],Table9[Type],"#MISSING#",0)</f>
        <v>Base</v>
      </c>
      <c r="I42" s="13">
        <f>COUNTIFS(Table13[User principal name],Table13[[#This Row],[User principal name]],Table13[Type],Table13[[#This Row],[Type]])</f>
        <v>1</v>
      </c>
    </row>
    <row r="43" spans="1:9">
      <c r="A43" t="s">
        <v>668</v>
      </c>
      <c r="B43" s="8" t="s">
        <v>626</v>
      </c>
      <c r="C43" s="8" t="s">
        <v>644</v>
      </c>
      <c r="D43" s="8"/>
      <c r="E43" s="8">
        <v>1</v>
      </c>
      <c r="F43" s="9">
        <v>11.7</v>
      </c>
      <c r="G43" s="48"/>
      <c r="H43" s="12" t="str" cm="1">
        <f t="array" ref="H43">_xlfn.XLOOKUP(Table13[[#This Row],[Licenças Pagas]],Table9[License],Table9[Type],"#MISSING#",0)</f>
        <v>Base</v>
      </c>
      <c r="I43" s="13">
        <f>COUNTIFS(Table13[User principal name],Table13[[#This Row],[User principal name]],Table13[Type],Table13[[#This Row],[Type]])</f>
        <v>1</v>
      </c>
    </row>
    <row r="44" spans="1:9">
      <c r="A44" t="s">
        <v>669</v>
      </c>
      <c r="B44" s="8" t="s">
        <v>626</v>
      </c>
      <c r="C44" s="8" t="s">
        <v>625</v>
      </c>
      <c r="D44" s="8"/>
      <c r="E44" s="8">
        <v>1</v>
      </c>
      <c r="F44" s="9">
        <v>11.7</v>
      </c>
      <c r="G44" s="48"/>
      <c r="H44" s="12" t="str" cm="1">
        <f t="array" ref="H44">_xlfn.XLOOKUP(Table13[[#This Row],[Licenças Pagas]],Table9[License],Table9[Type],"#MISSING#",0)</f>
        <v>Base</v>
      </c>
      <c r="I44" s="13">
        <f>COUNTIFS(Table13[User principal name],Table13[[#This Row],[User principal name]],Table13[Type],Table13[[#This Row],[Type]])</f>
        <v>1</v>
      </c>
    </row>
    <row r="45" spans="1:9">
      <c r="A45" t="s">
        <v>670</v>
      </c>
      <c r="B45" s="8" t="s">
        <v>626</v>
      </c>
      <c r="C45" s="8" t="s">
        <v>625</v>
      </c>
      <c r="D45" s="8"/>
      <c r="E45" s="8">
        <v>1</v>
      </c>
      <c r="F45" s="9">
        <v>11.7</v>
      </c>
      <c r="G45" s="48"/>
      <c r="H45" s="12" t="str" cm="1">
        <f t="array" ref="H45">_xlfn.XLOOKUP(Table13[[#This Row],[Licenças Pagas]],Table9[License],Table9[Type],"#MISSING#",0)</f>
        <v>Base</v>
      </c>
      <c r="I45" s="13">
        <f>COUNTIFS(Table13[User principal name],Table13[[#This Row],[User principal name]],Table13[Type],Table13[[#This Row],[Type]])</f>
        <v>1</v>
      </c>
    </row>
    <row r="46" spans="1:9">
      <c r="A46" t="s">
        <v>671</v>
      </c>
      <c r="B46" s="8" t="s">
        <v>626</v>
      </c>
      <c r="C46" s="8" t="s">
        <v>625</v>
      </c>
      <c r="D46" s="8"/>
      <c r="E46" s="8">
        <v>1</v>
      </c>
      <c r="F46" s="9">
        <v>11.7</v>
      </c>
      <c r="G46" s="48"/>
      <c r="H46" s="12" t="str" cm="1">
        <f t="array" ref="H46">_xlfn.XLOOKUP(Table13[[#This Row],[Licenças Pagas]],Table9[License],Table9[Type],"#MISSING#",0)</f>
        <v>Base</v>
      </c>
      <c r="I46" s="13">
        <f>COUNTIFS(Table13[User principal name],Table13[[#This Row],[User principal name]],Table13[Type],Table13[[#This Row],[Type]])</f>
        <v>1</v>
      </c>
    </row>
    <row r="47" spans="1:9">
      <c r="A47" t="s">
        <v>179</v>
      </c>
      <c r="B47" s="8" t="s">
        <v>626</v>
      </c>
      <c r="C47" s="8" t="s">
        <v>625</v>
      </c>
      <c r="D47" s="8"/>
      <c r="E47" s="8">
        <v>1</v>
      </c>
      <c r="F47" s="9">
        <v>11.7</v>
      </c>
      <c r="G47" s="48"/>
      <c r="H47" s="12" t="str" cm="1">
        <f t="array" ref="H47">_xlfn.XLOOKUP(Table13[[#This Row],[Licenças Pagas]],Table9[License],Table9[Type],"#MISSING#",0)</f>
        <v>Base</v>
      </c>
      <c r="I47" s="13">
        <f>COUNTIFS(Table13[User principal name],Table13[[#This Row],[User principal name]],Table13[Type],Table13[[#This Row],[Type]])</f>
        <v>1</v>
      </c>
    </row>
    <row r="48" spans="1:9">
      <c r="A48" t="s">
        <v>672</v>
      </c>
      <c r="B48" s="8" t="s">
        <v>626</v>
      </c>
      <c r="C48" s="8" t="s">
        <v>625</v>
      </c>
      <c r="D48" s="8"/>
      <c r="E48" s="8">
        <v>1</v>
      </c>
      <c r="F48" s="9">
        <v>11.7</v>
      </c>
      <c r="G48" s="48"/>
      <c r="H48" s="12" t="str" cm="1">
        <f t="array" ref="H48">_xlfn.XLOOKUP(Table13[[#This Row],[Licenças Pagas]],Table9[License],Table9[Type],"#MISSING#",0)</f>
        <v>Base</v>
      </c>
      <c r="I48" s="13">
        <f>COUNTIFS(Table13[User principal name],Table13[[#This Row],[User principal name]],Table13[Type],Table13[[#This Row],[Type]])</f>
        <v>1</v>
      </c>
    </row>
    <row r="49" spans="1:11">
      <c r="A49" t="s">
        <v>673</v>
      </c>
      <c r="B49" s="8" t="s">
        <v>626</v>
      </c>
      <c r="C49" s="8" t="s">
        <v>625</v>
      </c>
      <c r="D49" s="8"/>
      <c r="E49" s="8">
        <v>1</v>
      </c>
      <c r="F49" s="9">
        <v>11.7</v>
      </c>
      <c r="G49" s="48"/>
      <c r="H49" s="12" t="str" cm="1">
        <f t="array" ref="H49">_xlfn.XLOOKUP(Table13[[#This Row],[Licenças Pagas]],Table9[License],Table9[Type],"#MISSING#",0)</f>
        <v>Base</v>
      </c>
      <c r="I49" s="13">
        <f>COUNTIFS(Table13[User principal name],Table13[[#This Row],[User principal name]],Table13[Type],Table13[[#This Row],[Type]])</f>
        <v>1</v>
      </c>
    </row>
    <row r="50" spans="1:11">
      <c r="A50" t="s">
        <v>189</v>
      </c>
      <c r="B50" s="8" t="s">
        <v>626</v>
      </c>
      <c r="C50" s="8" t="s">
        <v>625</v>
      </c>
      <c r="D50" s="8"/>
      <c r="E50" s="8">
        <v>1</v>
      </c>
      <c r="F50" s="9">
        <v>11.7</v>
      </c>
      <c r="G50" s="48"/>
      <c r="H50" s="12" t="str" cm="1">
        <f t="array" ref="H50">_xlfn.XLOOKUP(Table13[[#This Row],[Licenças Pagas]],Table9[License],Table9[Type],"#MISSING#",0)</f>
        <v>Base</v>
      </c>
      <c r="I50" s="13">
        <f>COUNTIFS(Table13[User principal name],Table13[[#This Row],[User principal name]],Table13[Type],Table13[[#This Row],[Type]])</f>
        <v>1</v>
      </c>
    </row>
    <row r="51" spans="1:11">
      <c r="A51" t="s">
        <v>674</v>
      </c>
      <c r="B51" s="8" t="s">
        <v>626</v>
      </c>
      <c r="C51" s="8" t="s">
        <v>625</v>
      </c>
      <c r="D51" s="8"/>
      <c r="E51" s="8">
        <v>1</v>
      </c>
      <c r="F51" s="9">
        <v>11.7</v>
      </c>
      <c r="G51" s="48"/>
      <c r="H51" s="12" t="str" cm="1">
        <f t="array" ref="H51">_xlfn.XLOOKUP(Table13[[#This Row],[Licenças Pagas]],Table9[License],Table9[Type],"#MISSING#",0)</f>
        <v>Base</v>
      </c>
      <c r="I51" s="13">
        <f>COUNTIFS(Table13[User principal name],Table13[[#This Row],[User principal name]],Table13[Type],Table13[[#This Row],[Type]])</f>
        <v>1</v>
      </c>
    </row>
    <row r="52" spans="1:11">
      <c r="A52" t="s">
        <v>675</v>
      </c>
      <c r="B52" s="8" t="s">
        <v>626</v>
      </c>
      <c r="C52" s="8" t="s">
        <v>625</v>
      </c>
      <c r="D52" s="8"/>
      <c r="E52" s="8">
        <v>1</v>
      </c>
      <c r="F52" s="9">
        <v>11.7</v>
      </c>
      <c r="G52" s="48"/>
      <c r="H52" s="12" t="str" cm="1">
        <f t="array" ref="H52">_xlfn.XLOOKUP(Table13[[#This Row],[Licenças Pagas]],Table9[License],Table9[Type],"#MISSING#",0)</f>
        <v>Base</v>
      </c>
      <c r="I52" s="13">
        <f>COUNTIFS(Table13[User principal name],Table13[[#This Row],[User principal name]],Table13[Type],Table13[[#This Row],[Type]])</f>
        <v>1</v>
      </c>
    </row>
    <row r="53" spans="1:11">
      <c r="A53" t="s">
        <v>196</v>
      </c>
      <c r="B53" s="8" t="s">
        <v>626</v>
      </c>
      <c r="C53" s="8" t="s">
        <v>625</v>
      </c>
      <c r="D53" s="8"/>
      <c r="E53" s="8">
        <v>1</v>
      </c>
      <c r="F53" s="9">
        <v>11.7</v>
      </c>
      <c r="G53" s="48"/>
      <c r="H53" s="12" t="str" cm="1">
        <f t="array" ref="H53">_xlfn.XLOOKUP(Table13[[#This Row],[Licenças Pagas]],Table9[License],Table9[Type],"#MISSING#",0)</f>
        <v>Base</v>
      </c>
      <c r="I53" s="13">
        <f>COUNTIFS(Table13[User principal name],Table13[[#This Row],[User principal name]],Table13[Type],Table13[[#This Row],[Type]])</f>
        <v>1</v>
      </c>
    </row>
    <row r="54" spans="1:11">
      <c r="A54" t="s">
        <v>676</v>
      </c>
      <c r="B54" s="8" t="s">
        <v>626</v>
      </c>
      <c r="C54" s="8" t="s">
        <v>625</v>
      </c>
      <c r="D54" s="8"/>
      <c r="E54" s="8">
        <v>1</v>
      </c>
      <c r="F54" s="9">
        <v>11.7</v>
      </c>
      <c r="G54" s="48"/>
      <c r="H54" s="12" t="str" cm="1">
        <f t="array" ref="H54">_xlfn.XLOOKUP(Table13[[#This Row],[Licenças Pagas]],Table9[License],Table9[Type],"#MISSING#",0)</f>
        <v>Base</v>
      </c>
      <c r="I54" s="13">
        <f>COUNTIFS(Table13[User principal name],Table13[[#This Row],[User principal name]],Table13[Type],Table13[[#This Row],[Type]])</f>
        <v>1</v>
      </c>
    </row>
    <row r="55" spans="1:11">
      <c r="A55" t="s">
        <v>677</v>
      </c>
      <c r="B55" s="8" t="s">
        <v>626</v>
      </c>
      <c r="C55" s="8" t="s">
        <v>625</v>
      </c>
      <c r="D55" s="8"/>
      <c r="E55" s="8">
        <v>1</v>
      </c>
      <c r="F55" s="9">
        <v>11.7</v>
      </c>
      <c r="G55" s="48"/>
      <c r="H55" s="12" t="str" cm="1">
        <f t="array" ref="H55">_xlfn.XLOOKUP(Table13[[#This Row],[Licenças Pagas]],Table9[License],Table9[Type],"#MISSING#",0)</f>
        <v>Base</v>
      </c>
      <c r="I55" s="13">
        <f>COUNTIFS(Table13[User principal name],Table13[[#This Row],[User principal name]],Table13[Type],Table13[[#This Row],[Type]])</f>
        <v>1</v>
      </c>
    </row>
    <row r="56" spans="1:11">
      <c r="A56" t="s">
        <v>517</v>
      </c>
      <c r="B56" s="8" t="s">
        <v>626</v>
      </c>
      <c r="C56" s="8" t="s">
        <v>625</v>
      </c>
      <c r="D56" s="8"/>
      <c r="E56" s="8">
        <v>1</v>
      </c>
      <c r="F56" s="9">
        <v>11.7</v>
      </c>
      <c r="G56" s="48"/>
      <c r="H56" s="12" t="str" cm="1">
        <f t="array" ref="H56">_xlfn.XLOOKUP(Table13[[#This Row],[Licenças Pagas]],Table9[License],Table9[Type],"#MISSING#",0)</f>
        <v>Base</v>
      </c>
      <c r="I56" s="13">
        <f>COUNTIFS(Table13[User principal name],Table13[[#This Row],[User principal name]],Table13[Type],Table13[[#This Row],[Type]])</f>
        <v>1</v>
      </c>
    </row>
    <row r="57" spans="1:11">
      <c r="A57" t="s">
        <v>204</v>
      </c>
      <c r="B57" s="8" t="s">
        <v>626</v>
      </c>
      <c r="C57" s="8" t="s">
        <v>644</v>
      </c>
      <c r="D57" s="8"/>
      <c r="E57" s="8">
        <v>1</v>
      </c>
      <c r="F57" s="9">
        <v>11.7</v>
      </c>
      <c r="G57" s="48"/>
      <c r="H57" s="12" t="str" cm="1">
        <f t="array" ref="H57">_xlfn.XLOOKUP(Table13[[#This Row],[Licenças Pagas]],Table9[License],Table9[Type],"#MISSING#",0)</f>
        <v>Base</v>
      </c>
      <c r="I57" s="13">
        <f>COUNTIFS(Table13[User principal name],Table13[[#This Row],[User principal name]],Table13[Type],Table13[[#This Row],[Type]])</f>
        <v>1</v>
      </c>
    </row>
    <row r="58" spans="1:11">
      <c r="A58" t="s">
        <v>206</v>
      </c>
      <c r="B58" s="8" t="s">
        <v>626</v>
      </c>
      <c r="C58" s="8" t="s">
        <v>625</v>
      </c>
      <c r="D58" s="8"/>
      <c r="E58" s="8">
        <v>1</v>
      </c>
      <c r="F58" s="9">
        <v>11.7</v>
      </c>
      <c r="G58" s="48"/>
      <c r="H58" s="12" t="str" cm="1">
        <f t="array" ref="H58">_xlfn.XLOOKUP(Table13[[#This Row],[Licenças Pagas]],Table9[License],Table9[Type],"#MISSING#",0)</f>
        <v>Base</v>
      </c>
      <c r="I58" s="13">
        <f>COUNTIFS(Table13[User principal name],Table13[[#This Row],[User principal name]],Table13[Type],Table13[[#This Row],[Type]])</f>
        <v>1</v>
      </c>
    </row>
    <row r="59" spans="1:11">
      <c r="A59" t="s">
        <v>208</v>
      </c>
      <c r="B59" s="8" t="s">
        <v>626</v>
      </c>
      <c r="C59" s="8" t="s">
        <v>625</v>
      </c>
      <c r="D59" s="8"/>
      <c r="E59" s="8">
        <v>1</v>
      </c>
      <c r="F59" s="9">
        <v>11.7</v>
      </c>
      <c r="G59" s="48"/>
      <c r="H59" s="12" t="str" cm="1">
        <f t="array" ref="H59">_xlfn.XLOOKUP(Table13[[#This Row],[Licenças Pagas]],Table9[License],Table9[Type],"#MISSING#",0)</f>
        <v>Base</v>
      </c>
      <c r="I59" s="13">
        <f>COUNTIFS(Table13[User principal name],Table13[[#This Row],[User principal name]],Table13[Type],Table13[[#This Row],[Type]])</f>
        <v>1</v>
      </c>
    </row>
    <row r="60" spans="1:11">
      <c r="A60" t="s">
        <v>678</v>
      </c>
      <c r="B60" s="8" t="s">
        <v>626</v>
      </c>
      <c r="C60" s="8" t="s">
        <v>625</v>
      </c>
      <c r="D60" s="8"/>
      <c r="E60" s="8">
        <v>1</v>
      </c>
      <c r="F60" s="9">
        <v>11.7</v>
      </c>
      <c r="G60" s="48"/>
      <c r="H60" s="12" t="str" cm="1">
        <f t="array" ref="H60">_xlfn.XLOOKUP(Table13[[#This Row],[Licenças Pagas]],Table9[License],Table9[Type],"#MISSING#",0)</f>
        <v>Base</v>
      </c>
      <c r="I60" s="13">
        <f>COUNTIFS(Table13[User principal name],Table13[[#This Row],[User principal name]],Table13[Type],Table13[[#This Row],[Type]])</f>
        <v>1</v>
      </c>
    </row>
    <row r="61" spans="1:11">
      <c r="A61" t="s">
        <v>679</v>
      </c>
      <c r="B61" s="8" t="s">
        <v>626</v>
      </c>
      <c r="C61" s="8" t="s">
        <v>625</v>
      </c>
      <c r="D61" s="8"/>
      <c r="E61" s="8">
        <v>1</v>
      </c>
      <c r="F61" s="9">
        <v>11.7</v>
      </c>
      <c r="G61" s="48"/>
      <c r="H61" s="12" t="str" cm="1">
        <f t="array" ref="H61">_xlfn.XLOOKUP(Table13[[#This Row],[Licenças Pagas]],Table9[License],Table9[Type],"#MISSING#",0)</f>
        <v>Base</v>
      </c>
      <c r="I61" s="13">
        <f>COUNTIFS(Table13[User principal name],Table13[[#This Row],[User principal name]],Table13[Type],Table13[[#This Row],[Type]])</f>
        <v>1</v>
      </c>
    </row>
    <row r="62" spans="1:11">
      <c r="A62" t="s">
        <v>210</v>
      </c>
      <c r="B62" s="8" t="s">
        <v>626</v>
      </c>
      <c r="C62" s="8" t="s">
        <v>625</v>
      </c>
      <c r="D62" s="8"/>
      <c r="E62" s="8">
        <v>1</v>
      </c>
      <c r="F62" s="9">
        <v>11.7</v>
      </c>
      <c r="G62" s="48"/>
      <c r="H62" s="12" t="str" cm="1">
        <f t="array" ref="H62">_xlfn.XLOOKUP(Table13[[#This Row],[Licenças Pagas]],Table9[License],Table9[Type],"#MISSING#",0)</f>
        <v>Base</v>
      </c>
      <c r="I62" s="13">
        <f>COUNTIFS(Table13[User principal name],Table13[[#This Row],[User principal name]],Table13[Type],Table13[[#This Row],[Type]])</f>
        <v>1</v>
      </c>
      <c r="K62" s="52"/>
    </row>
    <row r="63" spans="1:11">
      <c r="A63" t="s">
        <v>220</v>
      </c>
      <c r="B63" s="8" t="s">
        <v>626</v>
      </c>
      <c r="C63" s="8" t="s">
        <v>625</v>
      </c>
      <c r="D63" s="8"/>
      <c r="E63" s="8">
        <v>1</v>
      </c>
      <c r="F63" s="9">
        <v>11.7</v>
      </c>
      <c r="G63" s="48"/>
      <c r="H63" s="12" t="str" cm="1">
        <f t="array" ref="H63">_xlfn.XLOOKUP(Table13[[#This Row],[Licenças Pagas]],Table9[License],Table9[Type],"#MISSING#",0)</f>
        <v>Base</v>
      </c>
      <c r="I63" s="13">
        <f>COUNTIFS(Table13[User principal name],Table13[[#This Row],[User principal name]],Table13[Type],Table13[[#This Row],[Type]])</f>
        <v>1</v>
      </c>
    </row>
    <row r="64" spans="1:11">
      <c r="A64" t="s">
        <v>223</v>
      </c>
      <c r="B64" s="8" t="s">
        <v>626</v>
      </c>
      <c r="C64" s="8" t="s">
        <v>625</v>
      </c>
      <c r="D64" s="8"/>
      <c r="E64" s="8">
        <v>1</v>
      </c>
      <c r="F64" s="9">
        <v>11.7</v>
      </c>
      <c r="G64" s="48"/>
      <c r="H64" s="12" t="str" cm="1">
        <f t="array" ref="H64">_xlfn.XLOOKUP(Table13[[#This Row],[Licenças Pagas]],Table9[License],Table9[Type],"#MISSING#",0)</f>
        <v>Base</v>
      </c>
      <c r="I64" s="13">
        <f>COUNTIFS(Table13[User principal name],Table13[[#This Row],[User principal name]],Table13[Type],Table13[[#This Row],[Type]])</f>
        <v>1</v>
      </c>
    </row>
    <row r="65" spans="1:9">
      <c r="A65" t="s">
        <v>230</v>
      </c>
      <c r="B65" s="8" t="s">
        <v>626</v>
      </c>
      <c r="C65" s="8" t="s">
        <v>625</v>
      </c>
      <c r="D65" s="8"/>
      <c r="E65" s="8">
        <v>1</v>
      </c>
      <c r="F65" s="9">
        <v>11.7</v>
      </c>
      <c r="G65" s="48"/>
      <c r="H65" s="12" t="str" cm="1">
        <f t="array" ref="H65">_xlfn.XLOOKUP(Table13[[#This Row],[Licenças Pagas]],Table9[License],Table9[Type],"#MISSING#",0)</f>
        <v>Base</v>
      </c>
      <c r="I65" s="13">
        <f>COUNTIFS(Table13[User principal name],Table13[[#This Row],[User principal name]],Table13[Type],Table13[[#This Row],[Type]])</f>
        <v>1</v>
      </c>
    </row>
    <row r="66" spans="1:9">
      <c r="A66" t="s">
        <v>591</v>
      </c>
      <c r="B66" s="8" t="s">
        <v>626</v>
      </c>
      <c r="C66" s="8" t="s">
        <v>625</v>
      </c>
      <c r="D66" s="8"/>
      <c r="E66" s="8">
        <v>1</v>
      </c>
      <c r="F66" s="9">
        <v>11.7</v>
      </c>
      <c r="G66" s="48"/>
      <c r="H66" s="12" t="str" cm="1">
        <f t="array" ref="H66">_xlfn.XLOOKUP(Table13[[#This Row],[Licenças Pagas]],Table9[License],Table9[Type],"#MISSING#",0)</f>
        <v>Base</v>
      </c>
      <c r="I66" s="13">
        <f>COUNTIFS(Table13[User principal name],Table13[[#This Row],[User principal name]],Table13[Type],Table13[[#This Row],[Type]])</f>
        <v>1</v>
      </c>
    </row>
    <row r="67" spans="1:9">
      <c r="A67" t="s">
        <v>680</v>
      </c>
      <c r="B67" s="8" t="s">
        <v>626</v>
      </c>
      <c r="C67" s="8" t="s">
        <v>625</v>
      </c>
      <c r="D67" s="8"/>
      <c r="E67" s="8">
        <v>1</v>
      </c>
      <c r="F67" s="9">
        <v>11.7</v>
      </c>
      <c r="G67" s="48"/>
      <c r="H67" s="12" t="str" cm="1">
        <f t="array" ref="H67">_xlfn.XLOOKUP(Table13[[#This Row],[Licenças Pagas]],Table9[License],Table9[Type],"#MISSING#",0)</f>
        <v>Base</v>
      </c>
      <c r="I67" s="13">
        <f>COUNTIFS(Table13[User principal name],Table13[[#This Row],[User principal name]],Table13[Type],Table13[[#This Row],[Type]])</f>
        <v>1</v>
      </c>
    </row>
    <row r="68" spans="1:9">
      <c r="A68" t="s">
        <v>245</v>
      </c>
      <c r="B68" s="8" t="s">
        <v>626</v>
      </c>
      <c r="C68" s="8" t="s">
        <v>625</v>
      </c>
      <c r="D68" s="8"/>
      <c r="E68" s="8">
        <v>1</v>
      </c>
      <c r="F68" s="9">
        <v>11.7</v>
      </c>
      <c r="G68" s="48"/>
      <c r="H68" s="12" t="str" cm="1">
        <f t="array" ref="H68">_xlfn.XLOOKUP(Table13[[#This Row],[Licenças Pagas]],Table9[License],Table9[Type],"#MISSING#",0)</f>
        <v>Base</v>
      </c>
      <c r="I68" s="13">
        <f>COUNTIFS(Table13[User principal name],Table13[[#This Row],[User principal name]],Table13[Type],Table13[[#This Row],[Type]])</f>
        <v>1</v>
      </c>
    </row>
    <row r="69" spans="1:9">
      <c r="A69" t="s">
        <v>681</v>
      </c>
      <c r="B69" s="8" t="s">
        <v>626</v>
      </c>
      <c r="C69" s="8" t="s">
        <v>625</v>
      </c>
      <c r="D69" s="8"/>
      <c r="E69" s="8">
        <v>1</v>
      </c>
      <c r="F69" s="9">
        <v>11.7</v>
      </c>
      <c r="G69" s="48"/>
      <c r="H69" s="12" t="str" cm="1">
        <f t="array" ref="H69">_xlfn.XLOOKUP(Table13[[#This Row],[Licenças Pagas]],Table9[License],Table9[Type],"#MISSING#",0)</f>
        <v>Base</v>
      </c>
      <c r="I69" s="13">
        <f>COUNTIFS(Table13[User principal name],Table13[[#This Row],[User principal name]],Table13[Type],Table13[[#This Row],[Type]])</f>
        <v>1</v>
      </c>
    </row>
    <row r="70" spans="1:9">
      <c r="A70" t="s">
        <v>251</v>
      </c>
      <c r="B70" s="8" t="s">
        <v>626</v>
      </c>
      <c r="C70" s="8" t="s">
        <v>625</v>
      </c>
      <c r="D70" s="8"/>
      <c r="E70" s="8">
        <v>1</v>
      </c>
      <c r="F70" s="9">
        <v>11.7</v>
      </c>
      <c r="G70" s="48"/>
      <c r="H70" s="12" t="str" cm="1">
        <f t="array" ref="H70">_xlfn.XLOOKUP(Table13[[#This Row],[Licenças Pagas]],Table9[License],Table9[Type],"#MISSING#",0)</f>
        <v>Base</v>
      </c>
      <c r="I70" s="13">
        <f>COUNTIFS(Table13[User principal name],Table13[[#This Row],[User principal name]],Table13[Type],Table13[[#This Row],[Type]])</f>
        <v>1</v>
      </c>
    </row>
    <row r="71" spans="1:9">
      <c r="A71" t="s">
        <v>682</v>
      </c>
      <c r="B71" s="8" t="s">
        <v>626</v>
      </c>
      <c r="C71" s="8" t="s">
        <v>625</v>
      </c>
      <c r="D71" s="8"/>
      <c r="E71" s="8">
        <v>1</v>
      </c>
      <c r="F71" s="9">
        <v>11.7</v>
      </c>
      <c r="G71" s="48"/>
      <c r="H71" s="12" t="str" cm="1">
        <f t="array" ref="H71">_xlfn.XLOOKUP(Table13[[#This Row],[Licenças Pagas]],Table9[License],Table9[Type],"#MISSING#",0)</f>
        <v>Base</v>
      </c>
      <c r="I71" s="13">
        <f>COUNTIFS(Table13[User principal name],Table13[[#This Row],[User principal name]],Table13[Type],Table13[[#This Row],[Type]])</f>
        <v>1</v>
      </c>
    </row>
    <row r="72" spans="1:9">
      <c r="A72" t="s">
        <v>260</v>
      </c>
      <c r="B72" s="8" t="s">
        <v>626</v>
      </c>
      <c r="C72" s="8" t="s">
        <v>625</v>
      </c>
      <c r="D72" s="8"/>
      <c r="E72" s="8">
        <v>1</v>
      </c>
      <c r="F72" s="9">
        <v>11.7</v>
      </c>
      <c r="G72" s="48"/>
      <c r="H72" s="12" t="str" cm="1">
        <f t="array" ref="H72">_xlfn.XLOOKUP(Table13[[#This Row],[Licenças Pagas]],Table9[License],Table9[Type],"#MISSING#",0)</f>
        <v>Base</v>
      </c>
      <c r="I72" s="13">
        <f>COUNTIFS(Table13[User principal name],Table13[[#This Row],[User principal name]],Table13[Type],Table13[[#This Row],[Type]])</f>
        <v>1</v>
      </c>
    </row>
    <row r="73" spans="1:9">
      <c r="A73" t="s">
        <v>262</v>
      </c>
      <c r="B73" s="8" t="s">
        <v>626</v>
      </c>
      <c r="C73" s="8" t="s">
        <v>625</v>
      </c>
      <c r="D73" s="8"/>
      <c r="E73" s="8">
        <v>1</v>
      </c>
      <c r="F73" s="9">
        <v>11.7</v>
      </c>
      <c r="G73" s="48"/>
      <c r="H73" s="12" t="str" cm="1">
        <f t="array" ref="H73">_xlfn.XLOOKUP(Table13[[#This Row],[Licenças Pagas]],Table9[License],Table9[Type],"#MISSING#",0)</f>
        <v>Base</v>
      </c>
      <c r="I73" s="13">
        <f>COUNTIFS(Table13[User principal name],Table13[[#This Row],[User principal name]],Table13[Type],Table13[[#This Row],[Type]])</f>
        <v>1</v>
      </c>
    </row>
    <row r="74" spans="1:9">
      <c r="A74" t="s">
        <v>264</v>
      </c>
      <c r="B74" s="8" t="s">
        <v>626</v>
      </c>
      <c r="C74" s="8" t="s">
        <v>625</v>
      </c>
      <c r="D74" s="8"/>
      <c r="E74" s="8">
        <v>1</v>
      </c>
      <c r="F74" s="9">
        <v>11.7</v>
      </c>
      <c r="G74" s="48"/>
      <c r="H74" s="12" t="str" cm="1">
        <f t="array" ref="H74">_xlfn.XLOOKUP(Table13[[#This Row],[Licenças Pagas]],Table9[License],Table9[Type],"#MISSING#",0)</f>
        <v>Base</v>
      </c>
      <c r="I74" s="13">
        <f>COUNTIFS(Table13[User principal name],Table13[[#This Row],[User principal name]],Table13[Type],Table13[[#This Row],[Type]])</f>
        <v>1</v>
      </c>
    </row>
    <row r="75" spans="1:9">
      <c r="A75" t="s">
        <v>266</v>
      </c>
      <c r="B75" s="8" t="s">
        <v>626</v>
      </c>
      <c r="C75" s="8" t="s">
        <v>625</v>
      </c>
      <c r="D75" s="8"/>
      <c r="E75" s="8">
        <v>1</v>
      </c>
      <c r="F75" s="9">
        <v>11.7</v>
      </c>
      <c r="G75" s="48"/>
      <c r="H75" s="12" t="str" cm="1">
        <f t="array" ref="H75">_xlfn.XLOOKUP(Table13[[#This Row],[Licenças Pagas]],Table9[License],Table9[Type],"#MISSING#",0)</f>
        <v>Base</v>
      </c>
      <c r="I75" s="13">
        <f>COUNTIFS(Table13[User principal name],Table13[[#This Row],[User principal name]],Table13[Type],Table13[[#This Row],[Type]])</f>
        <v>1</v>
      </c>
    </row>
    <row r="76" spans="1:9">
      <c r="A76" t="s">
        <v>584</v>
      </c>
      <c r="B76" s="8" t="s">
        <v>626</v>
      </c>
      <c r="C76" s="8" t="s">
        <v>625</v>
      </c>
      <c r="D76" s="8"/>
      <c r="E76" s="8">
        <v>1</v>
      </c>
      <c r="F76" s="9">
        <v>11.7</v>
      </c>
      <c r="G76" s="48"/>
      <c r="H76" s="12" t="str" cm="1">
        <f t="array" ref="H76">_xlfn.XLOOKUP(Table13[[#This Row],[Licenças Pagas]],Table9[License],Table9[Type],"#MISSING#",0)</f>
        <v>Base</v>
      </c>
      <c r="I76" s="13">
        <f>COUNTIFS(Table13[User principal name],Table13[[#This Row],[User principal name]],Table13[Type],Table13[[#This Row],[Type]])</f>
        <v>1</v>
      </c>
    </row>
    <row r="77" spans="1:9">
      <c r="A77" t="s">
        <v>544</v>
      </c>
      <c r="B77" s="8" t="s">
        <v>626</v>
      </c>
      <c r="C77" s="8" t="s">
        <v>625</v>
      </c>
      <c r="D77" s="8"/>
      <c r="E77" s="8">
        <v>1</v>
      </c>
      <c r="F77" s="9">
        <v>11.7</v>
      </c>
      <c r="G77" s="48"/>
      <c r="H77" s="12" t="str" cm="1">
        <f t="array" ref="H77">_xlfn.XLOOKUP(Table13[[#This Row],[Licenças Pagas]],Table9[License],Table9[Type],"#MISSING#",0)</f>
        <v>Base</v>
      </c>
      <c r="I77" s="13">
        <f>COUNTIFS(Table13[User principal name],Table13[[#This Row],[User principal name]],Table13[Type],Table13[[#This Row],[Type]])</f>
        <v>1</v>
      </c>
    </row>
    <row r="78" spans="1:9">
      <c r="A78" t="s">
        <v>683</v>
      </c>
      <c r="B78" s="8" t="s">
        <v>626</v>
      </c>
      <c r="C78" s="8" t="s">
        <v>625</v>
      </c>
      <c r="D78" s="8"/>
      <c r="E78" s="8">
        <v>1</v>
      </c>
      <c r="F78" s="9">
        <v>11.7</v>
      </c>
      <c r="G78" s="48"/>
      <c r="H78" s="12" t="str" cm="1">
        <f t="array" ref="H78">_xlfn.XLOOKUP(Table13[[#This Row],[Licenças Pagas]],Table9[License],Table9[Type],"#MISSING#",0)</f>
        <v>Base</v>
      </c>
      <c r="I78" s="13">
        <f>COUNTIFS(Table13[User principal name],Table13[[#This Row],[User principal name]],Table13[Type],Table13[[#This Row],[Type]])</f>
        <v>1</v>
      </c>
    </row>
    <row r="79" spans="1:9">
      <c r="A79" t="s">
        <v>684</v>
      </c>
      <c r="B79" s="8" t="s">
        <v>626</v>
      </c>
      <c r="C79" s="8" t="s">
        <v>625</v>
      </c>
      <c r="D79" s="8"/>
      <c r="E79" s="8">
        <v>1</v>
      </c>
      <c r="F79" s="9">
        <v>11.7</v>
      </c>
      <c r="G79" s="48"/>
      <c r="H79" s="12" t="str" cm="1">
        <f t="array" ref="H79">_xlfn.XLOOKUP(Table13[[#This Row],[Licenças Pagas]],Table9[License],Table9[Type],"#MISSING#",0)</f>
        <v>Base</v>
      </c>
      <c r="I79" s="13">
        <f>COUNTIFS(Table13[User principal name],Table13[[#This Row],[User principal name]],Table13[Type],Table13[[#This Row],[Type]])</f>
        <v>1</v>
      </c>
    </row>
    <row r="80" spans="1:9">
      <c r="A80" t="s">
        <v>291</v>
      </c>
      <c r="B80" s="8" t="s">
        <v>626</v>
      </c>
      <c r="C80" s="8" t="s">
        <v>625</v>
      </c>
      <c r="D80" s="8"/>
      <c r="E80" s="8">
        <v>1</v>
      </c>
      <c r="F80" s="9">
        <v>11.7</v>
      </c>
      <c r="G80" s="48"/>
      <c r="H80" s="12" t="str" cm="1">
        <f t="array" ref="H80">_xlfn.XLOOKUP(Table13[[#This Row],[Licenças Pagas]],Table9[License],Table9[Type],"#MISSING#",0)</f>
        <v>Base</v>
      </c>
      <c r="I80" s="13">
        <f>COUNTIFS(Table13[User principal name],Table13[[#This Row],[User principal name]],Table13[Type],Table13[[#This Row],[Type]])</f>
        <v>1</v>
      </c>
    </row>
    <row r="81" spans="1:9">
      <c r="A81" t="s">
        <v>685</v>
      </c>
      <c r="B81" s="8" t="s">
        <v>626</v>
      </c>
      <c r="C81" s="8" t="s">
        <v>625</v>
      </c>
      <c r="D81" s="8"/>
      <c r="E81" s="8">
        <v>1</v>
      </c>
      <c r="F81" s="9">
        <v>11.7</v>
      </c>
      <c r="G81" s="48"/>
      <c r="H81" s="12" t="str" cm="1">
        <f t="array" ref="H81">_xlfn.XLOOKUP(Table13[[#This Row],[Licenças Pagas]],Table9[License],Table9[Type],"#MISSING#",0)</f>
        <v>Base</v>
      </c>
      <c r="I81" s="13">
        <f>COUNTIFS(Table13[User principal name],Table13[[#This Row],[User principal name]],Table13[Type],Table13[[#This Row],[Type]])</f>
        <v>1</v>
      </c>
    </row>
    <row r="82" spans="1:9">
      <c r="A82" t="s">
        <v>298</v>
      </c>
      <c r="B82" s="8" t="s">
        <v>626</v>
      </c>
      <c r="C82" s="8" t="s">
        <v>625</v>
      </c>
      <c r="D82" s="8"/>
      <c r="E82" s="8">
        <v>1</v>
      </c>
      <c r="F82" s="9">
        <v>11.7</v>
      </c>
      <c r="G82" s="48"/>
      <c r="H82" s="12" t="str" cm="1">
        <f t="array" ref="H82">_xlfn.XLOOKUP(Table13[[#This Row],[Licenças Pagas]],Table9[License],Table9[Type],"#MISSING#",0)</f>
        <v>Base</v>
      </c>
      <c r="I82" s="13">
        <f>COUNTIFS(Table13[User principal name],Table13[[#This Row],[User principal name]],Table13[Type],Table13[[#This Row],[Type]])</f>
        <v>1</v>
      </c>
    </row>
    <row r="83" spans="1:9">
      <c r="A83" t="s">
        <v>686</v>
      </c>
      <c r="B83" s="8" t="s">
        <v>626</v>
      </c>
      <c r="C83" s="8" t="s">
        <v>625</v>
      </c>
      <c r="D83" s="8"/>
      <c r="E83" s="8">
        <v>1</v>
      </c>
      <c r="F83" s="9">
        <v>11.7</v>
      </c>
      <c r="G83" s="48"/>
      <c r="H83" s="12" t="str" cm="1">
        <f t="array" ref="H83">_xlfn.XLOOKUP(Table13[[#This Row],[Licenças Pagas]],Table9[License],Table9[Type],"#MISSING#",0)</f>
        <v>Base</v>
      </c>
      <c r="I83" s="13">
        <f>COUNTIFS(Table13[User principal name],Table13[[#This Row],[User principal name]],Table13[Type],Table13[[#This Row],[Type]])</f>
        <v>1</v>
      </c>
    </row>
    <row r="84" spans="1:9">
      <c r="A84" t="s">
        <v>687</v>
      </c>
      <c r="B84" s="8" t="s">
        <v>626</v>
      </c>
      <c r="C84" s="8" t="s">
        <v>625</v>
      </c>
      <c r="D84" s="8"/>
      <c r="E84" s="8">
        <v>1</v>
      </c>
      <c r="F84" s="9">
        <v>11.7</v>
      </c>
      <c r="G84" s="48"/>
      <c r="H84" s="12" t="str" cm="1">
        <f t="array" ref="H84">_xlfn.XLOOKUP(Table13[[#This Row],[Licenças Pagas]],Table9[License],Table9[Type],"#MISSING#",0)</f>
        <v>Base</v>
      </c>
      <c r="I84" s="13">
        <f>COUNTIFS(Table13[User principal name],Table13[[#This Row],[User principal name]],Table13[Type],Table13[[#This Row],[Type]])</f>
        <v>1</v>
      </c>
    </row>
    <row r="85" spans="1:9">
      <c r="A85" t="s">
        <v>688</v>
      </c>
      <c r="B85" s="8" t="s">
        <v>626</v>
      </c>
      <c r="C85" s="8" t="s">
        <v>625</v>
      </c>
      <c r="D85" s="8"/>
      <c r="E85" s="8">
        <v>1</v>
      </c>
      <c r="F85" s="9">
        <v>11.7</v>
      </c>
      <c r="G85" s="48"/>
      <c r="H85" s="12" t="str" cm="1">
        <f t="array" ref="H85">_xlfn.XLOOKUP(Table13[[#This Row],[Licenças Pagas]],Table9[License],Table9[Type],"#MISSING#",0)</f>
        <v>Base</v>
      </c>
      <c r="I85" s="13">
        <f>COUNTIFS(Table13[User principal name],Table13[[#This Row],[User principal name]],Table13[Type],Table13[[#This Row],[Type]])</f>
        <v>1</v>
      </c>
    </row>
    <row r="86" spans="1:9">
      <c r="A86" t="s">
        <v>608</v>
      </c>
      <c r="B86" s="8" t="s">
        <v>626</v>
      </c>
      <c r="C86" s="8" t="s">
        <v>625</v>
      </c>
      <c r="D86" s="8"/>
      <c r="E86" s="8">
        <v>1</v>
      </c>
      <c r="F86" s="9">
        <v>11.7</v>
      </c>
      <c r="G86" s="48"/>
      <c r="H86" s="12" t="str" cm="1">
        <f t="array" ref="H86">_xlfn.XLOOKUP(Table13[[#This Row],[Licenças Pagas]],Table9[License],Table9[Type],"#MISSING#",0)</f>
        <v>Base</v>
      </c>
      <c r="I86" s="13">
        <f>COUNTIFS(Table13[User principal name],Table13[[#This Row],[User principal name]],Table13[Type],Table13[[#This Row],[Type]])</f>
        <v>1</v>
      </c>
    </row>
    <row r="87" spans="1:9">
      <c r="A87" t="s">
        <v>689</v>
      </c>
      <c r="B87" s="8" t="s">
        <v>626</v>
      </c>
      <c r="C87" s="8" t="s">
        <v>625</v>
      </c>
      <c r="D87" s="8"/>
      <c r="E87" s="8">
        <v>1</v>
      </c>
      <c r="F87" s="9">
        <v>11.7</v>
      </c>
      <c r="G87" s="48"/>
      <c r="H87" s="12" t="str" cm="1">
        <f t="array" ref="H87">_xlfn.XLOOKUP(Table13[[#This Row],[Licenças Pagas]],Table9[License],Table9[Type],"#MISSING#",0)</f>
        <v>Base</v>
      </c>
      <c r="I87" s="13">
        <f>COUNTIFS(Table13[User principal name],Table13[[#This Row],[User principal name]],Table13[Type],Table13[[#This Row],[Type]])</f>
        <v>1</v>
      </c>
    </row>
    <row r="88" spans="1:9">
      <c r="A88" t="s">
        <v>305</v>
      </c>
      <c r="B88" s="8" t="s">
        <v>626</v>
      </c>
      <c r="C88" s="8" t="s">
        <v>625</v>
      </c>
      <c r="D88" s="8"/>
      <c r="E88" s="8">
        <v>1</v>
      </c>
      <c r="F88" s="9">
        <v>11.7</v>
      </c>
      <c r="G88" s="48"/>
      <c r="H88" s="12" t="str" cm="1">
        <f t="array" ref="H88">_xlfn.XLOOKUP(Table13[[#This Row],[Licenças Pagas]],Table9[License],Table9[Type],"#MISSING#",0)</f>
        <v>Base</v>
      </c>
      <c r="I88" s="13">
        <f>COUNTIFS(Table13[User principal name],Table13[[#This Row],[User principal name]],Table13[Type],Table13[[#This Row],[Type]])</f>
        <v>1</v>
      </c>
    </row>
    <row r="89" spans="1:9">
      <c r="A89" t="s">
        <v>690</v>
      </c>
      <c r="B89" s="8" t="s">
        <v>626</v>
      </c>
      <c r="C89" s="8" t="s">
        <v>625</v>
      </c>
      <c r="D89" s="8"/>
      <c r="E89" s="8">
        <v>1</v>
      </c>
      <c r="F89" s="9">
        <v>11.7</v>
      </c>
      <c r="G89" s="48"/>
      <c r="H89" s="12" t="str" cm="1">
        <f t="array" ref="H89">_xlfn.XLOOKUP(Table13[[#This Row],[Licenças Pagas]],Table9[License],Table9[Type],"#MISSING#",0)</f>
        <v>Base</v>
      </c>
      <c r="I89" s="13">
        <f>COUNTIFS(Table13[User principal name],Table13[[#This Row],[User principal name]],Table13[Type],Table13[[#This Row],[Type]])</f>
        <v>1</v>
      </c>
    </row>
    <row r="90" spans="1:9">
      <c r="A90" t="s">
        <v>691</v>
      </c>
      <c r="B90" s="8" t="s">
        <v>626</v>
      </c>
      <c r="C90" s="8" t="s">
        <v>625</v>
      </c>
      <c r="D90" s="8"/>
      <c r="E90" s="8">
        <v>1</v>
      </c>
      <c r="F90" s="9">
        <v>11.7</v>
      </c>
      <c r="G90" s="48"/>
      <c r="H90" s="12" t="str" cm="1">
        <f t="array" ref="H90">_xlfn.XLOOKUP(Table13[[#This Row],[Licenças Pagas]],Table9[License],Table9[Type],"#MISSING#",0)</f>
        <v>Base</v>
      </c>
      <c r="I90" s="13">
        <f>COUNTIFS(Table13[User principal name],Table13[[#This Row],[User principal name]],Table13[Type],Table13[[#This Row],[Type]])</f>
        <v>1</v>
      </c>
    </row>
    <row r="91" spans="1:9">
      <c r="A91" t="s">
        <v>692</v>
      </c>
      <c r="B91" s="8" t="s">
        <v>626</v>
      </c>
      <c r="C91" s="8" t="s">
        <v>625</v>
      </c>
      <c r="D91" s="8"/>
      <c r="E91" s="8">
        <v>1</v>
      </c>
      <c r="F91" s="9">
        <v>11.7</v>
      </c>
      <c r="G91" s="48"/>
      <c r="H91" s="12" t="str" cm="1">
        <f t="array" ref="H91">_xlfn.XLOOKUP(Table13[[#This Row],[Licenças Pagas]],Table9[License],Table9[Type],"#MISSING#",0)</f>
        <v>Base</v>
      </c>
      <c r="I91" s="13">
        <f>COUNTIFS(Table13[User principal name],Table13[[#This Row],[User principal name]],Table13[Type],Table13[[#This Row],[Type]])</f>
        <v>1</v>
      </c>
    </row>
    <row r="92" spans="1:9">
      <c r="A92" t="s">
        <v>311</v>
      </c>
      <c r="B92" s="8" t="s">
        <v>626</v>
      </c>
      <c r="C92" s="8" t="s">
        <v>625</v>
      </c>
      <c r="D92" s="8"/>
      <c r="E92" s="8">
        <v>1</v>
      </c>
      <c r="F92" s="9">
        <v>11.7</v>
      </c>
      <c r="G92" s="48"/>
      <c r="H92" s="12" t="str" cm="1">
        <f t="array" ref="H92">_xlfn.XLOOKUP(Table13[[#This Row],[Licenças Pagas]],Table9[License],Table9[Type],"#MISSING#",0)</f>
        <v>Base</v>
      </c>
      <c r="I92" s="13">
        <f>COUNTIFS(Table13[User principal name],Table13[[#This Row],[User principal name]],Table13[Type],Table13[[#This Row],[Type]])</f>
        <v>1</v>
      </c>
    </row>
    <row r="93" spans="1:9">
      <c r="A93" t="s">
        <v>512</v>
      </c>
      <c r="B93" s="8" t="s">
        <v>626</v>
      </c>
      <c r="C93" s="8" t="s">
        <v>625</v>
      </c>
      <c r="D93" s="8"/>
      <c r="E93" s="8">
        <v>1</v>
      </c>
      <c r="F93" s="9">
        <v>11.7</v>
      </c>
      <c r="G93" s="48"/>
      <c r="H93" s="12" t="str" cm="1">
        <f t="array" ref="H93">_xlfn.XLOOKUP(Table13[[#This Row],[Licenças Pagas]],Table9[License],Table9[Type],"#MISSING#",0)</f>
        <v>Base</v>
      </c>
      <c r="I93" s="13">
        <f>COUNTIFS(Table13[User principal name],Table13[[#This Row],[User principal name]],Table13[Type],Table13[[#This Row],[Type]])</f>
        <v>1</v>
      </c>
    </row>
    <row r="94" spans="1:9">
      <c r="A94" t="s">
        <v>693</v>
      </c>
      <c r="B94" s="8" t="s">
        <v>626</v>
      </c>
      <c r="C94" s="8" t="s">
        <v>625</v>
      </c>
      <c r="D94" s="8"/>
      <c r="E94" s="8">
        <v>1</v>
      </c>
      <c r="F94" s="9">
        <v>11.7</v>
      </c>
      <c r="G94" s="48"/>
      <c r="H94" s="12" t="str" cm="1">
        <f t="array" ref="H94">_xlfn.XLOOKUP(Table13[[#This Row],[Licenças Pagas]],Table9[License],Table9[Type],"#MISSING#",0)</f>
        <v>Base</v>
      </c>
      <c r="I94" s="13">
        <f>COUNTIFS(Table13[User principal name],Table13[[#This Row],[User principal name]],Table13[Type],Table13[[#This Row],[Type]])</f>
        <v>1</v>
      </c>
    </row>
    <row r="95" spans="1:9">
      <c r="A95" t="s">
        <v>575</v>
      </c>
      <c r="B95" s="8" t="s">
        <v>626</v>
      </c>
      <c r="C95" s="8" t="s">
        <v>625</v>
      </c>
      <c r="D95" s="8"/>
      <c r="E95" s="8">
        <v>1</v>
      </c>
      <c r="F95" s="9">
        <v>11.7</v>
      </c>
      <c r="G95" s="48"/>
      <c r="H95" s="12" t="str" cm="1">
        <f t="array" ref="H95">_xlfn.XLOOKUP(Table13[[#This Row],[Licenças Pagas]],Table9[License],Table9[Type],"#MISSING#",0)</f>
        <v>Base</v>
      </c>
      <c r="I95" s="13">
        <f>COUNTIFS(Table13[User principal name],Table13[[#This Row],[User principal name]],Table13[Type],Table13[[#This Row],[Type]])</f>
        <v>1</v>
      </c>
    </row>
    <row r="96" spans="1:9">
      <c r="A96" t="s">
        <v>320</v>
      </c>
      <c r="B96" s="8" t="s">
        <v>626</v>
      </c>
      <c r="C96" s="8" t="s">
        <v>625</v>
      </c>
      <c r="D96" s="8"/>
      <c r="E96" s="8">
        <v>1</v>
      </c>
      <c r="F96" s="9">
        <v>11.7</v>
      </c>
      <c r="G96" s="48"/>
      <c r="H96" s="12" t="str" cm="1">
        <f t="array" ref="H96">_xlfn.XLOOKUP(Table13[[#This Row],[Licenças Pagas]],Table9[License],Table9[Type],"#MISSING#",0)</f>
        <v>Base</v>
      </c>
      <c r="I96" s="13">
        <f>COUNTIFS(Table13[User principal name],Table13[[#This Row],[User principal name]],Table13[Type],Table13[[#This Row],[Type]])</f>
        <v>1</v>
      </c>
    </row>
    <row r="97" spans="1:9">
      <c r="A97" t="s">
        <v>323</v>
      </c>
      <c r="B97" s="8" t="s">
        <v>626</v>
      </c>
      <c r="C97" s="8" t="s">
        <v>625</v>
      </c>
      <c r="D97" s="8"/>
      <c r="E97" s="8">
        <v>1</v>
      </c>
      <c r="F97" s="9">
        <v>11.7</v>
      </c>
      <c r="G97" s="48"/>
      <c r="H97" s="12" t="str" cm="1">
        <f t="array" ref="H97">_xlfn.XLOOKUP(Table13[[#This Row],[Licenças Pagas]],Table9[License],Table9[Type],"#MISSING#",0)</f>
        <v>Base</v>
      </c>
      <c r="I97" s="13">
        <f>COUNTIFS(Table13[User principal name],Table13[[#This Row],[User principal name]],Table13[Type],Table13[[#This Row],[Type]])</f>
        <v>1</v>
      </c>
    </row>
    <row r="98" spans="1:9">
      <c r="A98" t="s">
        <v>694</v>
      </c>
      <c r="B98" s="8" t="s">
        <v>626</v>
      </c>
      <c r="C98" s="8" t="s">
        <v>625</v>
      </c>
      <c r="D98" s="8"/>
      <c r="E98" s="8">
        <v>1</v>
      </c>
      <c r="F98" s="9">
        <v>11.7</v>
      </c>
      <c r="G98" s="48"/>
      <c r="H98" s="12" t="str" cm="1">
        <f t="array" ref="H98">_xlfn.XLOOKUP(Table13[[#This Row],[Licenças Pagas]],Table9[License],Table9[Type],"#MISSING#",0)</f>
        <v>Base</v>
      </c>
      <c r="I98" s="13">
        <f>COUNTIFS(Table13[User principal name],Table13[[#This Row],[User principal name]],Table13[Type],Table13[[#This Row],[Type]])</f>
        <v>1</v>
      </c>
    </row>
    <row r="99" spans="1:9">
      <c r="A99" t="s">
        <v>695</v>
      </c>
      <c r="B99" s="8" t="s">
        <v>626</v>
      </c>
      <c r="C99" s="8" t="s">
        <v>625</v>
      </c>
      <c r="D99" s="8"/>
      <c r="E99" s="8">
        <v>1</v>
      </c>
      <c r="F99" s="9">
        <v>11.7</v>
      </c>
      <c r="G99" s="48"/>
      <c r="H99" s="12" t="str" cm="1">
        <f t="array" ref="H99">_xlfn.XLOOKUP(Table13[[#This Row],[Licenças Pagas]],Table9[License],Table9[Type],"#MISSING#",0)</f>
        <v>Base</v>
      </c>
      <c r="I99" s="13">
        <f>COUNTIFS(Table13[User principal name],Table13[[#This Row],[User principal name]],Table13[Type],Table13[[#This Row],[Type]])</f>
        <v>1</v>
      </c>
    </row>
    <row r="100" spans="1:9">
      <c r="A100" t="s">
        <v>696</v>
      </c>
      <c r="B100" s="8" t="s">
        <v>626</v>
      </c>
      <c r="C100" s="8" t="s">
        <v>625</v>
      </c>
      <c r="D100" s="8"/>
      <c r="E100" s="8">
        <v>1</v>
      </c>
      <c r="F100" s="9">
        <v>11.7</v>
      </c>
      <c r="G100" s="48"/>
      <c r="H100" s="12" t="str" cm="1">
        <f t="array" ref="H100">_xlfn.XLOOKUP(Table13[[#This Row],[Licenças Pagas]],Table9[License],Table9[Type],"#MISSING#",0)</f>
        <v>Base</v>
      </c>
      <c r="I100" s="13">
        <f>COUNTIFS(Table13[User principal name],Table13[[#This Row],[User principal name]],Table13[Type],Table13[[#This Row],[Type]])</f>
        <v>1</v>
      </c>
    </row>
    <row r="101" spans="1:9">
      <c r="A101" t="s">
        <v>697</v>
      </c>
      <c r="B101" s="8" t="s">
        <v>626</v>
      </c>
      <c r="C101" s="8" t="s">
        <v>625</v>
      </c>
      <c r="D101" s="8"/>
      <c r="E101" s="8">
        <v>1</v>
      </c>
      <c r="F101" s="9">
        <v>11.7</v>
      </c>
      <c r="G101" s="48"/>
      <c r="H101" s="12" t="str" cm="1">
        <f t="array" ref="H101">_xlfn.XLOOKUP(Table13[[#This Row],[Licenças Pagas]],Table9[License],Table9[Type],"#MISSING#",0)</f>
        <v>Base</v>
      </c>
      <c r="I101" s="13">
        <f>COUNTIFS(Table13[User principal name],Table13[[#This Row],[User principal name]],Table13[Type],Table13[[#This Row],[Type]])</f>
        <v>1</v>
      </c>
    </row>
    <row r="102" spans="1:9">
      <c r="A102" t="s">
        <v>698</v>
      </c>
      <c r="B102" s="8" t="s">
        <v>626</v>
      </c>
      <c r="C102" s="8" t="s">
        <v>625</v>
      </c>
      <c r="D102" s="8"/>
      <c r="E102" s="8">
        <v>1</v>
      </c>
      <c r="F102" s="9">
        <v>11.7</v>
      </c>
      <c r="G102" s="48"/>
      <c r="H102" s="12" t="str" cm="1">
        <f t="array" ref="H102">_xlfn.XLOOKUP(Table13[[#This Row],[Licenças Pagas]],Table9[License],Table9[Type],"#MISSING#",0)</f>
        <v>Base</v>
      </c>
      <c r="I102" s="13">
        <f>COUNTIFS(Table13[User principal name],Table13[[#This Row],[User principal name]],Table13[Type],Table13[[#This Row],[Type]])</f>
        <v>1</v>
      </c>
    </row>
    <row r="103" spans="1:9">
      <c r="A103" t="s">
        <v>699</v>
      </c>
      <c r="B103" s="8" t="s">
        <v>626</v>
      </c>
      <c r="C103" s="8" t="s">
        <v>625</v>
      </c>
      <c r="D103" s="8"/>
      <c r="E103" s="8">
        <v>1</v>
      </c>
      <c r="F103" s="9">
        <v>11.7</v>
      </c>
      <c r="G103" s="48"/>
      <c r="H103" s="12" t="str" cm="1">
        <f t="array" ref="H103">_xlfn.XLOOKUP(Table13[[#This Row],[Licenças Pagas]],Table9[License],Table9[Type],"#MISSING#",0)</f>
        <v>Base</v>
      </c>
      <c r="I103" s="13">
        <f>COUNTIFS(Table13[User principal name],Table13[[#This Row],[User principal name]],Table13[Type],Table13[[#This Row],[Type]])</f>
        <v>1</v>
      </c>
    </row>
    <row r="104" spans="1:9">
      <c r="A104" t="s">
        <v>401</v>
      </c>
      <c r="B104" s="8" t="s">
        <v>626</v>
      </c>
      <c r="C104" s="8" t="s">
        <v>625</v>
      </c>
      <c r="D104" s="8"/>
      <c r="E104" s="8">
        <v>1</v>
      </c>
      <c r="F104" s="9">
        <v>11.7</v>
      </c>
      <c r="G104" s="48"/>
      <c r="H104" s="12" t="str" cm="1">
        <f t="array" ref="H104">_xlfn.XLOOKUP(Table13[[#This Row],[Licenças Pagas]],Table9[License],Table9[Type],"#MISSING#",0)</f>
        <v>Base</v>
      </c>
      <c r="I104" s="13">
        <f>COUNTIFS(Table13[User principal name],Table13[[#This Row],[User principal name]],Table13[Type],Table13[[#This Row],[Type]])</f>
        <v>1</v>
      </c>
    </row>
    <row r="105" spans="1:9">
      <c r="A105" t="s">
        <v>343</v>
      </c>
      <c r="B105" s="8" t="s">
        <v>626</v>
      </c>
      <c r="C105" s="8" t="s">
        <v>625</v>
      </c>
      <c r="D105" s="8"/>
      <c r="E105" s="8">
        <v>1</v>
      </c>
      <c r="F105" s="9">
        <v>11.7</v>
      </c>
      <c r="G105" s="48"/>
      <c r="H105" s="12" t="str" cm="1">
        <f t="array" ref="H105">_xlfn.XLOOKUP(Table13[[#This Row],[Licenças Pagas]],Table9[License],Table9[Type],"#MISSING#",0)</f>
        <v>Base</v>
      </c>
      <c r="I105" s="13">
        <f>COUNTIFS(Table13[User principal name],Table13[[#This Row],[User principal name]],Table13[Type],Table13[[#This Row],[Type]])</f>
        <v>1</v>
      </c>
    </row>
    <row r="106" spans="1:9">
      <c r="A106" t="s">
        <v>438</v>
      </c>
      <c r="B106" s="8" t="s">
        <v>626</v>
      </c>
      <c r="C106" s="8" t="s">
        <v>625</v>
      </c>
      <c r="D106" s="8"/>
      <c r="E106" s="8">
        <v>1</v>
      </c>
      <c r="F106" s="9">
        <v>11.7</v>
      </c>
      <c r="G106" s="48"/>
      <c r="H106" s="12" t="str" cm="1">
        <f t="array" ref="H106">_xlfn.XLOOKUP(Table13[[#This Row],[Licenças Pagas]],Table9[License],Table9[Type],"#MISSING#",0)</f>
        <v>Base</v>
      </c>
      <c r="I106" s="13">
        <f>COUNTIFS(Table13[User principal name],Table13[[#This Row],[User principal name]],Table13[Type],Table13[[#This Row],[Type]])</f>
        <v>1</v>
      </c>
    </row>
    <row r="107" spans="1:9">
      <c r="A107" t="s">
        <v>349</v>
      </c>
      <c r="B107" s="8" t="s">
        <v>626</v>
      </c>
      <c r="C107" s="8" t="s">
        <v>625</v>
      </c>
      <c r="D107" s="8"/>
      <c r="E107" s="8">
        <v>1</v>
      </c>
      <c r="F107" s="9">
        <v>11.7</v>
      </c>
      <c r="G107" s="48"/>
      <c r="H107" s="12" t="str" cm="1">
        <f t="array" ref="H107">_xlfn.XLOOKUP(Table13[[#This Row],[Licenças Pagas]],Table9[License],Table9[Type],"#MISSING#",0)</f>
        <v>Base</v>
      </c>
      <c r="I107" s="13">
        <f>COUNTIFS(Table13[User principal name],Table13[[#This Row],[User principal name]],Table13[Type],Table13[[#This Row],[Type]])</f>
        <v>1</v>
      </c>
    </row>
    <row r="108" spans="1:9">
      <c r="A108" t="s">
        <v>700</v>
      </c>
      <c r="B108" s="8" t="s">
        <v>626</v>
      </c>
      <c r="C108" s="8" t="s">
        <v>654</v>
      </c>
      <c r="D108" s="8"/>
      <c r="E108" s="8">
        <v>1</v>
      </c>
      <c r="F108" s="9">
        <v>11.7</v>
      </c>
      <c r="G108" s="48"/>
      <c r="H108" s="12" t="str" cm="1">
        <f t="array" ref="H108">_xlfn.XLOOKUP(Table13[[#This Row],[Licenças Pagas]],Table9[License],Table9[Type],"#MISSING#",0)</f>
        <v>Base</v>
      </c>
      <c r="I108" s="13">
        <f>COUNTIFS(Table13[User principal name],Table13[[#This Row],[User principal name]],Table13[Type],Table13[[#This Row],[Type]])</f>
        <v>1</v>
      </c>
    </row>
    <row r="109" spans="1:9">
      <c r="A109" t="s">
        <v>351</v>
      </c>
      <c r="B109" s="8" t="s">
        <v>626</v>
      </c>
      <c r="C109" s="8" t="s">
        <v>625</v>
      </c>
      <c r="D109" s="8"/>
      <c r="E109" s="8">
        <v>1</v>
      </c>
      <c r="F109" s="9">
        <v>11.7</v>
      </c>
      <c r="G109" s="48"/>
      <c r="H109" s="12" t="str" cm="1">
        <f t="array" ref="H109">_xlfn.XLOOKUP(Table13[[#This Row],[Licenças Pagas]],Table9[License],Table9[Type],"#MISSING#",0)</f>
        <v>Base</v>
      </c>
      <c r="I109" s="13">
        <f>COUNTIFS(Table13[User principal name],Table13[[#This Row],[User principal name]],Table13[Type],Table13[[#This Row],[Type]])</f>
        <v>1</v>
      </c>
    </row>
    <row r="110" spans="1:9">
      <c r="A110" t="s">
        <v>416</v>
      </c>
      <c r="B110" s="8" t="s">
        <v>626</v>
      </c>
      <c r="C110" s="8" t="s">
        <v>625</v>
      </c>
      <c r="D110" s="8"/>
      <c r="E110" s="8">
        <v>1</v>
      </c>
      <c r="F110" s="9">
        <v>11.7</v>
      </c>
      <c r="G110" s="48"/>
      <c r="H110" s="12" t="str" cm="1">
        <f t="array" ref="H110">_xlfn.XLOOKUP(Table13[[#This Row],[Licenças Pagas]],Table9[License],Table9[Type],"#MISSING#",0)</f>
        <v>Base</v>
      </c>
      <c r="I110" s="13">
        <f>COUNTIFS(Table13[User principal name],Table13[[#This Row],[User principal name]],Table13[Type],Table13[[#This Row],[Type]])</f>
        <v>1</v>
      </c>
    </row>
    <row r="111" spans="1:9">
      <c r="A111" s="51" t="s">
        <v>701</v>
      </c>
      <c r="B111" s="8" t="s">
        <v>626</v>
      </c>
      <c r="C111" s="8" t="s">
        <v>625</v>
      </c>
      <c r="D111" s="8"/>
      <c r="E111" s="8">
        <v>1</v>
      </c>
      <c r="F111" s="9">
        <v>11.7</v>
      </c>
      <c r="G111" s="48"/>
      <c r="H111" s="12" t="str" cm="1">
        <f t="array" ref="H111">_xlfn.XLOOKUP(Table13[[#This Row],[Licenças Pagas]],Table9[License],Table9[Type],"#MISSING#",0)</f>
        <v>Base</v>
      </c>
      <c r="I111" s="13">
        <f>COUNTIFS(Table13[User principal name],Table13[[#This Row],[User principal name]],Table13[Type],Table13[[#This Row],[Type]])</f>
        <v>1</v>
      </c>
    </row>
    <row r="112" spans="1:9">
      <c r="A112" t="s">
        <v>354</v>
      </c>
      <c r="B112" s="8" t="s">
        <v>626</v>
      </c>
      <c r="C112" s="8" t="s">
        <v>625</v>
      </c>
      <c r="D112" s="8"/>
      <c r="E112" s="8">
        <v>1</v>
      </c>
      <c r="F112" s="9">
        <v>11.7</v>
      </c>
      <c r="G112" s="48"/>
      <c r="H112" s="12" t="str" cm="1">
        <f t="array" ref="H112">_xlfn.XLOOKUP(Table13[[#This Row],[Licenças Pagas]],Table9[License],Table9[Type],"#MISSING#",0)</f>
        <v>Base</v>
      </c>
      <c r="I112" s="13">
        <f>COUNTIFS(Table13[User principal name],Table13[[#This Row],[User principal name]],Table13[Type],Table13[[#This Row],[Type]])</f>
        <v>1</v>
      </c>
    </row>
    <row r="113" spans="1:9">
      <c r="A113" t="s">
        <v>702</v>
      </c>
      <c r="B113" s="8" t="s">
        <v>626</v>
      </c>
      <c r="C113" s="8" t="s">
        <v>625</v>
      </c>
      <c r="D113" s="8"/>
      <c r="E113" s="8">
        <v>1</v>
      </c>
      <c r="F113" s="9">
        <v>11.7</v>
      </c>
      <c r="G113" s="48"/>
      <c r="H113" s="12" t="str" cm="1">
        <f t="array" ref="H113">_xlfn.XLOOKUP(Table13[[#This Row],[Licenças Pagas]],Table9[License],Table9[Type],"#MISSING#",0)</f>
        <v>Base</v>
      </c>
      <c r="I113" s="13">
        <f>COUNTIFS(Table13[User principal name],Table13[[#This Row],[User principal name]],Table13[Type],Table13[[#This Row],[Type]])</f>
        <v>1</v>
      </c>
    </row>
    <row r="114" spans="1:9">
      <c r="A114" t="s">
        <v>356</v>
      </c>
      <c r="B114" s="8" t="s">
        <v>626</v>
      </c>
      <c r="C114" s="8" t="s">
        <v>625</v>
      </c>
      <c r="D114" s="8"/>
      <c r="E114" s="8">
        <v>1</v>
      </c>
      <c r="F114" s="9">
        <v>11.7</v>
      </c>
      <c r="G114" s="48"/>
      <c r="H114" s="12" t="str" cm="1">
        <f t="array" ref="H114">_xlfn.XLOOKUP(Table13[[#This Row],[Licenças Pagas]],Table9[License],Table9[Type],"#MISSING#",0)</f>
        <v>Base</v>
      </c>
      <c r="I114" s="13">
        <f>COUNTIFS(Table13[User principal name],Table13[[#This Row],[User principal name]],Table13[Type],Table13[[#This Row],[Type]])</f>
        <v>1</v>
      </c>
    </row>
    <row r="115" spans="1:9">
      <c r="A115" t="s">
        <v>703</v>
      </c>
      <c r="B115" s="8" t="s">
        <v>626</v>
      </c>
      <c r="C115" s="8" t="s">
        <v>625</v>
      </c>
      <c r="D115" s="8"/>
      <c r="E115" s="8">
        <v>1</v>
      </c>
      <c r="F115" s="9">
        <v>11.7</v>
      </c>
      <c r="G115" s="48"/>
      <c r="H115" s="12" t="str" cm="1">
        <f t="array" ref="H115">_xlfn.XLOOKUP(Table13[[#This Row],[Licenças Pagas]],Table9[License],Table9[Type],"#MISSING#",0)</f>
        <v>Base</v>
      </c>
      <c r="I115" s="13">
        <f>COUNTIFS(Table13[User principal name],Table13[[#This Row],[User principal name]],Table13[Type],Table13[[#This Row],[Type]])</f>
        <v>1</v>
      </c>
    </row>
    <row r="116" spans="1:9">
      <c r="A116" t="s">
        <v>365</v>
      </c>
      <c r="B116" s="8" t="s">
        <v>626</v>
      </c>
      <c r="C116" s="8" t="s">
        <v>625</v>
      </c>
      <c r="D116" s="8"/>
      <c r="E116" s="8">
        <v>1</v>
      </c>
      <c r="F116" s="9">
        <v>11.7</v>
      </c>
      <c r="G116" s="48"/>
      <c r="H116" s="12" t="str" cm="1">
        <f t="array" ref="H116">_xlfn.XLOOKUP(Table13[[#This Row],[Licenças Pagas]],Table9[License],Table9[Type],"#MISSING#",0)</f>
        <v>Base</v>
      </c>
      <c r="I116" s="13">
        <f>COUNTIFS(Table13[User principal name],Table13[[#This Row],[User principal name]],Table13[Type],Table13[[#This Row],[Type]])</f>
        <v>1</v>
      </c>
    </row>
    <row r="117" spans="1:9">
      <c r="A117" t="s">
        <v>612</v>
      </c>
      <c r="B117" s="8" t="s">
        <v>626</v>
      </c>
      <c r="C117" s="8" t="s">
        <v>625</v>
      </c>
      <c r="D117" s="8"/>
      <c r="E117" s="8">
        <v>1</v>
      </c>
      <c r="F117" s="9">
        <v>11.7</v>
      </c>
      <c r="G117" s="48"/>
      <c r="H117" s="12" t="str" cm="1">
        <f t="array" ref="H117">_xlfn.XLOOKUP(Table13[[#This Row],[Licenças Pagas]],Table9[License],Table9[Type],"#MISSING#",0)</f>
        <v>Base</v>
      </c>
      <c r="I117" s="13">
        <f>COUNTIFS(Table13[User principal name],Table13[[#This Row],[User principal name]],Table13[Type],Table13[[#This Row],[Type]])</f>
        <v>1</v>
      </c>
    </row>
    <row r="118" spans="1:9">
      <c r="A118" t="s">
        <v>704</v>
      </c>
      <c r="B118" s="8" t="s">
        <v>626</v>
      </c>
      <c r="C118" s="8" t="s">
        <v>625</v>
      </c>
      <c r="D118" s="8"/>
      <c r="E118" s="8">
        <v>1</v>
      </c>
      <c r="F118" s="9">
        <v>11.7</v>
      </c>
      <c r="G118" s="48"/>
      <c r="H118" s="12" t="str" cm="1">
        <f t="array" ref="H118">_xlfn.XLOOKUP(Table13[[#This Row],[Licenças Pagas]],Table9[License],Table9[Type],"#MISSING#",0)</f>
        <v>Base</v>
      </c>
      <c r="I118" s="13">
        <f>COUNTIFS(Table13[User principal name],Table13[[#This Row],[User principal name]],Table13[Type],Table13[[#This Row],[Type]])</f>
        <v>1</v>
      </c>
    </row>
    <row r="119" spans="1:9">
      <c r="A119" s="51" t="s">
        <v>705</v>
      </c>
      <c r="B119" s="8" t="s">
        <v>626</v>
      </c>
      <c r="C119" s="8" t="s">
        <v>625</v>
      </c>
      <c r="D119" s="8"/>
      <c r="E119" s="8">
        <v>1</v>
      </c>
      <c r="F119" s="9">
        <v>11.7</v>
      </c>
      <c r="G119" s="48"/>
      <c r="H119" s="12" t="str" cm="1">
        <f t="array" ref="H119">_xlfn.XLOOKUP(Table13[[#This Row],[Licenças Pagas]],Table9[License],Table9[Type],"#MISSING#",0)</f>
        <v>Base</v>
      </c>
      <c r="I119" s="13">
        <f>COUNTIFS(Table13[User principal name],Table13[[#This Row],[User principal name]],Table13[Type],Table13[[#This Row],[Type]])</f>
        <v>1</v>
      </c>
    </row>
    <row r="120" spans="1:9">
      <c r="A120" s="51" t="s">
        <v>706</v>
      </c>
      <c r="B120" s="8" t="s">
        <v>626</v>
      </c>
      <c r="C120" s="8" t="s">
        <v>625</v>
      </c>
      <c r="D120" s="8"/>
      <c r="E120" s="8">
        <v>1</v>
      </c>
      <c r="F120" s="9">
        <v>11.7</v>
      </c>
      <c r="G120" s="48"/>
      <c r="H120" s="12" t="str" cm="1">
        <f t="array" ref="H120">_xlfn.XLOOKUP(Table13[[#This Row],[Licenças Pagas]],Table9[License],Table9[Type],"#MISSING#",0)</f>
        <v>Base</v>
      </c>
      <c r="I120" s="13">
        <f>COUNTIFS(Table13[User principal name],Table13[[#This Row],[User principal name]],Table13[Type],Table13[[#This Row],[Type]])</f>
        <v>1</v>
      </c>
    </row>
    <row r="121" spans="1:9">
      <c r="A121" s="51" t="s">
        <v>707</v>
      </c>
      <c r="B121" s="8" t="s">
        <v>626</v>
      </c>
      <c r="C121" s="8" t="s">
        <v>625</v>
      </c>
      <c r="D121" s="8"/>
      <c r="E121" s="8">
        <v>1</v>
      </c>
      <c r="F121" s="9">
        <v>11.7</v>
      </c>
      <c r="G121" s="48"/>
      <c r="H121" s="12" t="str" cm="1">
        <f t="array" ref="H121">_xlfn.XLOOKUP(Table13[[#This Row],[Licenças Pagas]],Table9[License],Table9[Type],"#MISSING#",0)</f>
        <v>Base</v>
      </c>
      <c r="I121" s="13">
        <f>COUNTIFS(Table13[User principal name],Table13[[#This Row],[User principal name]],Table13[Type],Table13[[#This Row],[Type]])</f>
        <v>1</v>
      </c>
    </row>
    <row r="122" spans="1:9">
      <c r="A122" s="51" t="s">
        <v>708</v>
      </c>
      <c r="B122" s="8" t="s">
        <v>626</v>
      </c>
      <c r="C122" s="8" t="s">
        <v>625</v>
      </c>
      <c r="D122" s="8"/>
      <c r="E122" s="8">
        <v>1</v>
      </c>
      <c r="F122" s="9">
        <v>11.7</v>
      </c>
      <c r="G122" s="48"/>
      <c r="H122" s="12" t="str" cm="1">
        <f t="array" ref="H122">_xlfn.XLOOKUP(Table13[[#This Row],[Licenças Pagas]],Table9[License],Table9[Type],"#MISSING#",0)</f>
        <v>Base</v>
      </c>
      <c r="I122" s="13">
        <f>COUNTIFS(Table13[User principal name],Table13[[#This Row],[User principal name]],Table13[Type],Table13[[#This Row],[Type]])</f>
        <v>1</v>
      </c>
    </row>
    <row r="123" spans="1:9">
      <c r="A123" s="51" t="s">
        <v>709</v>
      </c>
      <c r="B123" s="8" t="s">
        <v>626</v>
      </c>
      <c r="C123" s="8" t="s">
        <v>625</v>
      </c>
      <c r="D123" s="8"/>
      <c r="E123" s="8">
        <v>1</v>
      </c>
      <c r="F123" s="9">
        <v>11.7</v>
      </c>
      <c r="G123" s="48"/>
      <c r="H123" s="12" t="str" cm="1">
        <f t="array" ref="H123">_xlfn.XLOOKUP(Table13[[#This Row],[Licenças Pagas]],Table9[License],Table9[Type],"#MISSING#",0)</f>
        <v>Base</v>
      </c>
      <c r="I123" s="13">
        <f>COUNTIFS(Table13[User principal name],Table13[[#This Row],[User principal name]],Table13[Type],Table13[[#This Row],[Type]])</f>
        <v>1</v>
      </c>
    </row>
    <row r="124" spans="1:9">
      <c r="A124" s="51" t="s">
        <v>710</v>
      </c>
      <c r="B124" s="8" t="s">
        <v>626</v>
      </c>
      <c r="C124" s="8" t="s">
        <v>625</v>
      </c>
      <c r="D124" s="8"/>
      <c r="E124" s="8">
        <v>1</v>
      </c>
      <c r="F124" s="9">
        <v>11.7</v>
      </c>
      <c r="G124" s="48"/>
      <c r="H124" s="12" t="str" cm="1">
        <f t="array" ref="H124">_xlfn.XLOOKUP(Table13[[#This Row],[Licenças Pagas]],Table9[License],Table9[Type],"#MISSING#",0)</f>
        <v>Base</v>
      </c>
      <c r="I124" s="13">
        <f>COUNTIFS(Table13[User principal name],Table13[[#This Row],[User principal name]],Table13[Type],Table13[[#This Row],[Type]])</f>
        <v>1</v>
      </c>
    </row>
    <row r="125" spans="1:9">
      <c r="A125" s="51" t="s">
        <v>711</v>
      </c>
      <c r="B125" s="8" t="s">
        <v>626</v>
      </c>
      <c r="C125" s="8" t="s">
        <v>625</v>
      </c>
      <c r="D125" s="8"/>
      <c r="E125" s="8">
        <v>1</v>
      </c>
      <c r="F125" s="9">
        <v>11.7</v>
      </c>
      <c r="G125" s="48"/>
      <c r="H125" s="12" t="str" cm="1">
        <f t="array" ref="H125">_xlfn.XLOOKUP(Table13[[#This Row],[Licenças Pagas]],Table9[License],Table9[Type],"#MISSING#",0)</f>
        <v>Base</v>
      </c>
      <c r="I125" s="13">
        <f>COUNTIFS(Table13[User principal name],Table13[[#This Row],[User principal name]],Table13[Type],Table13[[#This Row],[Type]])</f>
        <v>1</v>
      </c>
    </row>
    <row r="126" spans="1:9">
      <c r="A126" s="8" t="s">
        <v>712</v>
      </c>
      <c r="B126" s="8" t="s">
        <v>626</v>
      </c>
      <c r="C126" s="8" t="s">
        <v>625</v>
      </c>
      <c r="D126" s="8"/>
      <c r="E126" s="8">
        <v>1</v>
      </c>
      <c r="F126" s="9">
        <v>11.7</v>
      </c>
      <c r="G126" s="48"/>
      <c r="H126" s="12" t="str" cm="1">
        <f t="array" ref="H126">_xlfn.XLOOKUP(Table13[[#This Row],[Licenças Pagas]],Table9[License],Table9[Type],"#MISSING#",0)</f>
        <v>Base</v>
      </c>
      <c r="I126" s="13">
        <f>COUNTIFS(Table13[User principal name],Table13[[#This Row],[User principal name]],Table13[Type],Table13[[#This Row],[Type]])</f>
        <v>1</v>
      </c>
    </row>
    <row r="127" spans="1:9">
      <c r="A127" t="s">
        <v>713</v>
      </c>
      <c r="B127" s="8" t="s">
        <v>626</v>
      </c>
      <c r="C127" s="8" t="s">
        <v>625</v>
      </c>
      <c r="D127" s="8"/>
      <c r="E127" s="8">
        <v>1</v>
      </c>
      <c r="F127" s="9">
        <v>11.7</v>
      </c>
      <c r="G127" s="48"/>
      <c r="H127" s="12" t="str" cm="1">
        <f t="array" ref="H127">_xlfn.XLOOKUP(Table13[[#This Row],[Licenças Pagas]],Table9[License],Table9[Type],"#MISSING#",0)</f>
        <v>Base</v>
      </c>
      <c r="I127" s="13">
        <f>COUNTIFS(Table13[User principal name],Table13[[#This Row],[User principal name]],Table13[Type],Table13[[#This Row],[Type]])</f>
        <v>1</v>
      </c>
    </row>
    <row r="128" spans="1:9">
      <c r="A128" s="50" t="s">
        <v>714</v>
      </c>
      <c r="B128" s="8" t="s">
        <v>626</v>
      </c>
      <c r="C128" s="8" t="s">
        <v>644</v>
      </c>
      <c r="D128" s="8"/>
      <c r="E128" s="8">
        <v>1</v>
      </c>
      <c r="F128" s="9">
        <v>11.7</v>
      </c>
      <c r="G128" s="48"/>
      <c r="H128" s="12" t="str" cm="1">
        <f t="array" ref="H128">_xlfn.XLOOKUP(Table13[[#This Row],[Licenças Pagas]],Table9[License],Table9[Type],"#MISSING#",0)</f>
        <v>Base</v>
      </c>
      <c r="I128" s="13">
        <f>COUNTIFS(Table13[User principal name],Table13[[#This Row],[User principal name]],Table13[Type],Table13[[#This Row],[Type]])</f>
        <v>1</v>
      </c>
    </row>
    <row r="129" spans="1:9">
      <c r="A129" t="s">
        <v>715</v>
      </c>
      <c r="B129" s="8" t="s">
        <v>626</v>
      </c>
      <c r="C129" s="8" t="s">
        <v>644</v>
      </c>
      <c r="D129" s="8"/>
      <c r="E129" s="8">
        <v>1</v>
      </c>
      <c r="F129" s="9">
        <v>11.7</v>
      </c>
      <c r="G129" s="48"/>
      <c r="H129" s="12" t="str" cm="1">
        <f t="array" ref="H129">_xlfn.XLOOKUP(Table13[[#This Row],[Licenças Pagas]],Table9[License],Table9[Type],"#MISSING#",0)</f>
        <v>Base</v>
      </c>
      <c r="I129" s="13">
        <f>COUNTIFS(Table13[User principal name],Table13[[#This Row],[User principal name]],Table13[Type],Table13[[#This Row],[Type]])</f>
        <v>1</v>
      </c>
    </row>
    <row r="130" spans="1:9">
      <c r="A130" s="51" t="s">
        <v>716</v>
      </c>
      <c r="B130" s="8" t="s">
        <v>626</v>
      </c>
      <c r="C130" s="8" t="s">
        <v>644</v>
      </c>
      <c r="D130" s="8"/>
      <c r="E130" s="8">
        <v>1</v>
      </c>
      <c r="F130" s="9">
        <v>11.7</v>
      </c>
      <c r="G130" s="48"/>
      <c r="H130" s="12" t="str" cm="1">
        <f t="array" ref="H130">_xlfn.XLOOKUP(Table13[[#This Row],[Licenças Pagas]],Table9[License],Table9[Type],"#MISSING#",0)</f>
        <v>Base</v>
      </c>
      <c r="I130" s="13">
        <f>COUNTIFS(Table13[User principal name],Table13[[#This Row],[User principal name]],Table13[Type],Table13[[#This Row],[Type]])</f>
        <v>1</v>
      </c>
    </row>
    <row r="131" spans="1:9">
      <c r="A131" s="51" t="s">
        <v>283</v>
      </c>
      <c r="B131" s="8" t="s">
        <v>626</v>
      </c>
      <c r="C131" s="8" t="s">
        <v>644</v>
      </c>
      <c r="D131" s="8"/>
      <c r="E131" s="8">
        <v>1</v>
      </c>
      <c r="F131" s="9">
        <v>11.7</v>
      </c>
      <c r="G131" s="48"/>
      <c r="H131" s="12" t="str" cm="1">
        <f t="array" ref="H131">_xlfn.XLOOKUP(Table13[[#This Row],[Licenças Pagas]],Table9[License],Table9[Type],"#MISSING#",0)</f>
        <v>Base</v>
      </c>
      <c r="I131" s="13">
        <f>COUNTIFS(Table13[User principal name],Table13[[#This Row],[User principal name]],Table13[Type],Table13[[#This Row],[Type]])</f>
        <v>1</v>
      </c>
    </row>
    <row r="132" spans="1:9">
      <c r="A132" s="51" t="s">
        <v>717</v>
      </c>
      <c r="B132" s="8" t="s">
        <v>626</v>
      </c>
      <c r="C132" s="8" t="s">
        <v>644</v>
      </c>
      <c r="D132" s="8"/>
      <c r="E132" s="8">
        <v>1</v>
      </c>
      <c r="F132" s="9">
        <v>11.7</v>
      </c>
      <c r="G132" s="48"/>
      <c r="H132" s="12" t="str" cm="1">
        <f t="array" ref="H132">_xlfn.XLOOKUP(Table13[[#This Row],[Licenças Pagas]],Table9[License],Table9[Type],"#MISSING#",0)</f>
        <v>Base</v>
      </c>
      <c r="I132" s="13">
        <f>COUNTIFS(Table13[User principal name],Table13[[#This Row],[User principal name]],Table13[Type],Table13[[#This Row],[Type]])</f>
        <v>1</v>
      </c>
    </row>
    <row r="133" spans="1:9">
      <c r="A133" s="51" t="s">
        <v>718</v>
      </c>
      <c r="B133" s="8" t="s">
        <v>626</v>
      </c>
      <c r="C133" s="8" t="s">
        <v>644</v>
      </c>
      <c r="D133" s="8"/>
      <c r="E133" s="8">
        <v>1</v>
      </c>
      <c r="F133" s="9">
        <v>11.7</v>
      </c>
      <c r="G133" s="48"/>
      <c r="H133" s="12" t="str" cm="1">
        <f t="array" ref="H133">_xlfn.XLOOKUP(Table13[[#This Row],[Licenças Pagas]],Table9[License],Table9[Type],"#MISSING#",0)</f>
        <v>Base</v>
      </c>
      <c r="I133" s="13">
        <f>COUNTIFS(Table13[User principal name],Table13[[#This Row],[User principal name]],Table13[Type],Table13[[#This Row],[Type]])</f>
        <v>1</v>
      </c>
    </row>
    <row r="134" spans="1:9">
      <c r="A134" s="51" t="s">
        <v>719</v>
      </c>
      <c r="B134" s="8" t="s">
        <v>626</v>
      </c>
      <c r="C134" s="8" t="s">
        <v>644</v>
      </c>
      <c r="D134" s="8"/>
      <c r="E134" s="8">
        <v>1</v>
      </c>
      <c r="F134" s="9">
        <v>11.7</v>
      </c>
      <c r="G134" s="48"/>
      <c r="H134" s="12" t="str" cm="1">
        <f t="array" ref="H134">_xlfn.XLOOKUP(Table13[[#This Row],[Licenças Pagas]],Table9[License],Table9[Type],"#MISSING#",0)</f>
        <v>Base</v>
      </c>
      <c r="I134" s="13">
        <f>COUNTIFS(Table13[User principal name],Table13[[#This Row],[User principal name]],Table13[Type],Table13[[#This Row],[Type]])</f>
        <v>1</v>
      </c>
    </row>
    <row r="135" spans="1:9">
      <c r="A135" s="51" t="s">
        <v>720</v>
      </c>
      <c r="B135" s="8" t="s">
        <v>626</v>
      </c>
      <c r="C135" s="8" t="s">
        <v>644</v>
      </c>
      <c r="D135" s="8"/>
      <c r="E135" s="8">
        <v>1</v>
      </c>
      <c r="F135" s="9">
        <v>11.7</v>
      </c>
      <c r="G135" s="48"/>
      <c r="H135" s="12" t="str" cm="1">
        <f t="array" ref="H135">_xlfn.XLOOKUP(Table13[[#This Row],[Licenças Pagas]],Table9[License],Table9[Type],"#MISSING#",0)</f>
        <v>Base</v>
      </c>
      <c r="I135" s="13">
        <f>COUNTIFS(Table13[User principal name],Table13[[#This Row],[User principal name]],Table13[Type],Table13[[#This Row],[Type]])</f>
        <v>1</v>
      </c>
    </row>
    <row r="136" spans="1:9">
      <c r="A136" t="s">
        <v>721</v>
      </c>
      <c r="B136" s="8" t="s">
        <v>626</v>
      </c>
      <c r="C136" s="8" t="s">
        <v>644</v>
      </c>
      <c r="D136" s="8"/>
      <c r="E136" s="8">
        <v>1</v>
      </c>
      <c r="F136" s="9">
        <v>11.7</v>
      </c>
      <c r="G136" s="48"/>
      <c r="H136" s="12" t="str" cm="1">
        <f t="array" ref="H136">_xlfn.XLOOKUP(Table13[[#This Row],[Licenças Pagas]],Table9[License],Table9[Type],"#MISSING#",0)</f>
        <v>Base</v>
      </c>
      <c r="I136" s="13">
        <f>COUNTIFS(Table13[User principal name],Table13[[#This Row],[User principal name]],Table13[Type],Table13[[#This Row],[Type]])</f>
        <v>1</v>
      </c>
    </row>
    <row r="137" spans="1:9">
      <c r="A137" t="s">
        <v>722</v>
      </c>
      <c r="B137" s="8" t="s">
        <v>626</v>
      </c>
      <c r="C137" s="8" t="s">
        <v>644</v>
      </c>
      <c r="D137" s="8"/>
      <c r="E137" s="8">
        <v>1</v>
      </c>
      <c r="F137" s="9">
        <v>11.7</v>
      </c>
      <c r="G137" s="48"/>
      <c r="H137" s="12" t="str" cm="1">
        <f t="array" ref="H137">_xlfn.XLOOKUP(Table13[[#This Row],[Licenças Pagas]],Table9[License],Table9[Type],"#MISSING#",0)</f>
        <v>Base</v>
      </c>
      <c r="I137" s="13">
        <f>COUNTIFS(Table13[User principal name],Table13[[#This Row],[User principal name]],Table13[Type],Table13[[#This Row],[Type]])</f>
        <v>1</v>
      </c>
    </row>
    <row r="138" spans="1:9">
      <c r="A138" t="s">
        <v>347</v>
      </c>
      <c r="B138" s="8" t="s">
        <v>626</v>
      </c>
      <c r="C138" s="8" t="s">
        <v>644</v>
      </c>
      <c r="D138" s="8"/>
      <c r="E138" s="8">
        <v>1</v>
      </c>
      <c r="F138" s="9">
        <v>11.7</v>
      </c>
      <c r="G138" s="48"/>
      <c r="H138" s="12" t="str" cm="1">
        <f t="array" ref="H138">_xlfn.XLOOKUP(Table13[[#This Row],[Licenças Pagas]],Table9[License],Table9[Type],"#MISSING#",0)</f>
        <v>Base</v>
      </c>
      <c r="I138" s="13">
        <f>COUNTIFS(Table13[User principal name],Table13[[#This Row],[User principal name]],Table13[Type],Table13[[#This Row],[Type]])</f>
        <v>1</v>
      </c>
    </row>
    <row r="139" spans="1:9">
      <c r="A139" t="s">
        <v>723</v>
      </c>
      <c r="B139" s="8" t="s">
        <v>626</v>
      </c>
      <c r="C139" s="8" t="s">
        <v>644</v>
      </c>
      <c r="D139" s="8"/>
      <c r="E139" s="8">
        <v>1</v>
      </c>
      <c r="F139" s="9">
        <v>11.7</v>
      </c>
      <c r="G139" s="48"/>
      <c r="H139" s="12" t="str" cm="1">
        <f t="array" ref="H139">_xlfn.XLOOKUP(Table13[[#This Row],[Licenças Pagas]],Table9[License],Table9[Type],"#MISSING#",0)</f>
        <v>Base</v>
      </c>
      <c r="I139" s="13">
        <f>COUNTIFS(Table13[User principal name],Table13[[#This Row],[User principal name]],Table13[Type],Table13[[#This Row],[Type]])</f>
        <v>1</v>
      </c>
    </row>
    <row r="140" spans="1:9">
      <c r="A140" t="s">
        <v>724</v>
      </c>
      <c r="B140" s="8" t="s">
        <v>626</v>
      </c>
      <c r="C140" s="8" t="s">
        <v>644</v>
      </c>
      <c r="D140" s="8"/>
      <c r="E140" s="8">
        <v>1</v>
      </c>
      <c r="F140" s="9">
        <v>11.7</v>
      </c>
      <c r="G140" s="48"/>
      <c r="H140" s="12" t="str" cm="1">
        <f t="array" ref="H140">_xlfn.XLOOKUP(Table13[[#This Row],[Licenças Pagas]],Table9[License],Table9[Type],"#MISSING#",0)</f>
        <v>Base</v>
      </c>
      <c r="I140" s="13">
        <f>COUNTIFS(Table13[User principal name],Table13[[#This Row],[User principal name]],Table13[Type],Table13[[#This Row],[Type]])</f>
        <v>1</v>
      </c>
    </row>
    <row r="141" spans="1:9">
      <c r="A141" t="s">
        <v>359</v>
      </c>
      <c r="B141" s="8" t="s">
        <v>626</v>
      </c>
      <c r="C141" s="8" t="s">
        <v>644</v>
      </c>
      <c r="D141" s="8"/>
      <c r="E141" s="8">
        <v>1</v>
      </c>
      <c r="F141" s="9">
        <v>11.7</v>
      </c>
      <c r="G141" s="48"/>
      <c r="H141" s="12" t="str" cm="1">
        <f t="array" ref="H141">_xlfn.XLOOKUP(Table13[[#This Row],[Licenças Pagas]],Table9[License],Table9[Type],"#MISSING#",0)</f>
        <v>Base</v>
      </c>
      <c r="I141" s="13">
        <f>COUNTIFS(Table13[User principal name],Table13[[#This Row],[User principal name]],Table13[Type],Table13[[#This Row],[Type]])</f>
        <v>1</v>
      </c>
    </row>
    <row r="142" spans="1:9">
      <c r="A142" t="s">
        <v>521</v>
      </c>
      <c r="B142" s="8" t="s">
        <v>626</v>
      </c>
      <c r="C142" s="8" t="s">
        <v>644</v>
      </c>
      <c r="D142" s="8"/>
      <c r="E142" s="8">
        <v>1</v>
      </c>
      <c r="F142" s="9">
        <v>11.7</v>
      </c>
      <c r="G142" s="48"/>
      <c r="H142" s="12" t="str" cm="1">
        <f t="array" ref="H142">_xlfn.XLOOKUP(Table13[[#This Row],[Licenças Pagas]],Table9[License],Table9[Type],"#MISSING#",0)</f>
        <v>Base</v>
      </c>
      <c r="I142" s="13">
        <f>COUNTIFS(Table13[User principal name],Table13[[#This Row],[User principal name]],Table13[Type],Table13[[#This Row],[Type]])</f>
        <v>1</v>
      </c>
    </row>
    <row r="143" spans="1:9">
      <c r="A143" t="s">
        <v>725</v>
      </c>
      <c r="B143" s="8" t="s">
        <v>626</v>
      </c>
      <c r="C143" s="8" t="s">
        <v>644</v>
      </c>
      <c r="D143" s="8"/>
      <c r="E143" s="8">
        <v>1</v>
      </c>
      <c r="F143" s="9">
        <v>11.7</v>
      </c>
      <c r="G143" s="48"/>
      <c r="H143" s="12" t="str" cm="1">
        <f t="array" ref="H143">_xlfn.XLOOKUP(Table13[[#This Row],[Licenças Pagas]],Table9[License],Table9[Type],"#MISSING#",0)</f>
        <v>Base</v>
      </c>
      <c r="I143" s="13">
        <f>COUNTIFS(Table13[User principal name],Table13[[#This Row],[User principal name]],Table13[Type],Table13[[#This Row],[Type]])</f>
        <v>1</v>
      </c>
    </row>
    <row r="144" spans="1:9">
      <c r="A144" t="s">
        <v>726</v>
      </c>
      <c r="B144" s="8" t="s">
        <v>626</v>
      </c>
      <c r="C144" s="8" t="s">
        <v>644</v>
      </c>
      <c r="D144" s="8"/>
      <c r="E144" s="8">
        <v>1</v>
      </c>
      <c r="F144" s="9">
        <v>11.7</v>
      </c>
      <c r="G144" s="48"/>
      <c r="H144" s="12" t="str" cm="1">
        <f t="array" ref="H144">_xlfn.XLOOKUP(Table13[[#This Row],[Licenças Pagas]],Table9[License],Table9[Type],"#MISSING#",0)</f>
        <v>Base</v>
      </c>
      <c r="I144" s="13">
        <f>COUNTIFS(Table13[User principal name],Table13[[#This Row],[User principal name]],Table13[Type],Table13[[#This Row],[Type]])</f>
        <v>1</v>
      </c>
    </row>
    <row r="145" spans="1:9">
      <c r="A145" t="s">
        <v>727</v>
      </c>
      <c r="B145" s="8" t="s">
        <v>626</v>
      </c>
      <c r="C145" s="8" t="s">
        <v>644</v>
      </c>
      <c r="D145" s="8"/>
      <c r="E145" s="8">
        <v>1</v>
      </c>
      <c r="F145" s="9">
        <v>11.7</v>
      </c>
      <c r="G145" s="48"/>
      <c r="H145" s="12" t="str" cm="1">
        <f t="array" ref="H145">_xlfn.XLOOKUP(Table13[[#This Row],[Licenças Pagas]],Table9[License],Table9[Type],"#MISSING#",0)</f>
        <v>Base</v>
      </c>
      <c r="I145" s="13">
        <f>COUNTIFS(Table13[User principal name],Table13[[#This Row],[User principal name]],Table13[Type],Table13[[#This Row],[Type]])</f>
        <v>1</v>
      </c>
    </row>
    <row r="146" spans="1:9">
      <c r="A146" t="s">
        <v>328</v>
      </c>
      <c r="B146" s="8" t="s">
        <v>626</v>
      </c>
      <c r="C146" s="8" t="s">
        <v>644</v>
      </c>
      <c r="D146" s="8"/>
      <c r="E146" s="8">
        <v>1</v>
      </c>
      <c r="F146" s="9">
        <v>11.7</v>
      </c>
      <c r="G146" s="48"/>
      <c r="H146" s="12" t="str" cm="1">
        <f t="array" ref="H146">_xlfn.XLOOKUP(Table13[[#This Row],[Licenças Pagas]],Table9[License],Table9[Type],"#MISSING#",0)</f>
        <v>Base</v>
      </c>
      <c r="I146" s="13">
        <f>COUNTIFS(Table13[User principal name],Table13[[#This Row],[User principal name]],Table13[Type],Table13[[#This Row],[Type]])</f>
        <v>1</v>
      </c>
    </row>
    <row r="147" spans="1:9">
      <c r="A147" t="s">
        <v>213</v>
      </c>
      <c r="B147" s="8" t="s">
        <v>626</v>
      </c>
      <c r="C147" s="8" t="s">
        <v>644</v>
      </c>
      <c r="D147" s="8"/>
      <c r="E147" s="8">
        <v>1</v>
      </c>
      <c r="F147" s="9">
        <v>11.7</v>
      </c>
      <c r="G147" s="48"/>
      <c r="H147" s="12" t="str" cm="1">
        <f t="array" ref="H147">_xlfn.XLOOKUP(Table13[[#This Row],[Licenças Pagas]],Table9[License],Table9[Type],"#MISSING#",0)</f>
        <v>Base</v>
      </c>
      <c r="I147" s="13">
        <f>COUNTIFS(Table13[User principal name],Table13[[#This Row],[User principal name]],Table13[Type],Table13[[#This Row],[Type]])</f>
        <v>1</v>
      </c>
    </row>
    <row r="148" spans="1:9">
      <c r="A148" t="s">
        <v>215</v>
      </c>
      <c r="B148" s="8" t="s">
        <v>626</v>
      </c>
      <c r="C148" s="8" t="s">
        <v>644</v>
      </c>
      <c r="D148" s="8"/>
      <c r="E148" s="8">
        <v>1</v>
      </c>
      <c r="F148" s="9">
        <v>11.7</v>
      </c>
      <c r="G148" s="48"/>
      <c r="H148" s="12" t="str" cm="1">
        <f t="array" ref="H148">_xlfn.XLOOKUP(Table13[[#This Row],[Licenças Pagas]],Table9[License],Table9[Type],"#MISSING#",0)</f>
        <v>Base</v>
      </c>
      <c r="I148" s="13">
        <f>COUNTIFS(Table13[User principal name],Table13[[#This Row],[User principal name]],Table13[Type],Table13[[#This Row],[Type]])</f>
        <v>1</v>
      </c>
    </row>
    <row r="149" spans="1:9">
      <c r="A149" t="s">
        <v>728</v>
      </c>
      <c r="B149" s="8" t="s">
        <v>626</v>
      </c>
      <c r="C149" s="8" t="s">
        <v>644</v>
      </c>
      <c r="D149" s="8"/>
      <c r="E149" s="8">
        <v>1</v>
      </c>
      <c r="F149" s="9">
        <v>11.7</v>
      </c>
      <c r="G149" s="48"/>
      <c r="H149" s="12" t="str" cm="1">
        <f t="array" ref="H149">_xlfn.XLOOKUP(Table13[[#This Row],[Licenças Pagas]],Table9[License],Table9[Type],"#MISSING#",0)</f>
        <v>Base</v>
      </c>
      <c r="I149" s="13">
        <f>COUNTIFS(Table13[User principal name],Table13[[#This Row],[User principal name]],Table13[Type],Table13[[#This Row],[Type]])</f>
        <v>1</v>
      </c>
    </row>
    <row r="150" spans="1:9">
      <c r="A150" t="s">
        <v>729</v>
      </c>
      <c r="B150" s="8" t="s">
        <v>626</v>
      </c>
      <c r="C150" s="8" t="s">
        <v>644</v>
      </c>
      <c r="D150" s="8"/>
      <c r="E150" s="8">
        <v>1</v>
      </c>
      <c r="F150" s="9">
        <v>11.7</v>
      </c>
      <c r="G150" s="48"/>
      <c r="H150" s="12" t="str" cm="1">
        <f t="array" ref="H150">_xlfn.XLOOKUP(Table13[[#This Row],[Licenças Pagas]],Table9[License],Table9[Type],"#MISSING#",0)</f>
        <v>Base</v>
      </c>
      <c r="I150" s="13">
        <f>COUNTIFS(Table13[User principal name],Table13[[#This Row],[User principal name]],Table13[Type],Table13[[#This Row],[Type]])</f>
        <v>1</v>
      </c>
    </row>
    <row r="151" spans="1:9">
      <c r="A151" t="s">
        <v>254</v>
      </c>
      <c r="B151" s="8" t="s">
        <v>626</v>
      </c>
      <c r="C151" s="8" t="s">
        <v>644</v>
      </c>
      <c r="D151" s="8"/>
      <c r="E151" s="8">
        <v>1</v>
      </c>
      <c r="F151" s="9">
        <v>11.7</v>
      </c>
      <c r="G151" s="48"/>
      <c r="H151" s="12" t="str" cm="1">
        <f t="array" ref="H151">_xlfn.XLOOKUP(Table13[[#This Row],[Licenças Pagas]],Table9[License],Table9[Type],"#MISSING#",0)</f>
        <v>Base</v>
      </c>
      <c r="I151" s="13">
        <f>COUNTIFS(Table13[User principal name],Table13[[#This Row],[User principal name]],Table13[Type],Table13[[#This Row],[Type]])</f>
        <v>1</v>
      </c>
    </row>
    <row r="152" spans="1:9">
      <c r="A152" t="s">
        <v>232</v>
      </c>
      <c r="B152" s="8" t="s">
        <v>626</v>
      </c>
      <c r="C152" s="8" t="s">
        <v>644</v>
      </c>
      <c r="D152" s="8"/>
      <c r="E152" s="8">
        <v>1</v>
      </c>
      <c r="F152" s="9">
        <v>11.7</v>
      </c>
      <c r="G152" s="48"/>
      <c r="H152" s="12" t="str" cm="1">
        <f t="array" ref="H152">_xlfn.XLOOKUP(Table13[[#This Row],[Licenças Pagas]],Table9[License],Table9[Type],"#MISSING#",0)</f>
        <v>Base</v>
      </c>
      <c r="I152" s="13">
        <f>COUNTIFS(Table13[User principal name],Table13[[#This Row],[User principal name]],Table13[Type],Table13[[#This Row],[Type]])</f>
        <v>1</v>
      </c>
    </row>
    <row r="153" spans="1:9">
      <c r="A153" t="s">
        <v>257</v>
      </c>
      <c r="B153" s="8" t="s">
        <v>626</v>
      </c>
      <c r="C153" s="8" t="s">
        <v>644</v>
      </c>
      <c r="D153" s="8"/>
      <c r="E153" s="8">
        <v>1</v>
      </c>
      <c r="F153" s="9">
        <v>11.7</v>
      </c>
      <c r="G153" s="48"/>
      <c r="H153" s="12" t="str" cm="1">
        <f t="array" ref="H153">_xlfn.XLOOKUP(Table13[[#This Row],[Licenças Pagas]],Table9[License],Table9[Type],"#MISSING#",0)</f>
        <v>Base</v>
      </c>
      <c r="I153" s="13">
        <f>COUNTIFS(Table13[User principal name],Table13[[#This Row],[User principal name]],Table13[Type],Table13[[#This Row],[Type]])</f>
        <v>1</v>
      </c>
    </row>
    <row r="154" spans="1:9">
      <c r="A154" t="s">
        <v>730</v>
      </c>
      <c r="B154" s="8" t="s">
        <v>626</v>
      </c>
      <c r="C154" s="8" t="s">
        <v>644</v>
      </c>
      <c r="D154" s="8"/>
      <c r="E154" s="8">
        <v>1</v>
      </c>
      <c r="F154" s="9">
        <v>11.7</v>
      </c>
      <c r="G154" s="48"/>
      <c r="H154" s="12" t="str" cm="1">
        <f t="array" ref="H154">_xlfn.XLOOKUP(Table13[[#This Row],[Licenças Pagas]],Table9[License],Table9[Type],"#MISSING#",0)</f>
        <v>Base</v>
      </c>
      <c r="I154" s="13">
        <f>COUNTIFS(Table13[User principal name],Table13[[#This Row],[User principal name]],Table13[Type],Table13[[#This Row],[Type]])</f>
        <v>1</v>
      </c>
    </row>
    <row r="155" spans="1:9">
      <c r="A155" t="s">
        <v>33</v>
      </c>
      <c r="B155" t="s">
        <v>645</v>
      </c>
      <c r="C155" s="8" t="s">
        <v>625</v>
      </c>
      <c r="D155" s="8"/>
      <c r="E155">
        <v>1</v>
      </c>
      <c r="F155" s="10">
        <v>1.87</v>
      </c>
      <c r="G155" s="49"/>
      <c r="H155" s="12" t="str" cm="1">
        <f t="array" ref="H155">_xlfn.XLOOKUP(Table13[[#This Row],[Licenças Pagas]],Table9[License],Table9[Type],"#MISSING#",0)</f>
        <v>Defender 1</v>
      </c>
      <c r="I155" s="13">
        <f>COUNTIFS(Table13[User principal name],Table13[[#This Row],[User principal name]],Table13[Type],Table13[[#This Row],[Type]])</f>
        <v>1</v>
      </c>
    </row>
    <row r="156" spans="1:9">
      <c r="A156" t="s">
        <v>623</v>
      </c>
      <c r="B156" t="s">
        <v>645</v>
      </c>
      <c r="C156" s="8" t="s">
        <v>625</v>
      </c>
      <c r="D156" s="8"/>
      <c r="E156">
        <v>1</v>
      </c>
      <c r="F156" s="10">
        <v>1.87</v>
      </c>
      <c r="G156" s="49"/>
      <c r="H156" s="12" t="str" cm="1">
        <f t="array" ref="H156">_xlfn.XLOOKUP(Table13[[#This Row],[Licenças Pagas]],Table9[License],Table9[Type],"#MISSING#",0)</f>
        <v>Defender 1</v>
      </c>
      <c r="I156" s="13">
        <f>COUNTIFS(Table13[User principal name],Table13[[#This Row],[User principal name]],Table13[Type],Table13[[#This Row],[Type]])</f>
        <v>1</v>
      </c>
    </row>
    <row r="157" spans="1:9">
      <c r="A157" t="s">
        <v>179</v>
      </c>
      <c r="B157" t="s">
        <v>645</v>
      </c>
      <c r="C157" s="8" t="s">
        <v>625</v>
      </c>
      <c r="D157" s="8"/>
      <c r="E157">
        <v>1</v>
      </c>
      <c r="F157" s="10">
        <v>1.87</v>
      </c>
      <c r="G157" s="49"/>
      <c r="H157" s="12" t="str" cm="1">
        <f t="array" ref="H157">_xlfn.XLOOKUP(Table13[[#This Row],[Licenças Pagas]],Table9[License],Table9[Type],"#MISSING#",0)</f>
        <v>Defender 1</v>
      </c>
      <c r="I157" s="13">
        <f>COUNTIFS(Table13[User principal name],Table13[[#This Row],[User principal name]],Table13[Type],Table13[[#This Row],[Type]])</f>
        <v>1</v>
      </c>
    </row>
    <row r="158" spans="1:9">
      <c r="A158" t="s">
        <v>680</v>
      </c>
      <c r="B158" t="s">
        <v>645</v>
      </c>
      <c r="C158" s="8" t="s">
        <v>625</v>
      </c>
      <c r="D158" s="8"/>
      <c r="E158">
        <v>1</v>
      </c>
      <c r="F158" s="10">
        <v>1.87</v>
      </c>
      <c r="G158" s="49"/>
      <c r="H158" s="12" t="str" cm="1">
        <f t="array" ref="H158">_xlfn.XLOOKUP(Table13[[#This Row],[Licenças Pagas]],Table9[License],Table9[Type],"#MISSING#",0)</f>
        <v>Defender 1</v>
      </c>
      <c r="I158" s="13">
        <f>COUNTIFS(Table13[User principal name],Table13[[#This Row],[User principal name]],Table13[Type],Table13[[#This Row],[Type]])</f>
        <v>1</v>
      </c>
    </row>
    <row r="159" spans="1:9">
      <c r="A159" t="s">
        <v>690</v>
      </c>
      <c r="B159" t="s">
        <v>645</v>
      </c>
      <c r="C159" s="8" t="s">
        <v>625</v>
      </c>
      <c r="D159" s="8"/>
      <c r="E159">
        <v>1</v>
      </c>
      <c r="F159" s="10">
        <v>1.87</v>
      </c>
      <c r="G159" s="49"/>
      <c r="H159" s="12" t="str" cm="1">
        <f t="array" ref="H159">_xlfn.XLOOKUP(Table13[[#This Row],[Licenças Pagas]],Table9[License],Table9[Type],"#MISSING#",0)</f>
        <v>Defender 1</v>
      </c>
      <c r="I159" s="13">
        <f>COUNTIFS(Table13[User principal name],Table13[[#This Row],[User principal name]],Table13[Type],Table13[[#This Row],[Type]])</f>
        <v>1</v>
      </c>
    </row>
    <row r="160" spans="1:9">
      <c r="A160" s="50" t="s">
        <v>162</v>
      </c>
      <c r="B160" s="8" t="s">
        <v>637</v>
      </c>
      <c r="C160" s="8" t="s">
        <v>625</v>
      </c>
      <c r="D160" s="8"/>
      <c r="E160" s="8">
        <v>1</v>
      </c>
      <c r="F160" s="9">
        <v>25.3</v>
      </c>
      <c r="G160" s="48"/>
      <c r="H160" s="12" t="str" cm="1">
        <f t="array" ref="H160">_xlfn.XLOOKUP(Table13[[#This Row],[Licenças Pagas]],Table9[License],Table9[Type],"#MISSING#",0)</f>
        <v>Project</v>
      </c>
      <c r="I160" s="13">
        <f>COUNTIFS(Table13[User principal name],Table13[[#This Row],[User principal name]],Table13[Type],Table13[[#This Row],[Type]])</f>
        <v>1</v>
      </c>
    </row>
    <row r="161" spans="1:9">
      <c r="A161" s="8" t="s">
        <v>268</v>
      </c>
      <c r="B161" s="8" t="s">
        <v>637</v>
      </c>
      <c r="C161" s="8" t="s">
        <v>625</v>
      </c>
      <c r="D161" s="8"/>
      <c r="E161" s="8">
        <v>1</v>
      </c>
      <c r="F161" s="9">
        <v>25.3</v>
      </c>
      <c r="G161" s="48"/>
      <c r="H161" s="12" t="str" cm="1">
        <f t="array" ref="H161">_xlfn.XLOOKUP(Table13[[#This Row],[Licenças Pagas]],Table9[License],Table9[Type],"#MISSING#",0)</f>
        <v>Project</v>
      </c>
      <c r="I161" s="13">
        <f>COUNTIFS(Table13[User principal name],Table13[[#This Row],[User principal name]],Table13[Type],Table13[[#This Row],[Type]])</f>
        <v>1</v>
      </c>
    </row>
    <row r="162" spans="1:9">
      <c r="A162" s="8" t="s">
        <v>45</v>
      </c>
      <c r="B162" s="8" t="s">
        <v>637</v>
      </c>
      <c r="C162" s="8" t="s">
        <v>644</v>
      </c>
      <c r="D162" s="8"/>
      <c r="E162" s="8">
        <v>1</v>
      </c>
      <c r="F162" s="9">
        <v>25.3</v>
      </c>
      <c r="G162" s="48"/>
      <c r="H162" s="12" t="str" cm="1">
        <f t="array" ref="H162">_xlfn.XLOOKUP(Table13[[#This Row],[Licenças Pagas]],Table9[License],Table9[Type],"#MISSING#",0)</f>
        <v>Project</v>
      </c>
      <c r="I162" s="13">
        <f>COUNTIFS(Table13[User principal name],Table13[[#This Row],[User principal name]],Table13[Type],Table13[[#This Row],[Type]])</f>
        <v>1</v>
      </c>
    </row>
    <row r="163" spans="1:9">
      <c r="A163" s="8" t="s">
        <v>131</v>
      </c>
      <c r="B163" s="8" t="s">
        <v>637</v>
      </c>
      <c r="C163" s="8" t="s">
        <v>644</v>
      </c>
      <c r="D163" s="8"/>
      <c r="E163" s="8">
        <v>1</v>
      </c>
      <c r="F163" s="9">
        <v>25.3</v>
      </c>
      <c r="G163" s="48"/>
      <c r="H163" s="12" t="str" cm="1">
        <f t="array" ref="H163">_xlfn.XLOOKUP(Table13[[#This Row],[Licenças Pagas]],Table9[License],Table9[Type],"#MISSING#",0)</f>
        <v>Project</v>
      </c>
      <c r="I163" s="13">
        <f>COUNTIFS(Table13[User principal name],Table13[[#This Row],[User principal name]],Table13[Type],Table13[[#This Row],[Type]])</f>
        <v>1</v>
      </c>
    </row>
    <row r="164" spans="1:9">
      <c r="A164" t="s">
        <v>260</v>
      </c>
      <c r="B164" t="s">
        <v>648</v>
      </c>
      <c r="C164" s="8" t="s">
        <v>644</v>
      </c>
      <c r="D164" s="8">
        <v>3315</v>
      </c>
      <c r="E164" s="8">
        <v>1</v>
      </c>
      <c r="F164" s="9">
        <v>14</v>
      </c>
      <c r="G164" s="48"/>
      <c r="H164" s="12" t="str" cm="1">
        <f t="array" ref="H164">_xlfn.XLOOKUP(Table13[[#This Row],[Licenças Pagas]],Table9[License],Table9[Type],"#MISSING#",0)</f>
        <v>Visio</v>
      </c>
      <c r="I164" s="13">
        <f>COUNTIFS(Table13[User principal name],Table13[[#This Row],[User principal name]],Table13[Type],Table13[[#This Row],[Type]])</f>
        <v>1</v>
      </c>
    </row>
    <row r="165" spans="1:9">
      <c r="A165" s="8" t="s">
        <v>686</v>
      </c>
      <c r="B165" s="8" t="s">
        <v>641</v>
      </c>
      <c r="C165" s="8" t="s">
        <v>625</v>
      </c>
      <c r="D165" s="8"/>
      <c r="E165" s="8">
        <v>1</v>
      </c>
      <c r="F165" s="9">
        <v>14</v>
      </c>
      <c r="G165" s="48"/>
      <c r="H165" s="12" t="str" cm="1">
        <f t="array" ref="H165">_xlfn.XLOOKUP(Table13[[#This Row],[Licenças Pagas]],Table9[License],Table9[Type],"#MISSING#",0)</f>
        <v>Automate</v>
      </c>
      <c r="I165" s="13">
        <f>COUNTIFS(Table13[User principal name],Table13[[#This Row],[User principal name]],Table13[Type],Table13[[#This Row],[Type]])</f>
        <v>1</v>
      </c>
    </row>
    <row r="166" spans="1:9">
      <c r="A166" t="s">
        <v>33</v>
      </c>
      <c r="B166" s="8" t="s">
        <v>633</v>
      </c>
      <c r="C166" s="8" t="s">
        <v>625</v>
      </c>
      <c r="D166" s="8"/>
      <c r="E166" s="8">
        <v>1</v>
      </c>
      <c r="F166" s="9">
        <v>9.4</v>
      </c>
      <c r="G166" s="48"/>
      <c r="H166" s="12" t="str" cm="1">
        <f t="array" ref="H166">_xlfn.XLOOKUP(Table13[[#This Row],[Licenças Pagas]],Table9[License],Table9[Type],"#MISSING#",0)</f>
        <v>PowerBI</v>
      </c>
      <c r="I166" s="13">
        <f>COUNTIFS(Table13[User principal name],Table13[[#This Row],[User principal name]],Table13[Type],Table13[[#This Row],[Type]])</f>
        <v>1</v>
      </c>
    </row>
    <row r="167" spans="1:9">
      <c r="A167" t="s">
        <v>629</v>
      </c>
      <c r="B167" s="8" t="s">
        <v>633</v>
      </c>
      <c r="C167" s="8" t="s">
        <v>625</v>
      </c>
      <c r="D167" s="8"/>
      <c r="E167" s="8">
        <v>1</v>
      </c>
      <c r="F167" s="9">
        <v>9.4</v>
      </c>
      <c r="G167" s="48"/>
      <c r="H167" s="12" t="str" cm="1">
        <f t="array" ref="H167">_xlfn.XLOOKUP(Table13[[#This Row],[Licenças Pagas]],Table9[License],Table9[Type],"#MISSING#",0)</f>
        <v>PowerBI</v>
      </c>
      <c r="I167" s="13">
        <f>COUNTIFS(Table13[User principal name],Table13[[#This Row],[User principal name]],Table13[Type],Table13[[#This Row],[Type]])</f>
        <v>1</v>
      </c>
    </row>
    <row r="168" spans="1:9">
      <c r="A168" t="s">
        <v>623</v>
      </c>
      <c r="B168" s="8" t="s">
        <v>633</v>
      </c>
      <c r="C168" s="8" t="s">
        <v>625</v>
      </c>
      <c r="D168" s="8"/>
      <c r="E168" s="8">
        <v>1</v>
      </c>
      <c r="F168" s="9">
        <v>9.4</v>
      </c>
      <c r="G168" s="48"/>
      <c r="H168" s="12" t="str" cm="1">
        <f t="array" ref="H168">_xlfn.XLOOKUP(Table13[[#This Row],[Licenças Pagas]],Table9[License],Table9[Type],"#MISSING#",0)</f>
        <v>PowerBI</v>
      </c>
      <c r="I168" s="13">
        <f>COUNTIFS(Table13[User principal name],Table13[[#This Row],[User principal name]],Table13[Type],Table13[[#This Row],[Type]])</f>
        <v>1</v>
      </c>
    </row>
    <row r="169" spans="1:9">
      <c r="A169" t="s">
        <v>671</v>
      </c>
      <c r="B169" s="8" t="s">
        <v>633</v>
      </c>
      <c r="C169" s="8" t="s">
        <v>625</v>
      </c>
      <c r="D169" s="8"/>
      <c r="E169" s="8">
        <v>1</v>
      </c>
      <c r="F169" s="9">
        <v>9.4</v>
      </c>
      <c r="G169" s="48"/>
      <c r="H169" s="12" t="str" cm="1">
        <f t="array" ref="H169">_xlfn.XLOOKUP(Table13[[#This Row],[Licenças Pagas]],Table9[License],Table9[Type],"#MISSING#",0)</f>
        <v>PowerBI</v>
      </c>
      <c r="I169" s="13">
        <f>COUNTIFS(Table13[User principal name],Table13[[#This Row],[User principal name]],Table13[Type],Table13[[#This Row],[Type]])</f>
        <v>1</v>
      </c>
    </row>
    <row r="170" spans="1:9">
      <c r="A170" t="s">
        <v>179</v>
      </c>
      <c r="B170" s="8" t="s">
        <v>633</v>
      </c>
      <c r="C170" s="8" t="s">
        <v>625</v>
      </c>
      <c r="D170" s="8"/>
      <c r="E170" s="8">
        <v>1</v>
      </c>
      <c r="F170" s="9">
        <v>9.4</v>
      </c>
      <c r="G170" s="48"/>
      <c r="H170" s="12" t="str" cm="1">
        <f t="array" ref="H170">_xlfn.XLOOKUP(Table13[[#This Row],[Licenças Pagas]],Table9[License],Table9[Type],"#MISSING#",0)</f>
        <v>PowerBI</v>
      </c>
      <c r="I170" s="13">
        <f>COUNTIFS(Table13[User principal name],Table13[[#This Row],[User principal name]],Table13[Type],Table13[[#This Row],[Type]])</f>
        <v>1</v>
      </c>
    </row>
    <row r="171" spans="1:9">
      <c r="A171" t="s">
        <v>675</v>
      </c>
      <c r="B171" s="8" t="s">
        <v>633</v>
      </c>
      <c r="C171" s="8" t="s">
        <v>625</v>
      </c>
      <c r="D171" s="8"/>
      <c r="E171" s="8">
        <v>1</v>
      </c>
      <c r="F171" s="9">
        <v>9.4</v>
      </c>
      <c r="G171" s="48"/>
      <c r="H171" s="12" t="str" cm="1">
        <f t="array" ref="H171">_xlfn.XLOOKUP(Table13[[#This Row],[Licenças Pagas]],Table9[License],Table9[Type],"#MISSING#",0)</f>
        <v>PowerBI</v>
      </c>
      <c r="I171" s="13">
        <f>COUNTIFS(Table13[User principal name],Table13[[#This Row],[User principal name]],Table13[Type],Table13[[#This Row],[Type]])</f>
        <v>1</v>
      </c>
    </row>
    <row r="172" spans="1:9">
      <c r="A172" t="s">
        <v>230</v>
      </c>
      <c r="B172" s="8" t="s">
        <v>633</v>
      </c>
      <c r="C172" s="8" t="s">
        <v>644</v>
      </c>
      <c r="D172" s="8"/>
      <c r="E172" s="8">
        <v>1</v>
      </c>
      <c r="F172" s="9">
        <v>9.4</v>
      </c>
      <c r="G172" s="48"/>
      <c r="H172" s="12" t="str" cm="1">
        <f t="array" ref="H172">_xlfn.XLOOKUP(Table13[[#This Row],[Licenças Pagas]],Table9[License],Table9[Type],"#MISSING#",0)</f>
        <v>PowerBI</v>
      </c>
      <c r="I172" s="13">
        <f>COUNTIFS(Table13[User principal name],Table13[[#This Row],[User principal name]],Table13[Type],Table13[[#This Row],[Type]])</f>
        <v>1</v>
      </c>
    </row>
    <row r="173" spans="1:9">
      <c r="A173" t="s">
        <v>680</v>
      </c>
      <c r="B173" s="8" t="s">
        <v>633</v>
      </c>
      <c r="C173" s="8" t="s">
        <v>625</v>
      </c>
      <c r="D173" s="8"/>
      <c r="E173" s="8">
        <v>1</v>
      </c>
      <c r="F173" s="9">
        <v>9.4</v>
      </c>
      <c r="G173" s="48"/>
      <c r="H173" s="12" t="str" cm="1">
        <f t="array" ref="H173">_xlfn.XLOOKUP(Table13[[#This Row],[Licenças Pagas]],Table9[License],Table9[Type],"#MISSING#",0)</f>
        <v>PowerBI</v>
      </c>
      <c r="I173" s="13">
        <f>COUNTIFS(Table13[User principal name],Table13[[#This Row],[User principal name]],Table13[Type],Table13[[#This Row],[Type]])</f>
        <v>1</v>
      </c>
    </row>
    <row r="174" spans="1:9">
      <c r="A174" t="s">
        <v>264</v>
      </c>
      <c r="B174" s="8" t="s">
        <v>633</v>
      </c>
      <c r="C174" s="8" t="s">
        <v>625</v>
      </c>
      <c r="D174" s="8"/>
      <c r="E174" s="8">
        <v>1</v>
      </c>
      <c r="F174" s="9">
        <v>9.4</v>
      </c>
      <c r="G174" s="48"/>
      <c r="H174" s="12" t="str" cm="1">
        <f t="array" ref="H174">_xlfn.XLOOKUP(Table13[[#This Row],[Licenças Pagas]],Table9[License],Table9[Type],"#MISSING#",0)</f>
        <v>PowerBI</v>
      </c>
      <c r="I174" s="13">
        <f>COUNTIFS(Table13[User principal name],Table13[[#This Row],[User principal name]],Table13[Type],Table13[[#This Row],[Type]])</f>
        <v>1</v>
      </c>
    </row>
    <row r="175" spans="1:9">
      <c r="A175" t="s">
        <v>544</v>
      </c>
      <c r="B175" s="8" t="s">
        <v>633</v>
      </c>
      <c r="C175" s="8" t="s">
        <v>625</v>
      </c>
      <c r="D175" s="8"/>
      <c r="E175" s="8">
        <v>1</v>
      </c>
      <c r="F175" s="9">
        <v>9.4</v>
      </c>
      <c r="G175" s="48"/>
      <c r="H175" s="12" t="str" cm="1">
        <f t="array" ref="H175">_xlfn.XLOOKUP(Table13[[#This Row],[Licenças Pagas]],Table9[License],Table9[Type],"#MISSING#",0)</f>
        <v>PowerBI</v>
      </c>
      <c r="I175" s="13">
        <f>COUNTIFS(Table13[User principal name],Table13[[#This Row],[User principal name]],Table13[Type],Table13[[#This Row],[Type]])</f>
        <v>1</v>
      </c>
    </row>
    <row r="176" spans="1:9">
      <c r="A176" t="s">
        <v>686</v>
      </c>
      <c r="B176" s="8" t="s">
        <v>633</v>
      </c>
      <c r="C176" s="8" t="s">
        <v>625</v>
      </c>
      <c r="D176" s="8"/>
      <c r="E176" s="8">
        <v>1</v>
      </c>
      <c r="F176" s="9">
        <v>9.4</v>
      </c>
      <c r="G176" s="48"/>
      <c r="H176" s="12" t="str" cm="1">
        <f t="array" ref="H176">_xlfn.XLOOKUP(Table13[[#This Row],[Licenças Pagas]],Table9[License],Table9[Type],"#MISSING#",0)</f>
        <v>PowerBI</v>
      </c>
      <c r="I176" s="13">
        <f>COUNTIFS(Table13[User principal name],Table13[[#This Row],[User principal name]],Table13[Type],Table13[[#This Row],[Type]])</f>
        <v>1</v>
      </c>
    </row>
    <row r="177" spans="1:9">
      <c r="A177" t="s">
        <v>690</v>
      </c>
      <c r="B177" s="8" t="s">
        <v>633</v>
      </c>
      <c r="C177" s="8" t="s">
        <v>625</v>
      </c>
      <c r="D177" s="8"/>
      <c r="E177" s="8">
        <v>1</v>
      </c>
      <c r="F177" s="9">
        <v>9.4</v>
      </c>
      <c r="G177" s="48"/>
      <c r="H177" s="12" t="str" cm="1">
        <f t="array" ref="H177">_xlfn.XLOOKUP(Table13[[#This Row],[Licenças Pagas]],Table9[License],Table9[Type],"#MISSING#",0)</f>
        <v>PowerBI</v>
      </c>
      <c r="I177" s="13">
        <f>COUNTIFS(Table13[User principal name],Table13[[#This Row],[User principal name]],Table13[Type],Table13[[#This Row],[Type]])</f>
        <v>1</v>
      </c>
    </row>
    <row r="178" spans="1:9">
      <c r="A178" t="s">
        <v>691</v>
      </c>
      <c r="B178" s="8" t="s">
        <v>633</v>
      </c>
      <c r="C178" s="8" t="s">
        <v>625</v>
      </c>
      <c r="D178" s="8"/>
      <c r="E178" s="8">
        <v>1</v>
      </c>
      <c r="F178" s="9">
        <v>9.4</v>
      </c>
      <c r="G178" s="48"/>
      <c r="H178" s="12" t="str" cm="1">
        <f t="array" ref="H178">_xlfn.XLOOKUP(Table13[[#This Row],[Licenças Pagas]],Table9[License],Table9[Type],"#MISSING#",0)</f>
        <v>PowerBI</v>
      </c>
      <c r="I178" s="13">
        <f>COUNTIFS(Table13[User principal name],Table13[[#This Row],[User principal name]],Table13[Type],Table13[[#This Row],[Type]])</f>
        <v>1</v>
      </c>
    </row>
    <row r="179" spans="1:9">
      <c r="A179" t="s">
        <v>575</v>
      </c>
      <c r="B179" s="8" t="s">
        <v>633</v>
      </c>
      <c r="C179" s="8" t="s">
        <v>625</v>
      </c>
      <c r="D179" s="8"/>
      <c r="E179" s="8">
        <v>1</v>
      </c>
      <c r="F179" s="9">
        <v>9.4</v>
      </c>
      <c r="G179" s="48"/>
      <c r="H179" s="12" t="str" cm="1">
        <f t="array" ref="H179">_xlfn.XLOOKUP(Table13[[#This Row],[Licenças Pagas]],Table9[License],Table9[Type],"#MISSING#",0)</f>
        <v>PowerBI</v>
      </c>
      <c r="I179" s="13">
        <f>COUNTIFS(Table13[User principal name],Table13[[#This Row],[User principal name]],Table13[Type],Table13[[#This Row],[Type]])</f>
        <v>1</v>
      </c>
    </row>
    <row r="180" spans="1:9">
      <c r="A180" t="s">
        <v>351</v>
      </c>
      <c r="B180" s="8" t="s">
        <v>633</v>
      </c>
      <c r="C180" s="8" t="s">
        <v>625</v>
      </c>
      <c r="D180" s="8"/>
      <c r="E180" s="8">
        <v>1</v>
      </c>
      <c r="F180" s="9">
        <v>9.4</v>
      </c>
      <c r="G180" s="48"/>
      <c r="H180" s="12" t="str" cm="1">
        <f t="array" ref="H180">_xlfn.XLOOKUP(Table13[[#This Row],[Licenças Pagas]],Table9[License],Table9[Type],"#MISSING#",0)</f>
        <v>PowerBI</v>
      </c>
      <c r="I180" s="13">
        <f>COUNTIFS(Table13[User principal name],Table13[[#This Row],[User principal name]],Table13[Type],Table13[[#This Row],[Type]])</f>
        <v>1</v>
      </c>
    </row>
    <row r="181" spans="1:9">
      <c r="A181" t="s">
        <v>365</v>
      </c>
      <c r="B181" s="8" t="s">
        <v>633</v>
      </c>
      <c r="C181" s="8" t="s">
        <v>625</v>
      </c>
      <c r="D181" s="8"/>
      <c r="E181" s="8">
        <v>1</v>
      </c>
      <c r="F181" s="9">
        <v>9.4</v>
      </c>
      <c r="G181" s="48"/>
      <c r="H181" s="12" t="str" cm="1">
        <f t="array" ref="H181">_xlfn.XLOOKUP(Table13[[#This Row],[Licenças Pagas]],Table9[License],Table9[Type],"#MISSING#",0)</f>
        <v>PowerBI</v>
      </c>
      <c r="I181" s="13">
        <f>COUNTIFS(Table13[User principal name],Table13[[#This Row],[User principal name]],Table13[Type],Table13[[#This Row],[Type]])</f>
        <v>1</v>
      </c>
    </row>
    <row r="182" spans="1:9">
      <c r="A182" s="50" t="s">
        <v>731</v>
      </c>
      <c r="B182" s="8" t="s">
        <v>633</v>
      </c>
      <c r="C182" s="8" t="s">
        <v>644</v>
      </c>
      <c r="D182" s="8"/>
      <c r="E182" s="8">
        <v>1</v>
      </c>
      <c r="F182" s="9">
        <v>9.4</v>
      </c>
      <c r="G182" s="48"/>
      <c r="H182" s="12" t="str" cm="1">
        <f t="array" ref="H182">_xlfn.XLOOKUP(Table13[[#This Row],[Licenças Pagas]],Table9[License],Table9[Type],"#MISSING#",0)</f>
        <v>PowerBI</v>
      </c>
      <c r="I182" s="13">
        <f>COUNTIFS(Table13[User principal name],Table13[[#This Row],[User principal name]],Table13[Type],Table13[[#This Row],[Type]])</f>
        <v>1</v>
      </c>
    </row>
    <row r="183" spans="1:9">
      <c r="A183" t="s">
        <v>732</v>
      </c>
      <c r="B183" s="8" t="s">
        <v>633</v>
      </c>
      <c r="C183" s="8" t="s">
        <v>644</v>
      </c>
      <c r="D183" s="8"/>
      <c r="E183" s="8">
        <v>1</v>
      </c>
      <c r="F183" s="9">
        <v>9.4</v>
      </c>
      <c r="G183" s="48"/>
      <c r="H183" s="12" t="str" cm="1">
        <f t="array" ref="H183">_xlfn.XLOOKUP(Table13[[#This Row],[Licenças Pagas]],Table9[License],Table9[Type],"#MISSING#",0)</f>
        <v>PowerBI</v>
      </c>
      <c r="I183" s="13">
        <f>COUNTIFS(Table13[User principal name],Table13[[#This Row],[User principal name]],Table13[Type],Table13[[#This Row],[Type]])</f>
        <v>1</v>
      </c>
    </row>
    <row r="184" spans="1:9">
      <c r="A184" t="s">
        <v>733</v>
      </c>
      <c r="B184" s="8" t="s">
        <v>633</v>
      </c>
      <c r="C184" s="8" t="s">
        <v>644</v>
      </c>
      <c r="D184" s="8"/>
      <c r="E184" s="8">
        <v>1</v>
      </c>
      <c r="F184" s="9">
        <v>9.4</v>
      </c>
      <c r="G184" s="48"/>
      <c r="H184" s="12" t="str" cm="1">
        <f t="array" ref="H184">_xlfn.XLOOKUP(Table13[[#This Row],[Licenças Pagas]],Table9[License],Table9[Type],"#MISSING#",0)</f>
        <v>PowerBI</v>
      </c>
      <c r="I184" s="13">
        <f>COUNTIFS(Table13[User principal name],Table13[[#This Row],[User principal name]],Table13[Type],Table13[[#This Row],[Type]])</f>
        <v>1</v>
      </c>
    </row>
    <row r="185" spans="1:9">
      <c r="A185" s="8" t="s">
        <v>717</v>
      </c>
      <c r="B185" s="8" t="s">
        <v>633</v>
      </c>
      <c r="C185" s="8" t="s">
        <v>644</v>
      </c>
      <c r="D185" s="8"/>
      <c r="E185" s="8">
        <v>1</v>
      </c>
      <c r="F185" s="9">
        <v>9.4</v>
      </c>
      <c r="G185" s="48"/>
      <c r="H185" s="12" t="str" cm="1">
        <f t="array" ref="H185">_xlfn.XLOOKUP(Table13[[#This Row],[Licenças Pagas]],Table9[License],Table9[Type],"#MISSING#",0)</f>
        <v>PowerBI</v>
      </c>
      <c r="I185" s="13">
        <f>COUNTIFS(Table13[User principal name],Table13[[#This Row],[User principal name]],Table13[Type],Table13[[#This Row],[Type]])</f>
        <v>1</v>
      </c>
    </row>
    <row r="186" spans="1:9">
      <c r="A186" t="s">
        <v>692</v>
      </c>
      <c r="B186" s="8" t="s">
        <v>633</v>
      </c>
      <c r="C186" s="8" t="s">
        <v>644</v>
      </c>
      <c r="D186" s="8"/>
      <c r="E186" s="8">
        <v>1</v>
      </c>
      <c r="F186" s="9">
        <v>9.4</v>
      </c>
      <c r="G186" s="48"/>
      <c r="H186" s="12" t="str" cm="1">
        <f t="array" ref="H186">_xlfn.XLOOKUP(Table13[[#This Row],[Licenças Pagas]],Table9[License],Table9[Type],"#MISSING#",0)</f>
        <v>PowerBI</v>
      </c>
      <c r="I186" s="13">
        <f>COUNTIFS(Table13[User principal name],Table13[[#This Row],[User principal name]],Table13[Type],Table13[[#This Row],[Type]])</f>
        <v>1</v>
      </c>
    </row>
    <row r="187" spans="1:9">
      <c r="A187" s="51" t="s">
        <v>720</v>
      </c>
      <c r="B187" s="8" t="s">
        <v>633</v>
      </c>
      <c r="C187" s="8" t="s">
        <v>644</v>
      </c>
      <c r="D187" s="8"/>
      <c r="E187" s="8">
        <v>1</v>
      </c>
      <c r="F187" s="9">
        <v>9.4</v>
      </c>
      <c r="G187" s="48"/>
      <c r="H187" s="12" t="str" cm="1">
        <f t="array" ref="H187">_xlfn.XLOOKUP(Table13[[#This Row],[Licenças Pagas]],Table9[License],Table9[Type],"#MISSING#",0)</f>
        <v>PowerBI</v>
      </c>
      <c r="I187" s="13">
        <f>COUNTIFS(Table13[User principal name],Table13[[#This Row],[User principal name]],Table13[Type],Table13[[#This Row],[Type]])</f>
        <v>1</v>
      </c>
    </row>
  </sheetData>
  <mergeCells count="1">
    <mergeCell ref="K1:L1"/>
  </mergeCells>
  <phoneticPr fontId="6" type="noConversion"/>
  <conditionalFormatting sqref="I2:I187">
    <cfRule type="cellIs" dxfId="17" priority="4" operator="notEqual">
      <formula>1</formula>
    </cfRule>
  </conditionalFormatting>
  <conditionalFormatting sqref="K1">
    <cfRule type="cellIs" dxfId="16" priority="2" operator="notEqual">
      <formula>""</formula>
    </cfRule>
  </conditionalFormatting>
  <conditionalFormatting sqref="K2:L13">
    <cfRule type="cellIs" dxfId="15" priority="1" operator="notEqual">
      <formula>""</formula>
    </cfRule>
  </conditionalFormatting>
  <hyperlinks>
    <hyperlink ref="A165" r:id="rId1" xr:uid="{38ADDDD2-9A04-48AF-BE05-3AD349B33061}"/>
    <hyperlink ref="A182" r:id="rId2" xr:uid="{8712B469-B0E7-9444-A929-13E0BA927C43}"/>
    <hyperlink ref="A10" r:id="rId3" xr:uid="{91C94B8C-940C-4588-BDB3-A5405D3F6817}"/>
    <hyperlink ref="A11" r:id="rId4" xr:uid="{21FF4A06-9469-4CEE-B286-B39B5C92CF9A}"/>
    <hyperlink ref="A160" r:id="rId5" xr:uid="{A66EF14F-C4FA-48FF-AC30-6C939D6BB35F}"/>
    <hyperlink ref="A8" r:id="rId6" xr:uid="{EA8D521F-FAE4-794E-8751-2078137610A5}"/>
    <hyperlink ref="A128" r:id="rId7" xr:uid="{012D7A1C-2B8A-4D50-A969-4F435DE3ECE2}"/>
    <hyperlink ref="A130" r:id="rId8" xr:uid="{D2802DFA-7DB9-384F-89D2-639D91FEBBB4}"/>
    <hyperlink ref="A187" r:id="rId9" xr:uid="{8044905A-2947-A44E-BEEC-B288B5737565}"/>
    <hyperlink ref="A2" r:id="rId10" xr:uid="{D38946AD-DCF3-9C4A-9D8B-E9218A9B17C1}"/>
    <hyperlink ref="A134" r:id="rId11" xr:uid="{F35653C9-044F-754C-BD48-0D4615930BB4}"/>
    <hyperlink ref="A133" r:id="rId12" xr:uid="{C712597E-B137-BE42-8E90-DE30A5046AF7}"/>
    <hyperlink ref="A135" r:id="rId13" xr:uid="{720A96A0-F83F-B948-B174-17463617E617}"/>
    <hyperlink ref="A132" r:id="rId14" xr:uid="{67D0619D-0E30-0143-A415-11ED1D254526}"/>
    <hyperlink ref="A131" r:id="rId15" xr:uid="{A875035A-4C2F-1C48-9A8C-F62965076E88}"/>
    <hyperlink ref="A120" r:id="rId16" xr:uid="{C7847806-845E-184D-923A-B56A3CAE8FB8}"/>
    <hyperlink ref="A111" r:id="rId17" xr:uid="{64F7E4BE-4D3F-E949-8046-26B3A7813584}"/>
    <hyperlink ref="A119" r:id="rId18" xr:uid="{C9AF7402-30C5-774D-A332-24B9301A5E4D}"/>
  </hyperlinks>
  <pageMargins left="0.7" right="0.7" top="0.75" bottom="0.75" header="0.3" footer="0.3"/>
  <pageSetup paperSize="9" orientation="portrait" r:id="rId19"/>
  <tableParts count="2">
    <tablePart r:id="rId20"/>
    <tablePart r:id="rId2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85DA-47AB-4900-8DEF-22D00FD99DBA}">
  <sheetPr>
    <tabColor theme="4" tint="0.39997558519241921"/>
  </sheetPr>
  <dimension ref="A3:C241"/>
  <sheetViews>
    <sheetView topLeftCell="A193" zoomScale="121" zoomScaleNormal="121" workbookViewId="0">
      <selection activeCell="B203" sqref="B203"/>
    </sheetView>
  </sheetViews>
  <sheetFormatPr defaultColWidth="8.85546875" defaultRowHeight="15"/>
  <cols>
    <col min="1" max="1" width="36.85546875" bestFit="1" customWidth="1"/>
    <col min="2" max="2" width="11.85546875" bestFit="1" customWidth="1"/>
    <col min="3" max="3" width="10" bestFit="1" customWidth="1"/>
  </cols>
  <sheetData>
    <row r="3" spans="1:3">
      <c r="A3" s="3" t="s">
        <v>734</v>
      </c>
      <c r="B3" s="5" t="s">
        <v>735</v>
      </c>
      <c r="C3" t="s">
        <v>736</v>
      </c>
    </row>
    <row r="4" spans="1:3">
      <c r="A4" s="4" t="s">
        <v>625</v>
      </c>
      <c r="B4" s="5">
        <v>2082.9499999999998</v>
      </c>
      <c r="C4">
        <v>228</v>
      </c>
    </row>
    <row r="5" spans="1:3">
      <c r="A5" s="22" t="s">
        <v>630</v>
      </c>
      <c r="B5" s="5">
        <v>22.400000000000002</v>
      </c>
      <c r="C5">
        <v>14</v>
      </c>
    </row>
    <row r="6" spans="1:3" ht="15" customHeight="1">
      <c r="A6" s="33" t="s">
        <v>647</v>
      </c>
      <c r="B6" s="5">
        <v>1.6</v>
      </c>
      <c r="C6">
        <v>1</v>
      </c>
    </row>
    <row r="7" spans="1:3" ht="15" customHeight="1">
      <c r="A7" s="33" t="s">
        <v>737</v>
      </c>
      <c r="B7" s="5">
        <v>1.6</v>
      </c>
      <c r="C7">
        <v>1</v>
      </c>
    </row>
    <row r="8" spans="1:3" ht="15" customHeight="1">
      <c r="A8" s="33" t="s">
        <v>629</v>
      </c>
      <c r="B8" s="5">
        <v>1.6</v>
      </c>
      <c r="C8">
        <v>1</v>
      </c>
    </row>
    <row r="9" spans="1:3" ht="15" customHeight="1">
      <c r="A9" s="33" t="s">
        <v>738</v>
      </c>
      <c r="B9" s="5">
        <v>1.6</v>
      </c>
      <c r="C9">
        <v>1</v>
      </c>
    </row>
    <row r="10" spans="1:3" ht="15" customHeight="1">
      <c r="A10" s="33" t="s">
        <v>632</v>
      </c>
      <c r="B10" s="5">
        <v>1.6</v>
      </c>
      <c r="C10">
        <v>1</v>
      </c>
    </row>
    <row r="11" spans="1:3" ht="15" customHeight="1">
      <c r="A11" s="33" t="s">
        <v>739</v>
      </c>
      <c r="B11" s="5">
        <v>1.6</v>
      </c>
      <c r="C11">
        <v>1</v>
      </c>
    </row>
    <row r="12" spans="1:3">
      <c r="A12" s="33" t="s">
        <v>517</v>
      </c>
      <c r="B12" s="5">
        <v>1.6</v>
      </c>
      <c r="C12">
        <v>1</v>
      </c>
    </row>
    <row r="13" spans="1:3">
      <c r="A13" s="33" t="s">
        <v>740</v>
      </c>
      <c r="B13" s="5">
        <v>1.6</v>
      </c>
      <c r="C13">
        <v>1</v>
      </c>
    </row>
    <row r="14" spans="1:3">
      <c r="A14" s="33" t="s">
        <v>741</v>
      </c>
      <c r="B14" s="5">
        <v>1.6</v>
      </c>
      <c r="C14">
        <v>1</v>
      </c>
    </row>
    <row r="15" spans="1:3">
      <c r="A15" s="33" t="s">
        <v>742</v>
      </c>
      <c r="B15" s="5">
        <v>1.6</v>
      </c>
      <c r="C15">
        <v>1</v>
      </c>
    </row>
    <row r="16" spans="1:3">
      <c r="A16" s="33" t="s">
        <v>653</v>
      </c>
      <c r="B16" s="5">
        <v>1.6</v>
      </c>
      <c r="C16">
        <v>1</v>
      </c>
    </row>
    <row r="17" spans="1:3">
      <c r="A17" s="33" t="s">
        <v>656</v>
      </c>
      <c r="B17" s="5">
        <v>1.6</v>
      </c>
      <c r="C17">
        <v>1</v>
      </c>
    </row>
    <row r="18" spans="1:3">
      <c r="A18" s="33" t="s">
        <v>743</v>
      </c>
      <c r="B18" s="5">
        <v>1.6</v>
      </c>
      <c r="C18">
        <v>1</v>
      </c>
    </row>
    <row r="19" spans="1:3">
      <c r="A19" s="33" t="s">
        <v>744</v>
      </c>
      <c r="B19" s="5">
        <v>1.6</v>
      </c>
      <c r="C19">
        <v>1</v>
      </c>
    </row>
    <row r="20" spans="1:3">
      <c r="A20" s="22" t="s">
        <v>639</v>
      </c>
      <c r="B20" s="5">
        <v>33.950000000000003</v>
      </c>
      <c r="C20">
        <v>7</v>
      </c>
    </row>
    <row r="21" spans="1:3">
      <c r="A21" s="33" t="s">
        <v>745</v>
      </c>
      <c r="B21" s="5">
        <v>4.8499999999999996</v>
      </c>
      <c r="C21">
        <v>1</v>
      </c>
    </row>
    <row r="22" spans="1:3">
      <c r="A22" s="33" t="s">
        <v>746</v>
      </c>
      <c r="B22" s="5">
        <v>4.8499999999999996</v>
      </c>
      <c r="C22">
        <v>1</v>
      </c>
    </row>
    <row r="23" spans="1:3">
      <c r="A23" s="33" t="s">
        <v>655</v>
      </c>
      <c r="B23" s="5">
        <v>4.8499999999999996</v>
      </c>
      <c r="C23">
        <v>1</v>
      </c>
    </row>
    <row r="24" spans="1:3">
      <c r="A24" s="33" t="s">
        <v>747</v>
      </c>
      <c r="B24" s="5">
        <v>4.8499999999999996</v>
      </c>
      <c r="C24">
        <v>1</v>
      </c>
    </row>
    <row r="25" spans="1:3">
      <c r="A25" s="33" t="s">
        <v>748</v>
      </c>
      <c r="B25" s="5">
        <v>4.8499999999999996</v>
      </c>
      <c r="C25">
        <v>1</v>
      </c>
    </row>
    <row r="26" spans="1:3">
      <c r="A26" s="33" t="s">
        <v>749</v>
      </c>
      <c r="B26" s="5">
        <v>4.8499999999999996</v>
      </c>
      <c r="C26">
        <v>1</v>
      </c>
    </row>
    <row r="27" spans="1:3">
      <c r="A27" s="33" t="s">
        <v>750</v>
      </c>
      <c r="B27" s="5">
        <v>4.8499999999999996</v>
      </c>
      <c r="C27">
        <v>1</v>
      </c>
    </row>
    <row r="28" spans="1:3">
      <c r="A28" s="22" t="s">
        <v>626</v>
      </c>
      <c r="B28" s="5">
        <v>1730</v>
      </c>
      <c r="C28">
        <v>173</v>
      </c>
    </row>
    <row r="29" spans="1:3">
      <c r="A29" s="33" t="s">
        <v>751</v>
      </c>
      <c r="B29" s="5">
        <v>10</v>
      </c>
      <c r="C29">
        <v>1</v>
      </c>
    </row>
    <row r="30" spans="1:3">
      <c r="A30" s="33" t="s">
        <v>12</v>
      </c>
      <c r="B30" s="5">
        <v>10</v>
      </c>
      <c r="C30">
        <v>1</v>
      </c>
    </row>
    <row r="31" spans="1:3">
      <c r="A31" s="33" t="s">
        <v>23</v>
      </c>
      <c r="B31" s="5">
        <v>10</v>
      </c>
      <c r="C31">
        <v>1</v>
      </c>
    </row>
    <row r="32" spans="1:3">
      <c r="A32" s="33" t="s">
        <v>28</v>
      </c>
      <c r="B32" s="5">
        <v>10</v>
      </c>
      <c r="C32">
        <v>1</v>
      </c>
    </row>
    <row r="33" spans="1:3">
      <c r="A33" s="33" t="s">
        <v>33</v>
      </c>
      <c r="B33" s="5">
        <v>10</v>
      </c>
      <c r="C33">
        <v>1</v>
      </c>
    </row>
    <row r="34" spans="1:3">
      <c r="A34" s="33" t="s">
        <v>752</v>
      </c>
      <c r="B34" s="5">
        <v>10</v>
      </c>
      <c r="C34">
        <v>1</v>
      </c>
    </row>
    <row r="35" spans="1:3">
      <c r="A35" s="33" t="s">
        <v>732</v>
      </c>
      <c r="B35" s="5">
        <v>10</v>
      </c>
      <c r="C35">
        <v>1</v>
      </c>
    </row>
    <row r="36" spans="1:3">
      <c r="A36" s="33" t="s">
        <v>38</v>
      </c>
      <c r="B36" s="5">
        <v>10</v>
      </c>
      <c r="C36">
        <v>1</v>
      </c>
    </row>
    <row r="37" spans="1:3">
      <c r="A37" s="33" t="s">
        <v>658</v>
      </c>
      <c r="B37" s="5">
        <v>10</v>
      </c>
      <c r="C37">
        <v>1</v>
      </c>
    </row>
    <row r="38" spans="1:3">
      <c r="A38" s="33" t="s">
        <v>42</v>
      </c>
      <c r="B38" s="5">
        <v>10</v>
      </c>
      <c r="C38">
        <v>1</v>
      </c>
    </row>
    <row r="39" spans="1:3">
      <c r="A39" s="33" t="s">
        <v>45</v>
      </c>
      <c r="B39" s="5">
        <v>10</v>
      </c>
      <c r="C39">
        <v>1</v>
      </c>
    </row>
    <row r="40" spans="1:3">
      <c r="A40" s="33" t="s">
        <v>48</v>
      </c>
      <c r="B40" s="5">
        <v>10</v>
      </c>
      <c r="C40">
        <v>1</v>
      </c>
    </row>
    <row r="41" spans="1:3">
      <c r="A41" s="33" t="s">
        <v>54</v>
      </c>
      <c r="B41" s="5">
        <v>10</v>
      </c>
      <c r="C41">
        <v>1</v>
      </c>
    </row>
    <row r="42" spans="1:3">
      <c r="A42" s="33" t="s">
        <v>57</v>
      </c>
      <c r="B42" s="5">
        <v>10</v>
      </c>
      <c r="C42">
        <v>1</v>
      </c>
    </row>
    <row r="43" spans="1:3">
      <c r="A43" s="33" t="s">
        <v>753</v>
      </c>
      <c r="B43" s="5">
        <v>10</v>
      </c>
      <c r="C43">
        <v>1</v>
      </c>
    </row>
    <row r="44" spans="1:3">
      <c r="A44" s="33" t="s">
        <v>61</v>
      </c>
      <c r="B44" s="5">
        <v>10</v>
      </c>
      <c r="C44">
        <v>1</v>
      </c>
    </row>
    <row r="45" spans="1:3">
      <c r="A45" s="33" t="s">
        <v>63</v>
      </c>
      <c r="B45" s="5">
        <v>10</v>
      </c>
      <c r="C45">
        <v>1</v>
      </c>
    </row>
    <row r="46" spans="1:3">
      <c r="A46" s="33" t="s">
        <v>66</v>
      </c>
      <c r="B46" s="5">
        <v>10</v>
      </c>
      <c r="C46">
        <v>1</v>
      </c>
    </row>
    <row r="47" spans="1:3">
      <c r="A47" s="33" t="s">
        <v>733</v>
      </c>
      <c r="B47" s="5">
        <v>10</v>
      </c>
      <c r="C47">
        <v>1</v>
      </c>
    </row>
    <row r="48" spans="1:3">
      <c r="A48" s="33" t="s">
        <v>73</v>
      </c>
      <c r="B48" s="5">
        <v>10</v>
      </c>
      <c r="C48">
        <v>1</v>
      </c>
    </row>
    <row r="49" spans="1:3">
      <c r="A49" s="33" t="s">
        <v>76</v>
      </c>
      <c r="B49" s="5">
        <v>10</v>
      </c>
      <c r="C49">
        <v>1</v>
      </c>
    </row>
    <row r="50" spans="1:3">
      <c r="A50" s="33" t="s">
        <v>79</v>
      </c>
      <c r="B50" s="5">
        <v>10</v>
      </c>
      <c r="C50">
        <v>1</v>
      </c>
    </row>
    <row r="51" spans="1:3">
      <c r="A51" s="33" t="s">
        <v>82</v>
      </c>
      <c r="B51" s="5">
        <v>10</v>
      </c>
      <c r="C51">
        <v>1</v>
      </c>
    </row>
    <row r="52" spans="1:3">
      <c r="A52" s="33" t="s">
        <v>86</v>
      </c>
      <c r="B52" s="5">
        <v>10</v>
      </c>
      <c r="C52">
        <v>1</v>
      </c>
    </row>
    <row r="53" spans="1:3">
      <c r="A53" s="33" t="s">
        <v>89</v>
      </c>
      <c r="B53" s="5">
        <v>10</v>
      </c>
      <c r="C53">
        <v>1</v>
      </c>
    </row>
    <row r="54" spans="1:3">
      <c r="A54" s="33" t="s">
        <v>754</v>
      </c>
      <c r="B54" s="5">
        <v>10</v>
      </c>
      <c r="C54">
        <v>1</v>
      </c>
    </row>
    <row r="55" spans="1:3">
      <c r="A55" s="33" t="s">
        <v>755</v>
      </c>
      <c r="B55" s="5">
        <v>10</v>
      </c>
      <c r="C55">
        <v>1</v>
      </c>
    </row>
    <row r="56" spans="1:3">
      <c r="A56" s="33" t="s">
        <v>756</v>
      </c>
      <c r="B56" s="5">
        <v>10</v>
      </c>
      <c r="C56">
        <v>1</v>
      </c>
    </row>
    <row r="57" spans="1:3">
      <c r="A57" s="33" t="s">
        <v>96</v>
      </c>
      <c r="B57" s="5">
        <v>10</v>
      </c>
      <c r="C57">
        <v>1</v>
      </c>
    </row>
    <row r="58" spans="1:3">
      <c r="A58" s="33" t="s">
        <v>101</v>
      </c>
      <c r="B58" s="5">
        <v>10</v>
      </c>
      <c r="C58">
        <v>1</v>
      </c>
    </row>
    <row r="59" spans="1:3">
      <c r="A59" s="33" t="s">
        <v>103</v>
      </c>
      <c r="B59" s="5">
        <v>10</v>
      </c>
      <c r="C59">
        <v>1</v>
      </c>
    </row>
    <row r="60" spans="1:3">
      <c r="A60" s="33" t="s">
        <v>106</v>
      </c>
      <c r="B60" s="5">
        <v>10</v>
      </c>
      <c r="C60">
        <v>1</v>
      </c>
    </row>
    <row r="61" spans="1:3">
      <c r="A61" s="33" t="s">
        <v>623</v>
      </c>
      <c r="B61" s="5">
        <v>10</v>
      </c>
      <c r="C61">
        <v>1</v>
      </c>
    </row>
    <row r="62" spans="1:3">
      <c r="A62" s="33" t="s">
        <v>109</v>
      </c>
      <c r="B62" s="5">
        <v>10</v>
      </c>
      <c r="C62">
        <v>1</v>
      </c>
    </row>
    <row r="63" spans="1:3">
      <c r="A63" s="33" t="s">
        <v>757</v>
      </c>
      <c r="B63" s="5">
        <v>10</v>
      </c>
      <c r="C63">
        <v>1</v>
      </c>
    </row>
    <row r="64" spans="1:3">
      <c r="A64" s="33" t="s">
        <v>112</v>
      </c>
      <c r="B64" s="5">
        <v>10</v>
      </c>
      <c r="C64">
        <v>1</v>
      </c>
    </row>
    <row r="65" spans="1:3">
      <c r="A65" s="33" t="s">
        <v>115</v>
      </c>
      <c r="B65" s="5">
        <v>10</v>
      </c>
      <c r="C65">
        <v>1</v>
      </c>
    </row>
    <row r="66" spans="1:3">
      <c r="A66" s="33" t="s">
        <v>119</v>
      </c>
      <c r="B66" s="5">
        <v>10</v>
      </c>
      <c r="C66">
        <v>1</v>
      </c>
    </row>
    <row r="67" spans="1:3">
      <c r="A67" s="33" t="s">
        <v>122</v>
      </c>
      <c r="B67" s="5">
        <v>10</v>
      </c>
      <c r="C67">
        <v>1</v>
      </c>
    </row>
    <row r="68" spans="1:3">
      <c r="A68" s="33" t="s">
        <v>472</v>
      </c>
      <c r="B68" s="5">
        <v>10</v>
      </c>
      <c r="C68">
        <v>1</v>
      </c>
    </row>
    <row r="69" spans="1:3">
      <c r="A69" s="33" t="s">
        <v>125</v>
      </c>
      <c r="B69" s="5">
        <v>10</v>
      </c>
      <c r="C69">
        <v>1</v>
      </c>
    </row>
    <row r="70" spans="1:3">
      <c r="A70" s="33" t="s">
        <v>128</v>
      </c>
      <c r="B70" s="5">
        <v>10</v>
      </c>
      <c r="C70">
        <v>1</v>
      </c>
    </row>
    <row r="71" spans="1:3">
      <c r="A71" s="33" t="s">
        <v>454</v>
      </c>
      <c r="B71" s="5">
        <v>10</v>
      </c>
      <c r="C71">
        <v>1</v>
      </c>
    </row>
    <row r="72" spans="1:3">
      <c r="A72" s="33" t="s">
        <v>131</v>
      </c>
      <c r="B72" s="5">
        <v>10</v>
      </c>
      <c r="C72">
        <v>1</v>
      </c>
    </row>
    <row r="73" spans="1:3">
      <c r="A73" s="33" t="s">
        <v>725</v>
      </c>
      <c r="B73" s="5">
        <v>10</v>
      </c>
      <c r="C73">
        <v>1</v>
      </c>
    </row>
    <row r="74" spans="1:3">
      <c r="A74" s="33" t="s">
        <v>138</v>
      </c>
      <c r="B74" s="5">
        <v>10</v>
      </c>
      <c r="C74">
        <v>1</v>
      </c>
    </row>
    <row r="75" spans="1:3">
      <c r="A75" s="33" t="s">
        <v>141</v>
      </c>
      <c r="B75" s="5">
        <v>10</v>
      </c>
      <c r="C75">
        <v>1</v>
      </c>
    </row>
    <row r="76" spans="1:3">
      <c r="A76" s="33" t="s">
        <v>758</v>
      </c>
      <c r="B76" s="5">
        <v>10</v>
      </c>
      <c r="C76">
        <v>1</v>
      </c>
    </row>
    <row r="77" spans="1:3">
      <c r="A77" s="33" t="s">
        <v>143</v>
      </c>
      <c r="B77" s="5">
        <v>10</v>
      </c>
      <c r="C77">
        <v>1</v>
      </c>
    </row>
    <row r="78" spans="1:3">
      <c r="A78" s="33" t="s">
        <v>146</v>
      </c>
      <c r="B78" s="5">
        <v>10</v>
      </c>
      <c r="C78">
        <v>1</v>
      </c>
    </row>
    <row r="79" spans="1:3">
      <c r="A79" s="33" t="s">
        <v>149</v>
      </c>
      <c r="B79" s="5">
        <v>10</v>
      </c>
      <c r="C79">
        <v>1</v>
      </c>
    </row>
    <row r="80" spans="1:3">
      <c r="A80" s="33" t="s">
        <v>152</v>
      </c>
      <c r="B80" s="5">
        <v>10</v>
      </c>
      <c r="C80">
        <v>1</v>
      </c>
    </row>
    <row r="81" spans="1:3">
      <c r="A81" s="33" t="s">
        <v>154</v>
      </c>
      <c r="B81" s="5">
        <v>10</v>
      </c>
      <c r="C81">
        <v>1</v>
      </c>
    </row>
    <row r="82" spans="1:3">
      <c r="A82" s="33" t="s">
        <v>157</v>
      </c>
      <c r="B82" s="5">
        <v>10</v>
      </c>
      <c r="C82">
        <v>1</v>
      </c>
    </row>
    <row r="83" spans="1:3">
      <c r="A83" s="33" t="s">
        <v>162</v>
      </c>
      <c r="B83" s="5">
        <v>10</v>
      </c>
      <c r="C83">
        <v>1</v>
      </c>
    </row>
    <row r="84" spans="1:3">
      <c r="A84" s="33" t="s">
        <v>164</v>
      </c>
      <c r="B84" s="5">
        <v>10</v>
      </c>
      <c r="C84">
        <v>1</v>
      </c>
    </row>
    <row r="85" spans="1:3">
      <c r="A85" s="33" t="s">
        <v>167</v>
      </c>
      <c r="B85" s="5">
        <v>10</v>
      </c>
      <c r="C85">
        <v>1</v>
      </c>
    </row>
    <row r="86" spans="1:3">
      <c r="A86" s="33" t="s">
        <v>444</v>
      </c>
      <c r="B86" s="5">
        <v>10</v>
      </c>
      <c r="C86">
        <v>1</v>
      </c>
    </row>
    <row r="87" spans="1:3">
      <c r="A87" s="33" t="s">
        <v>171</v>
      </c>
      <c r="B87" s="5">
        <v>10</v>
      </c>
      <c r="C87">
        <v>1</v>
      </c>
    </row>
    <row r="88" spans="1:3">
      <c r="A88" s="33" t="s">
        <v>759</v>
      </c>
      <c r="B88" s="5">
        <v>10</v>
      </c>
      <c r="C88">
        <v>1</v>
      </c>
    </row>
    <row r="89" spans="1:3">
      <c r="A89" s="33" t="s">
        <v>173</v>
      </c>
      <c r="B89" s="5">
        <v>10</v>
      </c>
      <c r="C89">
        <v>1</v>
      </c>
    </row>
    <row r="90" spans="1:3">
      <c r="A90" s="33" t="s">
        <v>176</v>
      </c>
      <c r="B90" s="5">
        <v>10</v>
      </c>
      <c r="C90">
        <v>1</v>
      </c>
    </row>
    <row r="91" spans="1:3">
      <c r="A91" s="33" t="s">
        <v>671</v>
      </c>
      <c r="B91" s="5">
        <v>10</v>
      </c>
      <c r="C91">
        <v>1</v>
      </c>
    </row>
    <row r="92" spans="1:3">
      <c r="A92" s="33" t="s">
        <v>179</v>
      </c>
      <c r="B92" s="5">
        <v>10</v>
      </c>
      <c r="C92">
        <v>1</v>
      </c>
    </row>
    <row r="93" spans="1:3">
      <c r="A93" s="33" t="s">
        <v>714</v>
      </c>
      <c r="B93" s="5">
        <v>10</v>
      </c>
      <c r="C93">
        <v>1</v>
      </c>
    </row>
    <row r="94" spans="1:3">
      <c r="A94" s="33" t="s">
        <v>189</v>
      </c>
      <c r="B94" s="5">
        <v>10</v>
      </c>
      <c r="C94">
        <v>1</v>
      </c>
    </row>
    <row r="95" spans="1:3">
      <c r="A95" s="33" t="s">
        <v>675</v>
      </c>
      <c r="B95" s="5">
        <v>10</v>
      </c>
      <c r="C95">
        <v>1</v>
      </c>
    </row>
    <row r="96" spans="1:3">
      <c r="A96" s="33" t="s">
        <v>191</v>
      </c>
      <c r="B96" s="5">
        <v>10</v>
      </c>
      <c r="C96">
        <v>1</v>
      </c>
    </row>
    <row r="97" spans="1:3">
      <c r="A97" s="33" t="s">
        <v>196</v>
      </c>
      <c r="B97" s="5">
        <v>10</v>
      </c>
      <c r="C97">
        <v>1</v>
      </c>
    </row>
    <row r="98" spans="1:3">
      <c r="A98" s="33" t="s">
        <v>200</v>
      </c>
      <c r="B98" s="5">
        <v>10</v>
      </c>
      <c r="C98">
        <v>1</v>
      </c>
    </row>
    <row r="99" spans="1:3">
      <c r="A99" s="33" t="s">
        <v>202</v>
      </c>
      <c r="B99" s="5">
        <v>10</v>
      </c>
      <c r="C99">
        <v>1</v>
      </c>
    </row>
    <row r="100" spans="1:3">
      <c r="A100" s="33" t="s">
        <v>204</v>
      </c>
      <c r="B100" s="5">
        <v>10</v>
      </c>
      <c r="C100">
        <v>1</v>
      </c>
    </row>
    <row r="101" spans="1:3">
      <c r="A101" s="33" t="s">
        <v>206</v>
      </c>
      <c r="B101" s="5">
        <v>10</v>
      </c>
      <c r="C101">
        <v>1</v>
      </c>
    </row>
    <row r="102" spans="1:3">
      <c r="A102" s="33" t="s">
        <v>208</v>
      </c>
      <c r="B102" s="5">
        <v>10</v>
      </c>
      <c r="C102">
        <v>1</v>
      </c>
    </row>
    <row r="103" spans="1:3">
      <c r="A103" s="33" t="s">
        <v>210</v>
      </c>
      <c r="B103" s="5">
        <v>10</v>
      </c>
      <c r="C103">
        <v>1</v>
      </c>
    </row>
    <row r="104" spans="1:3">
      <c r="A104" s="33" t="s">
        <v>213</v>
      </c>
      <c r="B104" s="5">
        <v>10</v>
      </c>
      <c r="C104">
        <v>1</v>
      </c>
    </row>
    <row r="105" spans="1:3">
      <c r="A105" s="33" t="s">
        <v>215</v>
      </c>
      <c r="B105" s="5">
        <v>10</v>
      </c>
      <c r="C105">
        <v>1</v>
      </c>
    </row>
    <row r="106" spans="1:3">
      <c r="A106" s="33" t="s">
        <v>217</v>
      </c>
      <c r="B106" s="5">
        <v>10</v>
      </c>
      <c r="C106">
        <v>1</v>
      </c>
    </row>
    <row r="107" spans="1:3">
      <c r="A107" s="33" t="s">
        <v>760</v>
      </c>
      <c r="B107" s="5">
        <v>10</v>
      </c>
      <c r="C107">
        <v>1</v>
      </c>
    </row>
    <row r="108" spans="1:3">
      <c r="A108" s="33" t="s">
        <v>566</v>
      </c>
      <c r="B108" s="5">
        <v>10</v>
      </c>
      <c r="C108">
        <v>1</v>
      </c>
    </row>
    <row r="109" spans="1:3">
      <c r="A109" s="33" t="s">
        <v>220</v>
      </c>
      <c r="B109" s="5">
        <v>10</v>
      </c>
      <c r="C109">
        <v>1</v>
      </c>
    </row>
    <row r="110" spans="1:3">
      <c r="A110" s="33" t="s">
        <v>223</v>
      </c>
      <c r="B110" s="5">
        <v>10</v>
      </c>
      <c r="C110">
        <v>1</v>
      </c>
    </row>
    <row r="111" spans="1:3">
      <c r="A111" s="33" t="s">
        <v>225</v>
      </c>
      <c r="B111" s="5">
        <v>10</v>
      </c>
      <c r="C111">
        <v>1</v>
      </c>
    </row>
    <row r="112" spans="1:3">
      <c r="A112" s="33" t="s">
        <v>227</v>
      </c>
      <c r="B112" s="5">
        <v>10</v>
      </c>
      <c r="C112">
        <v>1</v>
      </c>
    </row>
    <row r="113" spans="1:3">
      <c r="A113" s="33" t="s">
        <v>230</v>
      </c>
      <c r="B113" s="5">
        <v>10</v>
      </c>
      <c r="C113">
        <v>1</v>
      </c>
    </row>
    <row r="114" spans="1:3">
      <c r="A114" s="33" t="s">
        <v>232</v>
      </c>
      <c r="B114" s="5">
        <v>10</v>
      </c>
      <c r="C114">
        <v>1</v>
      </c>
    </row>
    <row r="115" spans="1:3">
      <c r="A115" s="33" t="s">
        <v>680</v>
      </c>
      <c r="B115" s="5">
        <v>10</v>
      </c>
      <c r="C115">
        <v>1</v>
      </c>
    </row>
    <row r="116" spans="1:3">
      <c r="A116" s="33" t="s">
        <v>235</v>
      </c>
      <c r="B116" s="5">
        <v>10</v>
      </c>
      <c r="C116">
        <v>1</v>
      </c>
    </row>
    <row r="117" spans="1:3">
      <c r="A117" s="33" t="s">
        <v>239</v>
      </c>
      <c r="B117" s="5">
        <v>10</v>
      </c>
      <c r="C117">
        <v>1</v>
      </c>
    </row>
    <row r="118" spans="1:3">
      <c r="A118" s="33" t="s">
        <v>241</v>
      </c>
      <c r="B118" s="5">
        <v>10</v>
      </c>
      <c r="C118">
        <v>1</v>
      </c>
    </row>
    <row r="119" spans="1:3">
      <c r="A119" s="33" t="s">
        <v>245</v>
      </c>
      <c r="B119" s="5">
        <v>10</v>
      </c>
      <c r="C119">
        <v>1</v>
      </c>
    </row>
    <row r="120" spans="1:3">
      <c r="A120" s="33" t="s">
        <v>248</v>
      </c>
      <c r="B120" s="5">
        <v>10</v>
      </c>
      <c r="C120">
        <v>1</v>
      </c>
    </row>
    <row r="121" spans="1:3">
      <c r="A121" s="33" t="s">
        <v>251</v>
      </c>
      <c r="B121" s="5">
        <v>10</v>
      </c>
      <c r="C121">
        <v>1</v>
      </c>
    </row>
    <row r="122" spans="1:3">
      <c r="A122" s="33" t="s">
        <v>254</v>
      </c>
      <c r="B122" s="5">
        <v>10</v>
      </c>
      <c r="C122">
        <v>1</v>
      </c>
    </row>
    <row r="123" spans="1:3">
      <c r="A123" s="33" t="s">
        <v>257</v>
      </c>
      <c r="B123" s="5">
        <v>10</v>
      </c>
      <c r="C123">
        <v>1</v>
      </c>
    </row>
    <row r="124" spans="1:3">
      <c r="A124" s="33" t="s">
        <v>260</v>
      </c>
      <c r="B124" s="5">
        <v>10</v>
      </c>
      <c r="C124">
        <v>1</v>
      </c>
    </row>
    <row r="125" spans="1:3">
      <c r="A125" s="33" t="s">
        <v>730</v>
      </c>
      <c r="B125" s="5">
        <v>10</v>
      </c>
      <c r="C125">
        <v>1</v>
      </c>
    </row>
    <row r="126" spans="1:3">
      <c r="A126" s="33" t="s">
        <v>521</v>
      </c>
      <c r="B126" s="5">
        <v>10</v>
      </c>
      <c r="C126">
        <v>1</v>
      </c>
    </row>
    <row r="127" spans="1:3">
      <c r="A127" s="33" t="s">
        <v>532</v>
      </c>
      <c r="B127" s="5">
        <v>10</v>
      </c>
      <c r="C127">
        <v>1</v>
      </c>
    </row>
    <row r="128" spans="1:3">
      <c r="A128" s="33" t="s">
        <v>262</v>
      </c>
      <c r="B128" s="5">
        <v>10</v>
      </c>
      <c r="C128">
        <v>1</v>
      </c>
    </row>
    <row r="129" spans="1:3">
      <c r="A129" s="33" t="s">
        <v>264</v>
      </c>
      <c r="B129" s="5">
        <v>10</v>
      </c>
      <c r="C129">
        <v>1</v>
      </c>
    </row>
    <row r="130" spans="1:3">
      <c r="A130" s="33" t="s">
        <v>266</v>
      </c>
      <c r="B130" s="5">
        <v>10</v>
      </c>
      <c r="C130">
        <v>1</v>
      </c>
    </row>
    <row r="131" spans="1:3">
      <c r="A131" s="33" t="s">
        <v>268</v>
      </c>
      <c r="B131" s="5">
        <v>10</v>
      </c>
      <c r="C131">
        <v>1</v>
      </c>
    </row>
    <row r="132" spans="1:3">
      <c r="A132" s="33" t="s">
        <v>584</v>
      </c>
      <c r="B132" s="5">
        <v>10</v>
      </c>
      <c r="C132">
        <v>1</v>
      </c>
    </row>
    <row r="133" spans="1:3">
      <c r="A133" s="33" t="s">
        <v>544</v>
      </c>
      <c r="B133" s="5">
        <v>10</v>
      </c>
      <c r="C133">
        <v>1</v>
      </c>
    </row>
    <row r="134" spans="1:3">
      <c r="A134" s="33" t="s">
        <v>683</v>
      </c>
      <c r="B134" s="5">
        <v>10</v>
      </c>
      <c r="C134">
        <v>1</v>
      </c>
    </row>
    <row r="135" spans="1:3">
      <c r="A135" s="33" t="s">
        <v>271</v>
      </c>
      <c r="B135" s="5">
        <v>10</v>
      </c>
      <c r="C135">
        <v>1</v>
      </c>
    </row>
    <row r="136" spans="1:3">
      <c r="A136" s="33" t="s">
        <v>761</v>
      </c>
      <c r="B136" s="5">
        <v>10</v>
      </c>
      <c r="C136">
        <v>1</v>
      </c>
    </row>
    <row r="137" spans="1:3">
      <c r="A137" s="33" t="s">
        <v>276</v>
      </c>
      <c r="B137" s="5">
        <v>10</v>
      </c>
      <c r="C137">
        <v>1</v>
      </c>
    </row>
    <row r="138" spans="1:3">
      <c r="A138" s="33" t="s">
        <v>281</v>
      </c>
      <c r="B138" s="5">
        <v>10</v>
      </c>
      <c r="C138">
        <v>1</v>
      </c>
    </row>
    <row r="139" spans="1:3">
      <c r="A139" s="33" t="s">
        <v>762</v>
      </c>
      <c r="B139" s="5">
        <v>10</v>
      </c>
      <c r="C139">
        <v>1</v>
      </c>
    </row>
    <row r="140" spans="1:3">
      <c r="A140" s="33" t="s">
        <v>283</v>
      </c>
      <c r="B140" s="5">
        <v>10</v>
      </c>
      <c r="C140">
        <v>1</v>
      </c>
    </row>
    <row r="141" spans="1:3">
      <c r="A141" s="33" t="s">
        <v>286</v>
      </c>
      <c r="B141" s="5">
        <v>10</v>
      </c>
      <c r="C141">
        <v>1</v>
      </c>
    </row>
    <row r="142" spans="1:3">
      <c r="A142" s="33" t="s">
        <v>289</v>
      </c>
      <c r="B142" s="5">
        <v>10</v>
      </c>
      <c r="C142">
        <v>1</v>
      </c>
    </row>
    <row r="143" spans="1:3">
      <c r="A143" s="33" t="s">
        <v>291</v>
      </c>
      <c r="B143" s="5">
        <v>10</v>
      </c>
      <c r="C143">
        <v>1</v>
      </c>
    </row>
    <row r="144" spans="1:3">
      <c r="A144" s="33" t="s">
        <v>763</v>
      </c>
      <c r="B144" s="5">
        <v>10</v>
      </c>
      <c r="C144">
        <v>1</v>
      </c>
    </row>
    <row r="145" spans="1:3">
      <c r="A145" s="33" t="s">
        <v>295</v>
      </c>
      <c r="B145" s="5">
        <v>10</v>
      </c>
      <c r="C145">
        <v>1</v>
      </c>
    </row>
    <row r="146" spans="1:3">
      <c r="A146" s="33" t="s">
        <v>298</v>
      </c>
      <c r="B146" s="5">
        <v>10</v>
      </c>
      <c r="C146">
        <v>1</v>
      </c>
    </row>
    <row r="147" spans="1:3">
      <c r="A147" s="33" t="s">
        <v>717</v>
      </c>
      <c r="B147" s="5">
        <v>10</v>
      </c>
      <c r="C147">
        <v>1</v>
      </c>
    </row>
    <row r="148" spans="1:3">
      <c r="A148" s="33" t="s">
        <v>300</v>
      </c>
      <c r="B148" s="5">
        <v>10</v>
      </c>
      <c r="C148">
        <v>1</v>
      </c>
    </row>
    <row r="149" spans="1:3">
      <c r="A149" s="33" t="s">
        <v>686</v>
      </c>
      <c r="B149" s="5">
        <v>10</v>
      </c>
      <c r="C149">
        <v>1</v>
      </c>
    </row>
    <row r="150" spans="1:3">
      <c r="A150" s="33" t="s">
        <v>719</v>
      </c>
      <c r="B150" s="5">
        <v>10</v>
      </c>
      <c r="C150">
        <v>1</v>
      </c>
    </row>
    <row r="151" spans="1:3">
      <c r="A151" s="33" t="s">
        <v>608</v>
      </c>
      <c r="B151" s="5">
        <v>10</v>
      </c>
      <c r="C151">
        <v>1</v>
      </c>
    </row>
    <row r="152" spans="1:3">
      <c r="A152" s="33" t="s">
        <v>303</v>
      </c>
      <c r="B152" s="5">
        <v>10</v>
      </c>
      <c r="C152">
        <v>1</v>
      </c>
    </row>
    <row r="153" spans="1:3">
      <c r="A153" s="33" t="s">
        <v>305</v>
      </c>
      <c r="B153" s="5">
        <v>10</v>
      </c>
      <c r="C153">
        <v>1</v>
      </c>
    </row>
    <row r="154" spans="1:3">
      <c r="A154" s="33" t="s">
        <v>308</v>
      </c>
      <c r="B154" s="5">
        <v>10</v>
      </c>
      <c r="C154">
        <v>1</v>
      </c>
    </row>
    <row r="155" spans="1:3">
      <c r="A155" s="33" t="s">
        <v>690</v>
      </c>
      <c r="B155" s="5">
        <v>10</v>
      </c>
      <c r="C155">
        <v>1</v>
      </c>
    </row>
    <row r="156" spans="1:3">
      <c r="A156" s="33" t="s">
        <v>691</v>
      </c>
      <c r="B156" s="5">
        <v>10</v>
      </c>
      <c r="C156">
        <v>1</v>
      </c>
    </row>
    <row r="157" spans="1:3">
      <c r="A157" s="33" t="s">
        <v>692</v>
      </c>
      <c r="B157" s="5">
        <v>10</v>
      </c>
      <c r="C157">
        <v>1</v>
      </c>
    </row>
    <row r="158" spans="1:3">
      <c r="A158" s="33" t="s">
        <v>764</v>
      </c>
      <c r="B158" s="5">
        <v>10</v>
      </c>
      <c r="C158">
        <v>1</v>
      </c>
    </row>
    <row r="159" spans="1:3">
      <c r="A159" s="33" t="s">
        <v>311</v>
      </c>
      <c r="B159" s="5">
        <v>10</v>
      </c>
      <c r="C159">
        <v>1</v>
      </c>
    </row>
    <row r="160" spans="1:3">
      <c r="A160" s="33" t="s">
        <v>318</v>
      </c>
      <c r="B160" s="5">
        <v>10</v>
      </c>
      <c r="C160">
        <v>1</v>
      </c>
    </row>
    <row r="161" spans="1:3">
      <c r="A161" s="33" t="s">
        <v>575</v>
      </c>
      <c r="B161" s="5">
        <v>10</v>
      </c>
      <c r="C161">
        <v>1</v>
      </c>
    </row>
    <row r="162" spans="1:3">
      <c r="A162" s="33" t="s">
        <v>765</v>
      </c>
      <c r="B162" s="5">
        <v>10</v>
      </c>
      <c r="C162">
        <v>1</v>
      </c>
    </row>
    <row r="163" spans="1:3">
      <c r="A163" s="33" t="s">
        <v>320</v>
      </c>
      <c r="B163" s="5">
        <v>10</v>
      </c>
      <c r="C163">
        <v>1</v>
      </c>
    </row>
    <row r="164" spans="1:3">
      <c r="A164" s="33" t="s">
        <v>323</v>
      </c>
      <c r="B164" s="5">
        <v>10</v>
      </c>
      <c r="C164">
        <v>1</v>
      </c>
    </row>
    <row r="165" spans="1:3">
      <c r="A165" s="33" t="s">
        <v>325</v>
      </c>
      <c r="B165" s="5">
        <v>10</v>
      </c>
      <c r="C165">
        <v>1</v>
      </c>
    </row>
    <row r="166" spans="1:3">
      <c r="A166" s="33" t="s">
        <v>727</v>
      </c>
      <c r="B166" s="5">
        <v>10</v>
      </c>
      <c r="C166">
        <v>1</v>
      </c>
    </row>
    <row r="167" spans="1:3">
      <c r="A167" s="33" t="s">
        <v>766</v>
      </c>
      <c r="B167" s="5">
        <v>10</v>
      </c>
      <c r="C167">
        <v>1</v>
      </c>
    </row>
    <row r="168" spans="1:3">
      <c r="A168" s="33" t="s">
        <v>720</v>
      </c>
      <c r="B168" s="5">
        <v>10</v>
      </c>
      <c r="C168">
        <v>1</v>
      </c>
    </row>
    <row r="169" spans="1:3">
      <c r="A169" s="33" t="s">
        <v>328</v>
      </c>
      <c r="B169" s="5">
        <v>10</v>
      </c>
      <c r="C169">
        <v>1</v>
      </c>
    </row>
    <row r="170" spans="1:3">
      <c r="A170" s="33" t="s">
        <v>331</v>
      </c>
      <c r="B170" s="5">
        <v>10</v>
      </c>
      <c r="C170">
        <v>1</v>
      </c>
    </row>
    <row r="171" spans="1:3">
      <c r="A171" s="33" t="s">
        <v>333</v>
      </c>
      <c r="B171" s="5">
        <v>10</v>
      </c>
      <c r="C171">
        <v>1</v>
      </c>
    </row>
    <row r="172" spans="1:3">
      <c r="A172" s="33" t="s">
        <v>699</v>
      </c>
      <c r="B172" s="5">
        <v>10</v>
      </c>
      <c r="C172">
        <v>1</v>
      </c>
    </row>
    <row r="173" spans="1:3">
      <c r="A173" s="33" t="s">
        <v>767</v>
      </c>
      <c r="B173" s="5">
        <v>10</v>
      </c>
      <c r="C173">
        <v>1</v>
      </c>
    </row>
    <row r="174" spans="1:3">
      <c r="A174" s="33" t="s">
        <v>401</v>
      </c>
      <c r="B174" s="5">
        <v>10</v>
      </c>
      <c r="C174">
        <v>1</v>
      </c>
    </row>
    <row r="175" spans="1:3">
      <c r="A175" s="33" t="s">
        <v>339</v>
      </c>
      <c r="B175" s="5">
        <v>10</v>
      </c>
      <c r="C175">
        <v>1</v>
      </c>
    </row>
    <row r="176" spans="1:3">
      <c r="A176" s="33" t="s">
        <v>721</v>
      </c>
      <c r="B176" s="5">
        <v>10</v>
      </c>
      <c r="C176">
        <v>1</v>
      </c>
    </row>
    <row r="177" spans="1:3">
      <c r="A177" s="33" t="s">
        <v>341</v>
      </c>
      <c r="B177" s="5">
        <v>10</v>
      </c>
      <c r="C177">
        <v>1</v>
      </c>
    </row>
    <row r="178" spans="1:3">
      <c r="A178" s="33" t="s">
        <v>611</v>
      </c>
      <c r="B178" s="5">
        <v>10</v>
      </c>
      <c r="C178">
        <v>1</v>
      </c>
    </row>
    <row r="179" spans="1:3">
      <c r="A179" s="33" t="s">
        <v>407</v>
      </c>
      <c r="B179" s="5">
        <v>10</v>
      </c>
      <c r="C179">
        <v>1</v>
      </c>
    </row>
    <row r="180" spans="1:3">
      <c r="A180" s="33" t="s">
        <v>768</v>
      </c>
      <c r="B180" s="5">
        <v>10</v>
      </c>
      <c r="C180">
        <v>1</v>
      </c>
    </row>
    <row r="181" spans="1:3">
      <c r="A181" s="33" t="s">
        <v>343</v>
      </c>
      <c r="B181" s="5">
        <v>10</v>
      </c>
      <c r="C181">
        <v>1</v>
      </c>
    </row>
    <row r="182" spans="1:3">
      <c r="A182" s="33" t="s">
        <v>722</v>
      </c>
      <c r="B182" s="5">
        <v>10</v>
      </c>
      <c r="C182">
        <v>1</v>
      </c>
    </row>
    <row r="183" spans="1:3">
      <c r="A183" s="33" t="s">
        <v>345</v>
      </c>
      <c r="B183" s="5">
        <v>10</v>
      </c>
      <c r="C183">
        <v>1</v>
      </c>
    </row>
    <row r="184" spans="1:3">
      <c r="A184" s="33" t="s">
        <v>769</v>
      </c>
      <c r="B184" s="5">
        <v>10</v>
      </c>
      <c r="C184">
        <v>1</v>
      </c>
    </row>
    <row r="185" spans="1:3">
      <c r="A185" s="33" t="s">
        <v>426</v>
      </c>
      <c r="B185" s="5">
        <v>10</v>
      </c>
      <c r="C185">
        <v>1</v>
      </c>
    </row>
    <row r="186" spans="1:3">
      <c r="A186" s="33" t="s">
        <v>347</v>
      </c>
      <c r="B186" s="5">
        <v>10</v>
      </c>
      <c r="C186">
        <v>1</v>
      </c>
    </row>
    <row r="187" spans="1:3">
      <c r="A187" s="33" t="s">
        <v>438</v>
      </c>
      <c r="B187" s="5">
        <v>10</v>
      </c>
      <c r="C187">
        <v>1</v>
      </c>
    </row>
    <row r="188" spans="1:3">
      <c r="A188" s="33" t="s">
        <v>349</v>
      </c>
      <c r="B188" s="5">
        <v>10</v>
      </c>
      <c r="C188">
        <v>1</v>
      </c>
    </row>
    <row r="189" spans="1:3">
      <c r="A189" s="33" t="s">
        <v>640</v>
      </c>
      <c r="B189" s="5">
        <v>10</v>
      </c>
      <c r="C189">
        <v>1</v>
      </c>
    </row>
    <row r="190" spans="1:3">
      <c r="A190" s="33" t="s">
        <v>700</v>
      </c>
      <c r="B190" s="5">
        <v>10</v>
      </c>
      <c r="C190">
        <v>1</v>
      </c>
    </row>
    <row r="191" spans="1:3">
      <c r="A191" s="33" t="s">
        <v>351</v>
      </c>
      <c r="B191" s="5">
        <v>10</v>
      </c>
      <c r="C191">
        <v>1</v>
      </c>
    </row>
    <row r="192" spans="1:3">
      <c r="A192" s="33" t="s">
        <v>416</v>
      </c>
      <c r="B192" s="5">
        <v>10</v>
      </c>
      <c r="C192">
        <v>1</v>
      </c>
    </row>
    <row r="193" spans="1:3">
      <c r="A193" s="33" t="s">
        <v>354</v>
      </c>
      <c r="B193" s="5">
        <v>10</v>
      </c>
      <c r="C193">
        <v>1</v>
      </c>
    </row>
    <row r="194" spans="1:3">
      <c r="A194" s="33" t="s">
        <v>356</v>
      </c>
      <c r="B194" s="5">
        <v>10</v>
      </c>
      <c r="C194">
        <v>1</v>
      </c>
    </row>
    <row r="195" spans="1:3">
      <c r="A195" s="33" t="s">
        <v>724</v>
      </c>
      <c r="B195" s="5">
        <v>10</v>
      </c>
      <c r="C195">
        <v>1</v>
      </c>
    </row>
    <row r="196" spans="1:3">
      <c r="A196" s="33" t="s">
        <v>359</v>
      </c>
      <c r="B196" s="5">
        <v>10</v>
      </c>
      <c r="C196">
        <v>1</v>
      </c>
    </row>
    <row r="197" spans="1:3">
      <c r="A197" s="33" t="s">
        <v>770</v>
      </c>
      <c r="B197" s="5">
        <v>10</v>
      </c>
      <c r="C197">
        <v>1</v>
      </c>
    </row>
    <row r="198" spans="1:3">
      <c r="A198" s="33" t="s">
        <v>362</v>
      </c>
      <c r="B198" s="5">
        <v>10</v>
      </c>
      <c r="C198">
        <v>1</v>
      </c>
    </row>
    <row r="199" spans="1:3">
      <c r="A199" s="33" t="s">
        <v>365</v>
      </c>
      <c r="B199" s="5">
        <v>10</v>
      </c>
      <c r="C199">
        <v>1</v>
      </c>
    </row>
    <row r="200" spans="1:3">
      <c r="A200" s="33" t="s">
        <v>612</v>
      </c>
      <c r="B200" s="5">
        <v>10</v>
      </c>
      <c r="C200">
        <v>1</v>
      </c>
    </row>
    <row r="201" spans="1:3">
      <c r="A201" s="33" t="s">
        <v>367</v>
      </c>
      <c r="B201" s="5">
        <v>10</v>
      </c>
      <c r="C201">
        <v>1</v>
      </c>
    </row>
    <row r="202" spans="1:3">
      <c r="A202" s="22" t="s">
        <v>645</v>
      </c>
      <c r="B202" s="5">
        <v>12</v>
      </c>
      <c r="C202">
        <v>6</v>
      </c>
    </row>
    <row r="203" spans="1:3">
      <c r="A203" s="33" t="s">
        <v>33</v>
      </c>
      <c r="B203" s="5">
        <v>2</v>
      </c>
      <c r="C203">
        <v>1</v>
      </c>
    </row>
    <row r="204" spans="1:3">
      <c r="A204" s="33" t="s">
        <v>623</v>
      </c>
      <c r="B204" s="5">
        <v>2</v>
      </c>
      <c r="C204">
        <v>1</v>
      </c>
    </row>
    <row r="205" spans="1:3">
      <c r="A205" s="33" t="s">
        <v>179</v>
      </c>
      <c r="B205" s="5">
        <v>2</v>
      </c>
      <c r="C205">
        <v>1</v>
      </c>
    </row>
    <row r="206" spans="1:3">
      <c r="A206" s="33" t="s">
        <v>680</v>
      </c>
      <c r="B206" s="5">
        <v>2</v>
      </c>
      <c r="C206">
        <v>1</v>
      </c>
    </row>
    <row r="207" spans="1:3">
      <c r="A207" s="33" t="s">
        <v>305</v>
      </c>
      <c r="B207" s="5">
        <v>2</v>
      </c>
      <c r="C207">
        <v>1</v>
      </c>
    </row>
    <row r="208" spans="1:3">
      <c r="A208" s="33" t="s">
        <v>690</v>
      </c>
      <c r="B208" s="5">
        <v>2</v>
      </c>
      <c r="C208">
        <v>1</v>
      </c>
    </row>
    <row r="209" spans="1:3">
      <c r="A209" s="22" t="s">
        <v>637</v>
      </c>
      <c r="B209" s="5">
        <v>72</v>
      </c>
      <c r="C209">
        <v>2</v>
      </c>
    </row>
    <row r="210" spans="1:3">
      <c r="A210" s="33" t="s">
        <v>45</v>
      </c>
      <c r="B210" s="5">
        <v>36</v>
      </c>
      <c r="C210">
        <v>1</v>
      </c>
    </row>
    <row r="211" spans="1:3">
      <c r="A211" s="33" t="s">
        <v>131</v>
      </c>
      <c r="B211" s="5">
        <v>36</v>
      </c>
      <c r="C211">
        <v>1</v>
      </c>
    </row>
    <row r="212" spans="1:3">
      <c r="A212" s="22" t="s">
        <v>641</v>
      </c>
      <c r="B212" s="5">
        <v>12.6</v>
      </c>
      <c r="C212">
        <v>1</v>
      </c>
    </row>
    <row r="213" spans="1:3">
      <c r="A213" s="33" t="s">
        <v>686</v>
      </c>
      <c r="B213" s="5">
        <v>12.6</v>
      </c>
      <c r="C213">
        <v>1</v>
      </c>
    </row>
    <row r="214" spans="1:3">
      <c r="A214" s="22" t="s">
        <v>633</v>
      </c>
      <c r="B214" s="5">
        <v>200</v>
      </c>
      <c r="C214">
        <v>25</v>
      </c>
    </row>
    <row r="215" spans="1:3">
      <c r="A215" s="33" t="s">
        <v>33</v>
      </c>
      <c r="B215" s="5">
        <v>8</v>
      </c>
      <c r="C215">
        <v>1</v>
      </c>
    </row>
    <row r="216" spans="1:3">
      <c r="A216" s="33" t="s">
        <v>732</v>
      </c>
      <c r="B216" s="5">
        <v>8</v>
      </c>
      <c r="C216">
        <v>1</v>
      </c>
    </row>
    <row r="217" spans="1:3">
      <c r="A217" s="33" t="s">
        <v>733</v>
      </c>
      <c r="B217" s="5">
        <v>8</v>
      </c>
      <c r="C217">
        <v>1</v>
      </c>
    </row>
    <row r="218" spans="1:3">
      <c r="A218" s="33" t="s">
        <v>629</v>
      </c>
      <c r="B218" s="5">
        <v>8</v>
      </c>
      <c r="C218">
        <v>1</v>
      </c>
    </row>
    <row r="219" spans="1:3">
      <c r="A219" s="33" t="s">
        <v>623</v>
      </c>
      <c r="B219" s="5">
        <v>8</v>
      </c>
      <c r="C219">
        <v>1</v>
      </c>
    </row>
    <row r="220" spans="1:3">
      <c r="A220" s="33" t="s">
        <v>758</v>
      </c>
      <c r="B220" s="5">
        <v>8</v>
      </c>
      <c r="C220">
        <v>1</v>
      </c>
    </row>
    <row r="221" spans="1:3">
      <c r="A221" s="33" t="s">
        <v>759</v>
      </c>
      <c r="B221" s="5">
        <v>8</v>
      </c>
      <c r="C221">
        <v>1</v>
      </c>
    </row>
    <row r="222" spans="1:3">
      <c r="A222" s="33" t="s">
        <v>671</v>
      </c>
      <c r="B222" s="5">
        <v>8</v>
      </c>
      <c r="C222">
        <v>1</v>
      </c>
    </row>
    <row r="223" spans="1:3">
      <c r="A223" s="33" t="s">
        <v>179</v>
      </c>
      <c r="B223" s="5">
        <v>8</v>
      </c>
      <c r="C223">
        <v>1</v>
      </c>
    </row>
    <row r="224" spans="1:3">
      <c r="A224" s="33" t="s">
        <v>675</v>
      </c>
      <c r="B224" s="5">
        <v>8</v>
      </c>
      <c r="C224">
        <v>1</v>
      </c>
    </row>
    <row r="225" spans="1:3">
      <c r="A225" s="33" t="s">
        <v>680</v>
      </c>
      <c r="B225" s="5">
        <v>8</v>
      </c>
      <c r="C225">
        <v>1</v>
      </c>
    </row>
    <row r="226" spans="1:3">
      <c r="A226" s="33" t="s">
        <v>235</v>
      </c>
      <c r="B226" s="5">
        <v>8</v>
      </c>
      <c r="C226">
        <v>1</v>
      </c>
    </row>
    <row r="227" spans="1:3">
      <c r="A227" s="33" t="s">
        <v>264</v>
      </c>
      <c r="B227" s="5">
        <v>8</v>
      </c>
      <c r="C227">
        <v>1</v>
      </c>
    </row>
    <row r="228" spans="1:3">
      <c r="A228" s="33" t="s">
        <v>544</v>
      </c>
      <c r="B228" s="5">
        <v>8</v>
      </c>
      <c r="C228">
        <v>1</v>
      </c>
    </row>
    <row r="229" spans="1:3">
      <c r="A229" s="33" t="s">
        <v>686</v>
      </c>
      <c r="B229" s="5">
        <v>8</v>
      </c>
      <c r="C229">
        <v>1</v>
      </c>
    </row>
    <row r="230" spans="1:3">
      <c r="A230" s="33" t="s">
        <v>690</v>
      </c>
      <c r="B230" s="5">
        <v>8</v>
      </c>
      <c r="C230">
        <v>1</v>
      </c>
    </row>
    <row r="231" spans="1:3">
      <c r="A231" s="33" t="s">
        <v>691</v>
      </c>
      <c r="B231" s="5">
        <v>8</v>
      </c>
      <c r="C231">
        <v>1</v>
      </c>
    </row>
    <row r="232" spans="1:3">
      <c r="A232" s="33" t="s">
        <v>692</v>
      </c>
      <c r="B232" s="5">
        <v>8</v>
      </c>
      <c r="C232">
        <v>1</v>
      </c>
    </row>
    <row r="233" spans="1:3">
      <c r="A233" s="33" t="s">
        <v>764</v>
      </c>
      <c r="B233" s="5">
        <v>8</v>
      </c>
      <c r="C233">
        <v>1</v>
      </c>
    </row>
    <row r="234" spans="1:3">
      <c r="A234" s="33" t="s">
        <v>575</v>
      </c>
      <c r="B234" s="5">
        <v>8</v>
      </c>
      <c r="C234">
        <v>1</v>
      </c>
    </row>
    <row r="235" spans="1:3">
      <c r="A235" s="33" t="s">
        <v>720</v>
      </c>
      <c r="B235" s="5">
        <v>8</v>
      </c>
      <c r="C235">
        <v>1</v>
      </c>
    </row>
    <row r="236" spans="1:3">
      <c r="A236" s="33" t="s">
        <v>407</v>
      </c>
      <c r="B236" s="5">
        <v>8</v>
      </c>
      <c r="C236">
        <v>1</v>
      </c>
    </row>
    <row r="237" spans="1:3">
      <c r="A237" s="33" t="s">
        <v>640</v>
      </c>
      <c r="B237" s="5">
        <v>8</v>
      </c>
      <c r="C237">
        <v>1</v>
      </c>
    </row>
    <row r="238" spans="1:3">
      <c r="A238" s="33" t="s">
        <v>351</v>
      </c>
      <c r="B238" s="5">
        <v>8</v>
      </c>
      <c r="C238">
        <v>1</v>
      </c>
    </row>
    <row r="239" spans="1:3">
      <c r="A239" s="33" t="s">
        <v>365</v>
      </c>
      <c r="B239" s="5">
        <v>8</v>
      </c>
      <c r="C239">
        <v>1</v>
      </c>
    </row>
    <row r="240" spans="1:3">
      <c r="A240" s="4" t="s">
        <v>644</v>
      </c>
      <c r="B240" s="5">
        <v>236.04999999999998</v>
      </c>
      <c r="C240">
        <v>26</v>
      </c>
    </row>
    <row r="241" spans="1:3">
      <c r="A241" s="4" t="s">
        <v>771</v>
      </c>
      <c r="B241" s="5">
        <v>2319</v>
      </c>
      <c r="C241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4617-03F3-4D5C-9C23-E62B6B8CCD38}">
  <sheetPr>
    <tabColor theme="9" tint="0.39997558519241921"/>
  </sheetPr>
  <dimension ref="A1:E8"/>
  <sheetViews>
    <sheetView workbookViewId="0">
      <selection activeCell="E10" sqref="E10"/>
    </sheetView>
  </sheetViews>
  <sheetFormatPr defaultColWidth="9.140625" defaultRowHeight="15"/>
  <cols>
    <col min="1" max="1" width="33.28515625" style="1" bestFit="1" customWidth="1"/>
    <col min="2" max="2" width="11.140625" style="17" customWidth="1"/>
    <col min="3" max="4" width="9.140625" style="1"/>
    <col min="6" max="16384" width="9.140625" style="1"/>
  </cols>
  <sheetData>
    <row r="1" spans="1:4" ht="15.95">
      <c r="A1" s="2" t="s">
        <v>772</v>
      </c>
      <c r="B1" s="16" t="s">
        <v>9</v>
      </c>
      <c r="C1" s="1" t="s">
        <v>619</v>
      </c>
      <c r="D1" s="15" t="s">
        <v>773</v>
      </c>
    </row>
    <row r="2" spans="1:4" ht="15.95">
      <c r="A2" s="2" t="s">
        <v>671</v>
      </c>
      <c r="B2" s="43" t="s">
        <v>596</v>
      </c>
      <c r="C2" s="11">
        <f>COUNTIFS(Table15[e-mail],Table15[[#This Row],[e-mail]])</f>
        <v>1</v>
      </c>
    </row>
    <row r="3" spans="1:4" ht="15.95">
      <c r="A3" s="2" t="s">
        <v>675</v>
      </c>
      <c r="B3" s="43" t="s">
        <v>596</v>
      </c>
      <c r="C3" s="11">
        <f>COUNTIFS(Table15[e-mail],Table15[[#This Row],[e-mail]])</f>
        <v>1</v>
      </c>
    </row>
    <row r="4" spans="1:4" ht="15.95">
      <c r="A4" t="s">
        <v>680</v>
      </c>
      <c r="B4" s="45"/>
      <c r="C4" s="11">
        <f>COUNTIFS(Table15[e-mail],Table15[[#This Row],[e-mail]])</f>
        <v>1</v>
      </c>
    </row>
    <row r="5" spans="1:4" ht="15.95">
      <c r="A5" s="2" t="s">
        <v>544</v>
      </c>
      <c r="B5" s="43" t="s">
        <v>596</v>
      </c>
      <c r="C5" s="11">
        <f>COUNTIFS(Table15[e-mail],Table15[[#This Row],[e-mail]])</f>
        <v>1</v>
      </c>
    </row>
    <row r="6" spans="1:4" ht="15.95">
      <c r="A6" s="2" t="s">
        <v>690</v>
      </c>
      <c r="B6" s="43" t="s">
        <v>596</v>
      </c>
      <c r="C6" s="11">
        <f>COUNTIFS(Table15[e-mail],Table15[[#This Row],[e-mail]])</f>
        <v>1</v>
      </c>
    </row>
    <row r="7" spans="1:4" ht="15.95">
      <c r="A7" s="2" t="s">
        <v>691</v>
      </c>
      <c r="B7" s="43" t="s">
        <v>596</v>
      </c>
      <c r="C7" s="11">
        <f>COUNTIFS(Table15[e-mail],Table15[[#This Row],[e-mail]])</f>
        <v>1</v>
      </c>
    </row>
    <row r="8" spans="1:4" ht="15.95">
      <c r="A8" s="2" t="s">
        <v>699</v>
      </c>
      <c r="B8" s="43" t="s">
        <v>596</v>
      </c>
      <c r="C8" s="11">
        <f>COUNTIFS(Table15[e-mail],Table15[[#This Row],[e-mail]])</f>
        <v>1</v>
      </c>
    </row>
  </sheetData>
  <phoneticPr fontId="6" type="noConversion"/>
  <conditionalFormatting sqref="C2:C8">
    <cfRule type="cellIs" dxfId="2" priority="1" operator="notEqual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liza_x00e7__x00f5_es xmlns="aa4fc105-4e43-41e3-9b41-f9200b366af9" xsi:nil="true"/>
    <lcf76f155ced4ddcb4097134ff3c332f xmlns="aa4fc105-4e43-41e3-9b41-f9200b366af9">
      <Terms xmlns="http://schemas.microsoft.com/office/infopath/2007/PartnerControls"/>
    </lcf76f155ced4ddcb4097134ff3c332f>
    <TaxCatchAll xmlns="d6d9acb8-4208-4c53-bbd3-342cfb91049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9A96CE55535A43AEEAC24613E30D07" ma:contentTypeVersion="17" ma:contentTypeDescription="Create a new document." ma:contentTypeScope="" ma:versionID="6f5d84be0a23b27edd4c3eddad0ad477">
  <xsd:schema xmlns:xsd="http://www.w3.org/2001/XMLSchema" xmlns:xs="http://www.w3.org/2001/XMLSchema" xmlns:p="http://schemas.microsoft.com/office/2006/metadata/properties" xmlns:ns2="aa4fc105-4e43-41e3-9b41-f9200b366af9" xmlns:ns3="d6d9acb8-4208-4c53-bbd3-342cfb910493" targetNamespace="http://schemas.microsoft.com/office/2006/metadata/properties" ma:root="true" ma:fieldsID="403f36f9df1ed34bb9da8f83f2c2f852" ns2:_="" ns3:_="">
    <xsd:import namespace="aa4fc105-4e43-41e3-9b41-f9200b366af9"/>
    <xsd:import namespace="d6d9acb8-4208-4c53-bbd3-342cfb910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ocaliza_x00e7__x00f5_e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c105-4e43-41e3-9b41-f9200b366a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ocaliza_x00e7__x00f5_es" ma:index="15" nillable="true" ma:displayName="Localizações" ma:format="Dropdown" ma:internalName="Localiza_x00e7__x00f5_es">
      <xsd:simpleType>
        <xsd:restriction base="dms:Choice">
          <xsd:enumeration value="Lisboa"/>
          <xsd:enumeration value="Porto"/>
          <xsd:enumeration value="Algarve"/>
          <xsd:enumeration value="Outros Norte"/>
          <xsd:enumeration value="Outros Centro"/>
          <xsd:enumeration value="Outros Sul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5a8f033-2e2c-4286-9436-aac8196d2c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9acb8-4208-4c53-bbd3-342cfb910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c301265-9389-4b1c-870b-e0c4d4ae6986}" ma:internalName="TaxCatchAll" ma:showField="CatchAllData" ma:web="d6d9acb8-4208-4c53-bbd3-342cfb9104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A04BB09-9B38-4491-BC70-1F63CE9BDD08}"/>
</file>

<file path=customXml/itemProps2.xml><?xml version="1.0" encoding="utf-8"?>
<ds:datastoreItem xmlns:ds="http://schemas.openxmlformats.org/officeDocument/2006/customXml" ds:itemID="{F474D609-3F7A-4C8F-9238-2DF3F1E2B0DD}"/>
</file>

<file path=customXml/itemProps3.xml><?xml version="1.0" encoding="utf-8"?>
<ds:datastoreItem xmlns:ds="http://schemas.openxmlformats.org/officeDocument/2006/customXml" ds:itemID="{7F43CA97-B70F-4AC1-A2B1-3516B649842D}"/>
</file>

<file path=customXml/itemProps4.xml><?xml version="1.0" encoding="utf-8"?>
<ds:datastoreItem xmlns:ds="http://schemas.openxmlformats.org/officeDocument/2006/customXml" ds:itemID="{EC09D8B3-B2DC-4768-9B87-FAAA055B8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Santos</dc:creator>
  <cp:keywords/>
  <dc:description/>
  <cp:lastModifiedBy>Eduardo Paulino</cp:lastModifiedBy>
  <cp:revision/>
  <dcterms:created xsi:type="dcterms:W3CDTF">2021-01-25T16:47:50Z</dcterms:created>
  <dcterms:modified xsi:type="dcterms:W3CDTF">2025-05-12T10:35:38Z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0x010100569A96CE55535A43AEEAC24613E30D07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