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2b577050e2e835/Documents/Fall 2023 - MLPD/Income Property Land Development - 669/"/>
    </mc:Choice>
  </mc:AlternateContent>
  <xr:revisionPtr revIDLastSave="13" documentId="13_ncr:1_{BE99F27C-F438-B640-8D59-FE878EA9D6BE}" xr6:coauthVersionLast="47" xr6:coauthVersionMax="47" xr10:uidLastSave="{FCAA0D69-5330-4C7B-9E10-5DEE7D84F959}"/>
  <bookViews>
    <workbookView xWindow="51720" yWindow="-120" windowWidth="29040" windowHeight="15720" xr2:uid="{334EB4E7-1C7E-DB4C-B9F9-6C887606A3C7}"/>
  </bookViews>
  <sheets>
    <sheet name="IRR Waterfall" sheetId="1" r:id="rId1"/>
  </sheets>
  <calcPr calcId="191029" iterate="1" iterateCount="4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BL19" i="1"/>
  <c r="G19" i="1"/>
  <c r="C57" i="1"/>
  <c r="C18" i="1"/>
  <c r="C51" i="1" s="1"/>
  <c r="D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F19" i="1"/>
  <c r="E19" i="1"/>
  <c r="BK19" i="1" l="1"/>
  <c r="D11" i="1" l="1"/>
  <c r="B49" i="1" l="1"/>
  <c r="B134" i="1" l="1"/>
  <c r="B108" i="1"/>
  <c r="B82" i="1"/>
  <c r="C91" i="1"/>
  <c r="C117" i="1" s="1"/>
  <c r="C78" i="1"/>
  <c r="D17" i="1"/>
  <c r="C4" i="1"/>
  <c r="G11" i="1"/>
  <c r="G10" i="1"/>
  <c r="G9" i="1"/>
  <c r="J8" i="1"/>
  <c r="G8" i="1"/>
  <c r="C84" i="1" l="1"/>
  <c r="C110" i="1" s="1"/>
  <c r="C136" i="1" s="1"/>
  <c r="C29" i="1" s="1"/>
  <c r="C39" i="1" s="1"/>
  <c r="I10" i="1"/>
  <c r="C59" i="1"/>
  <c r="E17" i="1"/>
  <c r="D18" i="1"/>
  <c r="I9" i="1"/>
  <c r="J9" i="1" s="1"/>
  <c r="C100" i="1" s="1"/>
  <c r="I11" i="1"/>
  <c r="J11" i="1" s="1"/>
  <c r="J10" i="1"/>
  <c r="C126" i="1" s="1"/>
  <c r="C130" i="1" s="1"/>
  <c r="F17" i="1" l="1"/>
  <c r="C104" i="1"/>
  <c r="D51" i="1"/>
  <c r="D84" i="1" s="1"/>
  <c r="D110" i="1" s="1"/>
  <c r="D136" i="1" s="1"/>
  <c r="D29" i="1" s="1"/>
  <c r="D39" i="1" s="1"/>
  <c r="E18" i="1"/>
  <c r="G17" i="1" l="1"/>
  <c r="C105" i="1"/>
  <c r="C131" i="1"/>
  <c r="E69" i="1"/>
  <c r="E40" i="1" s="1"/>
  <c r="C79" i="1"/>
  <c r="C69" i="1"/>
  <c r="C71" i="1" s="1"/>
  <c r="D67" i="1" s="1"/>
  <c r="D68" i="1" s="1"/>
  <c r="F18" i="1"/>
  <c r="E51" i="1"/>
  <c r="E84" i="1" s="1"/>
  <c r="E110" i="1" s="1"/>
  <c r="E136" i="1" s="1"/>
  <c r="E29" i="1" s="1"/>
  <c r="E39" i="1" s="1"/>
  <c r="D57" i="1"/>
  <c r="D69" i="1"/>
  <c r="D40" i="1" s="1"/>
  <c r="C60" i="1"/>
  <c r="D55" i="1"/>
  <c r="D56" i="1" l="1"/>
  <c r="D59" i="1" s="1"/>
  <c r="E55" i="1" s="1"/>
  <c r="E56" i="1" s="1"/>
  <c r="H17" i="1"/>
  <c r="C72" i="1"/>
  <c r="C40" i="1"/>
  <c r="D90" i="1"/>
  <c r="D30" i="1"/>
  <c r="C90" i="1"/>
  <c r="C94" i="1" s="1"/>
  <c r="C30" i="1"/>
  <c r="D116" i="1"/>
  <c r="C139" i="1"/>
  <c r="C41" i="1" s="1"/>
  <c r="C138" i="1"/>
  <c r="C31" i="1" s="1"/>
  <c r="E57" i="1"/>
  <c r="F57" i="1"/>
  <c r="F69" i="1"/>
  <c r="F40" i="1" s="1"/>
  <c r="G18" i="1"/>
  <c r="F51" i="1"/>
  <c r="F84" i="1" s="1"/>
  <c r="F110" i="1" s="1"/>
  <c r="F136" i="1" s="1"/>
  <c r="F29" i="1" s="1"/>
  <c r="F39" i="1" s="1"/>
  <c r="I17" i="1" l="1"/>
  <c r="C93" i="1"/>
  <c r="D88" i="1" s="1"/>
  <c r="D89" i="1" s="1"/>
  <c r="C116" i="1"/>
  <c r="C119" i="1" s="1"/>
  <c r="D114" i="1" s="1"/>
  <c r="D70" i="1"/>
  <c r="D71" i="1" s="1"/>
  <c r="E67" i="1" s="1"/>
  <c r="E68" i="1" s="1"/>
  <c r="C42" i="1"/>
  <c r="F90" i="1"/>
  <c r="F116" i="1" s="1"/>
  <c r="F30" i="1"/>
  <c r="E90" i="1"/>
  <c r="E116" i="1" s="1"/>
  <c r="E30" i="1"/>
  <c r="C140" i="1"/>
  <c r="C141" i="1" s="1"/>
  <c r="C32" i="1"/>
  <c r="D91" i="1"/>
  <c r="G69" i="1"/>
  <c r="G40" i="1" s="1"/>
  <c r="G57" i="1"/>
  <c r="H18" i="1"/>
  <c r="G51" i="1"/>
  <c r="G84" i="1" s="1"/>
  <c r="G110" i="1" s="1"/>
  <c r="G136" i="1" s="1"/>
  <c r="G29" i="1" s="1"/>
  <c r="G39" i="1" s="1"/>
  <c r="D60" i="1"/>
  <c r="J17" i="1"/>
  <c r="C120" i="1" l="1"/>
  <c r="D72" i="1"/>
  <c r="G90" i="1"/>
  <c r="G116" i="1" s="1"/>
  <c r="G30" i="1"/>
  <c r="D115" i="1"/>
  <c r="E58" i="1"/>
  <c r="K17" i="1"/>
  <c r="D78" i="1"/>
  <c r="I18" i="1"/>
  <c r="H51" i="1"/>
  <c r="H84" i="1" s="1"/>
  <c r="H110" i="1" s="1"/>
  <c r="H136" i="1" s="1"/>
  <c r="H29" i="1" s="1"/>
  <c r="H39" i="1" s="1"/>
  <c r="E59" i="1" l="1"/>
  <c r="E70" i="1" s="1"/>
  <c r="E71" i="1" s="1"/>
  <c r="F67" i="1" s="1"/>
  <c r="F68" i="1" s="1"/>
  <c r="H57" i="1"/>
  <c r="H90" i="1" s="1"/>
  <c r="H116" i="1" s="1"/>
  <c r="E91" i="1"/>
  <c r="H69" i="1"/>
  <c r="H40" i="1" s="1"/>
  <c r="D79" i="1"/>
  <c r="D92" i="1" s="1"/>
  <c r="I69" i="1"/>
  <c r="I40" i="1" s="1"/>
  <c r="J18" i="1"/>
  <c r="I51" i="1"/>
  <c r="I84" i="1" s="1"/>
  <c r="I110" i="1" s="1"/>
  <c r="I136" i="1" s="1"/>
  <c r="I29" i="1" s="1"/>
  <c r="I39" i="1" s="1"/>
  <c r="E60" i="1"/>
  <c r="L17" i="1"/>
  <c r="H30" i="1" l="1"/>
  <c r="F55" i="1"/>
  <c r="F56" i="1" s="1"/>
  <c r="F58" i="1" s="1"/>
  <c r="F91" i="1" s="1"/>
  <c r="I57" i="1"/>
  <c r="I30" i="1" s="1"/>
  <c r="E72" i="1"/>
  <c r="D100" i="1"/>
  <c r="D117" i="1"/>
  <c r="D94" i="1"/>
  <c r="D93" i="1"/>
  <c r="E88" i="1" s="1"/>
  <c r="J57" i="1"/>
  <c r="E78" i="1"/>
  <c r="M17" i="1"/>
  <c r="K18" i="1"/>
  <c r="J51" i="1"/>
  <c r="J84" i="1" s="1"/>
  <c r="J110" i="1" s="1"/>
  <c r="J136" i="1" s="1"/>
  <c r="J29" i="1" s="1"/>
  <c r="J39" i="1" s="1"/>
  <c r="I90" i="1" l="1"/>
  <c r="I116" i="1" s="1"/>
  <c r="F60" i="1"/>
  <c r="F59" i="1"/>
  <c r="G55" i="1" s="1"/>
  <c r="G56" i="1" s="1"/>
  <c r="G58" i="1" s="1"/>
  <c r="D104" i="1"/>
  <c r="D105" i="1" s="1"/>
  <c r="D118" i="1" s="1"/>
  <c r="J90" i="1"/>
  <c r="J116" i="1" s="1"/>
  <c r="J30" i="1"/>
  <c r="E79" i="1"/>
  <c r="E89" i="1"/>
  <c r="J69" i="1"/>
  <c r="J40" i="1" s="1"/>
  <c r="K57" i="1"/>
  <c r="L18" i="1"/>
  <c r="K51" i="1"/>
  <c r="K84" i="1" s="1"/>
  <c r="K110" i="1" s="1"/>
  <c r="K136" i="1" s="1"/>
  <c r="K29" i="1" s="1"/>
  <c r="K39" i="1" s="1"/>
  <c r="N17" i="1"/>
  <c r="F70" i="1" l="1"/>
  <c r="E92" i="1"/>
  <c r="E100" i="1" s="1"/>
  <c r="K90" i="1"/>
  <c r="K116" i="1" s="1"/>
  <c r="K30" i="1"/>
  <c r="G91" i="1"/>
  <c r="K69" i="1"/>
  <c r="K40" i="1" s="1"/>
  <c r="D120" i="1"/>
  <c r="D126" i="1"/>
  <c r="D119" i="1"/>
  <c r="E114" i="1" s="1"/>
  <c r="L69" i="1"/>
  <c r="L40" i="1" s="1"/>
  <c r="G60" i="1"/>
  <c r="O17" i="1"/>
  <c r="G59" i="1"/>
  <c r="H55" i="1" s="1"/>
  <c r="H56" i="1" s="1"/>
  <c r="M18" i="1"/>
  <c r="L51" i="1"/>
  <c r="L84" i="1" s="1"/>
  <c r="L110" i="1" s="1"/>
  <c r="L136" i="1" s="1"/>
  <c r="L29" i="1" s="1"/>
  <c r="L39" i="1" s="1"/>
  <c r="E93" i="1" l="1"/>
  <c r="F88" i="1" s="1"/>
  <c r="F89" i="1" s="1"/>
  <c r="E94" i="1"/>
  <c r="E117" i="1"/>
  <c r="F71" i="1"/>
  <c r="G67" i="1" s="1"/>
  <c r="F72" i="1"/>
  <c r="F78" i="1"/>
  <c r="F79" i="1" s="1"/>
  <c r="G70" i="1"/>
  <c r="G78" i="1" s="1"/>
  <c r="G79" i="1" s="1"/>
  <c r="D130" i="1"/>
  <c r="E104" i="1"/>
  <c r="L57" i="1"/>
  <c r="D131" i="1"/>
  <c r="E105" i="1"/>
  <c r="E115" i="1"/>
  <c r="M57" i="1"/>
  <c r="P17" i="1"/>
  <c r="H58" i="1"/>
  <c r="N18" i="1"/>
  <c r="M51" i="1"/>
  <c r="M84" i="1" s="1"/>
  <c r="M110" i="1" s="1"/>
  <c r="M136" i="1" s="1"/>
  <c r="M29" i="1" s="1"/>
  <c r="M39" i="1" s="1"/>
  <c r="G72" i="1" l="1"/>
  <c r="F92" i="1"/>
  <c r="F100" i="1" s="1"/>
  <c r="G68" i="1"/>
  <c r="G71" i="1" s="1"/>
  <c r="H67" i="1" s="1"/>
  <c r="H68" i="1" s="1"/>
  <c r="M69" i="1"/>
  <c r="M40" i="1" s="1"/>
  <c r="E118" i="1"/>
  <c r="E126" i="1" s="1"/>
  <c r="E130" i="1" s="1"/>
  <c r="M90" i="1"/>
  <c r="M116" i="1" s="1"/>
  <c r="M30" i="1"/>
  <c r="H91" i="1"/>
  <c r="L90" i="1"/>
  <c r="L116" i="1" s="1"/>
  <c r="L30" i="1"/>
  <c r="F93" i="1"/>
  <c r="G88" i="1" s="1"/>
  <c r="D138" i="1"/>
  <c r="D139" i="1"/>
  <c r="D41" i="1" s="1"/>
  <c r="D42" i="1" s="1"/>
  <c r="N69" i="1"/>
  <c r="N40" i="1" s="1"/>
  <c r="N57" i="1"/>
  <c r="H60" i="1"/>
  <c r="Q17" i="1"/>
  <c r="O18" i="1"/>
  <c r="N51" i="1"/>
  <c r="N84" i="1" s="1"/>
  <c r="N110" i="1" s="1"/>
  <c r="N136" i="1" s="1"/>
  <c r="N29" i="1" s="1"/>
  <c r="N39" i="1" s="1"/>
  <c r="H59" i="1"/>
  <c r="I55" i="1" s="1"/>
  <c r="F117" i="1" l="1"/>
  <c r="F94" i="1"/>
  <c r="E119" i="1"/>
  <c r="F114" i="1" s="1"/>
  <c r="F115" i="1" s="1"/>
  <c r="E120" i="1"/>
  <c r="H70" i="1"/>
  <c r="H71" i="1" s="1"/>
  <c r="I67" i="1" s="1"/>
  <c r="I68" i="1" s="1"/>
  <c r="F104" i="1"/>
  <c r="D31" i="1"/>
  <c r="D32" i="1" s="1"/>
  <c r="N90" i="1"/>
  <c r="N116" i="1" s="1"/>
  <c r="N30" i="1"/>
  <c r="F105" i="1"/>
  <c r="G89" i="1"/>
  <c r="G92" i="1" s="1"/>
  <c r="D140" i="1"/>
  <c r="E131" i="1"/>
  <c r="O57" i="1"/>
  <c r="R17" i="1"/>
  <c r="I56" i="1"/>
  <c r="P18" i="1"/>
  <c r="O51" i="1"/>
  <c r="O84" i="1" s="1"/>
  <c r="O110" i="1" s="1"/>
  <c r="O136" i="1" s="1"/>
  <c r="O29" i="1" s="1"/>
  <c r="O39" i="1" s="1"/>
  <c r="H72" i="1" l="1"/>
  <c r="H78" i="1"/>
  <c r="H79" i="1" s="1"/>
  <c r="D141" i="1"/>
  <c r="F118" i="1"/>
  <c r="F120" i="1" s="1"/>
  <c r="O90" i="1"/>
  <c r="O116" i="1" s="1"/>
  <c r="O30" i="1"/>
  <c r="O69" i="1"/>
  <c r="O40" i="1" s="1"/>
  <c r="G94" i="1"/>
  <c r="G100" i="1"/>
  <c r="G117" i="1"/>
  <c r="G93" i="1"/>
  <c r="H88" i="1" s="1"/>
  <c r="E138" i="1"/>
  <c r="E139" i="1"/>
  <c r="E41" i="1" s="1"/>
  <c r="E42" i="1" s="1"/>
  <c r="I58" i="1"/>
  <c r="S17" i="1"/>
  <c r="Q18" i="1"/>
  <c r="P51" i="1"/>
  <c r="P84" i="1" s="1"/>
  <c r="P110" i="1" s="1"/>
  <c r="P136" i="1" s="1"/>
  <c r="P29" i="1" s="1"/>
  <c r="P39" i="1" s="1"/>
  <c r="F119" i="1" l="1"/>
  <c r="G114" i="1" s="1"/>
  <c r="G115" i="1" s="1"/>
  <c r="F126" i="1"/>
  <c r="F130" i="1" s="1"/>
  <c r="G104" i="1"/>
  <c r="G105" i="1" s="1"/>
  <c r="E31" i="1"/>
  <c r="E32" i="1" s="1"/>
  <c r="I91" i="1"/>
  <c r="H89" i="1"/>
  <c r="H92" i="1" s="1"/>
  <c r="E140" i="1"/>
  <c r="P57" i="1"/>
  <c r="P69" i="1"/>
  <c r="P40" i="1" s="1"/>
  <c r="Q57" i="1"/>
  <c r="Q69" i="1"/>
  <c r="Q40" i="1" s="1"/>
  <c r="R18" i="1"/>
  <c r="Q51" i="1"/>
  <c r="Q84" i="1" s="1"/>
  <c r="Q110" i="1" s="1"/>
  <c r="Q136" i="1" s="1"/>
  <c r="Q29" i="1" s="1"/>
  <c r="Q39" i="1" s="1"/>
  <c r="T17" i="1"/>
  <c r="I60" i="1"/>
  <c r="I59" i="1"/>
  <c r="J55" i="1" s="1"/>
  <c r="G118" i="1" l="1"/>
  <c r="G120" i="1" s="1"/>
  <c r="I70" i="1"/>
  <c r="I71" i="1" s="1"/>
  <c r="J67" i="1" s="1"/>
  <c r="J68" i="1" s="1"/>
  <c r="E141" i="1"/>
  <c r="F131" i="1"/>
  <c r="F138" i="1" s="1"/>
  <c r="Q90" i="1"/>
  <c r="Q116" i="1" s="1"/>
  <c r="Q30" i="1"/>
  <c r="P90" i="1"/>
  <c r="P116" i="1" s="1"/>
  <c r="P30" i="1"/>
  <c r="R69" i="1"/>
  <c r="R40" i="1" s="1"/>
  <c r="H94" i="1"/>
  <c r="H100" i="1"/>
  <c r="H117" i="1"/>
  <c r="H93" i="1"/>
  <c r="I88" i="1" s="1"/>
  <c r="S18" i="1"/>
  <c r="R51" i="1"/>
  <c r="R84" i="1" s="1"/>
  <c r="R110" i="1" s="1"/>
  <c r="R136" i="1" s="1"/>
  <c r="R29" i="1" s="1"/>
  <c r="R39" i="1" s="1"/>
  <c r="J56" i="1"/>
  <c r="J58" i="1" s="1"/>
  <c r="U17" i="1"/>
  <c r="I72" i="1" l="1"/>
  <c r="I78" i="1"/>
  <c r="I79" i="1" s="1"/>
  <c r="G126" i="1"/>
  <c r="G119" i="1"/>
  <c r="H114" i="1" s="1"/>
  <c r="H115" i="1" s="1"/>
  <c r="F139" i="1"/>
  <c r="F41" i="1" s="1"/>
  <c r="F42" i="1" s="1"/>
  <c r="G130" i="1"/>
  <c r="G131" i="1" s="1"/>
  <c r="H104" i="1"/>
  <c r="F31" i="1"/>
  <c r="F32" i="1" s="1"/>
  <c r="R57" i="1"/>
  <c r="J91" i="1"/>
  <c r="H105" i="1"/>
  <c r="I89" i="1"/>
  <c r="J60" i="1"/>
  <c r="J59" i="1"/>
  <c r="K55" i="1" s="1"/>
  <c r="S57" i="1"/>
  <c r="S69" i="1"/>
  <c r="S40" i="1" s="1"/>
  <c r="V17" i="1"/>
  <c r="T18" i="1"/>
  <c r="S51" i="1"/>
  <c r="S84" i="1" s="1"/>
  <c r="S110" i="1" s="1"/>
  <c r="S136" i="1" s="1"/>
  <c r="S29" i="1" s="1"/>
  <c r="S39" i="1" s="1"/>
  <c r="F140" i="1" l="1"/>
  <c r="F141" i="1" s="1"/>
  <c r="J70" i="1"/>
  <c r="J71" i="1" s="1"/>
  <c r="K67" i="1" s="1"/>
  <c r="K68" i="1" s="1"/>
  <c r="H118" i="1"/>
  <c r="H120" i="1" s="1"/>
  <c r="S90" i="1"/>
  <c r="S116" i="1" s="1"/>
  <c r="S30" i="1"/>
  <c r="R90" i="1"/>
  <c r="R116" i="1" s="1"/>
  <c r="R30" i="1"/>
  <c r="I92" i="1"/>
  <c r="I94" i="1" s="1"/>
  <c r="G138" i="1"/>
  <c r="G139" i="1"/>
  <c r="G41" i="1" s="1"/>
  <c r="G42" i="1" s="1"/>
  <c r="T57" i="1"/>
  <c r="T69" i="1"/>
  <c r="T40" i="1" s="1"/>
  <c r="W17" i="1"/>
  <c r="U18" i="1"/>
  <c r="T51" i="1"/>
  <c r="T84" i="1" s="1"/>
  <c r="T110" i="1" s="1"/>
  <c r="T136" i="1" s="1"/>
  <c r="T29" i="1" s="1"/>
  <c r="T39" i="1" s="1"/>
  <c r="K56" i="1"/>
  <c r="K58" i="1" s="1"/>
  <c r="H119" i="1" l="1"/>
  <c r="I114" i="1" s="1"/>
  <c r="I115" i="1" s="1"/>
  <c r="J78" i="1"/>
  <c r="J79" i="1" s="1"/>
  <c r="J72" i="1"/>
  <c r="H126" i="1"/>
  <c r="H130" i="1" s="1"/>
  <c r="H131" i="1" s="1"/>
  <c r="I100" i="1"/>
  <c r="I93" i="1"/>
  <c r="J88" i="1" s="1"/>
  <c r="J89" i="1" s="1"/>
  <c r="G31" i="1"/>
  <c r="G32" i="1" s="1"/>
  <c r="I117" i="1"/>
  <c r="K91" i="1"/>
  <c r="T90" i="1"/>
  <c r="T116" i="1" s="1"/>
  <c r="T30" i="1"/>
  <c r="G140" i="1"/>
  <c r="V18" i="1"/>
  <c r="U51" i="1"/>
  <c r="U84" i="1" s="1"/>
  <c r="U110" i="1" s="1"/>
  <c r="U136" i="1" s="1"/>
  <c r="U29" i="1" s="1"/>
  <c r="U39" i="1" s="1"/>
  <c r="K60" i="1"/>
  <c r="K59" i="1"/>
  <c r="L55" i="1" s="1"/>
  <c r="X17" i="1"/>
  <c r="J92" i="1" l="1"/>
  <c r="J100" i="1" s="1"/>
  <c r="K70" i="1"/>
  <c r="K71" i="1" s="1"/>
  <c r="L67" i="1" s="1"/>
  <c r="L68" i="1" s="1"/>
  <c r="I104" i="1"/>
  <c r="I105" i="1" s="1"/>
  <c r="I118" i="1" s="1"/>
  <c r="I120" i="1" s="1"/>
  <c r="G141" i="1"/>
  <c r="H138" i="1"/>
  <c r="H139" i="1"/>
  <c r="H41" i="1" s="1"/>
  <c r="H42" i="1" s="1"/>
  <c r="U57" i="1"/>
  <c r="U69" i="1"/>
  <c r="U40" i="1" s="1"/>
  <c r="W18" i="1"/>
  <c r="V51" i="1"/>
  <c r="V84" i="1" s="1"/>
  <c r="V110" i="1" s="1"/>
  <c r="V136" i="1" s="1"/>
  <c r="V29" i="1" s="1"/>
  <c r="V39" i="1" s="1"/>
  <c r="Y17" i="1"/>
  <c r="L56" i="1"/>
  <c r="L58" i="1" s="1"/>
  <c r="K78" i="1" l="1"/>
  <c r="J104" i="1"/>
  <c r="J105" i="1" s="1"/>
  <c r="J94" i="1"/>
  <c r="J93" i="1"/>
  <c r="K88" i="1" s="1"/>
  <c r="K89" i="1" s="1"/>
  <c r="J117" i="1"/>
  <c r="K72" i="1"/>
  <c r="I119" i="1"/>
  <c r="J114" i="1" s="1"/>
  <c r="J115" i="1" s="1"/>
  <c r="I126" i="1"/>
  <c r="H31" i="1"/>
  <c r="H32" i="1" s="1"/>
  <c r="U90" i="1"/>
  <c r="U116" i="1" s="1"/>
  <c r="U30" i="1"/>
  <c r="L59" i="1"/>
  <c r="M55" i="1" s="1"/>
  <c r="L91" i="1"/>
  <c r="V69" i="1"/>
  <c r="V40" i="1" s="1"/>
  <c r="K79" i="1"/>
  <c r="H140" i="1"/>
  <c r="V57" i="1"/>
  <c r="W57" i="1"/>
  <c r="X18" i="1"/>
  <c r="W51" i="1"/>
  <c r="W84" i="1" s="1"/>
  <c r="W110" i="1" s="1"/>
  <c r="W136" i="1" s="1"/>
  <c r="W29" i="1" s="1"/>
  <c r="W39" i="1" s="1"/>
  <c r="Z17" i="1"/>
  <c r="L60" i="1"/>
  <c r="J118" i="1" l="1"/>
  <c r="J119" i="1" s="1"/>
  <c r="K114" i="1" s="1"/>
  <c r="K92" i="1"/>
  <c r="K100" i="1" s="1"/>
  <c r="L70" i="1"/>
  <c r="L71" i="1" s="1"/>
  <c r="M67" i="1" s="1"/>
  <c r="M68" i="1" s="1"/>
  <c r="M56" i="1"/>
  <c r="M58" i="1" s="1"/>
  <c r="H141" i="1"/>
  <c r="I130" i="1"/>
  <c r="I131" i="1" s="1"/>
  <c r="I138" i="1" s="1"/>
  <c r="W90" i="1"/>
  <c r="W116" i="1" s="1"/>
  <c r="W30" i="1"/>
  <c r="V90" i="1"/>
  <c r="V116" i="1" s="1"/>
  <c r="V30" i="1"/>
  <c r="K94" i="1"/>
  <c r="W69" i="1"/>
  <c r="W40" i="1" s="1"/>
  <c r="X57" i="1"/>
  <c r="Y18" i="1"/>
  <c r="X51" i="1"/>
  <c r="X84" i="1" s="1"/>
  <c r="X110" i="1" s="1"/>
  <c r="X136" i="1" s="1"/>
  <c r="X29" i="1" s="1"/>
  <c r="X39" i="1" s="1"/>
  <c r="AA17" i="1"/>
  <c r="L78" i="1" l="1"/>
  <c r="L79" i="1" s="1"/>
  <c r="K93" i="1"/>
  <c r="L88" i="1" s="1"/>
  <c r="L89" i="1" s="1"/>
  <c r="K117" i="1"/>
  <c r="J126" i="1"/>
  <c r="J130" i="1" s="1"/>
  <c r="J131" i="1" s="1"/>
  <c r="J120" i="1"/>
  <c r="L72" i="1"/>
  <c r="M60" i="1"/>
  <c r="I139" i="1"/>
  <c r="I41" i="1" s="1"/>
  <c r="I42" i="1" s="1"/>
  <c r="K104" i="1"/>
  <c r="K105" i="1" s="1"/>
  <c r="I31" i="1"/>
  <c r="I32" i="1" s="1"/>
  <c r="X90" i="1"/>
  <c r="X116" i="1" s="1"/>
  <c r="X30" i="1"/>
  <c r="M91" i="1"/>
  <c r="M59" i="1"/>
  <c r="N55" i="1" s="1"/>
  <c r="X69" i="1"/>
  <c r="X40" i="1" s="1"/>
  <c r="K115" i="1"/>
  <c r="Y57" i="1"/>
  <c r="AB17" i="1"/>
  <c r="Z18" i="1"/>
  <c r="Y51" i="1"/>
  <c r="Y84" i="1" s="1"/>
  <c r="Y110" i="1" s="1"/>
  <c r="Y136" i="1" s="1"/>
  <c r="Y29" i="1" s="1"/>
  <c r="Y39" i="1" s="1"/>
  <c r="K118" i="1" l="1"/>
  <c r="K119" i="1" s="1"/>
  <c r="L114" i="1" s="1"/>
  <c r="L115" i="1" s="1"/>
  <c r="M70" i="1"/>
  <c r="M72" i="1" s="1"/>
  <c r="N56" i="1"/>
  <c r="N58" i="1" s="1"/>
  <c r="I140" i="1"/>
  <c r="I141" i="1" s="1"/>
  <c r="Y69" i="1"/>
  <c r="Y40" i="1" s="1"/>
  <c r="Y90" i="1"/>
  <c r="Y116" i="1" s="1"/>
  <c r="Y30" i="1"/>
  <c r="L92" i="1"/>
  <c r="J138" i="1"/>
  <c r="J139" i="1"/>
  <c r="J41" i="1" s="1"/>
  <c r="J42" i="1" s="1"/>
  <c r="Z69" i="1"/>
  <c r="Z40" i="1" s="1"/>
  <c r="Z57" i="1"/>
  <c r="AA18" i="1"/>
  <c r="Z51" i="1"/>
  <c r="Z84" i="1" s="1"/>
  <c r="Z110" i="1" s="1"/>
  <c r="Z136" i="1" s="1"/>
  <c r="Z29" i="1" s="1"/>
  <c r="Z39" i="1" s="1"/>
  <c r="AC17" i="1"/>
  <c r="K120" i="1" l="1"/>
  <c r="K126" i="1"/>
  <c r="K130" i="1" s="1"/>
  <c r="M71" i="1"/>
  <c r="N67" i="1" s="1"/>
  <c r="N68" i="1" s="1"/>
  <c r="M78" i="1"/>
  <c r="M79" i="1" s="1"/>
  <c r="N60" i="1"/>
  <c r="N59" i="1"/>
  <c r="O55" i="1" s="1"/>
  <c r="O56" i="1" s="1"/>
  <c r="O58" i="1" s="1"/>
  <c r="N91" i="1"/>
  <c r="J31" i="1"/>
  <c r="J32" i="1" s="1"/>
  <c r="Z90" i="1"/>
  <c r="Z116" i="1" s="1"/>
  <c r="Z30" i="1"/>
  <c r="J140" i="1"/>
  <c r="J141" i="1" s="1"/>
  <c r="K131" i="1"/>
  <c r="L94" i="1"/>
  <c r="L100" i="1"/>
  <c r="L117" i="1"/>
  <c r="L93" i="1"/>
  <c r="M88" i="1" s="1"/>
  <c r="AA69" i="1"/>
  <c r="AA40" i="1" s="1"/>
  <c r="AA57" i="1"/>
  <c r="AD17" i="1"/>
  <c r="AB18" i="1"/>
  <c r="AA51" i="1"/>
  <c r="AA84" i="1" s="1"/>
  <c r="AA110" i="1" s="1"/>
  <c r="AA136" i="1" s="1"/>
  <c r="AA29" i="1" s="1"/>
  <c r="AA39" i="1" s="1"/>
  <c r="N70" i="1" l="1"/>
  <c r="L104" i="1"/>
  <c r="O91" i="1"/>
  <c r="AA90" i="1"/>
  <c r="AA116" i="1" s="1"/>
  <c r="AA30" i="1"/>
  <c r="K138" i="1"/>
  <c r="K139" i="1"/>
  <c r="K41" i="1" s="1"/>
  <c r="K42" i="1" s="1"/>
  <c r="L105" i="1"/>
  <c r="L118" i="1" s="1"/>
  <c r="AB69" i="1"/>
  <c r="AB40" i="1" s="1"/>
  <c r="M89" i="1"/>
  <c r="M92" i="1" s="1"/>
  <c r="AC18" i="1"/>
  <c r="AB51" i="1"/>
  <c r="AB84" i="1" s="1"/>
  <c r="AB110" i="1" s="1"/>
  <c r="AB136" i="1" s="1"/>
  <c r="AB29" i="1" s="1"/>
  <c r="AB39" i="1" s="1"/>
  <c r="AE17" i="1"/>
  <c r="O60" i="1"/>
  <c r="O59" i="1"/>
  <c r="P55" i="1" s="1"/>
  <c r="N71" i="1" l="1"/>
  <c r="O67" i="1" s="1"/>
  <c r="O68" i="1" s="1"/>
  <c r="N78" i="1"/>
  <c r="N79" i="1" s="1"/>
  <c r="N72" i="1"/>
  <c r="O70" i="1"/>
  <c r="K31" i="1"/>
  <c r="K32" i="1" s="1"/>
  <c r="AB57" i="1"/>
  <c r="M94" i="1"/>
  <c r="M100" i="1"/>
  <c r="M117" i="1"/>
  <c r="M93" i="1"/>
  <c r="N88" i="1" s="1"/>
  <c r="L120" i="1"/>
  <c r="L126" i="1"/>
  <c r="K140" i="1"/>
  <c r="K141" i="1" s="1"/>
  <c r="L119" i="1"/>
  <c r="M114" i="1" s="1"/>
  <c r="AC69" i="1"/>
  <c r="AC40" i="1" s="1"/>
  <c r="AF17" i="1"/>
  <c r="AD18" i="1"/>
  <c r="AC51" i="1"/>
  <c r="AC84" i="1" s="1"/>
  <c r="AC110" i="1" s="1"/>
  <c r="AC136" i="1" s="1"/>
  <c r="AC29" i="1" s="1"/>
  <c r="AC39" i="1" s="1"/>
  <c r="P56" i="1"/>
  <c r="O71" i="1" l="1"/>
  <c r="P67" i="1" s="1"/>
  <c r="P68" i="1" s="1"/>
  <c r="L130" i="1"/>
  <c r="L131" i="1" s="1"/>
  <c r="M104" i="1"/>
  <c r="M105" i="1" s="1"/>
  <c r="AC57" i="1"/>
  <c r="AC90" i="1" s="1"/>
  <c r="AC116" i="1" s="1"/>
  <c r="AB90" i="1"/>
  <c r="AB116" i="1" s="1"/>
  <c r="AB30" i="1"/>
  <c r="M115" i="1"/>
  <c r="N89" i="1"/>
  <c r="N92" i="1" s="1"/>
  <c r="AE18" i="1"/>
  <c r="AD51" i="1"/>
  <c r="AD84" i="1" s="1"/>
  <c r="AD110" i="1" s="1"/>
  <c r="AD136" i="1" s="1"/>
  <c r="AD29" i="1" s="1"/>
  <c r="AD39" i="1" s="1"/>
  <c r="AG17" i="1"/>
  <c r="AD69" i="1"/>
  <c r="AD40" i="1" s="1"/>
  <c r="AD57" i="1"/>
  <c r="P58" i="1"/>
  <c r="AC30" i="1" l="1"/>
  <c r="M118" i="1"/>
  <c r="M120" i="1" s="1"/>
  <c r="P91" i="1"/>
  <c r="AD90" i="1"/>
  <c r="AD116" i="1" s="1"/>
  <c r="AD30" i="1"/>
  <c r="AE69" i="1"/>
  <c r="AE40" i="1" s="1"/>
  <c r="L139" i="1"/>
  <c r="L41" i="1" s="1"/>
  <c r="L42" i="1" s="1"/>
  <c r="L138" i="1"/>
  <c r="L31" i="1" s="1"/>
  <c r="N94" i="1"/>
  <c r="N100" i="1"/>
  <c r="N117" i="1"/>
  <c r="N93" i="1"/>
  <c r="O88" i="1" s="1"/>
  <c r="AH17" i="1"/>
  <c r="P60" i="1"/>
  <c r="AF18" i="1"/>
  <c r="AE51" i="1"/>
  <c r="AE84" i="1" s="1"/>
  <c r="AE110" i="1" s="1"/>
  <c r="AE136" i="1" s="1"/>
  <c r="AE29" i="1" s="1"/>
  <c r="AE39" i="1" s="1"/>
  <c r="P59" i="1"/>
  <c r="Q55" i="1" s="1"/>
  <c r="P70" i="1" l="1"/>
  <c r="P71" i="1" s="1"/>
  <c r="Q67" i="1" s="1"/>
  <c r="Q68" i="1" s="1"/>
  <c r="M119" i="1"/>
  <c r="N114" i="1" s="1"/>
  <c r="N115" i="1" s="1"/>
  <c r="M126" i="1"/>
  <c r="M130" i="1" s="1"/>
  <c r="M131" i="1" s="1"/>
  <c r="N104" i="1"/>
  <c r="AE57" i="1"/>
  <c r="AE90" i="1" s="1"/>
  <c r="AE116" i="1" s="1"/>
  <c r="AF69" i="1"/>
  <c r="AF40" i="1" s="1"/>
  <c r="L140" i="1"/>
  <c r="L141" i="1" s="1"/>
  <c r="L32" i="1"/>
  <c r="N105" i="1"/>
  <c r="O89" i="1"/>
  <c r="AG18" i="1"/>
  <c r="AF51" i="1"/>
  <c r="AF84" i="1" s="1"/>
  <c r="AF110" i="1" s="1"/>
  <c r="AF136" i="1" s="1"/>
  <c r="AF29" i="1" s="1"/>
  <c r="AF39" i="1" s="1"/>
  <c r="AI17" i="1"/>
  <c r="Q56" i="1"/>
  <c r="Q58" i="1" s="1"/>
  <c r="AE30" i="1" l="1"/>
  <c r="P78" i="1"/>
  <c r="P79" i="1" s="1"/>
  <c r="P72" i="1"/>
  <c r="AF57" i="1"/>
  <c r="N118" i="1"/>
  <c r="N119" i="1" s="1"/>
  <c r="O114" i="1" s="1"/>
  <c r="O115" i="1" s="1"/>
  <c r="Q91" i="1"/>
  <c r="AF90" i="1"/>
  <c r="AF116" i="1" s="1"/>
  <c r="AF30" i="1"/>
  <c r="M139" i="1"/>
  <c r="M41" i="1" s="1"/>
  <c r="M42" i="1" s="1"/>
  <c r="M138" i="1"/>
  <c r="M31" i="1" s="1"/>
  <c r="AG57" i="1"/>
  <c r="AG69" i="1"/>
  <c r="AG40" i="1" s="1"/>
  <c r="AH18" i="1"/>
  <c r="AG51" i="1"/>
  <c r="AG84" i="1" s="1"/>
  <c r="AG110" i="1" s="1"/>
  <c r="AG136" i="1" s="1"/>
  <c r="AG29" i="1" s="1"/>
  <c r="AG39" i="1" s="1"/>
  <c r="Q60" i="1"/>
  <c r="AJ17" i="1"/>
  <c r="Q59" i="1"/>
  <c r="R55" i="1" s="1"/>
  <c r="N126" i="1" l="1"/>
  <c r="N130" i="1" s="1"/>
  <c r="N131" i="1" s="1"/>
  <c r="N120" i="1"/>
  <c r="Q70" i="1"/>
  <c r="Q71" i="1" s="1"/>
  <c r="R67" i="1" s="1"/>
  <c r="R68" i="1" s="1"/>
  <c r="AG90" i="1"/>
  <c r="AG116" i="1" s="1"/>
  <c r="AG30" i="1"/>
  <c r="M140" i="1"/>
  <c r="M141" i="1" s="1"/>
  <c r="M32" i="1"/>
  <c r="AH57" i="1"/>
  <c r="AH69" i="1"/>
  <c r="AH40" i="1" s="1"/>
  <c r="AI18" i="1"/>
  <c r="AH51" i="1"/>
  <c r="AH84" i="1" s="1"/>
  <c r="AH110" i="1" s="1"/>
  <c r="AH136" i="1" s="1"/>
  <c r="AH29" i="1" s="1"/>
  <c r="AH39" i="1" s="1"/>
  <c r="AK17" i="1"/>
  <c r="R56" i="1"/>
  <c r="R58" i="1" s="1"/>
  <c r="Q78" i="1" l="1"/>
  <c r="Q79" i="1" s="1"/>
  <c r="Q72" i="1"/>
  <c r="R91" i="1"/>
  <c r="AH90" i="1"/>
  <c r="AH116" i="1" s="1"/>
  <c r="AH30" i="1"/>
  <c r="N139" i="1"/>
  <c r="N41" i="1" s="1"/>
  <c r="N42" i="1" s="1"/>
  <c r="N138" i="1"/>
  <c r="N31" i="1" s="1"/>
  <c r="AI57" i="1"/>
  <c r="AI69" i="1"/>
  <c r="AI40" i="1" s="1"/>
  <c r="AL17" i="1"/>
  <c r="R60" i="1"/>
  <c r="AJ18" i="1"/>
  <c r="AI51" i="1"/>
  <c r="AI84" i="1" s="1"/>
  <c r="AI110" i="1" s="1"/>
  <c r="AI136" i="1" s="1"/>
  <c r="AI29" i="1" s="1"/>
  <c r="AI39" i="1" s="1"/>
  <c r="R59" i="1"/>
  <c r="S55" i="1" s="1"/>
  <c r="R70" i="1" l="1"/>
  <c r="R71" i="1" s="1"/>
  <c r="S67" i="1" s="1"/>
  <c r="S68" i="1" s="1"/>
  <c r="N140" i="1"/>
  <c r="N141" i="1" s="1"/>
  <c r="N32" i="1"/>
  <c r="AI90" i="1"/>
  <c r="AI116" i="1" s="1"/>
  <c r="AI30" i="1"/>
  <c r="AJ57" i="1"/>
  <c r="AK18" i="1"/>
  <c r="AJ51" i="1"/>
  <c r="AJ84" i="1" s="1"/>
  <c r="AJ110" i="1" s="1"/>
  <c r="AJ136" i="1" s="1"/>
  <c r="AJ29" i="1" s="1"/>
  <c r="AJ39" i="1" s="1"/>
  <c r="AM17" i="1"/>
  <c r="S56" i="1"/>
  <c r="S58" i="1" s="1"/>
  <c r="R78" i="1" l="1"/>
  <c r="R79" i="1" s="1"/>
  <c r="R72" i="1"/>
  <c r="AJ90" i="1"/>
  <c r="AJ116" i="1" s="1"/>
  <c r="AJ30" i="1"/>
  <c r="S59" i="1"/>
  <c r="T55" i="1" s="1"/>
  <c r="S91" i="1"/>
  <c r="AJ69" i="1"/>
  <c r="AJ40" i="1" s="1"/>
  <c r="AK69" i="1"/>
  <c r="AK40" i="1" s="1"/>
  <c r="AK57" i="1"/>
  <c r="AN17" i="1"/>
  <c r="AL18" i="1"/>
  <c r="AK51" i="1"/>
  <c r="AK84" i="1" s="1"/>
  <c r="AK110" i="1" s="1"/>
  <c r="AK136" i="1" s="1"/>
  <c r="AK29" i="1" s="1"/>
  <c r="AK39" i="1" s="1"/>
  <c r="S60" i="1"/>
  <c r="S70" i="1" l="1"/>
  <c r="S71" i="1" s="1"/>
  <c r="T67" i="1" s="1"/>
  <c r="T68" i="1" s="1"/>
  <c r="T56" i="1"/>
  <c r="T58" i="1" s="1"/>
  <c r="AK90" i="1"/>
  <c r="AK116" i="1" s="1"/>
  <c r="AK30" i="1"/>
  <c r="AL69" i="1"/>
  <c r="AL40" i="1" s="1"/>
  <c r="AO17" i="1"/>
  <c r="AM18" i="1"/>
  <c r="AL51" i="1"/>
  <c r="AL84" i="1" s="1"/>
  <c r="AL110" i="1" s="1"/>
  <c r="AL136" i="1" s="1"/>
  <c r="AL29" i="1" s="1"/>
  <c r="AL39" i="1" s="1"/>
  <c r="S78" i="1"/>
  <c r="S72" i="1" l="1"/>
  <c r="T91" i="1"/>
  <c r="T59" i="1"/>
  <c r="U55" i="1" s="1"/>
  <c r="T60" i="1"/>
  <c r="AL57" i="1"/>
  <c r="S79" i="1"/>
  <c r="AM57" i="1"/>
  <c r="AP17" i="1"/>
  <c r="AN18" i="1"/>
  <c r="AM51" i="1"/>
  <c r="AM84" i="1" s="1"/>
  <c r="AM110" i="1" s="1"/>
  <c r="AM136" i="1" s="1"/>
  <c r="AM29" i="1" s="1"/>
  <c r="AM39" i="1" s="1"/>
  <c r="U56" i="1"/>
  <c r="U58" i="1" s="1"/>
  <c r="T70" i="1" l="1"/>
  <c r="AL90" i="1"/>
  <c r="AL116" i="1" s="1"/>
  <c r="AL30" i="1"/>
  <c r="U91" i="1"/>
  <c r="AM90" i="1"/>
  <c r="AM116" i="1" s="1"/>
  <c r="AM30" i="1"/>
  <c r="AM69" i="1"/>
  <c r="AM40" i="1" s="1"/>
  <c r="AN57" i="1"/>
  <c r="AO18" i="1"/>
  <c r="AN51" i="1"/>
  <c r="AN84" i="1" s="1"/>
  <c r="AN110" i="1" s="1"/>
  <c r="AN136" i="1" s="1"/>
  <c r="AN29" i="1" s="1"/>
  <c r="AN39" i="1" s="1"/>
  <c r="U60" i="1"/>
  <c r="U59" i="1"/>
  <c r="V55" i="1" s="1"/>
  <c r="AQ17" i="1"/>
  <c r="T71" i="1" l="1"/>
  <c r="U67" i="1" s="1"/>
  <c r="T72" i="1"/>
  <c r="T78" i="1"/>
  <c r="T79" i="1" s="1"/>
  <c r="U70" i="1"/>
  <c r="U72" i="1" s="1"/>
  <c r="V56" i="1"/>
  <c r="V58" i="1" s="1"/>
  <c r="AN69" i="1"/>
  <c r="AN40" i="1" s="1"/>
  <c r="AN90" i="1"/>
  <c r="AN116" i="1" s="1"/>
  <c r="AN30" i="1"/>
  <c r="AO57" i="1"/>
  <c r="AP18" i="1"/>
  <c r="AO51" i="1"/>
  <c r="AO84" i="1" s="1"/>
  <c r="AO110" i="1" s="1"/>
  <c r="AO136" i="1" s="1"/>
  <c r="AO29" i="1" s="1"/>
  <c r="AO39" i="1" s="1"/>
  <c r="AR17" i="1"/>
  <c r="U78" i="1" l="1"/>
  <c r="U79" i="1" s="1"/>
  <c r="U68" i="1"/>
  <c r="U71" i="1" s="1"/>
  <c r="V67" i="1" s="1"/>
  <c r="V68" i="1" s="1"/>
  <c r="AO90" i="1"/>
  <c r="AO116" i="1" s="1"/>
  <c r="AO30" i="1"/>
  <c r="V91" i="1"/>
  <c r="AO69" i="1"/>
  <c r="AO40" i="1" s="1"/>
  <c r="AP69" i="1"/>
  <c r="AP40" i="1" s="1"/>
  <c r="V60" i="1"/>
  <c r="AS17" i="1"/>
  <c r="AQ18" i="1"/>
  <c r="AP51" i="1"/>
  <c r="AP84" i="1" s="1"/>
  <c r="AP110" i="1" s="1"/>
  <c r="AP136" i="1" s="1"/>
  <c r="AP29" i="1" s="1"/>
  <c r="AP39" i="1" s="1"/>
  <c r="V59" i="1"/>
  <c r="W55" i="1" s="1"/>
  <c r="V70" i="1" l="1"/>
  <c r="V71" i="1" s="1"/>
  <c r="W67" i="1" s="1"/>
  <c r="W68" i="1" s="1"/>
  <c r="AP57" i="1"/>
  <c r="AP90" i="1" s="1"/>
  <c r="AP116" i="1" s="1"/>
  <c r="AQ69" i="1"/>
  <c r="AQ40" i="1" s="1"/>
  <c r="AR18" i="1"/>
  <c r="AQ51" i="1"/>
  <c r="AQ84" i="1" s="1"/>
  <c r="AQ110" i="1" s="1"/>
  <c r="AQ136" i="1" s="1"/>
  <c r="AQ29" i="1" s="1"/>
  <c r="AQ39" i="1" s="1"/>
  <c r="AT17" i="1"/>
  <c r="W56" i="1"/>
  <c r="W58" i="1" s="1"/>
  <c r="AP30" i="1" l="1"/>
  <c r="V78" i="1"/>
  <c r="V72" i="1"/>
  <c r="W91" i="1"/>
  <c r="AQ57" i="1"/>
  <c r="AR69" i="1"/>
  <c r="AR40" i="1" s="1"/>
  <c r="V79" i="1"/>
  <c r="AS18" i="1"/>
  <c r="AR51" i="1"/>
  <c r="AR84" i="1" s="1"/>
  <c r="AR110" i="1" s="1"/>
  <c r="AR136" i="1" s="1"/>
  <c r="AR29" i="1" s="1"/>
  <c r="AR39" i="1" s="1"/>
  <c r="AU17" i="1"/>
  <c r="W60" i="1"/>
  <c r="W59" i="1"/>
  <c r="X55" i="1" s="1"/>
  <c r="W70" i="1" l="1"/>
  <c r="W71" i="1" s="1"/>
  <c r="X67" i="1" s="1"/>
  <c r="X68" i="1" s="1"/>
  <c r="AQ90" i="1"/>
  <c r="AQ116" i="1" s="1"/>
  <c r="AQ30" i="1"/>
  <c r="AR57" i="1"/>
  <c r="AS57" i="1"/>
  <c r="AV17" i="1"/>
  <c r="AT18" i="1"/>
  <c r="AS51" i="1"/>
  <c r="AS84" i="1" s="1"/>
  <c r="AS110" i="1" s="1"/>
  <c r="AS136" i="1" s="1"/>
  <c r="AS29" i="1" s="1"/>
  <c r="AS39" i="1" s="1"/>
  <c r="X56" i="1"/>
  <c r="W78" i="1" l="1"/>
  <c r="W79" i="1" s="1"/>
  <c r="W72" i="1"/>
  <c r="AS90" i="1"/>
  <c r="AS116" i="1" s="1"/>
  <c r="AS30" i="1"/>
  <c r="AR90" i="1"/>
  <c r="AR116" i="1" s="1"/>
  <c r="AR30" i="1"/>
  <c r="AS69" i="1"/>
  <c r="AS40" i="1" s="1"/>
  <c r="AW17" i="1"/>
  <c r="AU18" i="1"/>
  <c r="AT51" i="1"/>
  <c r="AT84" i="1" s="1"/>
  <c r="AT110" i="1" s="1"/>
  <c r="AT136" i="1" s="1"/>
  <c r="AT29" i="1" s="1"/>
  <c r="AT39" i="1" s="1"/>
  <c r="X58" i="1"/>
  <c r="X91" i="1" l="1"/>
  <c r="AT69" i="1"/>
  <c r="AT40" i="1" s="1"/>
  <c r="AT57" i="1"/>
  <c r="AU69" i="1"/>
  <c r="AU40" i="1" s="1"/>
  <c r="X60" i="1"/>
  <c r="AV18" i="1"/>
  <c r="AU51" i="1"/>
  <c r="AU84" i="1" s="1"/>
  <c r="AU110" i="1" s="1"/>
  <c r="AU136" i="1" s="1"/>
  <c r="AU29" i="1" s="1"/>
  <c r="AU39" i="1" s="1"/>
  <c r="AX17" i="1"/>
  <c r="X59" i="1"/>
  <c r="Y55" i="1" s="1"/>
  <c r="X70" i="1" l="1"/>
  <c r="X71" i="1" s="1"/>
  <c r="Y67" i="1" s="1"/>
  <c r="Y68" i="1" s="1"/>
  <c r="AT90" i="1"/>
  <c r="AT116" i="1" s="1"/>
  <c r="AT30" i="1"/>
  <c r="AU57" i="1"/>
  <c r="AV57" i="1"/>
  <c r="AV69" i="1"/>
  <c r="AV40" i="1" s="1"/>
  <c r="AW18" i="1"/>
  <c r="AV51" i="1"/>
  <c r="AV84" i="1" s="1"/>
  <c r="AV110" i="1" s="1"/>
  <c r="AV136" i="1" s="1"/>
  <c r="AV29" i="1" s="1"/>
  <c r="AV39" i="1" s="1"/>
  <c r="AY17" i="1"/>
  <c r="Y56" i="1"/>
  <c r="X78" i="1" l="1"/>
  <c r="X79" i="1" s="1"/>
  <c r="X72" i="1"/>
  <c r="AV90" i="1"/>
  <c r="AV116" i="1" s="1"/>
  <c r="AV30" i="1"/>
  <c r="AU90" i="1"/>
  <c r="AU116" i="1" s="1"/>
  <c r="AU30" i="1"/>
  <c r="AZ17" i="1"/>
  <c r="AX18" i="1"/>
  <c r="AW51" i="1"/>
  <c r="AW84" i="1" s="1"/>
  <c r="AW110" i="1" s="1"/>
  <c r="AW136" i="1" s="1"/>
  <c r="AW29" i="1" s="1"/>
  <c r="AW39" i="1" s="1"/>
  <c r="Y58" i="1"/>
  <c r="Y91" i="1" l="1"/>
  <c r="AW69" i="1"/>
  <c r="AW40" i="1" s="1"/>
  <c r="AW57" i="1"/>
  <c r="AX69" i="1"/>
  <c r="AX40" i="1" s="1"/>
  <c r="AX57" i="1"/>
  <c r="AY18" i="1"/>
  <c r="AX51" i="1"/>
  <c r="AX84" i="1" s="1"/>
  <c r="AX110" i="1" s="1"/>
  <c r="AX136" i="1" s="1"/>
  <c r="AX29" i="1" s="1"/>
  <c r="AX39" i="1" s="1"/>
  <c r="Y60" i="1"/>
  <c r="BA17" i="1"/>
  <c r="Y59" i="1"/>
  <c r="Z55" i="1" s="1"/>
  <c r="Y70" i="1" l="1"/>
  <c r="Y71" i="1" s="1"/>
  <c r="Z67" i="1" s="1"/>
  <c r="Z68" i="1" s="1"/>
  <c r="AX90" i="1"/>
  <c r="AX116" i="1" s="1"/>
  <c r="AX30" i="1"/>
  <c r="AW90" i="1"/>
  <c r="AW116" i="1" s="1"/>
  <c r="AW30" i="1"/>
  <c r="AY69" i="1"/>
  <c r="AY40" i="1" s="1"/>
  <c r="AZ18" i="1"/>
  <c r="AY51" i="1"/>
  <c r="AY84" i="1" s="1"/>
  <c r="AY110" i="1" s="1"/>
  <c r="AY136" i="1" s="1"/>
  <c r="AY29" i="1" s="1"/>
  <c r="AY39" i="1" s="1"/>
  <c r="BB17" i="1"/>
  <c r="Z56" i="1"/>
  <c r="Y78" i="1" l="1"/>
  <c r="Y79" i="1" s="1"/>
  <c r="Y72" i="1"/>
  <c r="AY57" i="1"/>
  <c r="AZ57" i="1"/>
  <c r="AZ69" i="1"/>
  <c r="AZ40" i="1" s="1"/>
  <c r="BC17" i="1"/>
  <c r="BA18" i="1"/>
  <c r="AZ51" i="1"/>
  <c r="AZ84" i="1" s="1"/>
  <c r="AZ110" i="1" s="1"/>
  <c r="AZ136" i="1" s="1"/>
  <c r="AZ29" i="1" s="1"/>
  <c r="AZ39" i="1" s="1"/>
  <c r="Z58" i="1"/>
  <c r="Z91" i="1" l="1"/>
  <c r="AZ90" i="1"/>
  <c r="AZ116" i="1" s="1"/>
  <c r="AZ30" i="1"/>
  <c r="AY90" i="1"/>
  <c r="AY116" i="1" s="1"/>
  <c r="AY30" i="1"/>
  <c r="Z60" i="1"/>
  <c r="BB18" i="1"/>
  <c r="BA51" i="1"/>
  <c r="BA84" i="1" s="1"/>
  <c r="BA110" i="1" s="1"/>
  <c r="BA136" i="1" s="1"/>
  <c r="BA29" i="1" s="1"/>
  <c r="BA39" i="1" s="1"/>
  <c r="BD17" i="1"/>
  <c r="Z59" i="1"/>
  <c r="AA55" i="1" s="1"/>
  <c r="Z70" i="1" l="1"/>
  <c r="Z72" i="1" s="1"/>
  <c r="BA69" i="1"/>
  <c r="BA40" i="1" s="1"/>
  <c r="BA57" i="1"/>
  <c r="BB69" i="1"/>
  <c r="BB40" i="1" s="1"/>
  <c r="BE17" i="1"/>
  <c r="BC18" i="1"/>
  <c r="BB51" i="1"/>
  <c r="BB84" i="1" s="1"/>
  <c r="BB110" i="1" s="1"/>
  <c r="BB136" i="1" s="1"/>
  <c r="BB29" i="1" s="1"/>
  <c r="BB39" i="1" s="1"/>
  <c r="AA56" i="1"/>
  <c r="AA58" i="1" s="1"/>
  <c r="Z71" i="1" l="1"/>
  <c r="AA67" i="1" s="1"/>
  <c r="AA68" i="1" s="1"/>
  <c r="Z78" i="1"/>
  <c r="Z79" i="1" s="1"/>
  <c r="AA91" i="1"/>
  <c r="BA90" i="1"/>
  <c r="BA116" i="1" s="1"/>
  <c r="BA30" i="1"/>
  <c r="BC69" i="1"/>
  <c r="BC40" i="1" s="1"/>
  <c r="BB57" i="1"/>
  <c r="BD18" i="1"/>
  <c r="BC51" i="1"/>
  <c r="BC84" i="1" s="1"/>
  <c r="BC110" i="1" s="1"/>
  <c r="BC136" i="1" s="1"/>
  <c r="BC29" i="1" s="1"/>
  <c r="BC39" i="1" s="1"/>
  <c r="BF17" i="1"/>
  <c r="AA60" i="1"/>
  <c r="AA59" i="1"/>
  <c r="AB55" i="1" s="1"/>
  <c r="AA70" i="1" l="1"/>
  <c r="AA71" i="1" s="1"/>
  <c r="AB67" i="1" s="1"/>
  <c r="AB68" i="1" s="1"/>
  <c r="BB90" i="1"/>
  <c r="BB116" i="1" s="1"/>
  <c r="BB30" i="1"/>
  <c r="BC57" i="1"/>
  <c r="BD57" i="1"/>
  <c r="BD69" i="1"/>
  <c r="BD40" i="1" s="1"/>
  <c r="BG17" i="1"/>
  <c r="BE18" i="1"/>
  <c r="BD51" i="1"/>
  <c r="BD84" i="1" s="1"/>
  <c r="BD110" i="1" s="1"/>
  <c r="BD136" i="1" s="1"/>
  <c r="BD29" i="1" s="1"/>
  <c r="BD39" i="1" s="1"/>
  <c r="AB56" i="1"/>
  <c r="AA78" i="1" l="1"/>
  <c r="AA79" i="1" s="1"/>
  <c r="AA72" i="1"/>
  <c r="BD90" i="1"/>
  <c r="BD116" i="1" s="1"/>
  <c r="BD30" i="1"/>
  <c r="BC90" i="1"/>
  <c r="BC116" i="1" s="1"/>
  <c r="BC30" i="1"/>
  <c r="BE69" i="1"/>
  <c r="BE40" i="1" s="1"/>
  <c r="BF18" i="1"/>
  <c r="BE51" i="1"/>
  <c r="BE84" i="1" s="1"/>
  <c r="BE110" i="1" s="1"/>
  <c r="BE136" i="1" s="1"/>
  <c r="BE29" i="1" s="1"/>
  <c r="BE39" i="1" s="1"/>
  <c r="BH17" i="1"/>
  <c r="AB58" i="1"/>
  <c r="AB91" i="1" l="1"/>
  <c r="BE57" i="1"/>
  <c r="BF69" i="1"/>
  <c r="BF40" i="1" s="1"/>
  <c r="AB60" i="1"/>
  <c r="BI17" i="1"/>
  <c r="BG18" i="1"/>
  <c r="BF51" i="1"/>
  <c r="BF84" i="1" s="1"/>
  <c r="BF110" i="1" s="1"/>
  <c r="BF136" i="1" s="1"/>
  <c r="BF29" i="1" s="1"/>
  <c r="BF39" i="1" s="1"/>
  <c r="AB59" i="1"/>
  <c r="AC55" i="1" s="1"/>
  <c r="AB70" i="1" l="1"/>
  <c r="AB71" i="1" s="1"/>
  <c r="AC67" i="1" s="1"/>
  <c r="AC68" i="1" s="1"/>
  <c r="BF57" i="1"/>
  <c r="BE90" i="1"/>
  <c r="BE116" i="1" s="1"/>
  <c r="BE30" i="1"/>
  <c r="BG69" i="1"/>
  <c r="BG40" i="1" s="1"/>
  <c r="BG57" i="1"/>
  <c r="BJ17" i="1"/>
  <c r="BH18" i="1"/>
  <c r="BG51" i="1"/>
  <c r="BG84" i="1" s="1"/>
  <c r="BG110" i="1" s="1"/>
  <c r="BG136" i="1" s="1"/>
  <c r="BG29" i="1" s="1"/>
  <c r="BG39" i="1" s="1"/>
  <c r="AC56" i="1"/>
  <c r="AC58" i="1" s="1"/>
  <c r="AB78" i="1" l="1"/>
  <c r="AB79" i="1" s="1"/>
  <c r="AB72" i="1"/>
  <c r="AC91" i="1"/>
  <c r="BG90" i="1"/>
  <c r="BG116" i="1" s="1"/>
  <c r="BG30" i="1"/>
  <c r="BF90" i="1"/>
  <c r="BF116" i="1" s="1"/>
  <c r="BF30" i="1"/>
  <c r="BH57" i="1"/>
  <c r="BH69" i="1"/>
  <c r="BH40" i="1" s="1"/>
  <c r="BI18" i="1"/>
  <c r="BH51" i="1"/>
  <c r="BH84" i="1" s="1"/>
  <c r="BH110" i="1" s="1"/>
  <c r="BH136" i="1" s="1"/>
  <c r="BH29" i="1" s="1"/>
  <c r="BH39" i="1" s="1"/>
  <c r="AC60" i="1"/>
  <c r="BK17" i="1"/>
  <c r="AC59" i="1"/>
  <c r="AD55" i="1" s="1"/>
  <c r="AC70" i="1" l="1"/>
  <c r="AC71" i="1" s="1"/>
  <c r="AD67" i="1" s="1"/>
  <c r="AD68" i="1" s="1"/>
  <c r="BH90" i="1"/>
  <c r="BH116" i="1" s="1"/>
  <c r="BH30" i="1"/>
  <c r="BI57" i="1"/>
  <c r="BI69" i="1"/>
  <c r="BI40" i="1" s="1"/>
  <c r="BJ18" i="1"/>
  <c r="BI51" i="1"/>
  <c r="BI84" i="1" s="1"/>
  <c r="BI110" i="1" s="1"/>
  <c r="BI136" i="1" s="1"/>
  <c r="BI29" i="1" s="1"/>
  <c r="BI39" i="1" s="1"/>
  <c r="BL17" i="1"/>
  <c r="AD56" i="1"/>
  <c r="AD58" i="1" s="1"/>
  <c r="AC78" i="1" l="1"/>
  <c r="AC79" i="1" s="1"/>
  <c r="BL67" i="1"/>
  <c r="AC72" i="1"/>
  <c r="BL114" i="1"/>
  <c r="BL88" i="1"/>
  <c r="AD91" i="1"/>
  <c r="BI90" i="1"/>
  <c r="BI116" i="1" s="1"/>
  <c r="BI30" i="1"/>
  <c r="BJ69" i="1"/>
  <c r="BJ40" i="1" s="1"/>
  <c r="BM17" i="1"/>
  <c r="BL55" i="1"/>
  <c r="AD59" i="1"/>
  <c r="AE55" i="1" s="1"/>
  <c r="AD60" i="1"/>
  <c r="BK18" i="1"/>
  <c r="BJ51" i="1"/>
  <c r="BJ84" i="1" s="1"/>
  <c r="BJ110" i="1" s="1"/>
  <c r="BJ136" i="1" s="1"/>
  <c r="BJ29" i="1" s="1"/>
  <c r="BJ39" i="1" s="1"/>
  <c r="BM67" i="1" l="1"/>
  <c r="AD70" i="1"/>
  <c r="AD71" i="1" s="1"/>
  <c r="AE67" i="1" s="1"/>
  <c r="AE68" i="1" s="1"/>
  <c r="BM88" i="1"/>
  <c r="BM114" i="1"/>
  <c r="BJ57" i="1"/>
  <c r="BL57" i="1"/>
  <c r="BL69" i="1"/>
  <c r="BL40" i="1" s="1"/>
  <c r="AE56" i="1"/>
  <c r="AE58" i="1" s="1"/>
  <c r="BL18" i="1"/>
  <c r="BK51" i="1"/>
  <c r="BK84" i="1" s="1"/>
  <c r="BK110" i="1" s="1"/>
  <c r="BK136" i="1" s="1"/>
  <c r="BK29" i="1" s="1"/>
  <c r="BK39" i="1" s="1"/>
  <c r="BN17" i="1"/>
  <c r="BM55" i="1"/>
  <c r="AD72" i="1" l="1"/>
  <c r="AD78" i="1"/>
  <c r="AD79" i="1" s="1"/>
  <c r="BN67" i="1"/>
  <c r="BN88" i="1"/>
  <c r="BN114" i="1"/>
  <c r="AE91" i="1"/>
  <c r="BL90" i="1"/>
  <c r="BL116" i="1" s="1"/>
  <c r="BL30" i="1"/>
  <c r="BJ90" i="1"/>
  <c r="BJ116" i="1" s="1"/>
  <c r="BJ30" i="1"/>
  <c r="AE60" i="1"/>
  <c r="AE59" i="1"/>
  <c r="AF55" i="1" s="1"/>
  <c r="BM18" i="1"/>
  <c r="BL51" i="1"/>
  <c r="BL68" i="1" s="1"/>
  <c r="BM57" i="1"/>
  <c r="BM69" i="1"/>
  <c r="BM40" i="1" s="1"/>
  <c r="BO17" i="1"/>
  <c r="BN55" i="1"/>
  <c r="BO67" i="1" l="1"/>
  <c r="AE70" i="1"/>
  <c r="AE72" i="1" s="1"/>
  <c r="AF56" i="1"/>
  <c r="AF58" i="1" s="1"/>
  <c r="BM90" i="1"/>
  <c r="BM116" i="1" s="1"/>
  <c r="BM30" i="1"/>
  <c r="BO88" i="1"/>
  <c r="BO114" i="1"/>
  <c r="BL56" i="1"/>
  <c r="BL84" i="1"/>
  <c r="BN18" i="1"/>
  <c r="BM51" i="1"/>
  <c r="BM68" i="1" s="1"/>
  <c r="BP17" i="1"/>
  <c r="BO55" i="1"/>
  <c r="BN69" i="1"/>
  <c r="BN40" i="1" s="1"/>
  <c r="BN57" i="1"/>
  <c r="BP67" i="1" l="1"/>
  <c r="AF91" i="1"/>
  <c r="AF59" i="1"/>
  <c r="AG55" i="1" s="1"/>
  <c r="AG56" i="1" s="1"/>
  <c r="AF60" i="1"/>
  <c r="AE71" i="1"/>
  <c r="AF67" i="1" s="1"/>
  <c r="AF68" i="1" s="1"/>
  <c r="AE78" i="1"/>
  <c r="AE79" i="1" s="1"/>
  <c r="BL58" i="1"/>
  <c r="BL110" i="1"/>
  <c r="BL136" i="1" s="1"/>
  <c r="BL29" i="1" s="1"/>
  <c r="BL39" i="1" s="1"/>
  <c r="BL89" i="1"/>
  <c r="BP88" i="1"/>
  <c r="BP114" i="1"/>
  <c r="BN90" i="1"/>
  <c r="BN116" i="1" s="1"/>
  <c r="BN30" i="1"/>
  <c r="BM56" i="1"/>
  <c r="BM84" i="1"/>
  <c r="BQ17" i="1"/>
  <c r="BP55" i="1"/>
  <c r="BO69" i="1"/>
  <c r="BO40" i="1" s="1"/>
  <c r="BO57" i="1"/>
  <c r="BO18" i="1"/>
  <c r="BN51" i="1"/>
  <c r="BN68" i="1" s="1"/>
  <c r="BQ67" i="1" l="1"/>
  <c r="AF70" i="1"/>
  <c r="BL91" i="1"/>
  <c r="BL59" i="1"/>
  <c r="BL60" i="1"/>
  <c r="BM58" i="1"/>
  <c r="BM59" i="1" s="1"/>
  <c r="BM110" i="1"/>
  <c r="BM136" i="1" s="1"/>
  <c r="BM29" i="1" s="1"/>
  <c r="BM39" i="1" s="1"/>
  <c r="BM89" i="1"/>
  <c r="BQ88" i="1"/>
  <c r="BQ114" i="1"/>
  <c r="BO90" i="1"/>
  <c r="BO116" i="1" s="1"/>
  <c r="BO30" i="1"/>
  <c r="BN56" i="1"/>
  <c r="BN84" i="1"/>
  <c r="BP69" i="1"/>
  <c r="BP40" i="1" s="1"/>
  <c r="BP57" i="1"/>
  <c r="BP18" i="1"/>
  <c r="BO51" i="1"/>
  <c r="BO68" i="1" s="1"/>
  <c r="BR17" i="1"/>
  <c r="BQ55" i="1"/>
  <c r="AG58" i="1"/>
  <c r="BR67" i="1" l="1"/>
  <c r="BM91" i="1"/>
  <c r="BL70" i="1"/>
  <c r="BL71" i="1" s="1"/>
  <c r="AF71" i="1"/>
  <c r="AG67" i="1" s="1"/>
  <c r="AG68" i="1" s="1"/>
  <c r="AF72" i="1"/>
  <c r="AF78" i="1"/>
  <c r="AF79" i="1" s="1"/>
  <c r="BM60" i="1"/>
  <c r="BM70" i="1"/>
  <c r="BM71" i="1" s="1"/>
  <c r="BN58" i="1"/>
  <c r="BP90" i="1"/>
  <c r="BP116" i="1" s="1"/>
  <c r="BP30" i="1"/>
  <c r="AG91" i="1"/>
  <c r="BR88" i="1"/>
  <c r="BR114" i="1"/>
  <c r="BN110" i="1"/>
  <c r="BN136" i="1" s="1"/>
  <c r="BN29" i="1" s="1"/>
  <c r="BN39" i="1" s="1"/>
  <c r="BN89" i="1"/>
  <c r="BO56" i="1"/>
  <c r="BO84" i="1"/>
  <c r="BQ18" i="1"/>
  <c r="BP51" i="1"/>
  <c r="BP68" i="1" s="1"/>
  <c r="BQ69" i="1"/>
  <c r="BQ40" i="1" s="1"/>
  <c r="BQ57" i="1"/>
  <c r="BS17" i="1"/>
  <c r="BR55" i="1"/>
  <c r="AG60" i="1"/>
  <c r="AG59" i="1"/>
  <c r="AH55" i="1" s="1"/>
  <c r="BL78" i="1" l="1"/>
  <c r="BL79" i="1" s="1"/>
  <c r="BL92" i="1" s="1"/>
  <c r="BL100" i="1" s="1"/>
  <c r="BL72" i="1"/>
  <c r="BS67" i="1"/>
  <c r="BM72" i="1"/>
  <c r="BM78" i="1"/>
  <c r="BM79" i="1" s="1"/>
  <c r="BM92" i="1" s="1"/>
  <c r="AG70" i="1"/>
  <c r="AG71" i="1" s="1"/>
  <c r="AH67" i="1" s="1"/>
  <c r="AH68" i="1" s="1"/>
  <c r="BN60" i="1"/>
  <c r="BN91" i="1"/>
  <c r="BN59" i="1"/>
  <c r="BN70" i="1" s="1"/>
  <c r="BO58" i="1"/>
  <c r="BS88" i="1"/>
  <c r="BS114" i="1"/>
  <c r="BQ90" i="1"/>
  <c r="BQ116" i="1" s="1"/>
  <c r="BQ30" i="1"/>
  <c r="BO110" i="1"/>
  <c r="BO136" i="1" s="1"/>
  <c r="BO29" i="1" s="1"/>
  <c r="BO39" i="1" s="1"/>
  <c r="BO89" i="1"/>
  <c r="BP56" i="1"/>
  <c r="BP84" i="1"/>
  <c r="BR18" i="1"/>
  <c r="BQ51" i="1"/>
  <c r="BQ68" i="1" s="1"/>
  <c r="BR69" i="1"/>
  <c r="BR40" i="1" s="1"/>
  <c r="BR57" i="1"/>
  <c r="BT17" i="1"/>
  <c r="BS55" i="1"/>
  <c r="AH56" i="1"/>
  <c r="BL117" i="1" l="1"/>
  <c r="BL94" i="1"/>
  <c r="BL93" i="1"/>
  <c r="BT67" i="1"/>
  <c r="AG72" i="1"/>
  <c r="BN71" i="1"/>
  <c r="BN72" i="1"/>
  <c r="BN78" i="1"/>
  <c r="BN79" i="1" s="1"/>
  <c r="BN92" i="1" s="1"/>
  <c r="AG78" i="1"/>
  <c r="AG79" i="1" s="1"/>
  <c r="BO91" i="1"/>
  <c r="BO60" i="1"/>
  <c r="BO59" i="1"/>
  <c r="BO70" i="1" s="1"/>
  <c r="BL104" i="1"/>
  <c r="BL105" i="1" s="1"/>
  <c r="BP110" i="1"/>
  <c r="BP136" i="1" s="1"/>
  <c r="BP29" i="1" s="1"/>
  <c r="BP39" i="1" s="1"/>
  <c r="BP89" i="1"/>
  <c r="BT114" i="1"/>
  <c r="BT88" i="1"/>
  <c r="BR90" i="1"/>
  <c r="BR116" i="1" s="1"/>
  <c r="BR30" i="1"/>
  <c r="BP58" i="1"/>
  <c r="BM94" i="1"/>
  <c r="BM100" i="1"/>
  <c r="BM117" i="1"/>
  <c r="BM93" i="1"/>
  <c r="BQ56" i="1"/>
  <c r="BQ84" i="1"/>
  <c r="BS18" i="1"/>
  <c r="BR51" i="1"/>
  <c r="BR68" i="1" s="1"/>
  <c r="BS57" i="1"/>
  <c r="BS69" i="1"/>
  <c r="BS40" i="1" s="1"/>
  <c r="BU17" i="1"/>
  <c r="BT55" i="1"/>
  <c r="AH58" i="1"/>
  <c r="BU67" i="1" l="1"/>
  <c r="BO71" i="1"/>
  <c r="BO78" i="1"/>
  <c r="BO79" i="1" s="1"/>
  <c r="BO92" i="1" s="1"/>
  <c r="BO72" i="1"/>
  <c r="BQ58" i="1"/>
  <c r="BQ59" i="1" s="1"/>
  <c r="BM104" i="1"/>
  <c r="BM105" i="1" s="1"/>
  <c r="BU114" i="1"/>
  <c r="BU88" i="1"/>
  <c r="AH91" i="1"/>
  <c r="BP91" i="1"/>
  <c r="BP60" i="1"/>
  <c r="BS90" i="1"/>
  <c r="BS116" i="1" s="1"/>
  <c r="BS30" i="1"/>
  <c r="BQ110" i="1"/>
  <c r="BQ136" i="1" s="1"/>
  <c r="BQ29" i="1" s="1"/>
  <c r="BQ39" i="1" s="1"/>
  <c r="BQ89" i="1"/>
  <c r="BP59" i="1"/>
  <c r="BN94" i="1"/>
  <c r="BN100" i="1"/>
  <c r="BN93" i="1"/>
  <c r="BN117" i="1"/>
  <c r="BR56" i="1"/>
  <c r="BR84" i="1"/>
  <c r="BT57" i="1"/>
  <c r="BT69" i="1"/>
  <c r="BT40" i="1" s="1"/>
  <c r="BT18" i="1"/>
  <c r="BS51" i="1"/>
  <c r="BS68" i="1" s="1"/>
  <c r="AH60" i="1"/>
  <c r="BV17" i="1"/>
  <c r="BU55" i="1"/>
  <c r="AH59" i="1"/>
  <c r="AI55" i="1" s="1"/>
  <c r="BQ91" i="1" l="1"/>
  <c r="BV67" i="1"/>
  <c r="BQ60" i="1"/>
  <c r="BP70" i="1"/>
  <c r="BP71" i="1" s="1"/>
  <c r="BQ70" i="1"/>
  <c r="BQ71" i="1" s="1"/>
  <c r="AH70" i="1"/>
  <c r="AH71" i="1" s="1"/>
  <c r="AI67" i="1" s="1"/>
  <c r="AI68" i="1" s="1"/>
  <c r="BR58" i="1"/>
  <c r="BR60" i="1" s="1"/>
  <c r="BN104" i="1"/>
  <c r="BN105" i="1" s="1"/>
  <c r="BP72" i="1"/>
  <c r="BV114" i="1"/>
  <c r="BV88" i="1"/>
  <c r="BT90" i="1"/>
  <c r="BT116" i="1" s="1"/>
  <c r="BT30" i="1"/>
  <c r="BR110" i="1"/>
  <c r="BR136" i="1" s="1"/>
  <c r="BR29" i="1" s="1"/>
  <c r="BR39" i="1" s="1"/>
  <c r="BR89" i="1"/>
  <c r="BO100" i="1"/>
  <c r="BO94" i="1"/>
  <c r="BO93" i="1"/>
  <c r="BO117" i="1"/>
  <c r="BS56" i="1"/>
  <c r="BS84" i="1"/>
  <c r="BU57" i="1"/>
  <c r="BU69" i="1"/>
  <c r="BU40" i="1" s="1"/>
  <c r="BW17" i="1"/>
  <c r="BV55" i="1"/>
  <c r="BU18" i="1"/>
  <c r="BT51" i="1"/>
  <c r="BT68" i="1" s="1"/>
  <c r="AI56" i="1"/>
  <c r="BP78" i="1" l="1"/>
  <c r="BP79" i="1" s="1"/>
  <c r="BP92" i="1" s="1"/>
  <c r="BP94" i="1" s="1"/>
  <c r="BW67" i="1"/>
  <c r="BR59" i="1"/>
  <c r="BQ72" i="1"/>
  <c r="AH72" i="1"/>
  <c r="BR91" i="1"/>
  <c r="BQ78" i="1"/>
  <c r="BQ79" i="1" s="1"/>
  <c r="BQ92" i="1" s="1"/>
  <c r="BR70" i="1"/>
  <c r="BR71" i="1" s="1"/>
  <c r="AH78" i="1"/>
  <c r="AH79" i="1" s="1"/>
  <c r="BS58" i="1"/>
  <c r="BO104" i="1"/>
  <c r="BO105" i="1" s="1"/>
  <c r="BW114" i="1"/>
  <c r="BW88" i="1"/>
  <c r="BU90" i="1"/>
  <c r="BU116" i="1" s="1"/>
  <c r="BU30" i="1"/>
  <c r="BS110" i="1"/>
  <c r="BS136" i="1" s="1"/>
  <c r="BS29" i="1" s="1"/>
  <c r="BS39" i="1" s="1"/>
  <c r="BS89" i="1"/>
  <c r="BT56" i="1"/>
  <c r="BT84" i="1"/>
  <c r="BV18" i="1"/>
  <c r="BU51" i="1"/>
  <c r="BU68" i="1" s="1"/>
  <c r="BV69" i="1"/>
  <c r="BV40" i="1" s="1"/>
  <c r="BV57" i="1"/>
  <c r="BX17" i="1"/>
  <c r="BW55" i="1"/>
  <c r="AI58" i="1"/>
  <c r="BP93" i="1" l="1"/>
  <c r="BP100" i="1"/>
  <c r="BP117" i="1"/>
  <c r="BX67" i="1"/>
  <c r="BR72" i="1"/>
  <c r="BR78" i="1"/>
  <c r="BR79" i="1" s="1"/>
  <c r="BR92" i="1" s="1"/>
  <c r="BR94" i="1" s="1"/>
  <c r="BS59" i="1"/>
  <c r="BS60" i="1"/>
  <c r="BS91" i="1"/>
  <c r="BT58" i="1"/>
  <c r="BT60" i="1" s="1"/>
  <c r="BP104" i="1"/>
  <c r="BP105" i="1" s="1"/>
  <c r="BT110" i="1"/>
  <c r="BT136" i="1" s="1"/>
  <c r="BT29" i="1" s="1"/>
  <c r="BT39" i="1" s="1"/>
  <c r="BT89" i="1"/>
  <c r="BV90" i="1"/>
  <c r="BV116" i="1" s="1"/>
  <c r="BV30" i="1"/>
  <c r="AI91" i="1"/>
  <c r="BX114" i="1"/>
  <c r="BX88" i="1"/>
  <c r="BQ94" i="1"/>
  <c r="BQ100" i="1"/>
  <c r="BQ117" i="1"/>
  <c r="BQ93" i="1"/>
  <c r="BU56" i="1"/>
  <c r="BU84" i="1"/>
  <c r="BY17" i="1"/>
  <c r="BX55" i="1"/>
  <c r="BW69" i="1"/>
  <c r="BW40" i="1" s="1"/>
  <c r="BW57" i="1"/>
  <c r="AI60" i="1"/>
  <c r="BW18" i="1"/>
  <c r="BV51" i="1"/>
  <c r="BV68" i="1" s="1"/>
  <c r="AI59" i="1"/>
  <c r="AJ55" i="1" s="1"/>
  <c r="BR93" i="1" l="1"/>
  <c r="BR117" i="1"/>
  <c r="BR100" i="1"/>
  <c r="BY67" i="1"/>
  <c r="BT59" i="1"/>
  <c r="BS70" i="1"/>
  <c r="BS71" i="1" s="1"/>
  <c r="BT70" i="1"/>
  <c r="BT71" i="1" s="1"/>
  <c r="BT91" i="1"/>
  <c r="AI70" i="1"/>
  <c r="AI71" i="1" s="1"/>
  <c r="AJ67" i="1" s="1"/>
  <c r="AJ68" i="1" s="1"/>
  <c r="BU58" i="1"/>
  <c r="BR104" i="1"/>
  <c r="BR105" i="1" s="1"/>
  <c r="BQ104" i="1"/>
  <c r="BQ105" i="1" s="1"/>
  <c r="BY88" i="1"/>
  <c r="BY114" i="1"/>
  <c r="BU110" i="1"/>
  <c r="BU136" i="1" s="1"/>
  <c r="BU29" i="1" s="1"/>
  <c r="BU39" i="1" s="1"/>
  <c r="BU89" i="1"/>
  <c r="BW90" i="1"/>
  <c r="BW116" i="1" s="1"/>
  <c r="BW30" i="1"/>
  <c r="BV56" i="1"/>
  <c r="BV84" i="1"/>
  <c r="BX18" i="1"/>
  <c r="BW51" i="1"/>
  <c r="BW68" i="1" s="1"/>
  <c r="BK69" i="1"/>
  <c r="BK40" i="1" s="1"/>
  <c r="BK57" i="1"/>
  <c r="BX57" i="1"/>
  <c r="BX69" i="1"/>
  <c r="BX40" i="1" s="1"/>
  <c r="BZ17" i="1"/>
  <c r="BY55" i="1"/>
  <c r="AJ56" i="1"/>
  <c r="AI72" i="1" l="1"/>
  <c r="BS72" i="1"/>
  <c r="BZ67" i="1"/>
  <c r="BS78" i="1"/>
  <c r="BS79" i="1" s="1"/>
  <c r="BS92" i="1" s="1"/>
  <c r="BT72" i="1"/>
  <c r="BT78" i="1"/>
  <c r="BT79" i="1" s="1"/>
  <c r="BT92" i="1" s="1"/>
  <c r="BT100" i="1" s="1"/>
  <c r="AI78" i="1"/>
  <c r="AI79" i="1" s="1"/>
  <c r="BU91" i="1"/>
  <c r="BU59" i="1"/>
  <c r="BU60" i="1"/>
  <c r="BU70" i="1" s="1"/>
  <c r="BU72" i="1" s="1"/>
  <c r="BV58" i="1"/>
  <c r="BZ88" i="1"/>
  <c r="BZ114" i="1"/>
  <c r="BV110" i="1"/>
  <c r="BV136" i="1" s="1"/>
  <c r="BV29" i="1" s="1"/>
  <c r="BV39" i="1" s="1"/>
  <c r="BV89" i="1"/>
  <c r="BX90" i="1"/>
  <c r="BX116" i="1" s="1"/>
  <c r="BX30" i="1"/>
  <c r="BK90" i="1"/>
  <c r="BK116" i="1" s="1"/>
  <c r="BK30" i="1"/>
  <c r="BW56" i="1"/>
  <c r="BW84" i="1"/>
  <c r="CA17" i="1"/>
  <c r="BZ55" i="1"/>
  <c r="BY18" i="1"/>
  <c r="BX51" i="1"/>
  <c r="BX68" i="1" s="1"/>
  <c r="BY57" i="1"/>
  <c r="BY69" i="1"/>
  <c r="BY40" i="1" s="1"/>
  <c r="AJ58" i="1"/>
  <c r="BT94" i="1" l="1"/>
  <c r="BT93" i="1"/>
  <c r="BT117" i="1"/>
  <c r="CA67" i="1"/>
  <c r="BS100" i="1"/>
  <c r="BS104" i="1" s="1"/>
  <c r="BS105" i="1" s="1"/>
  <c r="BS94" i="1"/>
  <c r="BS117" i="1"/>
  <c r="BS93" i="1"/>
  <c r="BU71" i="1"/>
  <c r="BU78" i="1"/>
  <c r="BU79" i="1" s="1"/>
  <c r="BU92" i="1" s="1"/>
  <c r="BU100" i="1" s="1"/>
  <c r="BU104" i="1" s="1"/>
  <c r="BV60" i="1"/>
  <c r="BW58" i="1"/>
  <c r="BW59" i="1" s="1"/>
  <c r="BV59" i="1"/>
  <c r="BV91" i="1"/>
  <c r="BT104" i="1"/>
  <c r="BT105" i="1" s="1"/>
  <c r="BY90" i="1"/>
  <c r="BY116" i="1" s="1"/>
  <c r="BY30" i="1"/>
  <c r="CA114" i="1"/>
  <c r="CA88" i="1"/>
  <c r="BW110" i="1"/>
  <c r="BW136" i="1" s="1"/>
  <c r="BW29" i="1" s="1"/>
  <c r="BW39" i="1" s="1"/>
  <c r="BW89" i="1"/>
  <c r="AJ91" i="1"/>
  <c r="BX56" i="1"/>
  <c r="BX84" i="1"/>
  <c r="CB17" i="1"/>
  <c r="CA55" i="1"/>
  <c r="BZ18" i="1"/>
  <c r="BY51" i="1"/>
  <c r="BY68" i="1" s="1"/>
  <c r="BZ57" i="1"/>
  <c r="BZ69" i="1"/>
  <c r="BZ40" i="1" s="1"/>
  <c r="AJ60" i="1"/>
  <c r="AJ59" i="1"/>
  <c r="AK55" i="1" s="1"/>
  <c r="BV70" i="1" l="1"/>
  <c r="BV71" i="1" s="1"/>
  <c r="CB67" i="1"/>
  <c r="BU94" i="1"/>
  <c r="BW91" i="1"/>
  <c r="AJ70" i="1"/>
  <c r="AJ71" i="1" s="1"/>
  <c r="AK67" i="1" s="1"/>
  <c r="AK68" i="1" s="1"/>
  <c r="BW60" i="1"/>
  <c r="BW70" i="1"/>
  <c r="BW71" i="1" s="1"/>
  <c r="BU93" i="1"/>
  <c r="BU117" i="1"/>
  <c r="BX58" i="1"/>
  <c r="CB88" i="1"/>
  <c r="CB114" i="1"/>
  <c r="BX110" i="1"/>
  <c r="BX136" i="1" s="1"/>
  <c r="BX29" i="1" s="1"/>
  <c r="BX39" i="1" s="1"/>
  <c r="BX89" i="1"/>
  <c r="BZ90" i="1"/>
  <c r="BZ116" i="1" s="1"/>
  <c r="BZ30" i="1"/>
  <c r="BU105" i="1"/>
  <c r="BY56" i="1"/>
  <c r="BY84" i="1"/>
  <c r="CA18" i="1"/>
  <c r="BZ51" i="1"/>
  <c r="BZ68" i="1" s="1"/>
  <c r="CA57" i="1"/>
  <c r="CA69" i="1"/>
  <c r="CA40" i="1" s="1"/>
  <c r="CC17" i="1"/>
  <c r="CB55" i="1"/>
  <c r="AK56" i="1"/>
  <c r="BV72" i="1" l="1"/>
  <c r="BV78" i="1"/>
  <c r="BV79" i="1" s="1"/>
  <c r="BV92" i="1" s="1"/>
  <c r="BV94" i="1" s="1"/>
  <c r="CC67" i="1"/>
  <c r="AJ72" i="1"/>
  <c r="BW72" i="1"/>
  <c r="BW78" i="1"/>
  <c r="BW79" i="1" s="1"/>
  <c r="BW92" i="1" s="1"/>
  <c r="AJ78" i="1"/>
  <c r="AJ79" i="1" s="1"/>
  <c r="BX91" i="1"/>
  <c r="BX59" i="1"/>
  <c r="BX60" i="1"/>
  <c r="BY58" i="1"/>
  <c r="BY60" i="1" s="1"/>
  <c r="CA90" i="1"/>
  <c r="CA116" i="1" s="1"/>
  <c r="CA30" i="1"/>
  <c r="CC88" i="1"/>
  <c r="CC114" i="1"/>
  <c r="BY110" i="1"/>
  <c r="BY136" i="1" s="1"/>
  <c r="BY29" i="1" s="1"/>
  <c r="BY39" i="1" s="1"/>
  <c r="BY89" i="1"/>
  <c r="BZ56" i="1"/>
  <c r="BZ84" i="1"/>
  <c r="CB18" i="1"/>
  <c r="CA51" i="1"/>
  <c r="CA68" i="1" s="1"/>
  <c r="CD17" i="1"/>
  <c r="CC55" i="1"/>
  <c r="CB69" i="1"/>
  <c r="CB40" i="1" s="1"/>
  <c r="CB57" i="1"/>
  <c r="AK58" i="1"/>
  <c r="BV100" i="1" l="1"/>
  <c r="BV104" i="1" s="1"/>
  <c r="BV105" i="1" s="1"/>
  <c r="BV93" i="1"/>
  <c r="BV117" i="1"/>
  <c r="CD67" i="1"/>
  <c r="BY91" i="1"/>
  <c r="BX70" i="1"/>
  <c r="BX71" i="1" s="1"/>
  <c r="BY59" i="1"/>
  <c r="BY70" i="1" s="1"/>
  <c r="BZ58" i="1"/>
  <c r="CD88" i="1"/>
  <c r="CD114" i="1"/>
  <c r="BZ110" i="1"/>
  <c r="BZ136" i="1" s="1"/>
  <c r="BZ29" i="1" s="1"/>
  <c r="BZ39" i="1" s="1"/>
  <c r="BZ89" i="1"/>
  <c r="AK91" i="1"/>
  <c r="CB90" i="1"/>
  <c r="CB116" i="1" s="1"/>
  <c r="CB30" i="1"/>
  <c r="BW93" i="1"/>
  <c r="BW100" i="1"/>
  <c r="BW117" i="1"/>
  <c r="BW94" i="1"/>
  <c r="CA56" i="1"/>
  <c r="CA84" i="1"/>
  <c r="CE17" i="1"/>
  <c r="CD55" i="1"/>
  <c r="CC18" i="1"/>
  <c r="CB51" i="1"/>
  <c r="CB68" i="1" s="1"/>
  <c r="AK60" i="1"/>
  <c r="CC69" i="1"/>
  <c r="CC40" i="1" s="1"/>
  <c r="CC57" i="1"/>
  <c r="AK59" i="1"/>
  <c r="AL55" i="1" s="1"/>
  <c r="BX78" i="1" l="1"/>
  <c r="BX79" i="1" s="1"/>
  <c r="BX92" i="1" s="1"/>
  <c r="BX93" i="1" s="1"/>
  <c r="CE67" i="1"/>
  <c r="BX72" i="1"/>
  <c r="BY71" i="1"/>
  <c r="BY78" i="1"/>
  <c r="BY79" i="1" s="1"/>
  <c r="BY92" i="1" s="1"/>
  <c r="BY72" i="1"/>
  <c r="BZ60" i="1"/>
  <c r="AK70" i="1"/>
  <c r="AK71" i="1" s="1"/>
  <c r="AL67" i="1" s="1"/>
  <c r="AL68" i="1" s="1"/>
  <c r="BZ91" i="1"/>
  <c r="BZ59" i="1"/>
  <c r="BZ70" i="1" s="1"/>
  <c r="CA58" i="1"/>
  <c r="CA60" i="1" s="1"/>
  <c r="BW104" i="1"/>
  <c r="BW105" i="1" s="1"/>
  <c r="CC90" i="1"/>
  <c r="CC116" i="1" s="1"/>
  <c r="CC30" i="1"/>
  <c r="CE88" i="1"/>
  <c r="CE114" i="1"/>
  <c r="CA110" i="1"/>
  <c r="CA136" i="1" s="1"/>
  <c r="CA29" i="1" s="1"/>
  <c r="CA39" i="1" s="1"/>
  <c r="CA89" i="1"/>
  <c r="CB56" i="1"/>
  <c r="CB84" i="1"/>
  <c r="CD18" i="1"/>
  <c r="CC51" i="1"/>
  <c r="CC68" i="1" s="1"/>
  <c r="CD69" i="1"/>
  <c r="CD40" i="1" s="1"/>
  <c r="CD57" i="1"/>
  <c r="CF17" i="1"/>
  <c r="CE55" i="1"/>
  <c r="AL56" i="1"/>
  <c r="BX94" i="1" l="1"/>
  <c r="BX100" i="1"/>
  <c r="BX104" i="1" s="1"/>
  <c r="BX105" i="1" s="1"/>
  <c r="BX117" i="1"/>
  <c r="CF67" i="1"/>
  <c r="AK72" i="1"/>
  <c r="BZ71" i="1"/>
  <c r="BZ78" i="1"/>
  <c r="BZ72" i="1"/>
  <c r="AK78" i="1"/>
  <c r="AK79" i="1" s="1"/>
  <c r="CA59" i="1"/>
  <c r="CA70" i="1"/>
  <c r="CA71" i="1" s="1"/>
  <c r="CA91" i="1"/>
  <c r="CB58" i="1"/>
  <c r="CB60" i="1" s="1"/>
  <c r="CB110" i="1"/>
  <c r="CB136" i="1" s="1"/>
  <c r="CB29" i="1" s="1"/>
  <c r="CB39" i="1" s="1"/>
  <c r="CB89" i="1"/>
  <c r="CF114" i="1"/>
  <c r="CF88" i="1"/>
  <c r="CD90" i="1"/>
  <c r="CD116" i="1" s="1"/>
  <c r="CD30" i="1"/>
  <c r="BZ79" i="1"/>
  <c r="BZ92" i="1" s="1"/>
  <c r="BY94" i="1"/>
  <c r="BY100" i="1"/>
  <c r="BY117" i="1"/>
  <c r="BY93" i="1"/>
  <c r="CC56" i="1"/>
  <c r="CC84" i="1"/>
  <c r="CE18" i="1"/>
  <c r="CD51" i="1"/>
  <c r="CD68" i="1" s="1"/>
  <c r="CG17" i="1"/>
  <c r="CF55" i="1"/>
  <c r="CE69" i="1"/>
  <c r="CE40" i="1" s="1"/>
  <c r="CE57" i="1"/>
  <c r="AL58" i="1"/>
  <c r="CA78" i="1" l="1"/>
  <c r="CA79" i="1" s="1"/>
  <c r="CA92" i="1" s="1"/>
  <c r="CG67" i="1"/>
  <c r="CA72" i="1"/>
  <c r="CB91" i="1"/>
  <c r="CB59" i="1"/>
  <c r="CB70" i="1" s="1"/>
  <c r="CC58" i="1"/>
  <c r="CC59" i="1" s="1"/>
  <c r="BY104" i="1"/>
  <c r="BY105" i="1" s="1"/>
  <c r="AL91" i="1"/>
  <c r="CE90" i="1"/>
  <c r="CE116" i="1" s="1"/>
  <c r="CE30" i="1"/>
  <c r="CG114" i="1"/>
  <c r="CG88" i="1"/>
  <c r="CC110" i="1"/>
  <c r="CC136" i="1" s="1"/>
  <c r="CC29" i="1" s="1"/>
  <c r="CC39" i="1" s="1"/>
  <c r="CC89" i="1"/>
  <c r="BZ94" i="1"/>
  <c r="BZ100" i="1"/>
  <c r="BZ93" i="1"/>
  <c r="BZ117" i="1"/>
  <c r="CD56" i="1"/>
  <c r="CD84" i="1"/>
  <c r="CF69" i="1"/>
  <c r="CF40" i="1" s="1"/>
  <c r="CF57" i="1"/>
  <c r="CH17" i="1"/>
  <c r="CG55" i="1"/>
  <c r="AL60" i="1"/>
  <c r="CF18" i="1"/>
  <c r="CE51" i="1"/>
  <c r="CE68" i="1" s="1"/>
  <c r="AL59" i="1"/>
  <c r="AM55" i="1" s="1"/>
  <c r="CC91" i="1" l="1"/>
  <c r="CH67" i="1"/>
  <c r="CB71" i="1"/>
  <c r="CB78" i="1"/>
  <c r="CB72" i="1"/>
  <c r="AL70" i="1"/>
  <c r="AL72" i="1" s="1"/>
  <c r="CC60" i="1"/>
  <c r="CC70" i="1" s="1"/>
  <c r="CD58" i="1"/>
  <c r="CD59" i="1" s="1"/>
  <c r="BZ104" i="1"/>
  <c r="BZ105" i="1" s="1"/>
  <c r="CD110" i="1"/>
  <c r="CD136" i="1" s="1"/>
  <c r="CD29" i="1" s="1"/>
  <c r="CD39" i="1" s="1"/>
  <c r="CD89" i="1"/>
  <c r="CH114" i="1"/>
  <c r="CH88" i="1"/>
  <c r="CF90" i="1"/>
  <c r="CF116" i="1" s="1"/>
  <c r="CF30" i="1"/>
  <c r="CA93" i="1"/>
  <c r="CA100" i="1"/>
  <c r="CA94" i="1"/>
  <c r="CA117" i="1"/>
  <c r="CB79" i="1"/>
  <c r="CB92" i="1" s="1"/>
  <c r="CE56" i="1"/>
  <c r="CE58" i="1" s="1"/>
  <c r="CE84" i="1"/>
  <c r="CG69" i="1"/>
  <c r="CG40" i="1" s="1"/>
  <c r="CG57" i="1"/>
  <c r="CG18" i="1"/>
  <c r="CF51" i="1"/>
  <c r="CF68" i="1" s="1"/>
  <c r="CI17" i="1"/>
  <c r="CH55" i="1"/>
  <c r="AM56" i="1"/>
  <c r="AM58" i="1" s="1"/>
  <c r="CI67" i="1" l="1"/>
  <c r="CC71" i="1"/>
  <c r="CC72" i="1"/>
  <c r="CC78" i="1"/>
  <c r="CC79" i="1" s="1"/>
  <c r="CC92" i="1" s="1"/>
  <c r="AL71" i="1"/>
  <c r="AM67" i="1" s="1"/>
  <c r="AM68" i="1" s="1"/>
  <c r="AL78" i="1"/>
  <c r="AL79" i="1" s="1"/>
  <c r="CD60" i="1"/>
  <c r="CD70" i="1" s="1"/>
  <c r="CD91" i="1"/>
  <c r="CA104" i="1"/>
  <c r="CA105" i="1" s="1"/>
  <c r="CE91" i="1"/>
  <c r="AM91" i="1"/>
  <c r="CG90" i="1"/>
  <c r="CG116" i="1" s="1"/>
  <c r="CG30" i="1"/>
  <c r="CE110" i="1"/>
  <c r="CE136" i="1" s="1"/>
  <c r="CE29" i="1" s="1"/>
  <c r="CE39" i="1" s="1"/>
  <c r="CE89" i="1"/>
  <c r="CI114" i="1"/>
  <c r="CI88" i="1"/>
  <c r="CB94" i="1"/>
  <c r="CB100" i="1"/>
  <c r="CB93" i="1"/>
  <c r="CB117" i="1"/>
  <c r="CF56" i="1"/>
  <c r="CF84" i="1"/>
  <c r="CH69" i="1"/>
  <c r="CH40" i="1" s="1"/>
  <c r="CH57" i="1"/>
  <c r="CJ17" i="1"/>
  <c r="CI55" i="1"/>
  <c r="CE60" i="1"/>
  <c r="CE59" i="1"/>
  <c r="CH18" i="1"/>
  <c r="CG51" i="1"/>
  <c r="CG68" i="1" s="1"/>
  <c r="AM60" i="1"/>
  <c r="AM59" i="1"/>
  <c r="AN55" i="1" s="1"/>
  <c r="CJ67" i="1" l="1"/>
  <c r="CE70" i="1"/>
  <c r="CE72" i="1" s="1"/>
  <c r="AM70" i="1"/>
  <c r="AM71" i="1" s="1"/>
  <c r="AN67" i="1" s="1"/>
  <c r="AN68" i="1" s="1"/>
  <c r="CD72" i="1"/>
  <c r="CD71" i="1"/>
  <c r="CD78" i="1"/>
  <c r="CD79" i="1" s="1"/>
  <c r="CD92" i="1" s="1"/>
  <c r="CE71" i="1"/>
  <c r="CE78" i="1"/>
  <c r="CE79" i="1" s="1"/>
  <c r="CE92" i="1" s="1"/>
  <c r="CF58" i="1"/>
  <c r="CF91" i="1" s="1"/>
  <c r="CB104" i="1"/>
  <c r="CB105" i="1" s="1"/>
  <c r="CF110" i="1"/>
  <c r="CF136" i="1" s="1"/>
  <c r="CF29" i="1" s="1"/>
  <c r="CF39" i="1" s="1"/>
  <c r="CF89" i="1"/>
  <c r="CJ114" i="1"/>
  <c r="CJ88" i="1"/>
  <c r="CH90" i="1"/>
  <c r="CH116" i="1" s="1"/>
  <c r="CH30" i="1"/>
  <c r="CC100" i="1"/>
  <c r="CC117" i="1"/>
  <c r="CC94" i="1"/>
  <c r="CC93" i="1"/>
  <c r="CG56" i="1"/>
  <c r="CG84" i="1"/>
  <c r="CI69" i="1"/>
  <c r="CI40" i="1" s="1"/>
  <c r="CI57" i="1"/>
  <c r="CI18" i="1"/>
  <c r="CH51" i="1"/>
  <c r="CH68" i="1" s="1"/>
  <c r="CK17" i="1"/>
  <c r="CJ55" i="1"/>
  <c r="AN56" i="1"/>
  <c r="AM72" i="1" l="1"/>
  <c r="CK67" i="1"/>
  <c r="AM78" i="1"/>
  <c r="CF59" i="1"/>
  <c r="CF60" i="1"/>
  <c r="CD94" i="1"/>
  <c r="CD100" i="1"/>
  <c r="CD104" i="1" s="1"/>
  <c r="CD105" i="1" s="1"/>
  <c r="CD117" i="1"/>
  <c r="CD93" i="1"/>
  <c r="CF70" i="1"/>
  <c r="CF72" i="1" s="1"/>
  <c r="CG58" i="1"/>
  <c r="CG60" i="1" s="1"/>
  <c r="CC104" i="1"/>
  <c r="CC105" i="1" s="1"/>
  <c r="CG110" i="1"/>
  <c r="CG136" i="1" s="1"/>
  <c r="CG29" i="1" s="1"/>
  <c r="CG39" i="1" s="1"/>
  <c r="CG89" i="1"/>
  <c r="CK88" i="1"/>
  <c r="CK114" i="1"/>
  <c r="CI90" i="1"/>
  <c r="CI116" i="1" s="1"/>
  <c r="CI30" i="1"/>
  <c r="AM79" i="1"/>
  <c r="CE93" i="1"/>
  <c r="CE100" i="1"/>
  <c r="CE94" i="1"/>
  <c r="CE117" i="1"/>
  <c r="CH56" i="1"/>
  <c r="CH84" i="1"/>
  <c r="CJ57" i="1"/>
  <c r="CJ69" i="1"/>
  <c r="CJ40" i="1" s="1"/>
  <c r="CL17" i="1"/>
  <c r="CK55" i="1"/>
  <c r="CJ18" i="1"/>
  <c r="CI51" i="1"/>
  <c r="CI68" i="1" s="1"/>
  <c r="AN58" i="1"/>
  <c r="CL67" i="1" l="1"/>
  <c r="CF71" i="1"/>
  <c r="CF78" i="1"/>
  <c r="CF79" i="1" s="1"/>
  <c r="CF92" i="1" s="1"/>
  <c r="CF100" i="1" s="1"/>
  <c r="CF104" i="1" s="1"/>
  <c r="CG91" i="1"/>
  <c r="CG59" i="1"/>
  <c r="CG70" i="1" s="1"/>
  <c r="CH58" i="1"/>
  <c r="CH91" i="1" s="1"/>
  <c r="CE104" i="1"/>
  <c r="CE105" i="1" s="1"/>
  <c r="CJ90" i="1"/>
  <c r="CJ116" i="1" s="1"/>
  <c r="CJ30" i="1"/>
  <c r="CH110" i="1"/>
  <c r="CH136" i="1" s="1"/>
  <c r="CH29" i="1" s="1"/>
  <c r="CH39" i="1" s="1"/>
  <c r="CH89" i="1"/>
  <c r="CL88" i="1"/>
  <c r="CL114" i="1"/>
  <c r="AN91" i="1"/>
  <c r="CI56" i="1"/>
  <c r="CI84" i="1"/>
  <c r="CK18" i="1"/>
  <c r="CJ51" i="1"/>
  <c r="CJ68" i="1" s="1"/>
  <c r="CK57" i="1"/>
  <c r="CK69" i="1"/>
  <c r="CK40" i="1" s="1"/>
  <c r="AN60" i="1"/>
  <c r="CM17" i="1"/>
  <c r="CL55" i="1"/>
  <c r="AN59" i="1"/>
  <c r="AO55" i="1" s="1"/>
  <c r="CF93" i="1" l="1"/>
  <c r="CF94" i="1"/>
  <c r="CF117" i="1"/>
  <c r="CM67" i="1"/>
  <c r="CG71" i="1"/>
  <c r="CG72" i="1"/>
  <c r="CG78" i="1"/>
  <c r="CG79" i="1" s="1"/>
  <c r="CG92" i="1" s="1"/>
  <c r="CG100" i="1" s="1"/>
  <c r="AN70" i="1"/>
  <c r="AN71" i="1" s="1"/>
  <c r="AO67" i="1" s="1"/>
  <c r="AO68" i="1" s="1"/>
  <c r="CH60" i="1"/>
  <c r="CH59" i="1"/>
  <c r="CH70" i="1" s="1"/>
  <c r="CI58" i="1"/>
  <c r="CI60" i="1" s="1"/>
  <c r="CM88" i="1"/>
  <c r="CM114" i="1"/>
  <c r="CI110" i="1"/>
  <c r="CI136" i="1" s="1"/>
  <c r="CI29" i="1" s="1"/>
  <c r="CI39" i="1" s="1"/>
  <c r="CI89" i="1"/>
  <c r="CK90" i="1"/>
  <c r="CK116" i="1" s="1"/>
  <c r="CK30" i="1"/>
  <c r="CF105" i="1"/>
  <c r="CJ56" i="1"/>
  <c r="CJ84" i="1"/>
  <c r="CL57" i="1"/>
  <c r="CL69" i="1"/>
  <c r="CL40" i="1" s="1"/>
  <c r="CN17" i="1"/>
  <c r="CM55" i="1"/>
  <c r="CL18" i="1"/>
  <c r="CK51" i="1"/>
  <c r="CK68" i="1" s="1"/>
  <c r="AO56" i="1"/>
  <c r="AO58" i="1" s="1"/>
  <c r="AN72" i="1" l="1"/>
  <c r="CG94" i="1"/>
  <c r="CG93" i="1"/>
  <c r="CG117" i="1"/>
  <c r="CN67" i="1"/>
  <c r="CH71" i="1"/>
  <c r="CH72" i="1"/>
  <c r="CH78" i="1"/>
  <c r="CH79" i="1" s="1"/>
  <c r="CH92" i="1" s="1"/>
  <c r="CH94" i="1" s="1"/>
  <c r="AN78" i="1"/>
  <c r="AN79" i="1" s="1"/>
  <c r="CI59" i="1"/>
  <c r="CI70" i="1"/>
  <c r="CI71" i="1" s="1"/>
  <c r="CI91" i="1"/>
  <c r="CJ58" i="1"/>
  <c r="CG104" i="1"/>
  <c r="CG105" i="1" s="1"/>
  <c r="CN88" i="1"/>
  <c r="CN114" i="1"/>
  <c r="CJ110" i="1"/>
  <c r="CJ136" i="1" s="1"/>
  <c r="CJ29" i="1" s="1"/>
  <c r="CJ39" i="1" s="1"/>
  <c r="CJ89" i="1"/>
  <c r="AO91" i="1"/>
  <c r="CL90" i="1"/>
  <c r="CL116" i="1" s="1"/>
  <c r="CL30" i="1"/>
  <c r="CK56" i="1"/>
  <c r="CK84" i="1"/>
  <c r="CM57" i="1"/>
  <c r="CM69" i="1"/>
  <c r="CM40" i="1" s="1"/>
  <c r="CO17" i="1"/>
  <c r="CN55" i="1"/>
  <c r="AO60" i="1"/>
  <c r="CM18" i="1"/>
  <c r="CL51" i="1"/>
  <c r="CL68" i="1" s="1"/>
  <c r="AO59" i="1"/>
  <c r="AP55" i="1" s="1"/>
  <c r="CH93" i="1" l="1"/>
  <c r="CH100" i="1"/>
  <c r="CH104" i="1" s="1"/>
  <c r="CH105" i="1" s="1"/>
  <c r="CH117" i="1"/>
  <c r="CI72" i="1"/>
  <c r="CO67" i="1"/>
  <c r="AO70" i="1"/>
  <c r="AO71" i="1" s="1"/>
  <c r="AP67" i="1" s="1"/>
  <c r="AP68" i="1" s="1"/>
  <c r="CI78" i="1"/>
  <c r="CI79" i="1" s="1"/>
  <c r="CI92" i="1" s="1"/>
  <c r="CJ59" i="1"/>
  <c r="CK58" i="1"/>
  <c r="CK91" i="1" s="1"/>
  <c r="CJ60" i="1"/>
  <c r="CJ91" i="1"/>
  <c r="CK110" i="1"/>
  <c r="CK136" i="1" s="1"/>
  <c r="CK29" i="1" s="1"/>
  <c r="CK39" i="1" s="1"/>
  <c r="CK89" i="1"/>
  <c r="CM90" i="1"/>
  <c r="CM116" i="1" s="1"/>
  <c r="CM30" i="1"/>
  <c r="CO88" i="1"/>
  <c r="CO114" i="1"/>
  <c r="CL56" i="1"/>
  <c r="CL84" i="1"/>
  <c r="CN57" i="1"/>
  <c r="CN69" i="1"/>
  <c r="CN40" i="1" s="1"/>
  <c r="CN18" i="1"/>
  <c r="CM51" i="1"/>
  <c r="CM68" i="1" s="1"/>
  <c r="CP17" i="1"/>
  <c r="CO55" i="1"/>
  <c r="AP56" i="1"/>
  <c r="AP58" i="1" s="1"/>
  <c r="AO72" i="1" l="1"/>
  <c r="AO78" i="1"/>
  <c r="AO79" i="1" s="1"/>
  <c r="CP67" i="1"/>
  <c r="CK59" i="1"/>
  <c r="CJ70" i="1"/>
  <c r="CJ71" i="1" s="1"/>
  <c r="CK60" i="1"/>
  <c r="CK70" i="1"/>
  <c r="CK71" i="1" s="1"/>
  <c r="CJ78" i="1"/>
  <c r="CJ79" i="1" s="1"/>
  <c r="CJ92" i="1" s="1"/>
  <c r="CL58" i="1"/>
  <c r="CL59" i="1" s="1"/>
  <c r="CK72" i="1"/>
  <c r="CL110" i="1"/>
  <c r="CL136" i="1" s="1"/>
  <c r="CL29" i="1" s="1"/>
  <c r="CL39" i="1" s="1"/>
  <c r="CL89" i="1"/>
  <c r="CP88" i="1"/>
  <c r="CP114" i="1"/>
  <c r="AP91" i="1"/>
  <c r="CN90" i="1"/>
  <c r="CN116" i="1" s="1"/>
  <c r="CN30" i="1"/>
  <c r="CI94" i="1"/>
  <c r="CI100" i="1"/>
  <c r="CI93" i="1"/>
  <c r="CI117" i="1"/>
  <c r="CM56" i="1"/>
  <c r="CM84" i="1"/>
  <c r="CO57" i="1"/>
  <c r="CO69" i="1"/>
  <c r="CO40" i="1" s="1"/>
  <c r="CQ17" i="1"/>
  <c r="CP55" i="1"/>
  <c r="AP60" i="1"/>
  <c r="CO18" i="1"/>
  <c r="CN51" i="1"/>
  <c r="CN68" i="1" s="1"/>
  <c r="AP59" i="1"/>
  <c r="AQ55" i="1" s="1"/>
  <c r="CL91" i="1" l="1"/>
  <c r="CQ67" i="1"/>
  <c r="CJ72" i="1"/>
  <c r="CL60" i="1"/>
  <c r="CL70" i="1" s="1"/>
  <c r="AP70" i="1"/>
  <c r="AP71" i="1" s="1"/>
  <c r="AQ67" i="1" s="1"/>
  <c r="AQ68" i="1" s="1"/>
  <c r="CK78" i="1"/>
  <c r="CK79" i="1" s="1"/>
  <c r="CK92" i="1" s="1"/>
  <c r="CM58" i="1"/>
  <c r="CM59" i="1" s="1"/>
  <c r="CI104" i="1"/>
  <c r="CI105" i="1" s="1"/>
  <c r="CO90" i="1"/>
  <c r="CO116" i="1" s="1"/>
  <c r="CO30" i="1"/>
  <c r="CQ88" i="1"/>
  <c r="CQ114" i="1"/>
  <c r="CM110" i="1"/>
  <c r="CM136" i="1" s="1"/>
  <c r="CM29" i="1" s="1"/>
  <c r="CM39" i="1" s="1"/>
  <c r="CM89" i="1"/>
  <c r="CJ100" i="1"/>
  <c r="CJ117" i="1"/>
  <c r="CJ93" i="1"/>
  <c r="CJ94" i="1"/>
  <c r="CN56" i="1"/>
  <c r="CN84" i="1"/>
  <c r="CP69" i="1"/>
  <c r="CP40" i="1" s="1"/>
  <c r="CP57" i="1"/>
  <c r="CP18" i="1"/>
  <c r="CO51" i="1"/>
  <c r="CO68" i="1" s="1"/>
  <c r="CR17" i="1"/>
  <c r="CQ55" i="1"/>
  <c r="AQ56" i="1"/>
  <c r="AQ58" i="1" s="1"/>
  <c r="CM60" i="1" l="1"/>
  <c r="AP72" i="1"/>
  <c r="CR67" i="1"/>
  <c r="AP78" i="1"/>
  <c r="AP79" i="1" s="1"/>
  <c r="CL71" i="1"/>
  <c r="CL72" i="1"/>
  <c r="CL78" i="1"/>
  <c r="CL79" i="1" s="1"/>
  <c r="CL92" i="1" s="1"/>
  <c r="CM91" i="1"/>
  <c r="CM70" i="1"/>
  <c r="CM71" i="1" s="1"/>
  <c r="CN58" i="1"/>
  <c r="CJ104" i="1"/>
  <c r="CJ105" i="1" s="1"/>
  <c r="CN110" i="1"/>
  <c r="CN136" i="1" s="1"/>
  <c r="CN29" i="1" s="1"/>
  <c r="CN39" i="1" s="1"/>
  <c r="CN89" i="1"/>
  <c r="CR114" i="1"/>
  <c r="CR88" i="1"/>
  <c r="CP90" i="1"/>
  <c r="CP116" i="1" s="1"/>
  <c r="CP30" i="1"/>
  <c r="AQ59" i="1"/>
  <c r="AR55" i="1" s="1"/>
  <c r="AQ91" i="1"/>
  <c r="CK93" i="1"/>
  <c r="CK100" i="1"/>
  <c r="CK94" i="1"/>
  <c r="CK117" i="1"/>
  <c r="CO56" i="1"/>
  <c r="CO84" i="1"/>
  <c r="CQ69" i="1"/>
  <c r="CQ40" i="1" s="1"/>
  <c r="CQ57" i="1"/>
  <c r="CQ18" i="1"/>
  <c r="CP51" i="1"/>
  <c r="CP68" i="1" s="1"/>
  <c r="CS17" i="1"/>
  <c r="CR55" i="1"/>
  <c r="AQ60" i="1"/>
  <c r="CM72" i="1" l="1"/>
  <c r="CS67" i="1"/>
  <c r="CM78" i="1"/>
  <c r="CM79" i="1" s="1"/>
  <c r="CM92" i="1" s="1"/>
  <c r="CN60" i="1"/>
  <c r="AQ70" i="1"/>
  <c r="AQ71" i="1" s="1"/>
  <c r="AR67" i="1" s="1"/>
  <c r="AR68" i="1" s="1"/>
  <c r="CN91" i="1"/>
  <c r="CN59" i="1"/>
  <c r="CN70" i="1" s="1"/>
  <c r="AR56" i="1"/>
  <c r="AR58" i="1" s="1"/>
  <c r="AR60" i="1" s="1"/>
  <c r="CO58" i="1"/>
  <c r="CO91" i="1" s="1"/>
  <c r="CK104" i="1"/>
  <c r="CK105" i="1" s="1"/>
  <c r="CO110" i="1"/>
  <c r="CO136" i="1" s="1"/>
  <c r="CO29" i="1" s="1"/>
  <c r="CO39" i="1" s="1"/>
  <c r="CO89" i="1"/>
  <c r="CQ90" i="1"/>
  <c r="CQ116" i="1" s="1"/>
  <c r="CQ30" i="1"/>
  <c r="CS114" i="1"/>
  <c r="CS88" i="1"/>
  <c r="CL100" i="1"/>
  <c r="CL117" i="1"/>
  <c r="CL94" i="1"/>
  <c r="CL93" i="1"/>
  <c r="CP56" i="1"/>
  <c r="CP84" i="1"/>
  <c r="CR18" i="1"/>
  <c r="CQ51" i="1"/>
  <c r="CQ68" i="1" s="1"/>
  <c r="CT17" i="1"/>
  <c r="CS55" i="1"/>
  <c r="CR69" i="1"/>
  <c r="CR40" i="1" s="1"/>
  <c r="CR57" i="1"/>
  <c r="AQ72" i="1" l="1"/>
  <c r="CT67" i="1"/>
  <c r="AQ78" i="1"/>
  <c r="AR59" i="1"/>
  <c r="AS55" i="1" s="1"/>
  <c r="AS56" i="1" s="1"/>
  <c r="CN71" i="1"/>
  <c r="CN78" i="1"/>
  <c r="CN79" i="1" s="1"/>
  <c r="CN92" i="1" s="1"/>
  <c r="CN72" i="1"/>
  <c r="CO59" i="1"/>
  <c r="AR70" i="1"/>
  <c r="AR71" i="1" s="1"/>
  <c r="AS67" i="1" s="1"/>
  <c r="AS68" i="1" s="1"/>
  <c r="AR91" i="1"/>
  <c r="CO60" i="1"/>
  <c r="CO70" i="1" s="1"/>
  <c r="CP58" i="1"/>
  <c r="CP60" i="1" s="1"/>
  <c r="CL104" i="1"/>
  <c r="CL105" i="1" s="1"/>
  <c r="CR90" i="1"/>
  <c r="CR116" i="1" s="1"/>
  <c r="CR30" i="1"/>
  <c r="CT114" i="1"/>
  <c r="CT88" i="1"/>
  <c r="CP110" i="1"/>
  <c r="CP136" i="1" s="1"/>
  <c r="CP29" i="1" s="1"/>
  <c r="CP39" i="1" s="1"/>
  <c r="CP89" i="1"/>
  <c r="CM93" i="1"/>
  <c r="CM100" i="1"/>
  <c r="CM117" i="1"/>
  <c r="CM94" i="1"/>
  <c r="AQ79" i="1"/>
  <c r="CQ56" i="1"/>
  <c r="CQ84" i="1"/>
  <c r="CU17" i="1"/>
  <c r="CT55" i="1"/>
  <c r="CS57" i="1"/>
  <c r="CS69" i="1"/>
  <c r="CS40" i="1" s="1"/>
  <c r="CS18" i="1"/>
  <c r="CR51" i="1"/>
  <c r="CR68" i="1" s="1"/>
  <c r="AR72" i="1" l="1"/>
  <c r="CU67" i="1"/>
  <c r="CO71" i="1"/>
  <c r="CO72" i="1"/>
  <c r="CO78" i="1"/>
  <c r="AR78" i="1"/>
  <c r="AR79" i="1" s="1"/>
  <c r="CP59" i="1"/>
  <c r="CP70" i="1"/>
  <c r="CP71" i="1" s="1"/>
  <c r="CP91" i="1"/>
  <c r="CQ58" i="1"/>
  <c r="CM104" i="1"/>
  <c r="CM105" i="1" s="1"/>
  <c r="CU114" i="1"/>
  <c r="CU88" i="1"/>
  <c r="CS90" i="1"/>
  <c r="CS116" i="1" s="1"/>
  <c r="CS30" i="1"/>
  <c r="CQ110" i="1"/>
  <c r="CQ136" i="1" s="1"/>
  <c r="CQ29" i="1" s="1"/>
  <c r="CQ39" i="1" s="1"/>
  <c r="CQ89" i="1"/>
  <c r="CO79" i="1"/>
  <c r="CO92" i="1" s="1"/>
  <c r="CN94" i="1"/>
  <c r="CN100" i="1"/>
  <c r="CN117" i="1"/>
  <c r="CN93" i="1"/>
  <c r="CR56" i="1"/>
  <c r="CR84" i="1"/>
  <c r="CT18" i="1"/>
  <c r="CS51" i="1"/>
  <c r="CS68" i="1" s="1"/>
  <c r="CT69" i="1"/>
  <c r="CT40" i="1" s="1"/>
  <c r="CT57" i="1"/>
  <c r="CV17" i="1"/>
  <c r="CU55" i="1"/>
  <c r="AS58" i="1"/>
  <c r="CV67" i="1" l="1"/>
  <c r="CP72" i="1"/>
  <c r="CP78" i="1"/>
  <c r="CQ59" i="1"/>
  <c r="CQ91" i="1"/>
  <c r="CQ60" i="1"/>
  <c r="CQ70" i="1" s="1"/>
  <c r="CR58" i="1"/>
  <c r="CR60" i="1" s="1"/>
  <c r="CN104" i="1"/>
  <c r="CN105" i="1" s="1"/>
  <c r="AS91" i="1"/>
  <c r="CV114" i="1"/>
  <c r="CV88" i="1"/>
  <c r="CT90" i="1"/>
  <c r="CT116" i="1" s="1"/>
  <c r="CT30" i="1"/>
  <c r="CR110" i="1"/>
  <c r="CR136" i="1" s="1"/>
  <c r="CR29" i="1" s="1"/>
  <c r="CR39" i="1" s="1"/>
  <c r="CR89" i="1"/>
  <c r="CO94" i="1"/>
  <c r="CO100" i="1"/>
  <c r="CO117" i="1"/>
  <c r="CO93" i="1"/>
  <c r="CP79" i="1"/>
  <c r="CP92" i="1" s="1"/>
  <c r="CS56" i="1"/>
  <c r="CS84" i="1"/>
  <c r="CU69" i="1"/>
  <c r="CU40" i="1" s="1"/>
  <c r="CU57" i="1"/>
  <c r="CW17" i="1"/>
  <c r="CV55" i="1"/>
  <c r="AS60" i="1"/>
  <c r="CU18" i="1"/>
  <c r="CT51" i="1"/>
  <c r="CT68" i="1" s="1"/>
  <c r="AS59" i="1"/>
  <c r="AT55" i="1" s="1"/>
  <c r="CW67" i="1" l="1"/>
  <c r="CQ71" i="1"/>
  <c r="CQ72" i="1"/>
  <c r="AS70" i="1"/>
  <c r="AS71" i="1" s="1"/>
  <c r="AT67" i="1" s="1"/>
  <c r="AT68" i="1" s="1"/>
  <c r="CQ78" i="1"/>
  <c r="CQ79" i="1" s="1"/>
  <c r="CQ92" i="1" s="1"/>
  <c r="CR59" i="1"/>
  <c r="CR70" i="1"/>
  <c r="CR71" i="1" s="1"/>
  <c r="CR91" i="1"/>
  <c r="CS58" i="1"/>
  <c r="CS60" i="1" s="1"/>
  <c r="CO104" i="1"/>
  <c r="CO105" i="1" s="1"/>
  <c r="CU90" i="1"/>
  <c r="CU116" i="1" s="1"/>
  <c r="CU30" i="1"/>
  <c r="CS110" i="1"/>
  <c r="CS136" i="1" s="1"/>
  <c r="CS29" i="1" s="1"/>
  <c r="CS39" i="1" s="1"/>
  <c r="CS89" i="1"/>
  <c r="CW88" i="1"/>
  <c r="CW114" i="1"/>
  <c r="CP94" i="1"/>
  <c r="CP100" i="1"/>
  <c r="CP93" i="1"/>
  <c r="CP117" i="1"/>
  <c r="CT56" i="1"/>
  <c r="CT84" i="1"/>
  <c r="CV18" i="1"/>
  <c r="CU51" i="1"/>
  <c r="CU68" i="1" s="1"/>
  <c r="CV57" i="1"/>
  <c r="CV69" i="1"/>
  <c r="CV40" i="1" s="1"/>
  <c r="CX17" i="1"/>
  <c r="CW55" i="1"/>
  <c r="AT56" i="1"/>
  <c r="CX67" i="1" l="1"/>
  <c r="CR72" i="1"/>
  <c r="AS72" i="1"/>
  <c r="CR78" i="1"/>
  <c r="CS59" i="1"/>
  <c r="CS70" i="1" s="1"/>
  <c r="AS78" i="1"/>
  <c r="AS79" i="1" s="1"/>
  <c r="CS91" i="1"/>
  <c r="CT58" i="1"/>
  <c r="CT91" i="1" s="1"/>
  <c r="CP104" i="1"/>
  <c r="CP105" i="1" s="1"/>
  <c r="CV90" i="1"/>
  <c r="CV116" i="1" s="1"/>
  <c r="CV30" i="1"/>
  <c r="CT110" i="1"/>
  <c r="CT136" i="1" s="1"/>
  <c r="CT29" i="1" s="1"/>
  <c r="CT39" i="1" s="1"/>
  <c r="CT89" i="1"/>
  <c r="CX88" i="1"/>
  <c r="CX114" i="1"/>
  <c r="CQ93" i="1"/>
  <c r="CQ100" i="1"/>
  <c r="CQ104" i="1" s="1"/>
  <c r="CQ117" i="1"/>
  <c r="CQ94" i="1"/>
  <c r="CR79" i="1"/>
  <c r="CR92" i="1" s="1"/>
  <c r="CU56" i="1"/>
  <c r="CU84" i="1"/>
  <c r="CY17" i="1"/>
  <c r="CX55" i="1"/>
  <c r="CW57" i="1"/>
  <c r="CW69" i="1"/>
  <c r="CW40" i="1" s="1"/>
  <c r="CW18" i="1"/>
  <c r="CV51" i="1"/>
  <c r="CV68" i="1" s="1"/>
  <c r="AT58" i="1"/>
  <c r="CY67" i="1" l="1"/>
  <c r="CT59" i="1"/>
  <c r="CS71" i="1"/>
  <c r="CS78" i="1"/>
  <c r="CS72" i="1"/>
  <c r="CT60" i="1"/>
  <c r="CT70" i="1" s="1"/>
  <c r="CU58" i="1"/>
  <c r="CW90" i="1"/>
  <c r="CW116" i="1" s="1"/>
  <c r="CW30" i="1"/>
  <c r="CU110" i="1"/>
  <c r="CU136" i="1" s="1"/>
  <c r="CU29" i="1" s="1"/>
  <c r="CU39" i="1" s="1"/>
  <c r="CU89" i="1"/>
  <c r="CY88" i="1"/>
  <c r="CY114" i="1"/>
  <c r="AT91" i="1"/>
  <c r="CR93" i="1"/>
  <c r="CR100" i="1"/>
  <c r="CR94" i="1"/>
  <c r="CR117" i="1"/>
  <c r="CQ105" i="1"/>
  <c r="CS79" i="1"/>
  <c r="CS92" i="1" s="1"/>
  <c r="CV56" i="1"/>
  <c r="CV58" i="1" s="1"/>
  <c r="CV84" i="1"/>
  <c r="CX18" i="1"/>
  <c r="CW51" i="1"/>
  <c r="CW68" i="1" s="1"/>
  <c r="CX57" i="1"/>
  <c r="CX69" i="1"/>
  <c r="CX40" i="1" s="1"/>
  <c r="CZ17" i="1"/>
  <c r="CY55" i="1"/>
  <c r="AT60" i="1"/>
  <c r="AT59" i="1"/>
  <c r="AU55" i="1" s="1"/>
  <c r="CZ67" i="1" l="1"/>
  <c r="CT71" i="1"/>
  <c r="CT78" i="1"/>
  <c r="CT79" i="1" s="1"/>
  <c r="CT92" i="1" s="1"/>
  <c r="CT117" i="1" s="1"/>
  <c r="CT72" i="1"/>
  <c r="AT70" i="1"/>
  <c r="AT71" i="1" s="1"/>
  <c r="AU67" i="1" s="1"/>
  <c r="AU68" i="1" s="1"/>
  <c r="CU91" i="1"/>
  <c r="CU59" i="1"/>
  <c r="CU60" i="1"/>
  <c r="CR104" i="1"/>
  <c r="CR105" i="1" s="1"/>
  <c r="CV110" i="1"/>
  <c r="CV136" i="1" s="1"/>
  <c r="CV29" i="1" s="1"/>
  <c r="CV39" i="1" s="1"/>
  <c r="CV89" i="1"/>
  <c r="CZ88" i="1"/>
  <c r="CZ114" i="1"/>
  <c r="CX90" i="1"/>
  <c r="CX116" i="1" s="1"/>
  <c r="CX30" i="1"/>
  <c r="CV59" i="1"/>
  <c r="CV91" i="1"/>
  <c r="CS93" i="1"/>
  <c r="CS100" i="1"/>
  <c r="CS104" i="1" s="1"/>
  <c r="CS94" i="1"/>
  <c r="CS117" i="1"/>
  <c r="CW56" i="1"/>
  <c r="CW84" i="1"/>
  <c r="DA17" i="1"/>
  <c r="CZ55" i="1"/>
  <c r="CV60" i="1"/>
  <c r="CY57" i="1"/>
  <c r="CY69" i="1"/>
  <c r="CY40" i="1" s="1"/>
  <c r="CY18" i="1"/>
  <c r="CX51" i="1"/>
  <c r="CX68" i="1" s="1"/>
  <c r="AU56" i="1"/>
  <c r="AU58" i="1" s="1"/>
  <c r="CT100" i="1" l="1"/>
  <c r="CT104" i="1" s="1"/>
  <c r="CT105" i="1" s="1"/>
  <c r="CT94" i="1"/>
  <c r="AT72" i="1"/>
  <c r="DA67" i="1"/>
  <c r="AT78" i="1"/>
  <c r="AT79" i="1" s="1"/>
  <c r="CT93" i="1"/>
  <c r="CV70" i="1"/>
  <c r="CV71" i="1" s="1"/>
  <c r="CU70" i="1"/>
  <c r="CU71" i="1" s="1"/>
  <c r="CW58" i="1"/>
  <c r="CW59" i="1" s="1"/>
  <c r="CV72" i="1"/>
  <c r="CY90" i="1"/>
  <c r="CY116" i="1" s="1"/>
  <c r="CY30" i="1"/>
  <c r="DA88" i="1"/>
  <c r="DA114" i="1"/>
  <c r="CW110" i="1"/>
  <c r="CW136" i="1" s="1"/>
  <c r="CW29" i="1" s="1"/>
  <c r="CW39" i="1" s="1"/>
  <c r="CW89" i="1"/>
  <c r="AU91" i="1"/>
  <c r="CS105" i="1"/>
  <c r="CX56" i="1"/>
  <c r="CX84" i="1"/>
  <c r="CZ57" i="1"/>
  <c r="CZ69" i="1"/>
  <c r="CZ40" i="1" s="1"/>
  <c r="AU60" i="1"/>
  <c r="DB17" i="1"/>
  <c r="DA55" i="1"/>
  <c r="CZ18" i="1"/>
  <c r="CY51" i="1"/>
  <c r="CY68" i="1" s="1"/>
  <c r="AU59" i="1"/>
  <c r="AV55" i="1" s="1"/>
  <c r="CV78" i="1" l="1"/>
  <c r="CV79" i="1" s="1"/>
  <c r="CV92" i="1" s="1"/>
  <c r="CW60" i="1"/>
  <c r="DB67" i="1"/>
  <c r="AU70" i="1"/>
  <c r="AU71" i="1" s="1"/>
  <c r="AV67" i="1" s="1"/>
  <c r="AV68" i="1" s="1"/>
  <c r="CU72" i="1"/>
  <c r="CU78" i="1"/>
  <c r="CU79" i="1" s="1"/>
  <c r="CU92" i="1" s="1"/>
  <c r="CU94" i="1" s="1"/>
  <c r="CW91" i="1"/>
  <c r="CW70" i="1"/>
  <c r="CW71" i="1" s="1"/>
  <c r="CX58" i="1"/>
  <c r="CX59" i="1" s="1"/>
  <c r="AU72" i="1"/>
  <c r="CW72" i="1"/>
  <c r="DB88" i="1"/>
  <c r="DB114" i="1"/>
  <c r="CZ90" i="1"/>
  <c r="CZ116" i="1" s="1"/>
  <c r="CZ30" i="1"/>
  <c r="CX110" i="1"/>
  <c r="CX136" i="1" s="1"/>
  <c r="CX29" i="1" s="1"/>
  <c r="CX39" i="1" s="1"/>
  <c r="CX89" i="1"/>
  <c r="CY56" i="1"/>
  <c r="CY84" i="1"/>
  <c r="DC17" i="1"/>
  <c r="DB55" i="1"/>
  <c r="DA18" i="1"/>
  <c r="CZ51" i="1"/>
  <c r="CZ68" i="1" s="1"/>
  <c r="DA57" i="1"/>
  <c r="DA69" i="1"/>
  <c r="DA40" i="1" s="1"/>
  <c r="AV56" i="1"/>
  <c r="CU93" i="1" l="1"/>
  <c r="CU117" i="1"/>
  <c r="CU100" i="1"/>
  <c r="CX91" i="1"/>
  <c r="CX60" i="1"/>
  <c r="CW78" i="1"/>
  <c r="CW79" i="1" s="1"/>
  <c r="CW92" i="1" s="1"/>
  <c r="DC67" i="1"/>
  <c r="AU78" i="1"/>
  <c r="AU79" i="1" s="1"/>
  <c r="CX70" i="1"/>
  <c r="CX71" i="1" s="1"/>
  <c r="CY58" i="1"/>
  <c r="CU104" i="1"/>
  <c r="CU105" i="1" s="1"/>
  <c r="DC88" i="1"/>
  <c r="DC114" i="1"/>
  <c r="DA90" i="1"/>
  <c r="DA116" i="1" s="1"/>
  <c r="DA30" i="1"/>
  <c r="CY110" i="1"/>
  <c r="CY136" i="1" s="1"/>
  <c r="CY29" i="1" s="1"/>
  <c r="CY39" i="1" s="1"/>
  <c r="CY89" i="1"/>
  <c r="CV94" i="1"/>
  <c r="CV100" i="1"/>
  <c r="CV93" i="1"/>
  <c r="CV117" i="1"/>
  <c r="CZ56" i="1"/>
  <c r="CZ84" i="1"/>
  <c r="DB18" i="1"/>
  <c r="DA51" i="1"/>
  <c r="DA68" i="1" s="1"/>
  <c r="DB69" i="1"/>
  <c r="DB40" i="1" s="1"/>
  <c r="DB57" i="1"/>
  <c r="DD17" i="1"/>
  <c r="DC55" i="1"/>
  <c r="AV58" i="1"/>
  <c r="CX72" i="1" l="1"/>
  <c r="CX78" i="1"/>
  <c r="DD67" i="1"/>
  <c r="CY91" i="1"/>
  <c r="CY59" i="1"/>
  <c r="CY60" i="1"/>
  <c r="CZ58" i="1"/>
  <c r="CV104" i="1"/>
  <c r="CV105" i="1" s="1"/>
  <c r="DD114" i="1"/>
  <c r="DD88" i="1"/>
  <c r="AV91" i="1"/>
  <c r="CZ110" i="1"/>
  <c r="CZ136" i="1" s="1"/>
  <c r="CZ29" i="1" s="1"/>
  <c r="CZ39" i="1" s="1"/>
  <c r="CZ89" i="1"/>
  <c r="DB90" i="1"/>
  <c r="DB116" i="1" s="1"/>
  <c r="DB30" i="1"/>
  <c r="CW94" i="1"/>
  <c r="CW100" i="1"/>
  <c r="CW117" i="1"/>
  <c r="CW93" i="1"/>
  <c r="CX79" i="1"/>
  <c r="CX92" i="1" s="1"/>
  <c r="DA56" i="1"/>
  <c r="DA84" i="1"/>
  <c r="DE17" i="1"/>
  <c r="DD55" i="1"/>
  <c r="DC69" i="1"/>
  <c r="DC40" i="1" s="1"/>
  <c r="DC57" i="1"/>
  <c r="AV60" i="1"/>
  <c r="DC18" i="1"/>
  <c r="DB51" i="1"/>
  <c r="DB68" i="1" s="1"/>
  <c r="AV59" i="1"/>
  <c r="AW55" i="1" s="1"/>
  <c r="DE67" i="1" l="1"/>
  <c r="CY70" i="1"/>
  <c r="CY71" i="1" s="1"/>
  <c r="AV70" i="1"/>
  <c r="AV71" i="1" s="1"/>
  <c r="AW67" i="1" s="1"/>
  <c r="AW68" i="1" s="1"/>
  <c r="CZ59" i="1"/>
  <c r="CZ60" i="1"/>
  <c r="CZ91" i="1"/>
  <c r="DA58" i="1"/>
  <c r="CW104" i="1"/>
  <c r="CW105" i="1" s="1"/>
  <c r="DC90" i="1"/>
  <c r="DC116" i="1" s="1"/>
  <c r="DC30" i="1"/>
  <c r="DE114" i="1"/>
  <c r="DE88" i="1"/>
  <c r="DA110" i="1"/>
  <c r="DA136" i="1" s="1"/>
  <c r="DA29" i="1" s="1"/>
  <c r="DA39" i="1" s="1"/>
  <c r="DA89" i="1"/>
  <c r="CX94" i="1"/>
  <c r="CX100" i="1"/>
  <c r="CX93" i="1"/>
  <c r="CX117" i="1"/>
  <c r="DB56" i="1"/>
  <c r="DB84" i="1"/>
  <c r="DF17" i="1"/>
  <c r="DE55" i="1"/>
  <c r="DD18" i="1"/>
  <c r="DC51" i="1"/>
  <c r="DC68" i="1" s="1"/>
  <c r="DD69" i="1"/>
  <c r="DD40" i="1" s="1"/>
  <c r="DD57" i="1"/>
  <c r="AW56" i="1"/>
  <c r="CY78" i="1" l="1"/>
  <c r="CY79" i="1" s="1"/>
  <c r="CY92" i="1" s="1"/>
  <c r="CY93" i="1" s="1"/>
  <c r="CY72" i="1"/>
  <c r="DF67" i="1"/>
  <c r="AV72" i="1"/>
  <c r="CZ70" i="1"/>
  <c r="CZ71" i="1" s="1"/>
  <c r="AV78" i="1"/>
  <c r="AV79" i="1" s="1"/>
  <c r="CZ72" i="1"/>
  <c r="DA59" i="1"/>
  <c r="DA60" i="1"/>
  <c r="DA70" i="1" s="1"/>
  <c r="DA91" i="1"/>
  <c r="DB58" i="1"/>
  <c r="DB60" i="1" s="1"/>
  <c r="CX104" i="1"/>
  <c r="CX105" i="1" s="1"/>
  <c r="DF114" i="1"/>
  <c r="DF88" i="1"/>
  <c r="DD90" i="1"/>
  <c r="DD116" i="1" s="1"/>
  <c r="DD30" i="1"/>
  <c r="DB110" i="1"/>
  <c r="DB136" i="1" s="1"/>
  <c r="DB29" i="1" s="1"/>
  <c r="DB39" i="1" s="1"/>
  <c r="DB89" i="1"/>
  <c r="DC56" i="1"/>
  <c r="DC84" i="1"/>
  <c r="DE18" i="1"/>
  <c r="DD51" i="1"/>
  <c r="DD68" i="1" s="1"/>
  <c r="DE69" i="1"/>
  <c r="DE40" i="1" s="1"/>
  <c r="DE57" i="1"/>
  <c r="DG17" i="1"/>
  <c r="DF55" i="1"/>
  <c r="AW58" i="1"/>
  <c r="CY117" i="1" l="1"/>
  <c r="CY100" i="1"/>
  <c r="CY104" i="1" s="1"/>
  <c r="CY105" i="1" s="1"/>
  <c r="CY94" i="1"/>
  <c r="CZ78" i="1"/>
  <c r="CZ79" i="1" s="1"/>
  <c r="CZ92" i="1" s="1"/>
  <c r="CZ117" i="1" s="1"/>
  <c r="DB91" i="1"/>
  <c r="DG67" i="1"/>
  <c r="CZ100" i="1"/>
  <c r="CZ104" i="1" s="1"/>
  <c r="CZ105" i="1" s="1"/>
  <c r="DA71" i="1"/>
  <c r="DA72" i="1"/>
  <c r="DA78" i="1"/>
  <c r="DA79" i="1" s="1"/>
  <c r="DA92" i="1" s="1"/>
  <c r="DA94" i="1" s="1"/>
  <c r="DB59" i="1"/>
  <c r="DB70" i="1" s="1"/>
  <c r="DC58" i="1"/>
  <c r="DC110" i="1"/>
  <c r="DC136" i="1" s="1"/>
  <c r="DC29" i="1" s="1"/>
  <c r="DC39" i="1" s="1"/>
  <c r="DC89" i="1"/>
  <c r="AW91" i="1"/>
  <c r="DG114" i="1"/>
  <c r="DG88" i="1"/>
  <c r="DE90" i="1"/>
  <c r="DE116" i="1" s="1"/>
  <c r="DE30" i="1"/>
  <c r="DD56" i="1"/>
  <c r="DD84" i="1"/>
  <c r="DF69" i="1"/>
  <c r="DF40" i="1" s="1"/>
  <c r="DF57" i="1"/>
  <c r="DH17" i="1"/>
  <c r="DG55" i="1"/>
  <c r="AW60" i="1"/>
  <c r="DF18" i="1"/>
  <c r="DE51" i="1"/>
  <c r="DE68" i="1" s="1"/>
  <c r="AW59" i="1"/>
  <c r="AX55" i="1" s="1"/>
  <c r="CZ94" i="1" l="1"/>
  <c r="CZ93" i="1"/>
  <c r="DH67" i="1"/>
  <c r="DA117" i="1"/>
  <c r="DC59" i="1"/>
  <c r="DC91" i="1"/>
  <c r="DC60" i="1"/>
  <c r="DB71" i="1"/>
  <c r="DB72" i="1"/>
  <c r="DB78" i="1"/>
  <c r="DB79" i="1" s="1"/>
  <c r="DB92" i="1" s="1"/>
  <c r="DB93" i="1" s="1"/>
  <c r="AW70" i="1"/>
  <c r="AW71" i="1" s="1"/>
  <c r="AX67" i="1" s="1"/>
  <c r="AX68" i="1" s="1"/>
  <c r="DA93" i="1"/>
  <c r="DA100" i="1"/>
  <c r="DA104" i="1" s="1"/>
  <c r="DA105" i="1" s="1"/>
  <c r="DD58" i="1"/>
  <c r="DD110" i="1"/>
  <c r="DD136" i="1" s="1"/>
  <c r="DD29" i="1" s="1"/>
  <c r="DD39" i="1" s="1"/>
  <c r="DD89" i="1"/>
  <c r="DH114" i="1"/>
  <c r="DH88" i="1"/>
  <c r="DF90" i="1"/>
  <c r="DF116" i="1" s="1"/>
  <c r="DF30" i="1"/>
  <c r="DE56" i="1"/>
  <c r="DE84" i="1"/>
  <c r="DG18" i="1"/>
  <c r="DF51" i="1"/>
  <c r="DF68" i="1" s="1"/>
  <c r="DI17" i="1"/>
  <c r="DH55" i="1"/>
  <c r="DG69" i="1"/>
  <c r="DG40" i="1" s="1"/>
  <c r="DG57" i="1"/>
  <c r="AX56" i="1"/>
  <c r="DB117" i="1" l="1"/>
  <c r="DI67" i="1"/>
  <c r="AW72" i="1"/>
  <c r="DB100" i="1"/>
  <c r="DB104" i="1" s="1"/>
  <c r="DB105" i="1" s="1"/>
  <c r="DB94" i="1"/>
  <c r="DC70" i="1"/>
  <c r="DC71" i="1" s="1"/>
  <c r="AW78" i="1"/>
  <c r="AW79" i="1" s="1"/>
  <c r="DD60" i="1"/>
  <c r="DD59" i="1"/>
  <c r="DD91" i="1"/>
  <c r="DE58" i="1"/>
  <c r="DE91" i="1" s="1"/>
  <c r="DI88" i="1"/>
  <c r="DI114" i="1"/>
  <c r="DG90" i="1"/>
  <c r="DG116" i="1" s="1"/>
  <c r="DG30" i="1"/>
  <c r="DE110" i="1"/>
  <c r="DE136" i="1" s="1"/>
  <c r="DE29" i="1" s="1"/>
  <c r="DE39" i="1" s="1"/>
  <c r="DE89" i="1"/>
  <c r="DF56" i="1"/>
  <c r="DF84" i="1"/>
  <c r="DH57" i="1"/>
  <c r="DH69" i="1"/>
  <c r="DH40" i="1" s="1"/>
  <c r="DJ17" i="1"/>
  <c r="DI55" i="1"/>
  <c r="DH18" i="1"/>
  <c r="DG51" i="1"/>
  <c r="DG68" i="1" s="1"/>
  <c r="AX58" i="1"/>
  <c r="DC78" i="1" l="1"/>
  <c r="DC79" i="1" s="1"/>
  <c r="DC92" i="1" s="1"/>
  <c r="DC117" i="1" s="1"/>
  <c r="DC72" i="1"/>
  <c r="DJ67" i="1"/>
  <c r="DD70" i="1"/>
  <c r="DD71" i="1" s="1"/>
  <c r="DE59" i="1"/>
  <c r="DE60" i="1"/>
  <c r="DF58" i="1"/>
  <c r="AX91" i="1"/>
  <c r="DJ88" i="1"/>
  <c r="DJ114" i="1"/>
  <c r="DF110" i="1"/>
  <c r="DF136" i="1" s="1"/>
  <c r="DF29" i="1" s="1"/>
  <c r="DF39" i="1" s="1"/>
  <c r="DF89" i="1"/>
  <c r="DH90" i="1"/>
  <c r="DH116" i="1" s="1"/>
  <c r="DH30" i="1"/>
  <c r="DG56" i="1"/>
  <c r="DG84" i="1"/>
  <c r="DI18" i="1"/>
  <c r="DH51" i="1"/>
  <c r="DH68" i="1" s="1"/>
  <c r="DI69" i="1"/>
  <c r="DI40" i="1" s="1"/>
  <c r="DI57" i="1"/>
  <c r="DK17" i="1"/>
  <c r="DJ55" i="1"/>
  <c r="AX60" i="1"/>
  <c r="AX59" i="1"/>
  <c r="AY55" i="1" s="1"/>
  <c r="DC93" i="1" l="1"/>
  <c r="DC94" i="1"/>
  <c r="DD78" i="1"/>
  <c r="DD79" i="1" s="1"/>
  <c r="DD92" i="1" s="1"/>
  <c r="DD100" i="1" s="1"/>
  <c r="DD72" i="1"/>
  <c r="DC100" i="1"/>
  <c r="DC104" i="1" s="1"/>
  <c r="DC105" i="1" s="1"/>
  <c r="DE70" i="1"/>
  <c r="DE78" i="1" s="1"/>
  <c r="DE79" i="1" s="1"/>
  <c r="DE92" i="1" s="1"/>
  <c r="DE93" i="1" s="1"/>
  <c r="DK67" i="1"/>
  <c r="AX70" i="1"/>
  <c r="AX71" i="1" s="1"/>
  <c r="AY67" i="1" s="1"/>
  <c r="AY68" i="1" s="1"/>
  <c r="DF60" i="1"/>
  <c r="DF91" i="1"/>
  <c r="DF59" i="1"/>
  <c r="DG58" i="1"/>
  <c r="DG60" i="1" s="1"/>
  <c r="DG110" i="1"/>
  <c r="DG136" i="1" s="1"/>
  <c r="DG29" i="1" s="1"/>
  <c r="DG39" i="1" s="1"/>
  <c r="DG89" i="1"/>
  <c r="DK114" i="1"/>
  <c r="DK88" i="1"/>
  <c r="DI90" i="1"/>
  <c r="DI116" i="1" s="1"/>
  <c r="DI30" i="1"/>
  <c r="DH56" i="1"/>
  <c r="DH84" i="1"/>
  <c r="DJ69" i="1"/>
  <c r="DJ40" i="1" s="1"/>
  <c r="DJ57" i="1"/>
  <c r="DL17" i="1"/>
  <c r="DK55" i="1"/>
  <c r="DJ18" i="1"/>
  <c r="DI51" i="1"/>
  <c r="DI68" i="1" s="1"/>
  <c r="AY56" i="1"/>
  <c r="AY58" i="1" s="1"/>
  <c r="DE71" i="1" l="1"/>
  <c r="DE72" i="1"/>
  <c r="DD104" i="1"/>
  <c r="DD105" i="1" s="1"/>
  <c r="DD117" i="1"/>
  <c r="DD94" i="1"/>
  <c r="DD93" i="1"/>
  <c r="DE94" i="1"/>
  <c r="DE117" i="1"/>
  <c r="DE100" i="1"/>
  <c r="DE104" i="1" s="1"/>
  <c r="DE105" i="1" s="1"/>
  <c r="DF70" i="1"/>
  <c r="DF72" i="1" s="1"/>
  <c r="DL67" i="1"/>
  <c r="AX72" i="1"/>
  <c r="DG59" i="1"/>
  <c r="DG70" i="1" s="1"/>
  <c r="DG78" i="1" s="1"/>
  <c r="AX78" i="1"/>
  <c r="AX79" i="1" s="1"/>
  <c r="DG91" i="1"/>
  <c r="DH58" i="1"/>
  <c r="DH59" i="1" s="1"/>
  <c r="AY91" i="1"/>
  <c r="DL88" i="1"/>
  <c r="DL114" i="1"/>
  <c r="DJ90" i="1"/>
  <c r="DJ116" i="1" s="1"/>
  <c r="DJ30" i="1"/>
  <c r="DH110" i="1"/>
  <c r="DH136" i="1" s="1"/>
  <c r="DH29" i="1" s="1"/>
  <c r="DH39" i="1" s="1"/>
  <c r="DH89" i="1"/>
  <c r="DI56" i="1"/>
  <c r="DI84" i="1"/>
  <c r="DK69" i="1"/>
  <c r="DK40" i="1" s="1"/>
  <c r="DK57" i="1"/>
  <c r="DM17" i="1"/>
  <c r="DL55" i="1"/>
  <c r="DK18" i="1"/>
  <c r="DJ51" i="1"/>
  <c r="DJ68" i="1" s="1"/>
  <c r="AY60" i="1"/>
  <c r="AY59" i="1"/>
  <c r="AZ55" i="1" s="1"/>
  <c r="DF71" i="1" l="1"/>
  <c r="DF78" i="1"/>
  <c r="DF79" i="1" s="1"/>
  <c r="DF92" i="1" s="1"/>
  <c r="DF117" i="1" s="1"/>
  <c r="DM67" i="1"/>
  <c r="DG72" i="1"/>
  <c r="AY70" i="1"/>
  <c r="AY71" i="1" s="1"/>
  <c r="AZ67" i="1" s="1"/>
  <c r="AZ68" i="1" s="1"/>
  <c r="DH60" i="1"/>
  <c r="DH91" i="1"/>
  <c r="DH70" i="1"/>
  <c r="DH71" i="1" s="1"/>
  <c r="DG71" i="1"/>
  <c r="DI58" i="1"/>
  <c r="DI91" i="1" s="1"/>
  <c r="DI110" i="1"/>
  <c r="DI136" i="1" s="1"/>
  <c r="DI29" i="1" s="1"/>
  <c r="DI39" i="1" s="1"/>
  <c r="DI89" i="1"/>
  <c r="DM88" i="1"/>
  <c r="DM114" i="1"/>
  <c r="DK90" i="1"/>
  <c r="DK116" i="1" s="1"/>
  <c r="DK30" i="1"/>
  <c r="DG79" i="1"/>
  <c r="DG92" i="1" s="1"/>
  <c r="DJ56" i="1"/>
  <c r="DJ84" i="1"/>
  <c r="DL18" i="1"/>
  <c r="DK51" i="1"/>
  <c r="DK68" i="1" s="1"/>
  <c r="DL69" i="1"/>
  <c r="DL40" i="1" s="1"/>
  <c r="DL57" i="1"/>
  <c r="DN17" i="1"/>
  <c r="DM55" i="1"/>
  <c r="AZ56" i="1"/>
  <c r="DF93" i="1" l="1"/>
  <c r="DF94" i="1"/>
  <c r="DF100" i="1"/>
  <c r="DF104" i="1" s="1"/>
  <c r="DF105" i="1" s="1"/>
  <c r="AY78" i="1"/>
  <c r="AY79" i="1" s="1"/>
  <c r="AY72" i="1"/>
  <c r="DH72" i="1"/>
  <c r="DI60" i="1"/>
  <c r="DH78" i="1"/>
  <c r="DH79" i="1" s="1"/>
  <c r="DH92" i="1" s="1"/>
  <c r="DN67" i="1"/>
  <c r="DI59" i="1"/>
  <c r="DJ58" i="1"/>
  <c r="DJ60" i="1" s="1"/>
  <c r="DL90" i="1"/>
  <c r="DL116" i="1" s="1"/>
  <c r="DL30" i="1"/>
  <c r="DJ110" i="1"/>
  <c r="DJ136" i="1" s="1"/>
  <c r="DJ29" i="1" s="1"/>
  <c r="DJ39" i="1" s="1"/>
  <c r="DJ89" i="1"/>
  <c r="DN88" i="1"/>
  <c r="DN114" i="1"/>
  <c r="DG93" i="1"/>
  <c r="DG100" i="1"/>
  <c r="DG104" i="1" s="1"/>
  <c r="DG117" i="1"/>
  <c r="DG94" i="1"/>
  <c r="DK56" i="1"/>
  <c r="DK84" i="1"/>
  <c r="DM18" i="1"/>
  <c r="DL51" i="1"/>
  <c r="DL68" i="1" s="1"/>
  <c r="DM57" i="1"/>
  <c r="DM69" i="1"/>
  <c r="DM40" i="1" s="1"/>
  <c r="DO17" i="1"/>
  <c r="DN55" i="1"/>
  <c r="AZ58" i="1"/>
  <c r="DI70" i="1" l="1"/>
  <c r="DI71" i="1" s="1"/>
  <c r="DO67" i="1"/>
  <c r="DJ59" i="1"/>
  <c r="DJ70" i="1" s="1"/>
  <c r="DJ91" i="1"/>
  <c r="DK58" i="1"/>
  <c r="DO88" i="1"/>
  <c r="DO114" i="1"/>
  <c r="DK110" i="1"/>
  <c r="DK136" i="1" s="1"/>
  <c r="DK29" i="1" s="1"/>
  <c r="DK39" i="1" s="1"/>
  <c r="DK89" i="1"/>
  <c r="AZ91" i="1"/>
  <c r="DM90" i="1"/>
  <c r="DM116" i="1" s="1"/>
  <c r="DM30" i="1"/>
  <c r="DH100" i="1"/>
  <c r="DH117" i="1"/>
  <c r="DH93" i="1"/>
  <c r="DH94" i="1"/>
  <c r="DG105" i="1"/>
  <c r="DL56" i="1"/>
  <c r="DL84" i="1"/>
  <c r="DN57" i="1"/>
  <c r="DN69" i="1"/>
  <c r="DN40" i="1" s="1"/>
  <c r="DN18" i="1"/>
  <c r="DM51" i="1"/>
  <c r="DM68" i="1" s="1"/>
  <c r="DP17" i="1"/>
  <c r="DO55" i="1"/>
  <c r="AZ60" i="1"/>
  <c r="AZ59" i="1"/>
  <c r="BA55" i="1" s="1"/>
  <c r="DI78" i="1" l="1"/>
  <c r="DI79" i="1" s="1"/>
  <c r="DI92" i="1" s="1"/>
  <c r="DI117" i="1" s="1"/>
  <c r="DI72" i="1"/>
  <c r="DP67" i="1"/>
  <c r="DJ71" i="1"/>
  <c r="DJ78" i="1"/>
  <c r="DJ79" i="1" s="1"/>
  <c r="DJ92" i="1" s="1"/>
  <c r="DJ93" i="1" s="1"/>
  <c r="DJ72" i="1"/>
  <c r="AZ70" i="1"/>
  <c r="AZ71" i="1" s="1"/>
  <c r="BA67" i="1" s="1"/>
  <c r="BA68" i="1" s="1"/>
  <c r="DK60" i="1"/>
  <c r="DK91" i="1"/>
  <c r="DK59" i="1"/>
  <c r="DK70" i="1" s="1"/>
  <c r="DL58" i="1"/>
  <c r="DH104" i="1"/>
  <c r="DH105" i="1" s="1"/>
  <c r="DL110" i="1"/>
  <c r="DL136" i="1" s="1"/>
  <c r="DL29" i="1" s="1"/>
  <c r="DL39" i="1" s="1"/>
  <c r="DL89" i="1"/>
  <c r="DP114" i="1"/>
  <c r="DP88" i="1"/>
  <c r="DN90" i="1"/>
  <c r="DN116" i="1" s="1"/>
  <c r="DN30" i="1"/>
  <c r="DM56" i="1"/>
  <c r="DM84" i="1"/>
  <c r="DO18" i="1"/>
  <c r="DN51" i="1"/>
  <c r="DN68" i="1" s="1"/>
  <c r="DO57" i="1"/>
  <c r="DO69" i="1"/>
  <c r="DO40" i="1" s="1"/>
  <c r="DQ17" i="1"/>
  <c r="DP55" i="1"/>
  <c r="BA56" i="1"/>
  <c r="BA58" i="1" s="1"/>
  <c r="DJ94" i="1" l="1"/>
  <c r="DJ100" i="1"/>
  <c r="DJ104" i="1" s="1"/>
  <c r="DJ105" i="1" s="1"/>
  <c r="DJ117" i="1"/>
  <c r="DI100" i="1"/>
  <c r="DI104" i="1" s="1"/>
  <c r="DI105" i="1" s="1"/>
  <c r="DI94" i="1"/>
  <c r="DI93" i="1"/>
  <c r="DQ67" i="1"/>
  <c r="AZ78" i="1"/>
  <c r="AZ79" i="1" s="1"/>
  <c r="DK72" i="1"/>
  <c r="DK71" i="1"/>
  <c r="DK78" i="1"/>
  <c r="DK79" i="1" s="1"/>
  <c r="DK92" i="1" s="1"/>
  <c r="DK117" i="1" s="1"/>
  <c r="AZ72" i="1"/>
  <c r="DL91" i="1"/>
  <c r="DL60" i="1"/>
  <c r="DL59" i="1"/>
  <c r="DM58" i="1"/>
  <c r="DQ114" i="1"/>
  <c r="DQ88" i="1"/>
  <c r="DM110" i="1"/>
  <c r="DM136" i="1" s="1"/>
  <c r="DM29" i="1" s="1"/>
  <c r="DM39" i="1" s="1"/>
  <c r="DM89" i="1"/>
  <c r="DO90" i="1"/>
  <c r="DO116" i="1" s="1"/>
  <c r="DO30" i="1"/>
  <c r="BA91" i="1"/>
  <c r="DN56" i="1"/>
  <c r="DN84" i="1"/>
  <c r="DR17" i="1"/>
  <c r="DQ55" i="1"/>
  <c r="DP18" i="1"/>
  <c r="DO51" i="1"/>
  <c r="DO68" i="1" s="1"/>
  <c r="DP57" i="1"/>
  <c r="DP69" i="1"/>
  <c r="DP40" i="1" s="1"/>
  <c r="BA60" i="1"/>
  <c r="BA59" i="1"/>
  <c r="BB55" i="1" s="1"/>
  <c r="DK94" i="1" l="1"/>
  <c r="DK93" i="1"/>
  <c r="DK100" i="1"/>
  <c r="DK104" i="1" s="1"/>
  <c r="DK105" i="1" s="1"/>
  <c r="DL70" i="1"/>
  <c r="DL72" i="1" s="1"/>
  <c r="DR67" i="1"/>
  <c r="DM91" i="1"/>
  <c r="DM60" i="1"/>
  <c r="BA70" i="1"/>
  <c r="BA71" i="1" s="1"/>
  <c r="BB67" i="1" s="1"/>
  <c r="BB68" i="1" s="1"/>
  <c r="DM59" i="1"/>
  <c r="DN58" i="1"/>
  <c r="DR114" i="1"/>
  <c r="DR88" i="1"/>
  <c r="DP90" i="1"/>
  <c r="DP116" i="1" s="1"/>
  <c r="DP30" i="1"/>
  <c r="DN110" i="1"/>
  <c r="DN136" i="1" s="1"/>
  <c r="DN29" i="1" s="1"/>
  <c r="DN39" i="1" s="1"/>
  <c r="DN89" i="1"/>
  <c r="DO56" i="1"/>
  <c r="DO84" i="1"/>
  <c r="DS17" i="1"/>
  <c r="DR55" i="1"/>
  <c r="DQ57" i="1"/>
  <c r="DQ69" i="1"/>
  <c r="DQ40" i="1" s="1"/>
  <c r="DQ18" i="1"/>
  <c r="DP51" i="1"/>
  <c r="DP68" i="1" s="1"/>
  <c r="BB56" i="1"/>
  <c r="BB58" i="1" s="1"/>
  <c r="DL71" i="1" l="1"/>
  <c r="DL78" i="1"/>
  <c r="DL79" i="1" s="1"/>
  <c r="DL92" i="1" s="1"/>
  <c r="DL93" i="1" s="1"/>
  <c r="DM70" i="1"/>
  <c r="DM71" i="1" s="1"/>
  <c r="BA72" i="1"/>
  <c r="DS67" i="1"/>
  <c r="BA78" i="1"/>
  <c r="BA79" i="1" s="1"/>
  <c r="DM78" i="1"/>
  <c r="DM79" i="1" s="1"/>
  <c r="DM92" i="1" s="1"/>
  <c r="DM72" i="1"/>
  <c r="DN91" i="1"/>
  <c r="DN59" i="1"/>
  <c r="DN60" i="1"/>
  <c r="DO58" i="1"/>
  <c r="BB91" i="1"/>
  <c r="DO110" i="1"/>
  <c r="DO136" i="1" s="1"/>
  <c r="DO29" i="1" s="1"/>
  <c r="DO39" i="1" s="1"/>
  <c r="DO89" i="1"/>
  <c r="DQ90" i="1"/>
  <c r="DQ116" i="1" s="1"/>
  <c r="DQ30" i="1"/>
  <c r="DS114" i="1"/>
  <c r="DS88" i="1"/>
  <c r="DL100" i="1"/>
  <c r="BB59" i="1"/>
  <c r="BC55" i="1" s="1"/>
  <c r="DP56" i="1"/>
  <c r="DP84" i="1"/>
  <c r="DR69" i="1"/>
  <c r="DR40" i="1" s="1"/>
  <c r="DR57" i="1"/>
  <c r="BB60" i="1"/>
  <c r="DR18" i="1"/>
  <c r="DQ51" i="1"/>
  <c r="DQ68" i="1" s="1"/>
  <c r="DT17" i="1"/>
  <c r="DS55" i="1"/>
  <c r="DL94" i="1" l="1"/>
  <c r="DL117" i="1"/>
  <c r="DT67" i="1"/>
  <c r="DN70" i="1"/>
  <c r="DN78" i="1" s="1"/>
  <c r="DN79" i="1" s="1"/>
  <c r="DN92" i="1" s="1"/>
  <c r="BB70" i="1"/>
  <c r="BB71" i="1" s="1"/>
  <c r="BC67" i="1" s="1"/>
  <c r="BC68" i="1" s="1"/>
  <c r="DO59" i="1"/>
  <c r="DO60" i="1"/>
  <c r="DO70" i="1" s="1"/>
  <c r="DO91" i="1"/>
  <c r="BC56" i="1"/>
  <c r="BC58" i="1" s="1"/>
  <c r="DP58" i="1"/>
  <c r="DL104" i="1"/>
  <c r="DL105" i="1" s="1"/>
  <c r="DR90" i="1"/>
  <c r="DR116" i="1" s="1"/>
  <c r="DR30" i="1"/>
  <c r="DP110" i="1"/>
  <c r="DP136" i="1" s="1"/>
  <c r="DP29" i="1" s="1"/>
  <c r="DP39" i="1" s="1"/>
  <c r="DP89" i="1"/>
  <c r="DT114" i="1"/>
  <c r="DT88" i="1"/>
  <c r="DM100" i="1"/>
  <c r="DM117" i="1"/>
  <c r="DM93" i="1"/>
  <c r="DM94" i="1"/>
  <c r="DQ56" i="1"/>
  <c r="DQ84" i="1"/>
  <c r="DS69" i="1"/>
  <c r="DS40" i="1" s="1"/>
  <c r="DS57" i="1"/>
  <c r="DU17" i="1"/>
  <c r="DT55" i="1"/>
  <c r="DS18" i="1"/>
  <c r="DR51" i="1"/>
  <c r="DR68" i="1" s="1"/>
  <c r="DN71" i="1" l="1"/>
  <c r="DN72" i="1"/>
  <c r="DU67" i="1"/>
  <c r="BB72" i="1"/>
  <c r="BB78" i="1"/>
  <c r="BB79" i="1" s="1"/>
  <c r="DO78" i="1"/>
  <c r="DO79" i="1" s="1"/>
  <c r="DO92" i="1" s="1"/>
  <c r="DO71" i="1"/>
  <c r="DO72" i="1"/>
  <c r="DP60" i="1"/>
  <c r="BC60" i="1"/>
  <c r="DP91" i="1"/>
  <c r="DP59" i="1"/>
  <c r="DP70" i="1" s="1"/>
  <c r="BC91" i="1"/>
  <c r="BC59" i="1"/>
  <c r="BD55" i="1" s="1"/>
  <c r="BD56" i="1" s="1"/>
  <c r="BD58" i="1" s="1"/>
  <c r="BD60" i="1" s="1"/>
  <c r="DQ58" i="1"/>
  <c r="DQ91" i="1" s="1"/>
  <c r="DM104" i="1"/>
  <c r="DM105" i="1" s="1"/>
  <c r="DS90" i="1"/>
  <c r="DS116" i="1" s="1"/>
  <c r="DS30" i="1"/>
  <c r="DQ110" i="1"/>
  <c r="DQ136" i="1" s="1"/>
  <c r="DQ29" i="1" s="1"/>
  <c r="DQ39" i="1" s="1"/>
  <c r="DQ89" i="1"/>
  <c r="DU88" i="1"/>
  <c r="DU114" i="1"/>
  <c r="DN94" i="1"/>
  <c r="DN100" i="1"/>
  <c r="DN93" i="1"/>
  <c r="DN117" i="1"/>
  <c r="DR56" i="1"/>
  <c r="DR84" i="1"/>
  <c r="DT18" i="1"/>
  <c r="DS51" i="1"/>
  <c r="DS68" i="1" s="1"/>
  <c r="DT57" i="1"/>
  <c r="DT69" i="1"/>
  <c r="DT40" i="1" s="1"/>
  <c r="DV17" i="1"/>
  <c r="DU55" i="1"/>
  <c r="DV67" i="1" l="1"/>
  <c r="BD59" i="1"/>
  <c r="BE55" i="1" s="1"/>
  <c r="DP71" i="1"/>
  <c r="DP78" i="1"/>
  <c r="DP79" i="1" s="1"/>
  <c r="DP92" i="1" s="1"/>
  <c r="BC70" i="1"/>
  <c r="BC78" i="1" s="1"/>
  <c r="BC79" i="1" s="1"/>
  <c r="DP72" i="1"/>
  <c r="DQ59" i="1"/>
  <c r="DQ60" i="1"/>
  <c r="DQ70" i="1" s="1"/>
  <c r="BD91" i="1"/>
  <c r="BD70" i="1"/>
  <c r="BD72" i="1" s="1"/>
  <c r="DR58" i="1"/>
  <c r="DN104" i="1"/>
  <c r="DN105" i="1" s="1"/>
  <c r="DV88" i="1"/>
  <c r="DV114" i="1"/>
  <c r="DR110" i="1"/>
  <c r="DR136" i="1" s="1"/>
  <c r="DR29" i="1" s="1"/>
  <c r="DR39" i="1" s="1"/>
  <c r="DR89" i="1"/>
  <c r="DT90" i="1"/>
  <c r="DT116" i="1" s="1"/>
  <c r="DT30" i="1"/>
  <c r="DO93" i="1"/>
  <c r="DO100" i="1"/>
  <c r="DO94" i="1"/>
  <c r="DO117" i="1"/>
  <c r="DS56" i="1"/>
  <c r="DS84" i="1"/>
  <c r="DU69" i="1"/>
  <c r="DU40" i="1" s="1"/>
  <c r="DU57" i="1"/>
  <c r="DU18" i="1"/>
  <c r="DT51" i="1"/>
  <c r="DT68" i="1" s="1"/>
  <c r="DW17" i="1"/>
  <c r="DV55" i="1"/>
  <c r="BE56" i="1"/>
  <c r="DW67" i="1" l="1"/>
  <c r="DQ71" i="1"/>
  <c r="DQ78" i="1"/>
  <c r="DQ79" i="1" s="1"/>
  <c r="DQ92" i="1" s="1"/>
  <c r="DQ117" i="1" s="1"/>
  <c r="DQ72" i="1"/>
  <c r="BD78" i="1"/>
  <c r="BD79" i="1" s="1"/>
  <c r="BC71" i="1"/>
  <c r="BD67" i="1" s="1"/>
  <c r="BC72" i="1"/>
  <c r="DR91" i="1"/>
  <c r="DR60" i="1"/>
  <c r="DR59" i="1"/>
  <c r="DR70" i="1" s="1"/>
  <c r="DS58" i="1"/>
  <c r="DO104" i="1"/>
  <c r="DO105" i="1" s="1"/>
  <c r="DU90" i="1"/>
  <c r="DU116" i="1" s="1"/>
  <c r="DU30" i="1"/>
  <c r="DW114" i="1"/>
  <c r="DW88" i="1"/>
  <c r="DS110" i="1"/>
  <c r="DS136" i="1" s="1"/>
  <c r="DS29" i="1" s="1"/>
  <c r="DS39" i="1" s="1"/>
  <c r="DS89" i="1"/>
  <c r="DQ100" i="1"/>
  <c r="DQ94" i="1"/>
  <c r="DP100" i="1"/>
  <c r="DP94" i="1"/>
  <c r="DP117" i="1"/>
  <c r="DP93" i="1"/>
  <c r="DT56" i="1"/>
  <c r="DT84" i="1"/>
  <c r="DV18" i="1"/>
  <c r="DU51" i="1"/>
  <c r="DU68" i="1" s="1"/>
  <c r="DX17" i="1"/>
  <c r="DW55" i="1"/>
  <c r="DV69" i="1"/>
  <c r="DV40" i="1" s="1"/>
  <c r="DV57" i="1"/>
  <c r="BE58" i="1"/>
  <c r="DQ93" i="1" l="1"/>
  <c r="DX67" i="1"/>
  <c r="DR78" i="1"/>
  <c r="DR79" i="1" s="1"/>
  <c r="DR92" i="1" s="1"/>
  <c r="DR94" i="1" s="1"/>
  <c r="DR71" i="1"/>
  <c r="DR72" i="1"/>
  <c r="BD68" i="1"/>
  <c r="BD71" i="1" s="1"/>
  <c r="BE67" i="1" s="1"/>
  <c r="DS91" i="1"/>
  <c r="DS60" i="1"/>
  <c r="DS59" i="1"/>
  <c r="DS70" i="1" s="1"/>
  <c r="DT58" i="1"/>
  <c r="DT59" i="1" s="1"/>
  <c r="DP104" i="1"/>
  <c r="DP105" i="1" s="1"/>
  <c r="DQ104" i="1"/>
  <c r="DQ105" i="1" s="1"/>
  <c r="DT110" i="1"/>
  <c r="DT136" i="1" s="1"/>
  <c r="DT29" i="1" s="1"/>
  <c r="DT39" i="1" s="1"/>
  <c r="DT89" i="1"/>
  <c r="DV90" i="1"/>
  <c r="DV116" i="1" s="1"/>
  <c r="DV30" i="1"/>
  <c r="BE91" i="1"/>
  <c r="DX88" i="1"/>
  <c r="DX114" i="1"/>
  <c r="DR100" i="1"/>
  <c r="DR104" i="1" s="1"/>
  <c r="DU56" i="1"/>
  <c r="DU84" i="1"/>
  <c r="DW18" i="1"/>
  <c r="DV51" i="1"/>
  <c r="DV68" i="1" s="1"/>
  <c r="DW69" i="1"/>
  <c r="DW40" i="1" s="1"/>
  <c r="DW57" i="1"/>
  <c r="BE60" i="1"/>
  <c r="DY17" i="1"/>
  <c r="DX55" i="1"/>
  <c r="BE59" i="1"/>
  <c r="BF55" i="1" s="1"/>
  <c r="DR117" i="1" l="1"/>
  <c r="DR93" i="1"/>
  <c r="DY67" i="1"/>
  <c r="DS71" i="1"/>
  <c r="DS72" i="1"/>
  <c r="DS78" i="1"/>
  <c r="DS79" i="1" s="1"/>
  <c r="DS92" i="1" s="1"/>
  <c r="BE68" i="1"/>
  <c r="DT60" i="1"/>
  <c r="DT70" i="1" s="1"/>
  <c r="DT71" i="1" s="1"/>
  <c r="DT91" i="1"/>
  <c r="BE70" i="1"/>
  <c r="BE71" i="1" s="1"/>
  <c r="BF67" i="1" s="1"/>
  <c r="BF68" i="1" s="1"/>
  <c r="DU58" i="1"/>
  <c r="DU59" i="1" s="1"/>
  <c r="DU110" i="1"/>
  <c r="DU136" i="1" s="1"/>
  <c r="DU29" i="1" s="1"/>
  <c r="DU39" i="1" s="1"/>
  <c r="DU89" i="1"/>
  <c r="DY88" i="1"/>
  <c r="DY114" i="1"/>
  <c r="DW90" i="1"/>
  <c r="DW116" i="1" s="1"/>
  <c r="DW30" i="1"/>
  <c r="DR105" i="1"/>
  <c r="DV56" i="1"/>
  <c r="DV84" i="1"/>
  <c r="DX69" i="1"/>
  <c r="DX40" i="1" s="1"/>
  <c r="DX57" i="1"/>
  <c r="DZ17" i="1"/>
  <c r="DY55" i="1"/>
  <c r="DX18" i="1"/>
  <c r="DW51" i="1"/>
  <c r="DW68" i="1" s="1"/>
  <c r="BF56" i="1"/>
  <c r="DZ67" i="1" l="1"/>
  <c r="DT72" i="1"/>
  <c r="BE72" i="1"/>
  <c r="DU60" i="1"/>
  <c r="BE78" i="1"/>
  <c r="BE79" i="1" s="1"/>
  <c r="DT78" i="1"/>
  <c r="DT79" i="1" s="1"/>
  <c r="DT92" i="1" s="1"/>
  <c r="DU91" i="1"/>
  <c r="DU70" i="1"/>
  <c r="DU71" i="1" s="1"/>
  <c r="DZ88" i="1"/>
  <c r="DZ114" i="1"/>
  <c r="DX90" i="1"/>
  <c r="DX116" i="1" s="1"/>
  <c r="DX30" i="1"/>
  <c r="DV110" i="1"/>
  <c r="DV136" i="1" s="1"/>
  <c r="DV29" i="1" s="1"/>
  <c r="DV39" i="1" s="1"/>
  <c r="DV89" i="1"/>
  <c r="DV58" i="1"/>
  <c r="DS100" i="1"/>
  <c r="DS117" i="1"/>
  <c r="DS94" i="1"/>
  <c r="DS93" i="1"/>
  <c r="DW56" i="1"/>
  <c r="DW84" i="1"/>
  <c r="EA17" i="1"/>
  <c r="DZ55" i="1"/>
  <c r="DY18" i="1"/>
  <c r="DX51" i="1"/>
  <c r="DX68" i="1" s="1"/>
  <c r="DY69" i="1"/>
  <c r="DY40" i="1" s="1"/>
  <c r="DY57" i="1"/>
  <c r="BF58" i="1"/>
  <c r="EA67" i="1" l="1"/>
  <c r="DU78" i="1"/>
  <c r="DU72" i="1"/>
  <c r="DW58" i="1"/>
  <c r="DW59" i="1" s="1"/>
  <c r="DS104" i="1"/>
  <c r="DS105" i="1" s="1"/>
  <c r="BF91" i="1"/>
  <c r="DY90" i="1"/>
  <c r="DY116" i="1" s="1"/>
  <c r="DY30" i="1"/>
  <c r="EA88" i="1"/>
  <c r="EA114" i="1"/>
  <c r="DW110" i="1"/>
  <c r="DW136" i="1" s="1"/>
  <c r="DW29" i="1" s="1"/>
  <c r="DW39" i="1" s="1"/>
  <c r="DW89" i="1"/>
  <c r="DV91" i="1"/>
  <c r="DV60" i="1"/>
  <c r="DV59" i="1"/>
  <c r="DU79" i="1"/>
  <c r="DU92" i="1" s="1"/>
  <c r="DT93" i="1"/>
  <c r="DT100" i="1"/>
  <c r="DT117" i="1"/>
  <c r="DT94" i="1"/>
  <c r="DX56" i="1"/>
  <c r="DX84" i="1"/>
  <c r="DZ18" i="1"/>
  <c r="DY51" i="1"/>
  <c r="DY68" i="1" s="1"/>
  <c r="DZ57" i="1"/>
  <c r="DZ69" i="1"/>
  <c r="DZ40" i="1" s="1"/>
  <c r="EB17" i="1"/>
  <c r="EA55" i="1"/>
  <c r="BF60" i="1"/>
  <c r="BF59" i="1"/>
  <c r="BG55" i="1" s="1"/>
  <c r="EB67" i="1" l="1"/>
  <c r="DV70" i="1"/>
  <c r="DV71" i="1" s="1"/>
  <c r="BF70" i="1"/>
  <c r="BF71" i="1" s="1"/>
  <c r="BG67" i="1" s="1"/>
  <c r="BG68" i="1" s="1"/>
  <c r="DW60" i="1"/>
  <c r="DW70" i="1" s="1"/>
  <c r="DW91" i="1"/>
  <c r="DX58" i="1"/>
  <c r="DV72" i="1"/>
  <c r="DT104" i="1"/>
  <c r="DT105" i="1" s="1"/>
  <c r="BF72" i="1"/>
  <c r="DV78" i="1"/>
  <c r="DV79" i="1" s="1"/>
  <c r="DV92" i="1" s="1"/>
  <c r="EB114" i="1"/>
  <c r="EB88" i="1"/>
  <c r="DX110" i="1"/>
  <c r="DX136" i="1" s="1"/>
  <c r="DX29" i="1" s="1"/>
  <c r="DX39" i="1" s="1"/>
  <c r="DX89" i="1"/>
  <c r="DZ90" i="1"/>
  <c r="DZ116" i="1" s="1"/>
  <c r="DZ30" i="1"/>
  <c r="DU94" i="1"/>
  <c r="DU100" i="1"/>
  <c r="DU117" i="1"/>
  <c r="DU93" i="1"/>
  <c r="DY56" i="1"/>
  <c r="DY84" i="1"/>
  <c r="EA57" i="1"/>
  <c r="EA69" i="1"/>
  <c r="EA40" i="1" s="1"/>
  <c r="EC17" i="1"/>
  <c r="EB55" i="1"/>
  <c r="EA18" i="1"/>
  <c r="DZ51" i="1"/>
  <c r="DZ68" i="1" s="1"/>
  <c r="BG56" i="1"/>
  <c r="BG58" i="1" s="1"/>
  <c r="EC67" i="1" l="1"/>
  <c r="BF78" i="1"/>
  <c r="DW71" i="1"/>
  <c r="DW78" i="1"/>
  <c r="DW79" i="1" s="1"/>
  <c r="DW92" i="1" s="1"/>
  <c r="DW72" i="1"/>
  <c r="DX59" i="1"/>
  <c r="DX60" i="1"/>
  <c r="DX70" i="1" s="1"/>
  <c r="DX71" i="1" s="1"/>
  <c r="DX91" i="1"/>
  <c r="DY58" i="1"/>
  <c r="DY91" i="1" s="1"/>
  <c r="DU104" i="1"/>
  <c r="DU105" i="1" s="1"/>
  <c r="EA90" i="1"/>
  <c r="EA116" i="1" s="1"/>
  <c r="EA30" i="1"/>
  <c r="DY110" i="1"/>
  <c r="DY136" i="1" s="1"/>
  <c r="DY29" i="1" s="1"/>
  <c r="DY39" i="1" s="1"/>
  <c r="DY89" i="1"/>
  <c r="EC114" i="1"/>
  <c r="EC88" i="1"/>
  <c r="BG91" i="1"/>
  <c r="BF79" i="1"/>
  <c r="DV94" i="1"/>
  <c r="DV100" i="1"/>
  <c r="DV117" i="1"/>
  <c r="DV93" i="1"/>
  <c r="DZ56" i="1"/>
  <c r="DZ84" i="1"/>
  <c r="EB57" i="1"/>
  <c r="EB69" i="1"/>
  <c r="EB40" i="1" s="1"/>
  <c r="ED17" i="1"/>
  <c r="EC55" i="1"/>
  <c r="BG60" i="1"/>
  <c r="EB18" i="1"/>
  <c r="EA51" i="1"/>
  <c r="EA68" i="1" s="1"/>
  <c r="BG59" i="1"/>
  <c r="BH55" i="1" s="1"/>
  <c r="ED67" i="1" l="1"/>
  <c r="BG70" i="1"/>
  <c r="BG71" i="1" s="1"/>
  <c r="BH67" i="1" s="1"/>
  <c r="BH68" i="1" s="1"/>
  <c r="DX72" i="1"/>
  <c r="DX78" i="1"/>
  <c r="DX79" i="1" s="1"/>
  <c r="DX92" i="1" s="1"/>
  <c r="DX93" i="1" s="1"/>
  <c r="DY59" i="1"/>
  <c r="DY60" i="1"/>
  <c r="DZ58" i="1"/>
  <c r="DV104" i="1"/>
  <c r="DV105" i="1" s="1"/>
  <c r="EB90" i="1"/>
  <c r="EB116" i="1" s="1"/>
  <c r="EB30" i="1"/>
  <c r="DZ110" i="1"/>
  <c r="DZ136" i="1" s="1"/>
  <c r="DZ29" i="1" s="1"/>
  <c r="DZ39" i="1" s="1"/>
  <c r="DZ89" i="1"/>
  <c r="ED114" i="1"/>
  <c r="ED88" i="1"/>
  <c r="DW93" i="1"/>
  <c r="DW100" i="1"/>
  <c r="DW117" i="1"/>
  <c r="DW94" i="1"/>
  <c r="EA56" i="1"/>
  <c r="EA58" i="1" s="1"/>
  <c r="EA84" i="1"/>
  <c r="EE17" i="1"/>
  <c r="ED55" i="1"/>
  <c r="EC57" i="1"/>
  <c r="EC69" i="1"/>
  <c r="EC40" i="1" s="1"/>
  <c r="EC18" i="1"/>
  <c r="EB51" i="1"/>
  <c r="EB68" i="1" s="1"/>
  <c r="BH56" i="1"/>
  <c r="BG72" i="1" l="1"/>
  <c r="BG78" i="1"/>
  <c r="BG79" i="1" s="1"/>
  <c r="DX117" i="1"/>
  <c r="DX100" i="1"/>
  <c r="DX94" i="1"/>
  <c r="EE67" i="1"/>
  <c r="C22" i="1"/>
  <c r="DY70" i="1"/>
  <c r="DY71" i="1" s="1"/>
  <c r="DZ59" i="1"/>
  <c r="DZ60" i="1"/>
  <c r="DZ91" i="1"/>
  <c r="DX104" i="1"/>
  <c r="DX105" i="1" s="1"/>
  <c r="DW104" i="1"/>
  <c r="DW105" i="1" s="1"/>
  <c r="EA110" i="1"/>
  <c r="EA136" i="1" s="1"/>
  <c r="EA29" i="1" s="1"/>
  <c r="EA39" i="1" s="1"/>
  <c r="EA89" i="1"/>
  <c r="EC90" i="1"/>
  <c r="EC116" i="1" s="1"/>
  <c r="EC30" i="1"/>
  <c r="EE114" i="1"/>
  <c r="EE88" i="1"/>
  <c r="EA59" i="1"/>
  <c r="EA91" i="1"/>
  <c r="EB56" i="1"/>
  <c r="EB84" i="1"/>
  <c r="EE55" i="1"/>
  <c r="ED18" i="1"/>
  <c r="EC51" i="1"/>
  <c r="EC68" i="1" s="1"/>
  <c r="ED69" i="1"/>
  <c r="ED40" i="1" s="1"/>
  <c r="ED57" i="1"/>
  <c r="EA60" i="1"/>
  <c r="BH58" i="1"/>
  <c r="DY72" i="1" l="1"/>
  <c r="DY78" i="1"/>
  <c r="DY79" i="1" s="1"/>
  <c r="DY92" i="1" s="1"/>
  <c r="DY94" i="1" s="1"/>
  <c r="DZ70" i="1"/>
  <c r="DZ71" i="1" s="1"/>
  <c r="EA70" i="1"/>
  <c r="EA71" i="1" s="1"/>
  <c r="DZ78" i="1"/>
  <c r="DZ79" i="1" s="1"/>
  <c r="DZ92" i="1" s="1"/>
  <c r="EB58" i="1"/>
  <c r="EB91" i="1" s="1"/>
  <c r="EA72" i="1"/>
  <c r="BH91" i="1"/>
  <c r="ED90" i="1"/>
  <c r="ED116" i="1" s="1"/>
  <c r="ED30" i="1"/>
  <c r="EB110" i="1"/>
  <c r="EB136" i="1" s="1"/>
  <c r="EB29" i="1" s="1"/>
  <c r="EB39" i="1" s="1"/>
  <c r="EB89" i="1"/>
  <c r="EC56" i="1"/>
  <c r="EC84" i="1"/>
  <c r="EE18" i="1"/>
  <c r="ED51" i="1"/>
  <c r="ED68" i="1" s="1"/>
  <c r="EE69" i="1"/>
  <c r="EE40" i="1" s="1"/>
  <c r="EE57" i="1"/>
  <c r="BH60" i="1"/>
  <c r="BH59" i="1"/>
  <c r="BI55" i="1" s="1"/>
  <c r="DZ72" i="1" l="1"/>
  <c r="DY117" i="1"/>
  <c r="DY93" i="1"/>
  <c r="DY100" i="1"/>
  <c r="DY104" i="1" s="1"/>
  <c r="DY105" i="1" s="1"/>
  <c r="EB60" i="1"/>
  <c r="EE51" i="1"/>
  <c r="EE68" i="1" s="1"/>
  <c r="C21" i="1"/>
  <c r="EA78" i="1"/>
  <c r="EA79" i="1" s="1"/>
  <c r="EA92" i="1" s="1"/>
  <c r="BH70" i="1"/>
  <c r="BH71" i="1" s="1"/>
  <c r="BI67" i="1" s="1"/>
  <c r="BI68" i="1" s="1"/>
  <c r="EB59" i="1"/>
  <c r="EB70" i="1"/>
  <c r="EB71" i="1" s="1"/>
  <c r="EC58" i="1"/>
  <c r="EC59" i="1" s="1"/>
  <c r="EC110" i="1"/>
  <c r="EC136" i="1" s="1"/>
  <c r="EC29" i="1" s="1"/>
  <c r="EC39" i="1" s="1"/>
  <c r="EC89" i="1"/>
  <c r="EE90" i="1"/>
  <c r="EE116" i="1" s="1"/>
  <c r="EE30" i="1"/>
  <c r="DZ94" i="1"/>
  <c r="DZ100" i="1"/>
  <c r="DZ93" i="1"/>
  <c r="DZ117" i="1"/>
  <c r="ED56" i="1"/>
  <c r="ED84" i="1"/>
  <c r="EE56" i="1"/>
  <c r="BI56" i="1"/>
  <c r="BI58" i="1" s="1"/>
  <c r="BH72" i="1" l="1"/>
  <c r="BH78" i="1"/>
  <c r="BH79" i="1" s="1"/>
  <c r="EE84" i="1"/>
  <c r="EC60" i="1"/>
  <c r="EB78" i="1"/>
  <c r="EB79" i="1" s="1"/>
  <c r="EB92" i="1" s="1"/>
  <c r="EB72" i="1"/>
  <c r="EC91" i="1"/>
  <c r="EC70" i="1"/>
  <c r="EC78" i="1" s="1"/>
  <c r="EE58" i="1"/>
  <c r="EE91" i="1" s="1"/>
  <c r="ED58" i="1"/>
  <c r="ED59" i="1" s="1"/>
  <c r="DZ104" i="1"/>
  <c r="DZ105" i="1" s="1"/>
  <c r="EC72" i="1"/>
  <c r="BI91" i="1"/>
  <c r="ED110" i="1"/>
  <c r="ED136" i="1" s="1"/>
  <c r="ED29" i="1" s="1"/>
  <c r="ED39" i="1" s="1"/>
  <c r="ED89" i="1"/>
  <c r="EE110" i="1"/>
  <c r="EE136" i="1" s="1"/>
  <c r="EE29" i="1" s="1"/>
  <c r="EE39" i="1" s="1"/>
  <c r="EE89" i="1"/>
  <c r="EA94" i="1"/>
  <c r="EA100" i="1"/>
  <c r="EA117" i="1"/>
  <c r="EA93" i="1"/>
  <c r="BI60" i="1"/>
  <c r="BI59" i="1"/>
  <c r="BJ55" i="1" s="1"/>
  <c r="EC71" i="1" l="1"/>
  <c r="BI70" i="1"/>
  <c r="BI71" i="1" s="1"/>
  <c r="BJ67" i="1" s="1"/>
  <c r="BJ68" i="1" s="1"/>
  <c r="EE60" i="1"/>
  <c r="EE59" i="1"/>
  <c r="EE70" i="1" s="1"/>
  <c r="ED60" i="1"/>
  <c r="ED70" i="1" s="1"/>
  <c r="ED91" i="1"/>
  <c r="EA104" i="1"/>
  <c r="EA105" i="1" s="1"/>
  <c r="EC79" i="1"/>
  <c r="EC92" i="1" s="1"/>
  <c r="EB100" i="1"/>
  <c r="EB93" i="1"/>
  <c r="EB117" i="1"/>
  <c r="EB94" i="1"/>
  <c r="BJ56" i="1"/>
  <c r="BI72" i="1" l="1"/>
  <c r="BI78" i="1"/>
  <c r="BI79" i="1" s="1"/>
  <c r="ED71" i="1"/>
  <c r="ED78" i="1"/>
  <c r="ED79" i="1" s="1"/>
  <c r="ED92" i="1" s="1"/>
  <c r="ED72" i="1"/>
  <c r="EE71" i="1"/>
  <c r="EE72" i="1"/>
  <c r="EE78" i="1"/>
  <c r="EB104" i="1"/>
  <c r="EB105" i="1" s="1"/>
  <c r="EE79" i="1"/>
  <c r="EE92" i="1" s="1"/>
  <c r="EC100" i="1"/>
  <c r="EC117" i="1"/>
  <c r="EC93" i="1"/>
  <c r="EC94" i="1"/>
  <c r="BJ58" i="1"/>
  <c r="EC104" i="1" l="1"/>
  <c r="EC105" i="1" s="1"/>
  <c r="BJ91" i="1"/>
  <c r="EE94" i="1"/>
  <c r="EE100" i="1"/>
  <c r="EE117" i="1"/>
  <c r="EE93" i="1"/>
  <c r="ED94" i="1"/>
  <c r="ED100" i="1"/>
  <c r="ED93" i="1"/>
  <c r="ED117" i="1"/>
  <c r="BJ60" i="1"/>
  <c r="BJ59" i="1"/>
  <c r="BK55" i="1" s="1"/>
  <c r="BJ70" i="1" l="1"/>
  <c r="BJ72" i="1" s="1"/>
  <c r="ED104" i="1"/>
  <c r="ED105" i="1" s="1"/>
  <c r="EE104" i="1"/>
  <c r="EE105" i="1" s="1"/>
  <c r="BK56" i="1"/>
  <c r="BJ71" i="1" l="1"/>
  <c r="BK67" i="1" s="1"/>
  <c r="BK68" i="1" s="1"/>
  <c r="BJ78" i="1"/>
  <c r="BJ79" i="1" s="1"/>
  <c r="BK58" i="1"/>
  <c r="BK91" i="1" s="1"/>
  <c r="BK60" i="1" l="1"/>
  <c r="C62" i="1" s="1"/>
  <c r="BK59" i="1"/>
  <c r="BK70" i="1" s="1"/>
  <c r="C63" i="1" l="1"/>
  <c r="BK71" i="1"/>
  <c r="BK72" i="1"/>
  <c r="BK78" i="1"/>
  <c r="BK79" i="1"/>
  <c r="BL115" i="1" l="1"/>
  <c r="BL118" i="1" l="1"/>
  <c r="BL126" i="1" l="1"/>
  <c r="BL130" i="1" s="1"/>
  <c r="BL120" i="1"/>
  <c r="BL119" i="1"/>
  <c r="BL131" i="1" l="1"/>
  <c r="BM115" i="1"/>
  <c r="BL138" i="1" l="1"/>
  <c r="BL139" i="1"/>
  <c r="BL41" i="1" s="1"/>
  <c r="BL42" i="1" s="1"/>
  <c r="BM118" i="1"/>
  <c r="BM126" i="1" l="1"/>
  <c r="BM130" i="1" s="1"/>
  <c r="BL31" i="1"/>
  <c r="BL32" i="1" s="1"/>
  <c r="BL140" i="1"/>
  <c r="BL141" i="1" s="1"/>
  <c r="BM120" i="1"/>
  <c r="BM119" i="1"/>
  <c r="BM131" i="1" l="1"/>
  <c r="BN115" i="1"/>
  <c r="BN118" i="1" s="1"/>
  <c r="BN126" i="1" l="1"/>
  <c r="BN130" i="1" s="1"/>
  <c r="BM138" i="1"/>
  <c r="BM139" i="1"/>
  <c r="BM41" i="1" s="1"/>
  <c r="BM42" i="1" s="1"/>
  <c r="BN120" i="1"/>
  <c r="BN119" i="1"/>
  <c r="BM31" i="1" l="1"/>
  <c r="BM32" i="1" s="1"/>
  <c r="BN131" i="1"/>
  <c r="BM140" i="1"/>
  <c r="BM141" i="1" s="1"/>
  <c r="BO115" i="1"/>
  <c r="BO118" i="1" s="1"/>
  <c r="BO126" i="1" l="1"/>
  <c r="BO130" i="1" s="1"/>
  <c r="BN138" i="1"/>
  <c r="BN139" i="1"/>
  <c r="BN41" i="1" s="1"/>
  <c r="BN42" i="1" s="1"/>
  <c r="BO120" i="1"/>
  <c r="BO119" i="1"/>
  <c r="BN31" i="1" l="1"/>
  <c r="BN32" i="1" s="1"/>
  <c r="BO131" i="1"/>
  <c r="BN140" i="1"/>
  <c r="BN141" i="1" s="1"/>
  <c r="BP115" i="1"/>
  <c r="BP118" i="1" s="1"/>
  <c r="BP126" i="1" l="1"/>
  <c r="BO138" i="1"/>
  <c r="BO139" i="1"/>
  <c r="BO41" i="1" s="1"/>
  <c r="BO42" i="1" s="1"/>
  <c r="BP120" i="1"/>
  <c r="BP119" i="1"/>
  <c r="BP130" i="1" l="1"/>
  <c r="BP131" i="1" s="1"/>
  <c r="BO31" i="1"/>
  <c r="BO32" i="1" s="1"/>
  <c r="BO140" i="1"/>
  <c r="BO141" i="1" s="1"/>
  <c r="BQ115" i="1"/>
  <c r="BQ118" i="1" s="1"/>
  <c r="BQ126" i="1" l="1"/>
  <c r="BQ130" i="1" s="1"/>
  <c r="BP138" i="1"/>
  <c r="BP139" i="1"/>
  <c r="BP41" i="1" s="1"/>
  <c r="BP42" i="1" s="1"/>
  <c r="BQ120" i="1"/>
  <c r="BQ119" i="1"/>
  <c r="BP31" i="1" l="1"/>
  <c r="BP32" i="1" s="1"/>
  <c r="BQ131" i="1"/>
  <c r="BP140" i="1"/>
  <c r="BP141" i="1" s="1"/>
  <c r="BR115" i="1"/>
  <c r="BQ138" i="1" l="1"/>
  <c r="BQ139" i="1"/>
  <c r="BQ41" i="1" s="1"/>
  <c r="BQ42" i="1" s="1"/>
  <c r="BR118" i="1"/>
  <c r="BQ31" i="1" l="1"/>
  <c r="BQ32" i="1" s="1"/>
  <c r="BR126" i="1"/>
  <c r="BQ140" i="1"/>
  <c r="BQ141" i="1" s="1"/>
  <c r="BR120" i="1"/>
  <c r="BR130" i="1"/>
  <c r="BR119" i="1"/>
  <c r="BR131" i="1" l="1"/>
  <c r="BS115" i="1"/>
  <c r="BR138" i="1" l="1"/>
  <c r="BR139" i="1"/>
  <c r="BR41" i="1" s="1"/>
  <c r="BR42" i="1" s="1"/>
  <c r="BS118" i="1"/>
  <c r="BS126" i="1" l="1"/>
  <c r="BS130" i="1" s="1"/>
  <c r="BR31" i="1"/>
  <c r="BR32" i="1" s="1"/>
  <c r="BR140" i="1"/>
  <c r="BR141" i="1" s="1"/>
  <c r="BS120" i="1"/>
  <c r="BS119" i="1"/>
  <c r="BS131" i="1" l="1"/>
  <c r="BT115" i="1"/>
  <c r="BT118" i="1" s="1"/>
  <c r="BT126" i="1" l="1"/>
  <c r="BT130" i="1" s="1"/>
  <c r="BS138" i="1"/>
  <c r="BS139" i="1"/>
  <c r="BS41" i="1" s="1"/>
  <c r="BS42" i="1" s="1"/>
  <c r="BT120" i="1"/>
  <c r="BT119" i="1"/>
  <c r="BS31" i="1" l="1"/>
  <c r="BS32" i="1" s="1"/>
  <c r="BT131" i="1"/>
  <c r="BS140" i="1"/>
  <c r="BS141" i="1" s="1"/>
  <c r="BU115" i="1"/>
  <c r="BT138" i="1" l="1"/>
  <c r="BT139" i="1"/>
  <c r="BT41" i="1" s="1"/>
  <c r="BT42" i="1" s="1"/>
  <c r="BU118" i="1"/>
  <c r="BU126" i="1" l="1"/>
  <c r="BU130" i="1" s="1"/>
  <c r="BT31" i="1"/>
  <c r="BT32" i="1" s="1"/>
  <c r="BT140" i="1"/>
  <c r="BT141" i="1" s="1"/>
  <c r="BU120" i="1"/>
  <c r="BU119" i="1"/>
  <c r="BU131" i="1" l="1"/>
  <c r="BV115" i="1"/>
  <c r="BU138" i="1" l="1"/>
  <c r="BU139" i="1"/>
  <c r="BU41" i="1" s="1"/>
  <c r="BU42" i="1" s="1"/>
  <c r="BV118" i="1"/>
  <c r="BV126" i="1" l="1"/>
  <c r="BV130" i="1" s="1"/>
  <c r="BU31" i="1"/>
  <c r="BU32" i="1" s="1"/>
  <c r="BU140" i="1"/>
  <c r="BU141" i="1" s="1"/>
  <c r="BV120" i="1"/>
  <c r="BV119" i="1"/>
  <c r="BV131" i="1" l="1"/>
  <c r="BW115" i="1"/>
  <c r="BV138" i="1" l="1"/>
  <c r="BV139" i="1"/>
  <c r="BV41" i="1" s="1"/>
  <c r="BV42" i="1" s="1"/>
  <c r="BW118" i="1"/>
  <c r="BW126" i="1" l="1"/>
  <c r="BW130" i="1" s="1"/>
  <c r="BV31" i="1"/>
  <c r="BV32" i="1" s="1"/>
  <c r="BV140" i="1"/>
  <c r="BV141" i="1" s="1"/>
  <c r="BW120" i="1"/>
  <c r="BW119" i="1"/>
  <c r="BW131" i="1" l="1"/>
  <c r="BX115" i="1"/>
  <c r="BW138" i="1" l="1"/>
  <c r="BW139" i="1"/>
  <c r="BW41" i="1" s="1"/>
  <c r="BW42" i="1" s="1"/>
  <c r="BX118" i="1"/>
  <c r="BX126" i="1" l="1"/>
  <c r="BX130" i="1" s="1"/>
  <c r="BW31" i="1"/>
  <c r="BW32" i="1" s="1"/>
  <c r="BW140" i="1"/>
  <c r="BW141" i="1" s="1"/>
  <c r="BX120" i="1"/>
  <c r="BX119" i="1"/>
  <c r="BX131" i="1" l="1"/>
  <c r="BY115" i="1"/>
  <c r="BX138" i="1" l="1"/>
  <c r="BX139" i="1"/>
  <c r="BX41" i="1" s="1"/>
  <c r="BX42" i="1" s="1"/>
  <c r="BY118" i="1"/>
  <c r="BY126" i="1" l="1"/>
  <c r="BY130" i="1" s="1"/>
  <c r="BX31" i="1"/>
  <c r="BX32" i="1" s="1"/>
  <c r="BX140" i="1"/>
  <c r="BX141" i="1" s="1"/>
  <c r="BY120" i="1"/>
  <c r="BY119" i="1"/>
  <c r="BY131" i="1" l="1"/>
  <c r="BZ115" i="1"/>
  <c r="BZ118" i="1" s="1"/>
  <c r="BZ126" i="1" l="1"/>
  <c r="BZ130" i="1" s="1"/>
  <c r="BY138" i="1"/>
  <c r="BY139" i="1"/>
  <c r="BY41" i="1" s="1"/>
  <c r="BY42" i="1" s="1"/>
  <c r="BZ120" i="1"/>
  <c r="BZ119" i="1"/>
  <c r="BY31" i="1" l="1"/>
  <c r="BY32" i="1" s="1"/>
  <c r="BZ131" i="1"/>
  <c r="BY140" i="1"/>
  <c r="BY141" i="1" s="1"/>
  <c r="CA115" i="1"/>
  <c r="CA118" i="1" s="1"/>
  <c r="CA119" i="1" l="1"/>
  <c r="CA126" i="1"/>
  <c r="CA130" i="1" s="1"/>
  <c r="BZ139" i="1"/>
  <c r="BZ41" i="1" s="1"/>
  <c r="BZ42" i="1" s="1"/>
  <c r="BZ138" i="1"/>
  <c r="BZ31" i="1" s="1"/>
  <c r="CB115" i="1"/>
  <c r="CB118" i="1" s="1"/>
  <c r="CA120" i="1"/>
  <c r="CB126" i="1" l="1"/>
  <c r="CB130" i="1" s="1"/>
  <c r="BZ140" i="1"/>
  <c r="BZ141" i="1" s="1"/>
  <c r="BZ32" i="1"/>
  <c r="CA131" i="1"/>
  <c r="CB120" i="1"/>
  <c r="CB119" i="1"/>
  <c r="CB131" i="1" l="1"/>
  <c r="CA139" i="1"/>
  <c r="CA41" i="1" s="1"/>
  <c r="CA42" i="1" s="1"/>
  <c r="CA138" i="1"/>
  <c r="CA31" i="1" s="1"/>
  <c r="CC115" i="1"/>
  <c r="CC118" i="1" s="1"/>
  <c r="CC126" i="1" l="1"/>
  <c r="CC130" i="1" s="1"/>
  <c r="CA140" i="1"/>
  <c r="CA141" i="1" s="1"/>
  <c r="CA32" i="1"/>
  <c r="CB139" i="1"/>
  <c r="CB41" i="1" s="1"/>
  <c r="CB42" i="1" s="1"/>
  <c r="CB138" i="1"/>
  <c r="CB31" i="1" s="1"/>
  <c r="CC120" i="1"/>
  <c r="CC119" i="1"/>
  <c r="CB140" i="1" l="1"/>
  <c r="CB141" i="1" s="1"/>
  <c r="CB32" i="1"/>
  <c r="CC131" i="1"/>
  <c r="CD115" i="1"/>
  <c r="CC138" i="1" l="1"/>
  <c r="CC139" i="1"/>
  <c r="CC41" i="1" s="1"/>
  <c r="CC42" i="1" s="1"/>
  <c r="CD118" i="1"/>
  <c r="CD126" i="1" l="1"/>
  <c r="CD130" i="1" s="1"/>
  <c r="CC31" i="1"/>
  <c r="CC32" i="1" s="1"/>
  <c r="CC140" i="1"/>
  <c r="CC141" i="1" s="1"/>
  <c r="CD120" i="1"/>
  <c r="CD119" i="1"/>
  <c r="CD131" i="1" l="1"/>
  <c r="CE115" i="1"/>
  <c r="CD138" i="1" l="1"/>
  <c r="CD139" i="1"/>
  <c r="CD41" i="1" s="1"/>
  <c r="CD42" i="1" s="1"/>
  <c r="CE118" i="1"/>
  <c r="CE126" i="1" l="1"/>
  <c r="CE130" i="1" s="1"/>
  <c r="CD31" i="1"/>
  <c r="CD32" i="1" s="1"/>
  <c r="CD140" i="1"/>
  <c r="CD141" i="1" s="1"/>
  <c r="CE120" i="1"/>
  <c r="CE119" i="1"/>
  <c r="CE131" i="1" l="1"/>
  <c r="CF115" i="1"/>
  <c r="CE138" i="1" l="1"/>
  <c r="CE139" i="1"/>
  <c r="CE41" i="1" s="1"/>
  <c r="CE42" i="1" s="1"/>
  <c r="CF118" i="1"/>
  <c r="CF126" i="1" l="1"/>
  <c r="CF130" i="1" s="1"/>
  <c r="CE31" i="1"/>
  <c r="CE32" i="1" s="1"/>
  <c r="CE140" i="1"/>
  <c r="CE141" i="1" s="1"/>
  <c r="CF120" i="1"/>
  <c r="CF119" i="1"/>
  <c r="CF131" i="1" l="1"/>
  <c r="CG115" i="1"/>
  <c r="CF138" i="1" l="1"/>
  <c r="CF139" i="1"/>
  <c r="CF41" i="1" s="1"/>
  <c r="CF42" i="1" s="1"/>
  <c r="CG118" i="1"/>
  <c r="CG126" i="1" l="1"/>
  <c r="CG130" i="1" s="1"/>
  <c r="CF31" i="1"/>
  <c r="CF32" i="1" s="1"/>
  <c r="CF140" i="1"/>
  <c r="CF141" i="1" s="1"/>
  <c r="CG120" i="1"/>
  <c r="CG119" i="1"/>
  <c r="CG131" i="1" l="1"/>
  <c r="CH115" i="1"/>
  <c r="CG138" i="1" l="1"/>
  <c r="CG139" i="1"/>
  <c r="CG41" i="1" s="1"/>
  <c r="CG42" i="1" s="1"/>
  <c r="CH118" i="1"/>
  <c r="CH126" i="1" l="1"/>
  <c r="CH130" i="1" s="1"/>
  <c r="CG31" i="1"/>
  <c r="CG32" i="1" s="1"/>
  <c r="CG140" i="1"/>
  <c r="CG141" i="1" s="1"/>
  <c r="CH120" i="1"/>
  <c r="CH119" i="1"/>
  <c r="CH131" i="1" l="1"/>
  <c r="CI115" i="1"/>
  <c r="CH138" i="1" l="1"/>
  <c r="CH139" i="1"/>
  <c r="CH41" i="1" s="1"/>
  <c r="CH42" i="1" s="1"/>
  <c r="CI118" i="1"/>
  <c r="CI126" i="1" l="1"/>
  <c r="CI130" i="1" s="1"/>
  <c r="CH31" i="1"/>
  <c r="CH32" i="1" s="1"/>
  <c r="CH140" i="1"/>
  <c r="CH141" i="1" s="1"/>
  <c r="CI120" i="1"/>
  <c r="CI119" i="1"/>
  <c r="CI131" i="1" l="1"/>
  <c r="CJ115" i="1"/>
  <c r="CI138" i="1" l="1"/>
  <c r="CI139" i="1"/>
  <c r="CI41" i="1" s="1"/>
  <c r="CI42" i="1" s="1"/>
  <c r="CJ118" i="1"/>
  <c r="CJ126" i="1" l="1"/>
  <c r="CJ130" i="1" s="1"/>
  <c r="CI31" i="1"/>
  <c r="CI32" i="1" s="1"/>
  <c r="CI140" i="1"/>
  <c r="CI141" i="1" s="1"/>
  <c r="CJ120" i="1"/>
  <c r="CJ119" i="1"/>
  <c r="CJ131" i="1" l="1"/>
  <c r="CK115" i="1"/>
  <c r="CJ138" i="1" l="1"/>
  <c r="CJ139" i="1"/>
  <c r="CJ41" i="1" s="1"/>
  <c r="CJ42" i="1" s="1"/>
  <c r="CK118" i="1"/>
  <c r="CK126" i="1" l="1"/>
  <c r="CK130" i="1" s="1"/>
  <c r="CJ31" i="1"/>
  <c r="CJ32" i="1" s="1"/>
  <c r="CJ140" i="1"/>
  <c r="CJ141" i="1" s="1"/>
  <c r="CK120" i="1"/>
  <c r="CK119" i="1"/>
  <c r="CK131" i="1" l="1"/>
  <c r="CL115" i="1"/>
  <c r="CL118" i="1" s="1"/>
  <c r="CL126" i="1" l="1"/>
  <c r="CL130" i="1" s="1"/>
  <c r="CK138" i="1"/>
  <c r="CK139" i="1"/>
  <c r="CK41" i="1" s="1"/>
  <c r="CK42" i="1" s="1"/>
  <c r="CL120" i="1"/>
  <c r="CL119" i="1"/>
  <c r="CK31" i="1" l="1"/>
  <c r="CK32" i="1" s="1"/>
  <c r="CK140" i="1"/>
  <c r="CK141" i="1" s="1"/>
  <c r="CL131" i="1"/>
  <c r="CM115" i="1"/>
  <c r="CM118" i="1" s="1"/>
  <c r="CM119" i="1" l="1"/>
  <c r="CM126" i="1"/>
  <c r="CM130" i="1" s="1"/>
  <c r="CL138" i="1"/>
  <c r="CL139" i="1"/>
  <c r="CL41" i="1" s="1"/>
  <c r="CL42" i="1" s="1"/>
  <c r="CN115" i="1"/>
  <c r="CN118" i="1" s="1"/>
  <c r="CM120" i="1"/>
  <c r="CN126" i="1" l="1"/>
  <c r="CN130" i="1" s="1"/>
  <c r="CL31" i="1"/>
  <c r="CL32" i="1" s="1"/>
  <c r="CM131" i="1"/>
  <c r="CL140" i="1"/>
  <c r="CL141" i="1" s="1"/>
  <c r="CN120" i="1"/>
  <c r="CN119" i="1"/>
  <c r="CM138" i="1" l="1"/>
  <c r="CM139" i="1"/>
  <c r="CM41" i="1" s="1"/>
  <c r="CM42" i="1" s="1"/>
  <c r="CN131" i="1"/>
  <c r="CO115" i="1"/>
  <c r="CO118" i="1" s="1"/>
  <c r="CO126" i="1" l="1"/>
  <c r="CO130" i="1" s="1"/>
  <c r="CM31" i="1"/>
  <c r="CM32" i="1" s="1"/>
  <c r="CN139" i="1"/>
  <c r="CN41" i="1" s="1"/>
  <c r="CN42" i="1" s="1"/>
  <c r="CN138" i="1"/>
  <c r="CN31" i="1" s="1"/>
  <c r="CM140" i="1"/>
  <c r="CM141" i="1" s="1"/>
  <c r="CO120" i="1"/>
  <c r="CO119" i="1"/>
  <c r="CN140" i="1" l="1"/>
  <c r="CN141" i="1" s="1"/>
  <c r="CN32" i="1"/>
  <c r="CO131" i="1"/>
  <c r="CP115" i="1"/>
  <c r="CO139" i="1" l="1"/>
  <c r="CO41" i="1" s="1"/>
  <c r="CO42" i="1" s="1"/>
  <c r="CO138" i="1"/>
  <c r="CO31" i="1" s="1"/>
  <c r="CP118" i="1"/>
  <c r="CP126" i="1" l="1"/>
  <c r="CP130" i="1" s="1"/>
  <c r="CO140" i="1"/>
  <c r="CO141" i="1" s="1"/>
  <c r="CO32" i="1"/>
  <c r="CP120" i="1"/>
  <c r="CP119" i="1"/>
  <c r="CP131" i="1" l="1"/>
  <c r="CQ115" i="1"/>
  <c r="CP139" i="1" l="1"/>
  <c r="CP41" i="1" s="1"/>
  <c r="CP42" i="1" s="1"/>
  <c r="CP138" i="1"/>
  <c r="CP31" i="1" s="1"/>
  <c r="CQ118" i="1"/>
  <c r="CQ126" i="1" l="1"/>
  <c r="CQ130" i="1" s="1"/>
  <c r="CP140" i="1"/>
  <c r="CP141" i="1" s="1"/>
  <c r="CP32" i="1"/>
  <c r="CQ120" i="1"/>
  <c r="CQ119" i="1"/>
  <c r="CQ131" i="1" l="1"/>
  <c r="CR115" i="1"/>
  <c r="CR118" i="1" s="1"/>
  <c r="CR126" i="1" l="1"/>
  <c r="CR130" i="1" s="1"/>
  <c r="CQ139" i="1"/>
  <c r="CQ41" i="1" s="1"/>
  <c r="CQ42" i="1" s="1"/>
  <c r="CQ138" i="1"/>
  <c r="CQ31" i="1" s="1"/>
  <c r="CR120" i="1"/>
  <c r="CR119" i="1"/>
  <c r="CQ140" i="1" l="1"/>
  <c r="CQ141" i="1" s="1"/>
  <c r="CQ32" i="1"/>
  <c r="CR131" i="1"/>
  <c r="CS115" i="1"/>
  <c r="CR138" i="1" l="1"/>
  <c r="CR139" i="1"/>
  <c r="CR41" i="1" s="1"/>
  <c r="CR42" i="1" s="1"/>
  <c r="CS118" i="1"/>
  <c r="CS126" i="1" l="1"/>
  <c r="CS130" i="1" s="1"/>
  <c r="CR31" i="1"/>
  <c r="CR32" i="1" s="1"/>
  <c r="CR140" i="1"/>
  <c r="CR141" i="1" s="1"/>
  <c r="CS120" i="1"/>
  <c r="CS119" i="1"/>
  <c r="CS131" i="1" l="1"/>
  <c r="CT115" i="1"/>
  <c r="CS138" i="1" l="1"/>
  <c r="CS139" i="1"/>
  <c r="CS41" i="1" s="1"/>
  <c r="CS42" i="1" s="1"/>
  <c r="CT118" i="1"/>
  <c r="CT126" i="1" l="1"/>
  <c r="CT130" i="1" s="1"/>
  <c r="CS31" i="1"/>
  <c r="CS32" i="1" s="1"/>
  <c r="CS140" i="1"/>
  <c r="CS141" i="1" s="1"/>
  <c r="CT120" i="1"/>
  <c r="CT119" i="1"/>
  <c r="CT131" i="1" l="1"/>
  <c r="CU115" i="1"/>
  <c r="CT138" i="1" l="1"/>
  <c r="CT139" i="1"/>
  <c r="CT41" i="1" s="1"/>
  <c r="CT42" i="1" s="1"/>
  <c r="CU118" i="1"/>
  <c r="CU126" i="1" l="1"/>
  <c r="CU130" i="1" s="1"/>
  <c r="CT31" i="1"/>
  <c r="CT32" i="1" s="1"/>
  <c r="CT140" i="1"/>
  <c r="CT141" i="1" s="1"/>
  <c r="CU120" i="1"/>
  <c r="CU119" i="1"/>
  <c r="CU131" i="1" l="1"/>
  <c r="CV115" i="1"/>
  <c r="CU138" i="1" l="1"/>
  <c r="CU139" i="1"/>
  <c r="CU41" i="1" s="1"/>
  <c r="CU42" i="1" s="1"/>
  <c r="CV118" i="1"/>
  <c r="CV126" i="1" l="1"/>
  <c r="CV130" i="1" s="1"/>
  <c r="CU31" i="1"/>
  <c r="CU32" i="1" s="1"/>
  <c r="CU140" i="1"/>
  <c r="CU141" i="1" s="1"/>
  <c r="CV120" i="1"/>
  <c r="CV119" i="1"/>
  <c r="CV131" i="1" l="1"/>
  <c r="CW115" i="1"/>
  <c r="CV138" i="1" l="1"/>
  <c r="CV139" i="1"/>
  <c r="CV41" i="1" s="1"/>
  <c r="CV42" i="1" s="1"/>
  <c r="CW118" i="1"/>
  <c r="CW126" i="1" l="1"/>
  <c r="CW130" i="1" s="1"/>
  <c r="CV31" i="1"/>
  <c r="CV32" i="1" s="1"/>
  <c r="CV140" i="1"/>
  <c r="CV141" i="1" s="1"/>
  <c r="CW120" i="1"/>
  <c r="CW119" i="1"/>
  <c r="CW131" i="1" l="1"/>
  <c r="CX115" i="1"/>
  <c r="CX118" i="1" s="1"/>
  <c r="CX126" i="1" l="1"/>
  <c r="CX130" i="1" s="1"/>
  <c r="CW138" i="1"/>
  <c r="CW139" i="1"/>
  <c r="CW41" i="1" s="1"/>
  <c r="CW42" i="1" s="1"/>
  <c r="CX120" i="1"/>
  <c r="CX119" i="1"/>
  <c r="CW31" i="1" l="1"/>
  <c r="CW32" i="1" s="1"/>
  <c r="CX131" i="1"/>
  <c r="CW140" i="1"/>
  <c r="CW141" i="1" s="1"/>
  <c r="CY115" i="1"/>
  <c r="CX138" i="1" l="1"/>
  <c r="CX139" i="1"/>
  <c r="CX41" i="1" s="1"/>
  <c r="CX42" i="1" s="1"/>
  <c r="CY118" i="1"/>
  <c r="CY126" i="1" l="1"/>
  <c r="CX31" i="1"/>
  <c r="CX32" i="1" s="1"/>
  <c r="CX140" i="1"/>
  <c r="CX141" i="1" s="1"/>
  <c r="CY120" i="1"/>
  <c r="CY119" i="1"/>
  <c r="CY130" i="1" l="1"/>
  <c r="CY131" i="1" s="1"/>
  <c r="CZ115" i="1"/>
  <c r="CZ118" i="1" s="1"/>
  <c r="CZ126" i="1" l="1"/>
  <c r="CY138" i="1"/>
  <c r="CY139" i="1"/>
  <c r="CY41" i="1" s="1"/>
  <c r="CY42" i="1" s="1"/>
  <c r="CZ120" i="1"/>
  <c r="CZ119" i="1"/>
  <c r="CZ130" i="1" l="1"/>
  <c r="CZ131" i="1" s="1"/>
  <c r="CY31" i="1"/>
  <c r="CY32" i="1" s="1"/>
  <c r="CY140" i="1"/>
  <c r="CY141" i="1" s="1"/>
  <c r="DA115" i="1"/>
  <c r="DA118" i="1" s="1"/>
  <c r="DA126" i="1" l="1"/>
  <c r="CZ138" i="1"/>
  <c r="CZ139" i="1"/>
  <c r="CZ41" i="1" s="1"/>
  <c r="CZ42" i="1" s="1"/>
  <c r="DA120" i="1"/>
  <c r="DA119" i="1"/>
  <c r="DA130" i="1" l="1"/>
  <c r="DA131" i="1" s="1"/>
  <c r="CZ31" i="1"/>
  <c r="CZ32" i="1" s="1"/>
  <c r="CZ140" i="1"/>
  <c r="CZ141" i="1" s="1"/>
  <c r="DB115" i="1"/>
  <c r="DA138" i="1" l="1"/>
  <c r="DA139" i="1"/>
  <c r="DA41" i="1" s="1"/>
  <c r="DA42" i="1" s="1"/>
  <c r="DB118" i="1"/>
  <c r="DB126" i="1" l="1"/>
  <c r="DB130" i="1" s="1"/>
  <c r="DA31" i="1"/>
  <c r="DA32" i="1" s="1"/>
  <c r="DA140" i="1"/>
  <c r="DA141" i="1" s="1"/>
  <c r="DB120" i="1"/>
  <c r="DB119" i="1"/>
  <c r="DB131" i="1" l="1"/>
  <c r="DC115" i="1"/>
  <c r="DB138" i="1" l="1"/>
  <c r="DB139" i="1"/>
  <c r="DB41" i="1" s="1"/>
  <c r="DB42" i="1" s="1"/>
  <c r="DC118" i="1"/>
  <c r="DC126" i="1" l="1"/>
  <c r="DC130" i="1" s="1"/>
  <c r="DB31" i="1"/>
  <c r="DB32" i="1" s="1"/>
  <c r="DB140" i="1"/>
  <c r="DB141" i="1" s="1"/>
  <c r="DC120" i="1"/>
  <c r="DC119" i="1"/>
  <c r="DC131" i="1" l="1"/>
  <c r="DD115" i="1"/>
  <c r="DD118" i="1" s="1"/>
  <c r="DD126" i="1" l="1"/>
  <c r="DD130" i="1" s="1"/>
  <c r="DC138" i="1"/>
  <c r="DC139" i="1"/>
  <c r="DC41" i="1" s="1"/>
  <c r="DC42" i="1" s="1"/>
  <c r="DD120" i="1"/>
  <c r="DD119" i="1"/>
  <c r="DC31" i="1" l="1"/>
  <c r="DC32" i="1" s="1"/>
  <c r="DD131" i="1"/>
  <c r="DC140" i="1"/>
  <c r="DC141" i="1" s="1"/>
  <c r="DE115" i="1"/>
  <c r="DE118" i="1" s="1"/>
  <c r="DE126" i="1" l="1"/>
  <c r="DE130" i="1" s="1"/>
  <c r="DD139" i="1"/>
  <c r="DD41" i="1" s="1"/>
  <c r="DD42" i="1" s="1"/>
  <c r="DD138" i="1"/>
  <c r="DD31" i="1" s="1"/>
  <c r="DE119" i="1"/>
  <c r="DF115" i="1"/>
  <c r="DF118" i="1" s="1"/>
  <c r="DE120" i="1"/>
  <c r="DD140" i="1" l="1"/>
  <c r="DD141" i="1" s="1"/>
  <c r="DD32" i="1"/>
  <c r="DE131" i="1"/>
  <c r="DF119" i="1"/>
  <c r="DF126" i="1"/>
  <c r="DG115" i="1"/>
  <c r="DF120" i="1"/>
  <c r="DF130" i="1"/>
  <c r="DF131" i="1" l="1"/>
  <c r="DE139" i="1"/>
  <c r="DE41" i="1" s="1"/>
  <c r="DE42" i="1" s="1"/>
  <c r="DE138" i="1"/>
  <c r="DE31" i="1" s="1"/>
  <c r="DG118" i="1"/>
  <c r="DG126" i="1" l="1"/>
  <c r="DG130" i="1" s="1"/>
  <c r="DE140" i="1"/>
  <c r="DE141" i="1" s="1"/>
  <c r="DE32" i="1"/>
  <c r="DF139" i="1"/>
  <c r="DF41" i="1" s="1"/>
  <c r="DF42" i="1" s="1"/>
  <c r="DF138" i="1"/>
  <c r="DF31" i="1" s="1"/>
  <c r="DG120" i="1"/>
  <c r="DG119" i="1"/>
  <c r="DF140" i="1" l="1"/>
  <c r="DF141" i="1" s="1"/>
  <c r="DF32" i="1"/>
  <c r="DG131" i="1"/>
  <c r="DH115" i="1"/>
  <c r="DG138" i="1" l="1"/>
  <c r="DG139" i="1"/>
  <c r="DG41" i="1" s="1"/>
  <c r="DG42" i="1" s="1"/>
  <c r="DH118" i="1"/>
  <c r="DH126" i="1" l="1"/>
  <c r="DH130" i="1" s="1"/>
  <c r="DG31" i="1"/>
  <c r="DG32" i="1" s="1"/>
  <c r="DG140" i="1"/>
  <c r="DG141" i="1" s="1"/>
  <c r="DH120" i="1"/>
  <c r="DH119" i="1"/>
  <c r="DH131" i="1" l="1"/>
  <c r="DI115" i="1"/>
  <c r="DH138" i="1" l="1"/>
  <c r="DH139" i="1"/>
  <c r="DH41" i="1" s="1"/>
  <c r="DH42" i="1" s="1"/>
  <c r="DI118" i="1"/>
  <c r="DI126" i="1" l="1"/>
  <c r="DI130" i="1" s="1"/>
  <c r="DH31" i="1"/>
  <c r="DH32" i="1" s="1"/>
  <c r="DH140" i="1"/>
  <c r="DH141" i="1" s="1"/>
  <c r="DI120" i="1"/>
  <c r="DI119" i="1"/>
  <c r="DI131" i="1" l="1"/>
  <c r="DJ115" i="1"/>
  <c r="DJ118" i="1" s="1"/>
  <c r="DJ126" i="1" l="1"/>
  <c r="DJ130" i="1" s="1"/>
  <c r="DI138" i="1"/>
  <c r="DI139" i="1"/>
  <c r="DI41" i="1" s="1"/>
  <c r="DI42" i="1" s="1"/>
  <c r="DJ120" i="1"/>
  <c r="DJ119" i="1"/>
  <c r="DI31" i="1" l="1"/>
  <c r="DI32" i="1" s="1"/>
  <c r="DJ131" i="1"/>
  <c r="DI140" i="1"/>
  <c r="DI141" i="1" s="1"/>
  <c r="DK115" i="1"/>
  <c r="DK118" i="1" s="1"/>
  <c r="DK126" i="1" l="1"/>
  <c r="DK130" i="1" s="1"/>
  <c r="DJ138" i="1"/>
  <c r="DJ139" i="1"/>
  <c r="DJ41" i="1" s="1"/>
  <c r="DJ42" i="1" s="1"/>
  <c r="DK120" i="1"/>
  <c r="DK119" i="1"/>
  <c r="DJ31" i="1" l="1"/>
  <c r="DJ32" i="1" s="1"/>
  <c r="DK131" i="1"/>
  <c r="DJ140" i="1"/>
  <c r="DJ141" i="1" s="1"/>
  <c r="DL115" i="1"/>
  <c r="DL118" i="1" s="1"/>
  <c r="DL126" i="1" l="1"/>
  <c r="DL130" i="1" s="1"/>
  <c r="DK138" i="1"/>
  <c r="DK139" i="1"/>
  <c r="DK41" i="1" s="1"/>
  <c r="DK42" i="1" s="1"/>
  <c r="DL120" i="1"/>
  <c r="DL119" i="1"/>
  <c r="DK31" i="1" l="1"/>
  <c r="DK32" i="1" s="1"/>
  <c r="DL131" i="1"/>
  <c r="DK140" i="1"/>
  <c r="DK141" i="1" s="1"/>
  <c r="DM115" i="1"/>
  <c r="DM118" i="1" s="1"/>
  <c r="DM126" i="1" l="1"/>
  <c r="DM130" i="1" s="1"/>
  <c r="DL138" i="1"/>
  <c r="DL139" i="1"/>
  <c r="DL41" i="1" s="1"/>
  <c r="DL42" i="1" s="1"/>
  <c r="DM120" i="1"/>
  <c r="DM119" i="1"/>
  <c r="DL31" i="1" l="1"/>
  <c r="DL32" i="1" s="1"/>
  <c r="DM131" i="1"/>
  <c r="DL140" i="1"/>
  <c r="DL141" i="1" s="1"/>
  <c r="DN115" i="1"/>
  <c r="DM138" i="1" l="1"/>
  <c r="DM139" i="1"/>
  <c r="DM41" i="1" s="1"/>
  <c r="DM42" i="1" s="1"/>
  <c r="DN118" i="1"/>
  <c r="DN126" i="1" l="1"/>
  <c r="DN130" i="1" s="1"/>
  <c r="DM31" i="1"/>
  <c r="DM32" i="1" s="1"/>
  <c r="DM140" i="1"/>
  <c r="DM141" i="1" s="1"/>
  <c r="DN120" i="1"/>
  <c r="DN119" i="1"/>
  <c r="DN131" i="1" l="1"/>
  <c r="DO115" i="1"/>
  <c r="DN138" i="1" l="1"/>
  <c r="DN139" i="1"/>
  <c r="DN41" i="1" s="1"/>
  <c r="DN42" i="1" s="1"/>
  <c r="DO118" i="1"/>
  <c r="DO126" i="1" l="1"/>
  <c r="DO130" i="1" s="1"/>
  <c r="DN31" i="1"/>
  <c r="DN32" i="1" s="1"/>
  <c r="DN140" i="1"/>
  <c r="DN141" i="1" s="1"/>
  <c r="DO120" i="1"/>
  <c r="DO119" i="1"/>
  <c r="DO131" i="1" l="1"/>
  <c r="DP115" i="1"/>
  <c r="DO138" i="1" l="1"/>
  <c r="DO139" i="1"/>
  <c r="DO41" i="1" s="1"/>
  <c r="DO42" i="1" s="1"/>
  <c r="DP118" i="1"/>
  <c r="DP126" i="1" l="1"/>
  <c r="DP130" i="1" s="1"/>
  <c r="DO31" i="1"/>
  <c r="DO32" i="1" s="1"/>
  <c r="DO140" i="1"/>
  <c r="DO141" i="1" s="1"/>
  <c r="DP120" i="1"/>
  <c r="DP119" i="1"/>
  <c r="DP131" i="1" l="1"/>
  <c r="DQ115" i="1"/>
  <c r="DP138" i="1" l="1"/>
  <c r="DP139" i="1"/>
  <c r="DP41" i="1" s="1"/>
  <c r="DP42" i="1" s="1"/>
  <c r="DQ118" i="1"/>
  <c r="DQ126" i="1" l="1"/>
  <c r="DQ130" i="1" s="1"/>
  <c r="DP31" i="1"/>
  <c r="DP32" i="1" s="1"/>
  <c r="DP140" i="1"/>
  <c r="DP141" i="1" s="1"/>
  <c r="DQ120" i="1"/>
  <c r="DQ119" i="1"/>
  <c r="DQ131" i="1" l="1"/>
  <c r="DR115" i="1"/>
  <c r="DQ138" i="1" l="1"/>
  <c r="DQ139" i="1"/>
  <c r="DQ41" i="1" s="1"/>
  <c r="DQ42" i="1" s="1"/>
  <c r="DR118" i="1"/>
  <c r="DR126" i="1" l="1"/>
  <c r="DR130" i="1" s="1"/>
  <c r="DQ31" i="1"/>
  <c r="DQ32" i="1" s="1"/>
  <c r="DQ140" i="1"/>
  <c r="DQ141" i="1" s="1"/>
  <c r="DR120" i="1"/>
  <c r="DR119" i="1"/>
  <c r="DR131" i="1" l="1"/>
  <c r="DS115" i="1"/>
  <c r="DR138" i="1" l="1"/>
  <c r="DR139" i="1"/>
  <c r="DR41" i="1" s="1"/>
  <c r="DR42" i="1" s="1"/>
  <c r="DS118" i="1"/>
  <c r="DS126" i="1" l="1"/>
  <c r="DS130" i="1" s="1"/>
  <c r="DR31" i="1"/>
  <c r="DR32" i="1" s="1"/>
  <c r="DR140" i="1"/>
  <c r="DR141" i="1" s="1"/>
  <c r="DS120" i="1"/>
  <c r="DS119" i="1"/>
  <c r="DS131" i="1" l="1"/>
  <c r="DT115" i="1"/>
  <c r="DS138" i="1" l="1"/>
  <c r="DS139" i="1"/>
  <c r="DS41" i="1" s="1"/>
  <c r="DS42" i="1" s="1"/>
  <c r="DT118" i="1"/>
  <c r="DT126" i="1" l="1"/>
  <c r="DT130" i="1" s="1"/>
  <c r="DS31" i="1"/>
  <c r="DS32" i="1" s="1"/>
  <c r="DS140" i="1"/>
  <c r="DS141" i="1" s="1"/>
  <c r="DT120" i="1"/>
  <c r="DT119" i="1"/>
  <c r="DT131" i="1" l="1"/>
  <c r="DU115" i="1"/>
  <c r="DT138" i="1" l="1"/>
  <c r="DT139" i="1"/>
  <c r="DT41" i="1" s="1"/>
  <c r="DT42" i="1" s="1"/>
  <c r="DU118" i="1"/>
  <c r="DU126" i="1" l="1"/>
  <c r="DU130" i="1" s="1"/>
  <c r="DT31" i="1"/>
  <c r="DT32" i="1" s="1"/>
  <c r="DT140" i="1"/>
  <c r="DT141" i="1" s="1"/>
  <c r="DU120" i="1"/>
  <c r="DU119" i="1"/>
  <c r="DU131" i="1" l="1"/>
  <c r="DV115" i="1"/>
  <c r="DV118" i="1" s="1"/>
  <c r="DV126" i="1" l="1"/>
  <c r="DU138" i="1"/>
  <c r="DU139" i="1"/>
  <c r="DU41" i="1" s="1"/>
  <c r="DU42" i="1" s="1"/>
  <c r="DV120" i="1"/>
  <c r="DV119" i="1"/>
  <c r="DV130" i="1" l="1"/>
  <c r="DV131" i="1" s="1"/>
  <c r="DU31" i="1"/>
  <c r="DU32" i="1" s="1"/>
  <c r="DU140" i="1"/>
  <c r="DU141" i="1" s="1"/>
  <c r="DW115" i="1"/>
  <c r="DW118" i="1" s="1"/>
  <c r="DW126" i="1" l="1"/>
  <c r="DV139" i="1"/>
  <c r="DV41" i="1" s="1"/>
  <c r="DV42" i="1" s="1"/>
  <c r="DV138" i="1"/>
  <c r="DV31" i="1" s="1"/>
  <c r="DW120" i="1"/>
  <c r="DW119" i="1"/>
  <c r="DW130" i="1" l="1"/>
  <c r="DW131" i="1" s="1"/>
  <c r="DV140" i="1"/>
  <c r="DV141" i="1" s="1"/>
  <c r="DV32" i="1"/>
  <c r="DX115" i="1"/>
  <c r="DX118" i="1" s="1"/>
  <c r="DX126" i="1" l="1"/>
  <c r="DX130" i="1" s="1"/>
  <c r="DW139" i="1"/>
  <c r="DW41" i="1" s="1"/>
  <c r="DW42" i="1" s="1"/>
  <c r="DW138" i="1"/>
  <c r="DW31" i="1" s="1"/>
  <c r="DX120" i="1"/>
  <c r="DX119" i="1"/>
  <c r="DW140" i="1" l="1"/>
  <c r="DW141" i="1" s="1"/>
  <c r="DW32" i="1"/>
  <c r="DX131" i="1"/>
  <c r="DY115" i="1"/>
  <c r="DY118" i="1" s="1"/>
  <c r="DY126" i="1" l="1"/>
  <c r="DY130" i="1" s="1"/>
  <c r="DX139" i="1"/>
  <c r="DX41" i="1" s="1"/>
  <c r="DX42" i="1" s="1"/>
  <c r="DX138" i="1"/>
  <c r="DX31" i="1" s="1"/>
  <c r="DY120" i="1"/>
  <c r="DY119" i="1"/>
  <c r="DX140" i="1" l="1"/>
  <c r="DX141" i="1" s="1"/>
  <c r="DX32" i="1"/>
  <c r="DY131" i="1"/>
  <c r="DZ115" i="1"/>
  <c r="DY138" i="1" l="1"/>
  <c r="DY139" i="1"/>
  <c r="DY41" i="1" s="1"/>
  <c r="DY42" i="1" s="1"/>
  <c r="DZ118" i="1"/>
  <c r="DZ126" i="1" l="1"/>
  <c r="DZ130" i="1" s="1"/>
  <c r="DY31" i="1"/>
  <c r="DY32" i="1" s="1"/>
  <c r="DY140" i="1"/>
  <c r="DY141" i="1" s="1"/>
  <c r="DZ120" i="1"/>
  <c r="DZ119" i="1"/>
  <c r="DZ131" i="1" l="1"/>
  <c r="EA115" i="1"/>
  <c r="DZ138" i="1" l="1"/>
  <c r="DZ139" i="1"/>
  <c r="DZ41" i="1" s="1"/>
  <c r="DZ42" i="1" s="1"/>
  <c r="EA118" i="1"/>
  <c r="DZ31" i="1" l="1"/>
  <c r="DZ32" i="1" s="1"/>
  <c r="DZ140" i="1"/>
  <c r="DZ141" i="1" s="1"/>
  <c r="EA119" i="1"/>
  <c r="EA126" i="1"/>
  <c r="EA130" i="1" s="1"/>
  <c r="EB115" i="1"/>
  <c r="EB118" i="1" s="1"/>
  <c r="EA120" i="1"/>
  <c r="EB126" i="1" l="1"/>
  <c r="EB130" i="1" s="1"/>
  <c r="EA131" i="1"/>
  <c r="EB120" i="1"/>
  <c r="EB119" i="1"/>
  <c r="EB131" i="1" l="1"/>
  <c r="EA138" i="1"/>
  <c r="EA139" i="1"/>
  <c r="EA41" i="1" s="1"/>
  <c r="EA42" i="1" s="1"/>
  <c r="EC115" i="1"/>
  <c r="EC118" i="1" s="1"/>
  <c r="EC126" i="1" l="1"/>
  <c r="EA31" i="1"/>
  <c r="EA32" i="1" s="1"/>
  <c r="EA140" i="1"/>
  <c r="EA141" i="1" s="1"/>
  <c r="EB138" i="1"/>
  <c r="EB139" i="1"/>
  <c r="EB41" i="1" s="1"/>
  <c r="EB42" i="1" s="1"/>
  <c r="EC120" i="1"/>
  <c r="EC119" i="1"/>
  <c r="EC130" i="1" l="1"/>
  <c r="EC131" i="1" s="1"/>
  <c r="EB31" i="1"/>
  <c r="EB32" i="1" s="1"/>
  <c r="EB140" i="1"/>
  <c r="EB141" i="1" s="1"/>
  <c r="ED115" i="1"/>
  <c r="EC138" i="1" l="1"/>
  <c r="EC139" i="1"/>
  <c r="EC41" i="1" s="1"/>
  <c r="EC42" i="1" s="1"/>
  <c r="ED118" i="1"/>
  <c r="ED126" i="1" l="1"/>
  <c r="ED130" i="1" s="1"/>
  <c r="EC31" i="1"/>
  <c r="EC32" i="1" s="1"/>
  <c r="EC140" i="1"/>
  <c r="EC141" i="1" s="1"/>
  <c r="ED120" i="1"/>
  <c r="ED119" i="1"/>
  <c r="ED131" i="1" l="1"/>
  <c r="EE115" i="1"/>
  <c r="EE118" i="1" s="1"/>
  <c r="EE126" i="1" l="1"/>
  <c r="EE130" i="1" s="1"/>
  <c r="ED138" i="1"/>
  <c r="ED139" i="1"/>
  <c r="ED41" i="1" s="1"/>
  <c r="ED42" i="1" s="1"/>
  <c r="EE120" i="1"/>
  <c r="EE119" i="1"/>
  <c r="ED31" i="1" l="1"/>
  <c r="ED32" i="1" s="1"/>
  <c r="EE131" i="1"/>
  <c r="ED140" i="1"/>
  <c r="ED141" i="1" s="1"/>
  <c r="EE138" i="1" l="1"/>
  <c r="EE139" i="1"/>
  <c r="EE41" i="1" s="1"/>
  <c r="EE42" i="1" s="1"/>
  <c r="EE31" i="1" l="1"/>
  <c r="EE32" i="1" s="1"/>
  <c r="EE140" i="1"/>
  <c r="EE141" i="1" l="1"/>
  <c r="O72" i="1"/>
  <c r="C74" i="1" s="1"/>
  <c r="O78" i="1"/>
  <c r="O79" i="1" s="1"/>
  <c r="O92" i="1" s="1"/>
  <c r="O117" i="1" s="1"/>
  <c r="O93" i="1" l="1"/>
  <c r="P88" i="1" s="1"/>
  <c r="O94" i="1"/>
  <c r="O100" i="1"/>
  <c r="O104" i="1" s="1"/>
  <c r="O105" i="1" l="1"/>
  <c r="O118" i="1" s="1"/>
  <c r="P89" i="1"/>
  <c r="P92" i="1" s="1"/>
  <c r="P94" i="1" l="1"/>
  <c r="P100" i="1"/>
  <c r="P104" i="1" s="1"/>
  <c r="P117" i="1"/>
  <c r="P93" i="1"/>
  <c r="Q88" i="1" s="1"/>
  <c r="O126" i="1"/>
  <c r="O130" i="1" s="1"/>
  <c r="O120" i="1"/>
  <c r="O119" i="1"/>
  <c r="P114" i="1" s="1"/>
  <c r="P115" i="1" l="1"/>
  <c r="Q89" i="1"/>
  <c r="Q92" i="1" s="1"/>
  <c r="Q93" i="1" s="1"/>
  <c r="R88" i="1" s="1"/>
  <c r="P105" i="1"/>
  <c r="O131" i="1"/>
  <c r="P118" i="1" l="1"/>
  <c r="P126" i="1" s="1"/>
  <c r="R89" i="1"/>
  <c r="R92" i="1" s="1"/>
  <c r="Q94" i="1"/>
  <c r="Q100" i="1"/>
  <c r="Q104" i="1" s="1"/>
  <c r="Q117" i="1"/>
  <c r="O138" i="1"/>
  <c r="O139" i="1"/>
  <c r="O41" i="1" s="1"/>
  <c r="O42" i="1" s="1"/>
  <c r="P119" i="1" l="1"/>
  <c r="Q114" i="1" s="1"/>
  <c r="Q115" i="1" s="1"/>
  <c r="P120" i="1"/>
  <c r="R94" i="1"/>
  <c r="R117" i="1"/>
  <c r="R100" i="1"/>
  <c r="R104" i="1" s="1"/>
  <c r="Q105" i="1"/>
  <c r="R93" i="1"/>
  <c r="S88" i="1" s="1"/>
  <c r="O140" i="1"/>
  <c r="O31" i="1"/>
  <c r="O32" i="1" s="1"/>
  <c r="P130" i="1"/>
  <c r="Q118" i="1" l="1"/>
  <c r="Q120" i="1" s="1"/>
  <c r="S89" i="1"/>
  <c r="S92" i="1" s="1"/>
  <c r="S93" i="1" s="1"/>
  <c r="T88" i="1" s="1"/>
  <c r="P131" i="1"/>
  <c r="O141" i="1"/>
  <c r="R105" i="1"/>
  <c r="Q119" i="1" l="1"/>
  <c r="R114" i="1" s="1"/>
  <c r="Q126" i="1"/>
  <c r="Q130" i="1" s="1"/>
  <c r="Q131" i="1" s="1"/>
  <c r="P138" i="1"/>
  <c r="P139" i="1"/>
  <c r="P41" i="1" s="1"/>
  <c r="P42" i="1" s="1"/>
  <c r="S100" i="1"/>
  <c r="S117" i="1"/>
  <c r="S94" i="1"/>
  <c r="R115" i="1"/>
  <c r="R118" i="1" s="1"/>
  <c r="T89" i="1"/>
  <c r="T92" i="1" s="1"/>
  <c r="T93" i="1" s="1"/>
  <c r="U88" i="1" s="1"/>
  <c r="R126" i="1" l="1"/>
  <c r="R120" i="1"/>
  <c r="R119" i="1"/>
  <c r="S114" i="1" s="1"/>
  <c r="S104" i="1"/>
  <c r="U89" i="1"/>
  <c r="U92" i="1" s="1"/>
  <c r="T117" i="1"/>
  <c r="T100" i="1"/>
  <c r="T94" i="1"/>
  <c r="P140" i="1"/>
  <c r="P31" i="1"/>
  <c r="P32" i="1" s="1"/>
  <c r="Q138" i="1"/>
  <c r="Q139" i="1"/>
  <c r="Q41" i="1" s="1"/>
  <c r="Q42" i="1" s="1"/>
  <c r="U117" i="1" l="1"/>
  <c r="U100" i="1"/>
  <c r="U104" i="1" s="1"/>
  <c r="U94" i="1"/>
  <c r="U93" i="1"/>
  <c r="V88" i="1" s="1"/>
  <c r="Q140" i="1"/>
  <c r="Q141" i="1" s="1"/>
  <c r="Q31" i="1"/>
  <c r="Q32" i="1" s="1"/>
  <c r="S105" i="1"/>
  <c r="P141" i="1"/>
  <c r="S115" i="1"/>
  <c r="T104" i="1"/>
  <c r="R130" i="1"/>
  <c r="S118" i="1" l="1"/>
  <c r="S126" i="1" s="1"/>
  <c r="S130" i="1" s="1"/>
  <c r="T105" i="1"/>
  <c r="V89" i="1"/>
  <c r="V92" i="1" s="1"/>
  <c r="U105" i="1"/>
  <c r="R131" i="1"/>
  <c r="S119" i="1" l="1"/>
  <c r="T114" i="1" s="1"/>
  <c r="T115" i="1" s="1"/>
  <c r="S120" i="1"/>
  <c r="V117" i="1"/>
  <c r="V94" i="1"/>
  <c r="V100" i="1"/>
  <c r="R138" i="1"/>
  <c r="R139" i="1"/>
  <c r="R41" i="1" s="1"/>
  <c r="R42" i="1" s="1"/>
  <c r="V93" i="1"/>
  <c r="W88" i="1" s="1"/>
  <c r="S131" i="1"/>
  <c r="W89" i="1" l="1"/>
  <c r="R140" i="1"/>
  <c r="R31" i="1"/>
  <c r="R32" i="1" s="1"/>
  <c r="V104" i="1"/>
  <c r="T118" i="1"/>
  <c r="S138" i="1"/>
  <c r="S139" i="1"/>
  <c r="S41" i="1" s="1"/>
  <c r="S42" i="1" s="1"/>
  <c r="T126" i="1" l="1"/>
  <c r="T130" i="1" s="1"/>
  <c r="T120" i="1"/>
  <c r="V105" i="1"/>
  <c r="R141" i="1"/>
  <c r="W92" i="1"/>
  <c r="S140" i="1"/>
  <c r="S141" i="1" s="1"/>
  <c r="S31" i="1"/>
  <c r="S32" i="1" s="1"/>
  <c r="T119" i="1"/>
  <c r="U114" i="1" s="1"/>
  <c r="U115" i="1" l="1"/>
  <c r="U118" i="1" s="1"/>
  <c r="U119" i="1" s="1"/>
  <c r="V114" i="1" s="1"/>
  <c r="T131" i="1"/>
  <c r="W100" i="1"/>
  <c r="W104" i="1" s="1"/>
  <c r="W117" i="1"/>
  <c r="W94" i="1"/>
  <c r="W93" i="1"/>
  <c r="X88" i="1" s="1"/>
  <c r="W105" i="1" l="1"/>
  <c r="T138" i="1"/>
  <c r="T139" i="1"/>
  <c r="T41" i="1" s="1"/>
  <c r="T42" i="1" s="1"/>
  <c r="V115" i="1"/>
  <c r="V118" i="1" s="1"/>
  <c r="V119" i="1" s="1"/>
  <c r="W114" i="1" s="1"/>
  <c r="U126" i="1"/>
  <c r="U130" i="1" s="1"/>
  <c r="U120" i="1"/>
  <c r="X89" i="1"/>
  <c r="U131" i="1" l="1"/>
  <c r="W115" i="1"/>
  <c r="W118" i="1" s="1"/>
  <c r="W119" i="1" s="1"/>
  <c r="X114" i="1" s="1"/>
  <c r="V126" i="1"/>
  <c r="V130" i="1" s="1"/>
  <c r="V120" i="1"/>
  <c r="T140" i="1"/>
  <c r="T31" i="1"/>
  <c r="T32" i="1" s="1"/>
  <c r="X92" i="1"/>
  <c r="V131" i="1" l="1"/>
  <c r="X115" i="1"/>
  <c r="W126" i="1"/>
  <c r="W130" i="1" s="1"/>
  <c r="W120" i="1"/>
  <c r="X94" i="1"/>
  <c r="X100" i="1"/>
  <c r="X104" i="1" s="1"/>
  <c r="X117" i="1"/>
  <c r="U139" i="1"/>
  <c r="U41" i="1" s="1"/>
  <c r="U42" i="1" s="1"/>
  <c r="U138" i="1"/>
  <c r="T141" i="1"/>
  <c r="X93" i="1"/>
  <c r="Y88" i="1" s="1"/>
  <c r="W131" i="1" l="1"/>
  <c r="Y89" i="1"/>
  <c r="Y92" i="1" s="1"/>
  <c r="U140" i="1"/>
  <c r="U141" i="1" s="1"/>
  <c r="U31" i="1"/>
  <c r="U32" i="1" s="1"/>
  <c r="X105" i="1"/>
  <c r="X118" i="1" s="1"/>
  <c r="V138" i="1"/>
  <c r="V139" i="1"/>
  <c r="V41" i="1" s="1"/>
  <c r="V42" i="1" s="1"/>
  <c r="Y94" i="1" l="1"/>
  <c r="Y100" i="1"/>
  <c r="Y117" i="1"/>
  <c r="X126" i="1"/>
  <c r="X119" i="1"/>
  <c r="Y114" i="1" s="1"/>
  <c r="X120" i="1"/>
  <c r="Y93" i="1"/>
  <c r="Z88" i="1" s="1"/>
  <c r="W139" i="1"/>
  <c r="W41" i="1" s="1"/>
  <c r="W42" i="1" s="1"/>
  <c r="W138" i="1"/>
  <c r="V140" i="1"/>
  <c r="V141" i="1" s="1"/>
  <c r="V31" i="1"/>
  <c r="V32" i="1" s="1"/>
  <c r="Y104" i="1" l="1"/>
  <c r="Y115" i="1"/>
  <c r="X130" i="1"/>
  <c r="W140" i="1"/>
  <c r="W141" i="1" s="1"/>
  <c r="W31" i="1"/>
  <c r="W32" i="1" s="1"/>
  <c r="Z89" i="1"/>
  <c r="Z92" i="1" s="1"/>
  <c r="Z94" i="1" l="1"/>
  <c r="Z100" i="1"/>
  <c r="Z104" i="1" s="1"/>
  <c r="Z117" i="1"/>
  <c r="Z93" i="1"/>
  <c r="AA88" i="1" s="1"/>
  <c r="X131" i="1"/>
  <c r="Y105" i="1"/>
  <c r="Y118" i="1" s="1"/>
  <c r="Y126" i="1" l="1"/>
  <c r="Y130" i="1" s="1"/>
  <c r="Y120" i="1"/>
  <c r="Y119" i="1"/>
  <c r="Z114" i="1" s="1"/>
  <c r="X138" i="1"/>
  <c r="X139" i="1"/>
  <c r="X41" i="1" s="1"/>
  <c r="X42" i="1" s="1"/>
  <c r="AA89" i="1"/>
  <c r="AA92" i="1" s="1"/>
  <c r="Z105" i="1"/>
  <c r="AA94" i="1" l="1"/>
  <c r="AA100" i="1"/>
  <c r="AA104" i="1" s="1"/>
  <c r="AA117" i="1"/>
  <c r="AA93" i="1"/>
  <c r="AB88" i="1" s="1"/>
  <c r="X140" i="1"/>
  <c r="X141" i="1" s="1"/>
  <c r="X31" i="1"/>
  <c r="X32" i="1" s="1"/>
  <c r="Z115" i="1"/>
  <c r="Z118" i="1" s="1"/>
  <c r="Y131" i="1"/>
  <c r="Z126" i="1" l="1"/>
  <c r="Z120" i="1"/>
  <c r="Z119" i="1"/>
  <c r="AA114" i="1" s="1"/>
  <c r="Y138" i="1"/>
  <c r="Y139" i="1"/>
  <c r="Y41" i="1" s="1"/>
  <c r="Y42" i="1" s="1"/>
  <c r="AB89" i="1"/>
  <c r="AB92" i="1" s="1"/>
  <c r="AA105" i="1"/>
  <c r="AB94" i="1" l="1"/>
  <c r="AB100" i="1"/>
  <c r="AB104" i="1" s="1"/>
  <c r="AB117" i="1"/>
  <c r="AB93" i="1"/>
  <c r="AC88" i="1" s="1"/>
  <c r="Y140" i="1"/>
  <c r="Y141" i="1" s="1"/>
  <c r="Y31" i="1"/>
  <c r="Y32" i="1" s="1"/>
  <c r="AA115" i="1"/>
  <c r="AA118" i="1" s="1"/>
  <c r="Z130" i="1"/>
  <c r="AA126" i="1" l="1"/>
  <c r="AA130" i="1" s="1"/>
  <c r="AA120" i="1"/>
  <c r="AC89" i="1"/>
  <c r="AC92" i="1" s="1"/>
  <c r="AC93" i="1" s="1"/>
  <c r="AD88" i="1" s="1"/>
  <c r="AA119" i="1"/>
  <c r="AB114" i="1" s="1"/>
  <c r="AB105" i="1"/>
  <c r="Z131" i="1"/>
  <c r="AD89" i="1" l="1"/>
  <c r="AD92" i="1" s="1"/>
  <c r="AD93" i="1" s="1"/>
  <c r="AE88" i="1" s="1"/>
  <c r="AB115" i="1"/>
  <c r="AC94" i="1"/>
  <c r="AC100" i="1"/>
  <c r="AC104" i="1" s="1"/>
  <c r="AC117" i="1"/>
  <c r="Z138" i="1"/>
  <c r="Z139" i="1"/>
  <c r="Z41" i="1" s="1"/>
  <c r="Z42" i="1" s="1"/>
  <c r="AA131" i="1"/>
  <c r="Z140" i="1" l="1"/>
  <c r="Z141" i="1" s="1"/>
  <c r="Z31" i="1"/>
  <c r="Z32" i="1" s="1"/>
  <c r="AC105" i="1"/>
  <c r="AB118" i="1"/>
  <c r="AE89" i="1"/>
  <c r="AE92" i="1" s="1"/>
  <c r="AA138" i="1"/>
  <c r="AA139" i="1"/>
  <c r="AA41" i="1" s="1"/>
  <c r="AA42" i="1" s="1"/>
  <c r="AD94" i="1"/>
  <c r="AD117" i="1"/>
  <c r="AD100" i="1"/>
  <c r="AD104" i="1" s="1"/>
  <c r="AE117" i="1" l="1"/>
  <c r="AE100" i="1"/>
  <c r="AE94" i="1"/>
  <c r="AE104" i="1"/>
  <c r="AE93" i="1"/>
  <c r="AF88" i="1" s="1"/>
  <c r="AB126" i="1"/>
  <c r="AB120" i="1"/>
  <c r="AD105" i="1"/>
  <c r="AA140" i="1"/>
  <c r="AA141" i="1" s="1"/>
  <c r="AA31" i="1"/>
  <c r="AA32" i="1" s="1"/>
  <c r="AB119" i="1"/>
  <c r="AC114" i="1" s="1"/>
  <c r="AB130" i="1" l="1"/>
  <c r="AC115" i="1"/>
  <c r="AC118" i="1" s="1"/>
  <c r="AF89" i="1"/>
  <c r="AF92" i="1" s="1"/>
  <c r="AF93" i="1" s="1"/>
  <c r="AG88" i="1" s="1"/>
  <c r="AE105" i="1"/>
  <c r="AC126" i="1" l="1"/>
  <c r="AC130" i="1" s="1"/>
  <c r="AC120" i="1"/>
  <c r="AG89" i="1"/>
  <c r="AG92" i="1" s="1"/>
  <c r="AG93" i="1" s="1"/>
  <c r="AH88" i="1" s="1"/>
  <c r="AF117" i="1"/>
  <c r="AF100" i="1"/>
  <c r="AF94" i="1"/>
  <c r="AC119" i="1"/>
  <c r="AD114" i="1" s="1"/>
  <c r="AB131" i="1"/>
  <c r="AF104" i="1" l="1"/>
  <c r="AH89" i="1"/>
  <c r="AH92" i="1" s="1"/>
  <c r="AG117" i="1"/>
  <c r="AG100" i="1"/>
  <c r="AG104" i="1" s="1"/>
  <c r="AG94" i="1"/>
  <c r="AB139" i="1"/>
  <c r="AB41" i="1" s="1"/>
  <c r="AB42" i="1" s="1"/>
  <c r="AB138" i="1"/>
  <c r="AC131" i="1"/>
  <c r="AD115" i="1"/>
  <c r="AH117" i="1" l="1"/>
  <c r="AH94" i="1"/>
  <c r="AH100" i="1"/>
  <c r="AH93" i="1"/>
  <c r="AI88" i="1" s="1"/>
  <c r="AD118" i="1"/>
  <c r="AG105" i="1"/>
  <c r="AC138" i="1"/>
  <c r="AC139" i="1"/>
  <c r="AC41" i="1" s="1"/>
  <c r="AC42" i="1" s="1"/>
  <c r="AF105" i="1"/>
  <c r="AB140" i="1"/>
  <c r="AB141" i="1" s="1"/>
  <c r="AB31" i="1"/>
  <c r="AB32" i="1" s="1"/>
  <c r="AD126" i="1" l="1"/>
  <c r="AD130" i="1" s="1"/>
  <c r="AD120" i="1"/>
  <c r="AI89" i="1"/>
  <c r="AI92" i="1" s="1"/>
  <c r="AI93" i="1" s="1"/>
  <c r="AJ88" i="1" s="1"/>
  <c r="AC140" i="1"/>
  <c r="AC141" i="1" s="1"/>
  <c r="AC31" i="1"/>
  <c r="AC32" i="1" s="1"/>
  <c r="AH104" i="1"/>
  <c r="AD119" i="1"/>
  <c r="AE114" i="1" s="1"/>
  <c r="AH105" i="1" l="1"/>
  <c r="AJ89" i="1"/>
  <c r="AJ92" i="1" s="1"/>
  <c r="AI100" i="1"/>
  <c r="AI104" i="1" s="1"/>
  <c r="AI117" i="1"/>
  <c r="AI94" i="1"/>
  <c r="AD131" i="1"/>
  <c r="AE115" i="1"/>
  <c r="AE118" i="1" s="1"/>
  <c r="AJ93" i="1" l="1"/>
  <c r="AK88" i="1" s="1"/>
  <c r="AK89" i="1" s="1"/>
  <c r="AK92" i="1" s="1"/>
  <c r="AE126" i="1"/>
  <c r="AE130" i="1" s="1"/>
  <c r="AE120" i="1"/>
  <c r="AI105" i="1"/>
  <c r="AJ94" i="1"/>
  <c r="AJ100" i="1"/>
  <c r="AJ104" i="1" s="1"/>
  <c r="AJ117" i="1"/>
  <c r="AE119" i="1"/>
  <c r="AF114" i="1" s="1"/>
  <c r="AD138" i="1"/>
  <c r="AD139" i="1"/>
  <c r="AD41" i="1" s="1"/>
  <c r="AD42" i="1" s="1"/>
  <c r="AK94" i="1" l="1"/>
  <c r="AK100" i="1"/>
  <c r="AK117" i="1"/>
  <c r="AF115" i="1"/>
  <c r="AF118" i="1" s="1"/>
  <c r="AJ105" i="1"/>
  <c r="AD140" i="1"/>
  <c r="AD141" i="1" s="1"/>
  <c r="AD31" i="1"/>
  <c r="AD32" i="1" s="1"/>
  <c r="AE131" i="1"/>
  <c r="AK93" i="1"/>
  <c r="AL88" i="1" s="1"/>
  <c r="AF126" i="1" l="1"/>
  <c r="AF130" i="1" s="1"/>
  <c r="AF120" i="1"/>
  <c r="AF119" i="1"/>
  <c r="AG114" i="1" s="1"/>
  <c r="AL89" i="1"/>
  <c r="AL92" i="1" s="1"/>
  <c r="AE139" i="1"/>
  <c r="AE41" i="1" s="1"/>
  <c r="AE42" i="1" s="1"/>
  <c r="AE138" i="1"/>
  <c r="AK104" i="1"/>
  <c r="AL100" i="1" l="1"/>
  <c r="AL104" i="1" s="1"/>
  <c r="AL94" i="1"/>
  <c r="AL117" i="1"/>
  <c r="AE140" i="1"/>
  <c r="AE141" i="1" s="1"/>
  <c r="AE31" i="1"/>
  <c r="AE32" i="1" s="1"/>
  <c r="AL93" i="1"/>
  <c r="AM88" i="1" s="1"/>
  <c r="AF131" i="1"/>
  <c r="AG115" i="1"/>
  <c r="AG118" i="1" s="1"/>
  <c r="AK105" i="1"/>
  <c r="AG126" i="1" l="1"/>
  <c r="AG130" i="1" s="1"/>
  <c r="AG120" i="1"/>
  <c r="AG119" i="1"/>
  <c r="AH114" i="1" s="1"/>
  <c r="AF138" i="1"/>
  <c r="AF139" i="1"/>
  <c r="AF41" i="1" s="1"/>
  <c r="AF42" i="1" s="1"/>
  <c r="AM89" i="1"/>
  <c r="AM92" i="1" s="1"/>
  <c r="AL105" i="1"/>
  <c r="AM94" i="1" l="1"/>
  <c r="AM100" i="1"/>
  <c r="AM104" i="1" s="1"/>
  <c r="AM117" i="1"/>
  <c r="AM93" i="1"/>
  <c r="AN88" i="1" s="1"/>
  <c r="AH115" i="1"/>
  <c r="AH118" i="1" s="1"/>
  <c r="AG131" i="1"/>
  <c r="AF140" i="1"/>
  <c r="AF141" i="1" s="1"/>
  <c r="AF31" i="1"/>
  <c r="AF32" i="1" s="1"/>
  <c r="AH126" i="1" l="1"/>
  <c r="AH120" i="1"/>
  <c r="AN89" i="1"/>
  <c r="AN92" i="1" s="1"/>
  <c r="AN93" i="1" s="1"/>
  <c r="AO88" i="1" s="1"/>
  <c r="AG139" i="1"/>
  <c r="AG41" i="1" s="1"/>
  <c r="AG42" i="1" s="1"/>
  <c r="AG138" i="1"/>
  <c r="AH119" i="1"/>
  <c r="AI114" i="1" s="1"/>
  <c r="AM105" i="1"/>
  <c r="AI115" i="1" l="1"/>
  <c r="AI118" i="1" s="1"/>
  <c r="AI119" i="1" s="1"/>
  <c r="AJ114" i="1" s="1"/>
  <c r="AG140" i="1"/>
  <c r="AG141" i="1" s="1"/>
  <c r="AG31" i="1"/>
  <c r="AG32" i="1" s="1"/>
  <c r="AO89" i="1"/>
  <c r="AO92" i="1" s="1"/>
  <c r="AN94" i="1"/>
  <c r="AN100" i="1"/>
  <c r="AN104" i="1" s="1"/>
  <c r="AN117" i="1"/>
  <c r="AH130" i="1"/>
  <c r="AN105" i="1" l="1"/>
  <c r="AO94" i="1"/>
  <c r="AO100" i="1"/>
  <c r="AO117" i="1"/>
  <c r="AO104" i="1"/>
  <c r="AO93" i="1"/>
  <c r="AP88" i="1" s="1"/>
  <c r="AH131" i="1"/>
  <c r="AJ115" i="1"/>
  <c r="AJ118" i="1" s="1"/>
  <c r="AJ119" i="1" s="1"/>
  <c r="AK114" i="1" s="1"/>
  <c r="AI126" i="1"/>
  <c r="AI120" i="1"/>
  <c r="AH138" i="1" l="1"/>
  <c r="AH139" i="1"/>
  <c r="AH41" i="1" s="1"/>
  <c r="AH42" i="1" s="1"/>
  <c r="AP89" i="1"/>
  <c r="AP92" i="1" s="1"/>
  <c r="AO105" i="1"/>
  <c r="AI130" i="1"/>
  <c r="AK115" i="1"/>
  <c r="AK118" i="1" s="1"/>
  <c r="AK119" i="1" s="1"/>
  <c r="AL114" i="1" s="1"/>
  <c r="AJ126" i="1"/>
  <c r="AJ120" i="1"/>
  <c r="AP94" i="1" l="1"/>
  <c r="AP117" i="1"/>
  <c r="AP100" i="1"/>
  <c r="AP93" i="1"/>
  <c r="AQ88" i="1" s="1"/>
  <c r="AL115" i="1"/>
  <c r="AL118" i="1" s="1"/>
  <c r="AI131" i="1"/>
  <c r="AJ130" i="1"/>
  <c r="AK126" i="1"/>
  <c r="AK130" i="1" s="1"/>
  <c r="AK120" i="1"/>
  <c r="AH140" i="1"/>
  <c r="AH141" i="1" s="1"/>
  <c r="AH31" i="1"/>
  <c r="AH32" i="1" s="1"/>
  <c r="AI139" i="1" l="1"/>
  <c r="AI41" i="1" s="1"/>
  <c r="AI42" i="1" s="1"/>
  <c r="AI138" i="1"/>
  <c r="AL126" i="1"/>
  <c r="AL120" i="1"/>
  <c r="AL119" i="1"/>
  <c r="AM114" i="1" s="1"/>
  <c r="AQ89" i="1"/>
  <c r="AQ92" i="1" s="1"/>
  <c r="AQ93" i="1" s="1"/>
  <c r="AR88" i="1" s="1"/>
  <c r="AP104" i="1"/>
  <c r="AK131" i="1"/>
  <c r="AJ131" i="1"/>
  <c r="AP105" i="1" l="1"/>
  <c r="AR89" i="1"/>
  <c r="AR92" i="1" s="1"/>
  <c r="AR93" i="1" s="1"/>
  <c r="AS88" i="1" s="1"/>
  <c r="AQ117" i="1"/>
  <c r="AQ94" i="1"/>
  <c r="AQ100" i="1"/>
  <c r="AM115" i="1"/>
  <c r="AJ138" i="1"/>
  <c r="AJ139" i="1"/>
  <c r="AJ41" i="1" s="1"/>
  <c r="AJ42" i="1" s="1"/>
  <c r="AL130" i="1"/>
  <c r="AI140" i="1"/>
  <c r="AI141" i="1" s="1"/>
  <c r="AI31" i="1"/>
  <c r="AI32" i="1" s="1"/>
  <c r="AK138" i="1"/>
  <c r="AK139" i="1"/>
  <c r="AK41" i="1" s="1"/>
  <c r="AK42" i="1" s="1"/>
  <c r="AK140" i="1" l="1"/>
  <c r="AK141" i="1" s="1"/>
  <c r="AK31" i="1"/>
  <c r="AK32" i="1" s="1"/>
  <c r="AL131" i="1"/>
  <c r="AR117" i="1"/>
  <c r="AR94" i="1"/>
  <c r="AR100" i="1"/>
  <c r="AQ104" i="1"/>
  <c r="AS89" i="1"/>
  <c r="AS92" i="1" s="1"/>
  <c r="AJ140" i="1"/>
  <c r="AJ141" i="1" s="1"/>
  <c r="AJ31" i="1"/>
  <c r="AJ32" i="1" s="1"/>
  <c r="AM118" i="1"/>
  <c r="AS93" i="1" l="1"/>
  <c r="AT88" i="1" s="1"/>
  <c r="AT89" i="1" s="1"/>
  <c r="AT92" i="1" s="1"/>
  <c r="AR104" i="1"/>
  <c r="AM126" i="1"/>
  <c r="AM130" i="1" s="1"/>
  <c r="AM120" i="1"/>
  <c r="AL139" i="1"/>
  <c r="AL41" i="1" s="1"/>
  <c r="AL42" i="1" s="1"/>
  <c r="AL138" i="1"/>
  <c r="AS117" i="1"/>
  <c r="AS100" i="1"/>
  <c r="AS104" i="1" s="1"/>
  <c r="AS94" i="1"/>
  <c r="AQ105" i="1"/>
  <c r="AM119" i="1"/>
  <c r="AN114" i="1" s="1"/>
  <c r="AT93" i="1" l="1"/>
  <c r="AU88" i="1" s="1"/>
  <c r="AU89" i="1" s="1"/>
  <c r="AU92" i="1" s="1"/>
  <c r="AT117" i="1"/>
  <c r="AT94" i="1"/>
  <c r="AT100" i="1"/>
  <c r="AN115" i="1"/>
  <c r="AL140" i="1"/>
  <c r="AL141" i="1" s="1"/>
  <c r="AL31" i="1"/>
  <c r="AL32" i="1" s="1"/>
  <c r="AS105" i="1"/>
  <c r="AM131" i="1"/>
  <c r="AR105" i="1"/>
  <c r="AN118" i="1" l="1"/>
  <c r="AM139" i="1"/>
  <c r="AM41" i="1" s="1"/>
  <c r="AM42" i="1" s="1"/>
  <c r="AM138" i="1"/>
  <c r="AT104" i="1"/>
  <c r="AU100" i="1"/>
  <c r="AU104" i="1" s="1"/>
  <c r="AU117" i="1"/>
  <c r="AU94" i="1"/>
  <c r="AU93" i="1"/>
  <c r="AV88" i="1" s="1"/>
  <c r="AU105" i="1" l="1"/>
  <c r="AT105" i="1"/>
  <c r="AM140" i="1"/>
  <c r="AM141" i="1" s="1"/>
  <c r="AM31" i="1"/>
  <c r="AM32" i="1" s="1"/>
  <c r="AN126" i="1"/>
  <c r="AN130" i="1" s="1"/>
  <c r="AN120" i="1"/>
  <c r="AV89" i="1"/>
  <c r="AV92" i="1" s="1"/>
  <c r="AN119" i="1"/>
  <c r="AO114" i="1" s="1"/>
  <c r="AV94" i="1" l="1"/>
  <c r="AV100" i="1"/>
  <c r="AV104" i="1" s="1"/>
  <c r="AV117" i="1"/>
  <c r="AN131" i="1"/>
  <c r="AO115" i="1"/>
  <c r="AO118" i="1" s="1"/>
  <c r="AV93" i="1"/>
  <c r="AW88" i="1" s="1"/>
  <c r="AO126" i="1" l="1"/>
  <c r="AO120" i="1"/>
  <c r="AW89" i="1"/>
  <c r="AW92" i="1" s="1"/>
  <c r="AO119" i="1"/>
  <c r="AP114" i="1" s="1"/>
  <c r="AN138" i="1"/>
  <c r="AN139" i="1"/>
  <c r="AN41" i="1" s="1"/>
  <c r="AN42" i="1" s="1"/>
  <c r="AV105" i="1"/>
  <c r="AW100" i="1" l="1"/>
  <c r="AW104" i="1" s="1"/>
  <c r="AW94" i="1"/>
  <c r="AW117" i="1"/>
  <c r="AP115" i="1"/>
  <c r="AN140" i="1"/>
  <c r="AN141" i="1" s="1"/>
  <c r="AN31" i="1"/>
  <c r="AN32" i="1" s="1"/>
  <c r="AW93" i="1"/>
  <c r="AX88" i="1" s="1"/>
  <c r="AO130" i="1"/>
  <c r="AX89" i="1" l="1"/>
  <c r="AX92" i="1" s="1"/>
  <c r="AP118" i="1"/>
  <c r="AW105" i="1"/>
  <c r="AO131" i="1"/>
  <c r="AX93" i="1" l="1"/>
  <c r="AY88" i="1" s="1"/>
  <c r="AY89" i="1" s="1"/>
  <c r="AY92" i="1" s="1"/>
  <c r="AO138" i="1"/>
  <c r="AO139" i="1"/>
  <c r="AO41" i="1" s="1"/>
  <c r="AO42" i="1" s="1"/>
  <c r="AP126" i="1"/>
  <c r="AP130" i="1" s="1"/>
  <c r="AP120" i="1"/>
  <c r="AX94" i="1"/>
  <c r="AX100" i="1"/>
  <c r="AX104" i="1" s="1"/>
  <c r="AX117" i="1"/>
  <c r="AP119" i="1"/>
  <c r="AQ114" i="1" s="1"/>
  <c r="AY94" i="1" l="1"/>
  <c r="AY100" i="1"/>
  <c r="AY104" i="1" s="1"/>
  <c r="AY117" i="1"/>
  <c r="AP131" i="1"/>
  <c r="AX105" i="1"/>
  <c r="AO140" i="1"/>
  <c r="AO141" i="1" s="1"/>
  <c r="AO31" i="1"/>
  <c r="AO32" i="1" s="1"/>
  <c r="AY93" i="1"/>
  <c r="AZ88" i="1" s="1"/>
  <c r="AQ115" i="1"/>
  <c r="AQ118" i="1" s="1"/>
  <c r="AQ126" i="1" l="1"/>
  <c r="AQ130" i="1" s="1"/>
  <c r="AQ120" i="1"/>
  <c r="AP138" i="1"/>
  <c r="AP139" i="1"/>
  <c r="AP41" i="1" s="1"/>
  <c r="AP42" i="1" s="1"/>
  <c r="AQ119" i="1"/>
  <c r="AR114" i="1" s="1"/>
  <c r="AY105" i="1"/>
  <c r="AZ89" i="1"/>
  <c r="AZ92" i="1" s="1"/>
  <c r="AZ93" i="1" s="1"/>
  <c r="BA88" i="1" s="1"/>
  <c r="AR115" i="1" l="1"/>
  <c r="AR118" i="1" s="1"/>
  <c r="AP140" i="1"/>
  <c r="AP141" i="1" s="1"/>
  <c r="AP31" i="1"/>
  <c r="AP32" i="1" s="1"/>
  <c r="BA89" i="1"/>
  <c r="BA92" i="1" s="1"/>
  <c r="AZ94" i="1"/>
  <c r="AZ100" i="1"/>
  <c r="AZ104" i="1" s="1"/>
  <c r="AZ117" i="1"/>
  <c r="AQ131" i="1"/>
  <c r="AR126" i="1" l="1"/>
  <c r="AR130" i="1" s="1"/>
  <c r="AR120" i="1"/>
  <c r="AZ105" i="1"/>
  <c r="BA94" i="1"/>
  <c r="BA100" i="1"/>
  <c r="BA104" i="1" s="1"/>
  <c r="BA117" i="1"/>
  <c r="BA93" i="1"/>
  <c r="BB88" i="1" s="1"/>
  <c r="AQ139" i="1"/>
  <c r="AQ41" i="1" s="1"/>
  <c r="AQ42" i="1" s="1"/>
  <c r="AQ138" i="1"/>
  <c r="AR119" i="1"/>
  <c r="AS114" i="1" s="1"/>
  <c r="BA105" i="1" l="1"/>
  <c r="AS115" i="1"/>
  <c r="AS118" i="1" s="1"/>
  <c r="AQ140" i="1"/>
  <c r="AQ141" i="1" s="1"/>
  <c r="AQ31" i="1"/>
  <c r="AQ32" i="1" s="1"/>
  <c r="BB89" i="1"/>
  <c r="BB92" i="1" s="1"/>
  <c r="AR131" i="1"/>
  <c r="AS126" i="1" l="1"/>
  <c r="AS130" i="1" s="1"/>
  <c r="AS120" i="1"/>
  <c r="AS119" i="1"/>
  <c r="AT114" i="1" s="1"/>
  <c r="BB94" i="1"/>
  <c r="BB117" i="1"/>
  <c r="BB100" i="1"/>
  <c r="BB104" i="1" s="1"/>
  <c r="BB93" i="1"/>
  <c r="BC88" i="1" s="1"/>
  <c r="AR139" i="1"/>
  <c r="AR41" i="1" s="1"/>
  <c r="AR42" i="1" s="1"/>
  <c r="AR138" i="1"/>
  <c r="BC89" i="1" l="1"/>
  <c r="BC92" i="1" s="1"/>
  <c r="BC93" i="1" s="1"/>
  <c r="BD88" i="1" s="1"/>
  <c r="BB105" i="1"/>
  <c r="AT115" i="1"/>
  <c r="AT118" i="1" s="1"/>
  <c r="AS131" i="1"/>
  <c r="AR140" i="1"/>
  <c r="AR141" i="1" s="1"/>
  <c r="AR31" i="1"/>
  <c r="AR32" i="1" s="1"/>
  <c r="AT126" i="1" l="1"/>
  <c r="AT130" i="1" s="1"/>
  <c r="AT120" i="1"/>
  <c r="AT119" i="1"/>
  <c r="AU114" i="1" s="1"/>
  <c r="BD89" i="1"/>
  <c r="BD92" i="1" s="1"/>
  <c r="BD93" i="1" s="1"/>
  <c r="BE88" i="1" s="1"/>
  <c r="BC117" i="1"/>
  <c r="BC94" i="1"/>
  <c r="BC100" i="1"/>
  <c r="AS139" i="1"/>
  <c r="AS41" i="1" s="1"/>
  <c r="AS42" i="1" s="1"/>
  <c r="AS138" i="1"/>
  <c r="BE89" i="1" l="1"/>
  <c r="BE92" i="1" s="1"/>
  <c r="BE93" i="1" s="1"/>
  <c r="BF88" i="1" s="1"/>
  <c r="AS140" i="1"/>
  <c r="AS141" i="1" s="1"/>
  <c r="AS31" i="1"/>
  <c r="AS32" i="1" s="1"/>
  <c r="BC104" i="1"/>
  <c r="BD117" i="1"/>
  <c r="BD100" i="1"/>
  <c r="BD94" i="1"/>
  <c r="AU115" i="1"/>
  <c r="AU118" i="1" s="1"/>
  <c r="AT131" i="1"/>
  <c r="AU126" i="1" l="1"/>
  <c r="AU120" i="1"/>
  <c r="AU119" i="1"/>
  <c r="AV114" i="1" s="1"/>
  <c r="BD104" i="1"/>
  <c r="BC105" i="1"/>
  <c r="BF89" i="1"/>
  <c r="BF92" i="1" s="1"/>
  <c r="AT138" i="1"/>
  <c r="AT139" i="1"/>
  <c r="AT41" i="1" s="1"/>
  <c r="AT42" i="1" s="1"/>
  <c r="BE117" i="1"/>
  <c r="BE100" i="1"/>
  <c r="BE104" i="1" s="1"/>
  <c r="BE94" i="1"/>
  <c r="BF117" i="1" l="1"/>
  <c r="BF94" i="1"/>
  <c r="BF100" i="1"/>
  <c r="BF104" i="1" s="1"/>
  <c r="BF93" i="1"/>
  <c r="BG88" i="1" s="1"/>
  <c r="BD105" i="1"/>
  <c r="AV115" i="1"/>
  <c r="AV118" i="1" s="1"/>
  <c r="BE105" i="1"/>
  <c r="AT140" i="1"/>
  <c r="AT141" i="1" s="1"/>
  <c r="AT31" i="1"/>
  <c r="AT32" i="1" s="1"/>
  <c r="AU130" i="1"/>
  <c r="AV126" i="1" l="1"/>
  <c r="AV120" i="1"/>
  <c r="AV119" i="1"/>
  <c r="AW114" i="1" s="1"/>
  <c r="AU131" i="1"/>
  <c r="BG89" i="1"/>
  <c r="BG92" i="1" s="1"/>
  <c r="BF105" i="1"/>
  <c r="BG100" i="1" l="1"/>
  <c r="BG104" i="1" s="1"/>
  <c r="BG117" i="1"/>
  <c r="BG94" i="1"/>
  <c r="BG93" i="1"/>
  <c r="BH88" i="1" s="1"/>
  <c r="AU139" i="1"/>
  <c r="AU41" i="1" s="1"/>
  <c r="AU42" i="1" s="1"/>
  <c r="AU138" i="1"/>
  <c r="AW115" i="1"/>
  <c r="AW118" i="1" s="1"/>
  <c r="AW119" i="1" s="1"/>
  <c r="AX114" i="1" s="1"/>
  <c r="AV130" i="1"/>
  <c r="AX115" i="1" l="1"/>
  <c r="AX118" i="1" s="1"/>
  <c r="AW126" i="1"/>
  <c r="AW130" i="1" s="1"/>
  <c r="AW120" i="1"/>
  <c r="AU140" i="1"/>
  <c r="AU141" i="1" s="1"/>
  <c r="AU31" i="1"/>
  <c r="AU32" i="1" s="1"/>
  <c r="BH89" i="1"/>
  <c r="BG105" i="1"/>
  <c r="AV131" i="1"/>
  <c r="AX126" i="1" l="1"/>
  <c r="AX120" i="1"/>
  <c r="BH92" i="1"/>
  <c r="AX119" i="1"/>
  <c r="AY114" i="1" s="1"/>
  <c r="AV138" i="1"/>
  <c r="AV139" i="1"/>
  <c r="AV41" i="1" s="1"/>
  <c r="AV42" i="1" s="1"/>
  <c r="AW131" i="1"/>
  <c r="AW139" i="1" l="1"/>
  <c r="AW41" i="1" s="1"/>
  <c r="AW42" i="1" s="1"/>
  <c r="AW138" i="1"/>
  <c r="AV140" i="1"/>
  <c r="AV141" i="1" s="1"/>
  <c r="AV31" i="1"/>
  <c r="AV32" i="1" s="1"/>
  <c r="AY115" i="1"/>
  <c r="AY118" i="1" s="1"/>
  <c r="BH94" i="1"/>
  <c r="BH100" i="1"/>
  <c r="BH104" i="1" s="1"/>
  <c r="BH117" i="1"/>
  <c r="AX130" i="1"/>
  <c r="BH93" i="1"/>
  <c r="BI88" i="1" s="1"/>
  <c r="BH105" i="1" l="1"/>
  <c r="AY126" i="1"/>
  <c r="AY130" i="1" s="1"/>
  <c r="AY120" i="1"/>
  <c r="AY119" i="1"/>
  <c r="AZ114" i="1" s="1"/>
  <c r="BI89" i="1"/>
  <c r="BI92" i="1" s="1"/>
  <c r="AX131" i="1"/>
  <c r="AW140" i="1"/>
  <c r="AW141" i="1" s="1"/>
  <c r="AW31" i="1"/>
  <c r="AW32" i="1" s="1"/>
  <c r="BI93" i="1" l="1"/>
  <c r="BJ88" i="1" s="1"/>
  <c r="BJ89" i="1" s="1"/>
  <c r="BJ92" i="1" s="1"/>
  <c r="BI94" i="1"/>
  <c r="BI100" i="1"/>
  <c r="BI104" i="1" s="1"/>
  <c r="BI117" i="1"/>
  <c r="AZ115" i="1"/>
  <c r="AZ118" i="1" s="1"/>
  <c r="AY131" i="1"/>
  <c r="AX138" i="1"/>
  <c r="AX139" i="1"/>
  <c r="AX41" i="1" s="1"/>
  <c r="AX42" i="1" s="1"/>
  <c r="AZ119" i="1" l="1"/>
  <c r="BA114" i="1" s="1"/>
  <c r="BA115" i="1" s="1"/>
  <c r="BA118" i="1" s="1"/>
  <c r="BJ93" i="1"/>
  <c r="BK88" i="1" s="1"/>
  <c r="BK89" i="1" s="1"/>
  <c r="BK92" i="1" s="1"/>
  <c r="AY138" i="1"/>
  <c r="AY139" i="1"/>
  <c r="AY41" i="1" s="1"/>
  <c r="AY42" i="1" s="1"/>
  <c r="AZ126" i="1"/>
  <c r="AZ120" i="1"/>
  <c r="BJ94" i="1"/>
  <c r="BJ100" i="1"/>
  <c r="BJ104" i="1" s="1"/>
  <c r="BJ117" i="1"/>
  <c r="BI105" i="1"/>
  <c r="AX140" i="1"/>
  <c r="AX141" i="1" s="1"/>
  <c r="AX31" i="1"/>
  <c r="AX32" i="1" s="1"/>
  <c r="BK94" i="1" l="1"/>
  <c r="C96" i="1" s="1"/>
  <c r="BK100" i="1"/>
  <c r="BK104" i="1" s="1"/>
  <c r="C146" i="1" s="1"/>
  <c r="BK117" i="1"/>
  <c r="BA126" i="1"/>
  <c r="BA130" i="1" s="1"/>
  <c r="BA120" i="1"/>
  <c r="AZ130" i="1"/>
  <c r="AY140" i="1"/>
  <c r="AY141" i="1" s="1"/>
  <c r="AY31" i="1"/>
  <c r="AY32" i="1" s="1"/>
  <c r="BK93" i="1"/>
  <c r="BJ105" i="1"/>
  <c r="BA119" i="1"/>
  <c r="BB114" i="1" s="1"/>
  <c r="AZ131" i="1" l="1"/>
  <c r="BA131" i="1"/>
  <c r="BK105" i="1"/>
  <c r="BB115" i="1"/>
  <c r="BB118" i="1" l="1"/>
  <c r="BA138" i="1"/>
  <c r="BA139" i="1"/>
  <c r="BA41" i="1" s="1"/>
  <c r="BA42" i="1" s="1"/>
  <c r="AZ138" i="1"/>
  <c r="AZ139" i="1"/>
  <c r="AZ41" i="1" s="1"/>
  <c r="AZ42" i="1" s="1"/>
  <c r="AZ140" i="1" l="1"/>
  <c r="AZ141" i="1" s="1"/>
  <c r="AZ31" i="1"/>
  <c r="AZ32" i="1" s="1"/>
  <c r="BA140" i="1"/>
  <c r="BA141" i="1" s="1"/>
  <c r="BA31" i="1"/>
  <c r="BA32" i="1" s="1"/>
  <c r="BB126" i="1"/>
  <c r="BB130" i="1" s="1"/>
  <c r="BB120" i="1"/>
  <c r="BB119" i="1"/>
  <c r="BC114" i="1" s="1"/>
  <c r="BC115" i="1" l="1"/>
  <c r="BC118" i="1" s="1"/>
  <c r="BB131" i="1"/>
  <c r="BC126" i="1" l="1"/>
  <c r="BC130" i="1" s="1"/>
  <c r="BC120" i="1"/>
  <c r="BB138" i="1"/>
  <c r="BB139" i="1"/>
  <c r="BB41" i="1" s="1"/>
  <c r="BB42" i="1" s="1"/>
  <c r="BC119" i="1"/>
  <c r="BD114" i="1" s="1"/>
  <c r="BD115" i="1" l="1"/>
  <c r="BB140" i="1"/>
  <c r="BB141" i="1" s="1"/>
  <c r="BB31" i="1"/>
  <c r="BB32" i="1" s="1"/>
  <c r="BC131" i="1"/>
  <c r="BC138" i="1" l="1"/>
  <c r="BC139" i="1"/>
  <c r="BC41" i="1" s="1"/>
  <c r="BC42" i="1" s="1"/>
  <c r="BD118" i="1"/>
  <c r="BD126" i="1" l="1"/>
  <c r="BD130" i="1" s="1"/>
  <c r="BD120" i="1"/>
  <c r="BC140" i="1"/>
  <c r="BC141" i="1" s="1"/>
  <c r="BC31" i="1"/>
  <c r="BC32" i="1" s="1"/>
  <c r="BD119" i="1"/>
  <c r="BE114" i="1" s="1"/>
  <c r="BE115" i="1" l="1"/>
  <c r="BE118" i="1" s="1"/>
  <c r="BE119" i="1" s="1"/>
  <c r="BF114" i="1" s="1"/>
  <c r="BD131" i="1"/>
  <c r="BD138" i="1" l="1"/>
  <c r="BD139" i="1"/>
  <c r="BD41" i="1" s="1"/>
  <c r="BD42" i="1" s="1"/>
  <c r="BF115" i="1"/>
  <c r="BF118" i="1" s="1"/>
  <c r="BE126" i="1"/>
  <c r="BE130" i="1" s="1"/>
  <c r="BE120" i="1"/>
  <c r="BF126" i="1" l="1"/>
  <c r="BF130" i="1" s="1"/>
  <c r="BF120" i="1"/>
  <c r="BF119" i="1"/>
  <c r="BG114" i="1" s="1"/>
  <c r="BE131" i="1"/>
  <c r="BD140" i="1"/>
  <c r="BD141" i="1" s="1"/>
  <c r="BD31" i="1"/>
  <c r="BD32" i="1" s="1"/>
  <c r="BE139" i="1" l="1"/>
  <c r="BE41" i="1" s="1"/>
  <c r="BE42" i="1" s="1"/>
  <c r="BE138" i="1"/>
  <c r="BG115" i="1"/>
  <c r="BG118" i="1" s="1"/>
  <c r="BF131" i="1"/>
  <c r="BG126" i="1" l="1"/>
  <c r="BG130" i="1" s="1"/>
  <c r="BG120" i="1"/>
  <c r="BF138" i="1"/>
  <c r="BF139" i="1"/>
  <c r="BF41" i="1" s="1"/>
  <c r="BF42" i="1" s="1"/>
  <c r="BG119" i="1"/>
  <c r="BH114" i="1" s="1"/>
  <c r="BE140" i="1"/>
  <c r="BE141" i="1" s="1"/>
  <c r="BE31" i="1"/>
  <c r="BE32" i="1" s="1"/>
  <c r="BH115" i="1" l="1"/>
  <c r="BH118" i="1" s="1"/>
  <c r="BH119" i="1" s="1"/>
  <c r="BI114" i="1" s="1"/>
  <c r="BG131" i="1"/>
  <c r="BF140" i="1"/>
  <c r="BF141" i="1" s="1"/>
  <c r="BF31" i="1"/>
  <c r="BF32" i="1" s="1"/>
  <c r="BG139" i="1" l="1"/>
  <c r="BG41" i="1" s="1"/>
  <c r="BG42" i="1" s="1"/>
  <c r="BG138" i="1"/>
  <c r="BI115" i="1"/>
  <c r="BI118" i="1" s="1"/>
  <c r="BI119" i="1" s="1"/>
  <c r="BJ114" i="1" s="1"/>
  <c r="BH126" i="1"/>
  <c r="BH120" i="1"/>
  <c r="BH130" i="1" l="1"/>
  <c r="BJ115" i="1"/>
  <c r="BJ118" i="1" s="1"/>
  <c r="BJ119" i="1" s="1"/>
  <c r="BK114" i="1" s="1"/>
  <c r="BI126" i="1"/>
  <c r="BI130" i="1" s="1"/>
  <c r="BI120" i="1"/>
  <c r="BG140" i="1"/>
  <c r="BG141" i="1" s="1"/>
  <c r="BG31" i="1"/>
  <c r="BG32" i="1" s="1"/>
  <c r="BI131" i="1" l="1"/>
  <c r="BK115" i="1"/>
  <c r="BK118" i="1" s="1"/>
  <c r="BK119" i="1" s="1"/>
  <c r="BJ126" i="1"/>
  <c r="BJ120" i="1"/>
  <c r="BH131" i="1"/>
  <c r="BH138" i="1" l="1"/>
  <c r="BH139" i="1"/>
  <c r="BH41" i="1" s="1"/>
  <c r="BH42" i="1" s="1"/>
  <c r="BJ130" i="1"/>
  <c r="BK126" i="1"/>
  <c r="BK130" i="1" s="1"/>
  <c r="BK120" i="1"/>
  <c r="C122" i="1" s="1"/>
  <c r="BI138" i="1"/>
  <c r="BI139" i="1"/>
  <c r="BI41" i="1" s="1"/>
  <c r="BI42" i="1" s="1"/>
  <c r="BI140" i="1" l="1"/>
  <c r="BI141" i="1" s="1"/>
  <c r="BI31" i="1"/>
  <c r="BI32" i="1" s="1"/>
  <c r="C147" i="1"/>
  <c r="BK131" i="1"/>
  <c r="BJ131" i="1"/>
  <c r="BH140" i="1"/>
  <c r="BH141" i="1" s="1"/>
  <c r="BH31" i="1"/>
  <c r="BH32" i="1" s="1"/>
  <c r="BK138" i="1" l="1"/>
  <c r="BK139" i="1"/>
  <c r="BK41" i="1" s="1"/>
  <c r="BK42" i="1" s="1"/>
  <c r="BJ138" i="1"/>
  <c r="BJ139" i="1"/>
  <c r="BJ41" i="1" s="1"/>
  <c r="BJ42" i="1" s="1"/>
  <c r="C45" i="1" l="1"/>
  <c r="C44" i="1"/>
  <c r="BJ140" i="1"/>
  <c r="BJ141" i="1" s="1"/>
  <c r="BJ31" i="1"/>
  <c r="BJ32" i="1" s="1"/>
  <c r="BK140" i="1"/>
  <c r="BK31" i="1"/>
  <c r="BK32" i="1" s="1"/>
  <c r="C34" i="1" l="1"/>
  <c r="C35" i="1"/>
  <c r="C148" i="1"/>
  <c r="C149" i="1" s="1"/>
  <c r="C46" i="1" s="1"/>
  <c r="BK141" i="1"/>
</calcChain>
</file>

<file path=xl/sharedStrings.xml><?xml version="1.0" encoding="utf-8"?>
<sst xmlns="http://schemas.openxmlformats.org/spreadsheetml/2006/main" count="101" uniqueCount="66">
  <si>
    <t>Tier</t>
  </si>
  <si>
    <t>IRR</t>
  </si>
  <si>
    <t>Promote</t>
  </si>
  <si>
    <t>Distributions</t>
  </si>
  <si>
    <t>GP</t>
  </si>
  <si>
    <t xml:space="preserve">  LP</t>
  </si>
  <si>
    <t>Tier 1 (Pref + Return of Capital)</t>
  </si>
  <si>
    <t>Tier 2 (Promote)</t>
  </si>
  <si>
    <t>Tier 3 (Promote)</t>
  </si>
  <si>
    <t>Tier 4 (Promote)</t>
  </si>
  <si>
    <t>Yes</t>
  </si>
  <si>
    <t>LP IRR</t>
  </si>
  <si>
    <t>GP IRR</t>
  </si>
  <si>
    <t>GP Equity</t>
  </si>
  <si>
    <t>LP Equity</t>
  </si>
  <si>
    <t>Month</t>
  </si>
  <si>
    <t>Month Ending</t>
  </si>
  <si>
    <t>Beginning Balance</t>
  </si>
  <si>
    <t>Preferred Interest Accrual</t>
  </si>
  <si>
    <t>LP Contributions</t>
  </si>
  <si>
    <t>LP Distributions</t>
  </si>
  <si>
    <t>Ending Balance</t>
  </si>
  <si>
    <t>Total LP Cash Flow</t>
  </si>
  <si>
    <t>GP Contributions</t>
  </si>
  <si>
    <t>GP Distributions</t>
  </si>
  <si>
    <t>Total GP Cashflow</t>
  </si>
  <si>
    <t>Total Distributions</t>
  </si>
  <si>
    <t>Cash Flow Remaining</t>
  </si>
  <si>
    <t>Tier 2</t>
  </si>
  <si>
    <t>Tier 2 Accrual</t>
  </si>
  <si>
    <t>LP Contribution</t>
  </si>
  <si>
    <t>Prior Distributions</t>
  </si>
  <si>
    <t>Tier 3 Accrual</t>
  </si>
  <si>
    <t>Total Distribution</t>
  </si>
  <si>
    <t>Contributions</t>
  </si>
  <si>
    <t>LP Net Cash Flow</t>
  </si>
  <si>
    <t>GP Net Cash Flow</t>
  </si>
  <si>
    <t>GP Promoted Interest</t>
  </si>
  <si>
    <t>Tier 3</t>
  </si>
  <si>
    <t>Tier 4</t>
  </si>
  <si>
    <t>Total GP Promoted Interest</t>
  </si>
  <si>
    <t>Beginning Balance Owed</t>
  </si>
  <si>
    <t>Remaining Balance Owed</t>
  </si>
  <si>
    <t>Catch-Up Accrual</t>
  </si>
  <si>
    <t>Project Levered Cash Flow</t>
  </si>
  <si>
    <t>Waterfall Distribution Summary</t>
  </si>
  <si>
    <t>LP Equity Multiple</t>
  </si>
  <si>
    <t>GP Equity Multiple</t>
  </si>
  <si>
    <t>Tier 2 LP IRR Check:</t>
  </si>
  <si>
    <t>Tier 1 LP IRR Check:</t>
  </si>
  <si>
    <t>Tier 1 GP IRR Check:</t>
  </si>
  <si>
    <t>Project level Equity Multiple:</t>
  </si>
  <si>
    <t>Project Level IRR:</t>
  </si>
  <si>
    <t>Analysis Period</t>
  </si>
  <si>
    <t>LP Investors</t>
  </si>
  <si>
    <t>GP Investors</t>
  </si>
  <si>
    <t>Tier 2 Summary</t>
  </si>
  <si>
    <t>Tier 3 Summary</t>
  </si>
  <si>
    <t>Tier 1 Summary</t>
  </si>
  <si>
    <t>-</t>
  </si>
  <si>
    <t>Cap Rate</t>
  </si>
  <si>
    <t>NOI Annual Growth</t>
  </si>
  <si>
    <t>Monthly NOI</t>
  </si>
  <si>
    <t>Analysis Start</t>
  </si>
  <si>
    <t>GP Proceeds from Promote:</t>
  </si>
  <si>
    <t>GP Catch-Up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</si>
</sst>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"/>
    <numFmt numFmtId="166" formatCode="0&quot; Years&quot;"/>
    <numFmt numFmtId="167" formatCode="&quot;Acquisition&quot;"/>
    <numFmt numFmtId="168" formatCode="#.00&quot;x&quot;"/>
    <numFmt numFmtId="169" formatCode="0&quot; Months&quot;"/>
    <numFmt numFmtId="170" formatCode="0.00&quot;x&quot;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Continuous"/>
    </xf>
    <xf numFmtId="0" fontId="10" fillId="3" borderId="1" xfId="0" applyFont="1" applyFill="1" applyBorder="1" applyAlignment="1">
      <alignment horizontal="centerContinuous" vertical="center"/>
    </xf>
    <xf numFmtId="0" fontId="7" fillId="3" borderId="2" xfId="0" applyFont="1" applyFill="1" applyBorder="1" applyAlignment="1">
      <alignment horizontal="centerContinuous" vertical="center"/>
    </xf>
    <xf numFmtId="0" fontId="7" fillId="3" borderId="3" xfId="0" applyFont="1" applyFill="1" applyBorder="1" applyAlignment="1">
      <alignment horizontal="centerContinuous" vertical="center"/>
    </xf>
    <xf numFmtId="0" fontId="0" fillId="3" borderId="2" xfId="0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2" borderId="0" xfId="0" applyFill="1"/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9" fontId="5" fillId="2" borderId="0" xfId="0" applyNumberFormat="1" applyFont="1" applyFill="1"/>
    <xf numFmtId="10" fontId="0" fillId="2" borderId="0" xfId="1" applyNumberFormat="1" applyFont="1" applyFill="1" applyAlignment="1">
      <alignment horizontal="center"/>
    </xf>
    <xf numFmtId="14" fontId="5" fillId="2" borderId="0" xfId="0" applyNumberFormat="1" applyFont="1" applyFill="1"/>
    <xf numFmtId="168" fontId="0" fillId="2" borderId="0" xfId="0" applyNumberFormat="1" applyFill="1" applyAlignment="1">
      <alignment horizontal="center"/>
    </xf>
    <xf numFmtId="165" fontId="5" fillId="2" borderId="0" xfId="0" applyNumberFormat="1" applyFont="1" applyFill="1"/>
    <xf numFmtId="10" fontId="5" fillId="2" borderId="0" xfId="0" applyNumberFormat="1" applyFont="1" applyFill="1"/>
    <xf numFmtId="166" fontId="0" fillId="2" borderId="0" xfId="0" applyNumberFormat="1" applyFill="1"/>
    <xf numFmtId="6" fontId="0" fillId="2" borderId="0" xfId="0" applyNumberFormat="1" applyFill="1" applyAlignment="1">
      <alignment horizontal="center"/>
    </xf>
    <xf numFmtId="166" fontId="5" fillId="2" borderId="0" xfId="0" applyNumberFormat="1" applyFont="1" applyFill="1"/>
    <xf numFmtId="0" fontId="0" fillId="2" borderId="0" xfId="0" applyFill="1" applyAlignment="1">
      <alignment horizontal="left"/>
    </xf>
    <xf numFmtId="169" fontId="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6" fontId="0" fillId="2" borderId="0" xfId="0" applyNumberFormat="1" applyFill="1"/>
    <xf numFmtId="8" fontId="0" fillId="2" borderId="0" xfId="0" applyNumberFormat="1" applyFill="1"/>
    <xf numFmtId="0" fontId="9" fillId="4" borderId="5" xfId="0" applyFont="1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11" fillId="2" borderId="0" xfId="0" applyFont="1" applyFill="1"/>
    <xf numFmtId="6" fontId="0" fillId="0" borderId="11" xfId="0" applyNumberFormat="1" applyBorder="1" applyAlignment="1">
      <alignment horizontal="center"/>
    </xf>
    <xf numFmtId="6" fontId="0" fillId="0" borderId="12" xfId="0" applyNumberFormat="1" applyBorder="1" applyAlignment="1">
      <alignment horizontal="center"/>
    </xf>
    <xf numFmtId="6" fontId="0" fillId="0" borderId="13" xfId="0" applyNumberFormat="1" applyBorder="1" applyAlignment="1">
      <alignment horizontal="center"/>
    </xf>
    <xf numFmtId="6" fontId="0" fillId="0" borderId="14" xfId="0" applyNumberFormat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15" xfId="0" applyNumberFormat="1" applyBorder="1" applyAlignment="1">
      <alignment horizontal="center"/>
    </xf>
    <xf numFmtId="6" fontId="0" fillId="0" borderId="16" xfId="0" applyNumberFormat="1" applyBorder="1" applyAlignment="1">
      <alignment horizontal="center"/>
    </xf>
    <xf numFmtId="6" fontId="0" fillId="0" borderId="17" xfId="0" applyNumberFormat="1" applyBorder="1" applyAlignment="1">
      <alignment horizontal="center"/>
    </xf>
    <xf numFmtId="6" fontId="0" fillId="0" borderId="18" xfId="0" applyNumberFormat="1" applyBorder="1" applyAlignment="1">
      <alignment horizontal="center"/>
    </xf>
    <xf numFmtId="14" fontId="2" fillId="4" borderId="10" xfId="0" applyNumberFormat="1" applyFont="1" applyFill="1" applyBorder="1" applyAlignment="1">
      <alignment horizontal="center"/>
    </xf>
    <xf numFmtId="14" fontId="2" fillId="4" borderId="6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10" fontId="2" fillId="2" borderId="0" xfId="1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0" fontId="2" fillId="4" borderId="4" xfId="0" applyFont="1" applyFill="1" applyBorder="1" applyAlignment="1">
      <alignment horizontal="right" indent="1"/>
    </xf>
    <xf numFmtId="165" fontId="2" fillId="2" borderId="0" xfId="1" applyNumberFormat="1" applyFont="1" applyFill="1" applyAlignment="1">
      <alignment horizontal="center"/>
    </xf>
    <xf numFmtId="0" fontId="0" fillId="5" borderId="9" xfId="0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167" fontId="0" fillId="2" borderId="0" xfId="0" applyNumberFormat="1" applyFill="1" applyAlignment="1">
      <alignment horizontal="center"/>
    </xf>
    <xf numFmtId="0" fontId="2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14" fontId="8" fillId="2" borderId="0" xfId="0" applyNumberFormat="1" applyFont="1" applyFill="1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0" fillId="5" borderId="8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6" fontId="2" fillId="2" borderId="0" xfId="0" applyNumberFormat="1" applyFont="1" applyFill="1"/>
    <xf numFmtId="8" fontId="2" fillId="2" borderId="0" xfId="0" applyNumberFormat="1" applyFont="1" applyFill="1"/>
    <xf numFmtId="6" fontId="0" fillId="0" borderId="7" xfId="0" applyNumberFormat="1" applyBorder="1" applyAlignment="1">
      <alignment horizontal="center"/>
    </xf>
    <xf numFmtId="6" fontId="0" fillId="0" borderId="8" xfId="0" applyNumberFormat="1" applyBorder="1" applyAlignment="1">
      <alignment horizontal="center"/>
    </xf>
    <xf numFmtId="0" fontId="2" fillId="5" borderId="4" xfId="0" applyFont="1" applyFill="1" applyBorder="1" applyAlignment="1">
      <alignment horizontal="right"/>
    </xf>
    <xf numFmtId="6" fontId="2" fillId="0" borderId="4" xfId="0" applyNumberFormat="1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6" fontId="2" fillId="0" borderId="10" xfId="0" applyNumberFormat="1" applyFont="1" applyBorder="1" applyAlignment="1">
      <alignment horizontal="center"/>
    </xf>
    <xf numFmtId="6" fontId="2" fillId="0" borderId="6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8" xfId="0" applyFont="1" applyFill="1" applyBorder="1" applyAlignment="1">
      <alignment horizontal="right"/>
    </xf>
    <xf numFmtId="6" fontId="2" fillId="0" borderId="14" xfId="0" applyNumberFormat="1" applyFont="1" applyBorder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15" xfId="0" applyNumberFormat="1" applyFont="1" applyBorder="1" applyAlignment="1">
      <alignment horizontal="center"/>
    </xf>
    <xf numFmtId="0" fontId="2" fillId="4" borderId="5" xfId="0" applyFont="1" applyFill="1" applyBorder="1"/>
    <xf numFmtId="0" fontId="2" fillId="4" borderId="10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Continuous"/>
    </xf>
    <xf numFmtId="0" fontId="2" fillId="4" borderId="6" xfId="0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Continuous"/>
    </xf>
    <xf numFmtId="0" fontId="0" fillId="2" borderId="13" xfId="0" applyFill="1" applyBorder="1"/>
    <xf numFmtId="0" fontId="0" fillId="2" borderId="14" xfId="0" applyFill="1" applyBorder="1"/>
    <xf numFmtId="170" fontId="0" fillId="2" borderId="0" xfId="0" applyNumberFormat="1" applyFill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0" fontId="0" fillId="2" borderId="16" xfId="0" applyFill="1" applyBorder="1"/>
    <xf numFmtId="0" fontId="0" fillId="2" borderId="17" xfId="0" applyFill="1" applyBorder="1"/>
    <xf numFmtId="9" fontId="3" fillId="2" borderId="17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Continuous"/>
    </xf>
    <xf numFmtId="164" fontId="0" fillId="2" borderId="17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164" fontId="1" fillId="2" borderId="0" xfId="1" applyNumberFormat="1" applyFont="1" applyFill="1" applyBorder="1" applyAlignment="1">
      <alignment horizontal="centerContinuous"/>
    </xf>
    <xf numFmtId="164" fontId="0" fillId="2" borderId="0" xfId="0" applyNumberFormat="1" applyFill="1" applyAlignment="1">
      <alignment horizontal="centerContinuous"/>
    </xf>
    <xf numFmtId="9" fontId="5" fillId="2" borderId="0" xfId="1" applyFont="1" applyFill="1" applyAlignment="1">
      <alignment horizontal="centerContinuous"/>
    </xf>
    <xf numFmtId="164" fontId="5" fillId="2" borderId="0" xfId="1" applyNumberFormat="1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165" fontId="5" fillId="2" borderId="0" xfId="1" applyNumberFormat="1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570A-0A32-3140-A129-94E961135FBB}">
  <dimension ref="A1:EE326"/>
  <sheetViews>
    <sheetView tabSelected="1" zoomScale="70" zoomScaleNormal="70" workbookViewId="0">
      <selection activeCell="K4" sqref="K4"/>
    </sheetView>
  </sheetViews>
  <sheetFormatPr defaultColWidth="10.84765625" defaultRowHeight="15.6" x14ac:dyDescent="0.6"/>
  <cols>
    <col min="1" max="1" width="10.84765625" style="9"/>
    <col min="2" max="2" width="24" customWidth="1"/>
    <col min="3" max="3" width="13.6484375" customWidth="1"/>
    <col min="4" max="11" width="12.84765625" customWidth="1"/>
    <col min="12" max="12" width="14.796875" bestFit="1" customWidth="1"/>
    <col min="13" max="135" width="12.84765625" customWidth="1"/>
    <col min="136" max="140" width="12.84765625" style="9" customWidth="1"/>
    <col min="141" max="16384" width="10.84765625" style="9"/>
  </cols>
  <sheetData>
    <row r="1" spans="2:135" x14ac:dyDescent="0.6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</row>
    <row r="2" spans="2:135" x14ac:dyDescent="0.6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</row>
    <row r="3" spans="2:135" x14ac:dyDescent="0.6">
      <c r="B3" s="9" t="s">
        <v>13</v>
      </c>
      <c r="C3" s="10">
        <v>0.05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</row>
    <row r="4" spans="2:135" x14ac:dyDescent="0.6">
      <c r="B4" s="9" t="s">
        <v>14</v>
      </c>
      <c r="C4" s="11">
        <f>1-C3</f>
        <v>0.95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</row>
    <row r="5" spans="2:135" x14ac:dyDescent="0.6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3"/>
      <c r="N5" s="3"/>
      <c r="O5" s="9"/>
      <c r="P5" s="3"/>
      <c r="Q5" s="3"/>
      <c r="R5" s="9"/>
      <c r="S5" s="3"/>
      <c r="T5" s="3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</row>
    <row r="6" spans="2:135" x14ac:dyDescent="0.6">
      <c r="B6" s="70" t="s">
        <v>0</v>
      </c>
      <c r="C6" s="71"/>
      <c r="D6" s="72" t="s">
        <v>1</v>
      </c>
      <c r="E6" s="72"/>
      <c r="F6" s="73" t="s">
        <v>2</v>
      </c>
      <c r="G6" s="73" t="s">
        <v>3</v>
      </c>
      <c r="H6" s="73"/>
      <c r="I6" s="72" t="s">
        <v>4</v>
      </c>
      <c r="J6" s="74" t="s">
        <v>5</v>
      </c>
      <c r="K6" s="9"/>
      <c r="L6" s="9"/>
      <c r="M6" s="12" t="s">
        <v>60</v>
      </c>
      <c r="N6" s="94">
        <v>0.05</v>
      </c>
      <c r="O6" s="9"/>
      <c r="P6" s="9"/>
      <c r="Q6" s="9"/>
      <c r="R6" s="9"/>
      <c r="S6" s="12"/>
      <c r="T6" s="13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</row>
    <row r="7" spans="2:135" x14ac:dyDescent="0.6">
      <c r="B7" s="75"/>
      <c r="C7" s="76"/>
      <c r="D7" s="76"/>
      <c r="E7" s="76"/>
      <c r="F7" s="77"/>
      <c r="G7" s="77"/>
      <c r="H7" s="76"/>
      <c r="I7" s="76"/>
      <c r="J7" s="78"/>
      <c r="K7" s="9"/>
      <c r="L7" s="9"/>
      <c r="M7" s="12" t="s">
        <v>62</v>
      </c>
      <c r="N7" s="93">
        <v>30000</v>
      </c>
      <c r="O7" s="9"/>
      <c r="P7" s="12"/>
      <c r="Q7" s="15"/>
      <c r="R7" s="9"/>
      <c r="S7" s="12"/>
      <c r="T7" s="13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</row>
    <row r="8" spans="2:135" x14ac:dyDescent="0.6">
      <c r="B8" s="79" t="s">
        <v>6</v>
      </c>
      <c r="C8" s="9"/>
      <c r="D8" s="91">
        <v>0.08</v>
      </c>
      <c r="E8" s="80"/>
      <c r="F8" s="3" t="s">
        <v>59</v>
      </c>
      <c r="G8" s="3" t="str">
        <f>"Up to "&amp; TEXT(D8, "0.0%")&amp; " IRR"</f>
        <v>Up to 8.0% IRR</v>
      </c>
      <c r="H8" s="88"/>
      <c r="I8" s="2">
        <v>0.05</v>
      </c>
      <c r="J8" s="81">
        <f>1-I8</f>
        <v>0.95</v>
      </c>
      <c r="K8" s="9"/>
      <c r="L8" s="9"/>
      <c r="M8" s="12" t="s">
        <v>61</v>
      </c>
      <c r="N8" s="94">
        <v>0.03</v>
      </c>
      <c r="O8" s="9"/>
      <c r="P8" s="12"/>
      <c r="Q8" s="17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</row>
    <row r="9" spans="2:135" x14ac:dyDescent="0.6">
      <c r="B9" s="79" t="s">
        <v>7</v>
      </c>
      <c r="C9" s="9"/>
      <c r="D9" s="91">
        <v>0.12</v>
      </c>
      <c r="E9" s="2"/>
      <c r="F9" s="90">
        <v>0.2</v>
      </c>
      <c r="G9" s="3" t="str">
        <f>TEXT(D8, "0.0%")&amp; " IRR to "&amp; TEXT(D9, "0.0%")&amp; " IRR"</f>
        <v>8.0% IRR to 12.0% IRR</v>
      </c>
      <c r="H9" s="89"/>
      <c r="I9" s="2">
        <f>(1-($C$4*(1-F9)))</f>
        <v>0.24</v>
      </c>
      <c r="J9" s="81">
        <f>1-I9</f>
        <v>0.76</v>
      </c>
      <c r="K9" s="9"/>
      <c r="L9" s="9"/>
      <c r="M9" s="9" t="s">
        <v>63</v>
      </c>
      <c r="N9" s="95">
        <v>11475</v>
      </c>
      <c r="O9" s="9"/>
      <c r="P9" s="12"/>
      <c r="Q9" s="18"/>
      <c r="R9" s="9"/>
      <c r="S9" s="3"/>
      <c r="T9" s="3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</row>
    <row r="10" spans="2:135" x14ac:dyDescent="0.6">
      <c r="B10" s="79" t="s">
        <v>8</v>
      </c>
      <c r="C10" s="9"/>
      <c r="D10" s="91">
        <v>0.14000000000000001</v>
      </c>
      <c r="E10" s="2"/>
      <c r="F10" s="90">
        <v>0.25</v>
      </c>
      <c r="G10" s="3" t="str">
        <f>TEXT(D9, "0.0%")&amp; " IRR to "&amp; TEXT(D10, "0.0%")&amp; " IRR"</f>
        <v>12.0% IRR to 14.0% IRR</v>
      </c>
      <c r="H10" s="89"/>
      <c r="I10" s="2">
        <f t="shared" ref="I10:I11" si="0">(1-($C$4*(1-F10)))</f>
        <v>0.28750000000000009</v>
      </c>
      <c r="J10" s="81">
        <f>1-I10</f>
        <v>0.71249999999999991</v>
      </c>
      <c r="K10" s="9"/>
      <c r="L10" s="9"/>
      <c r="M10" s="9"/>
      <c r="N10" s="16"/>
      <c r="O10" s="9"/>
      <c r="P10" s="12"/>
      <c r="Q10" s="18"/>
      <c r="R10" s="9"/>
      <c r="S10" s="12"/>
      <c r="T10" s="13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</row>
    <row r="11" spans="2:135" x14ac:dyDescent="0.6">
      <c r="B11" s="79" t="s">
        <v>9</v>
      </c>
      <c r="C11" s="9"/>
      <c r="D11" s="1" t="str">
        <f>"&gt;"&amp; TEXT(D10, "0.0%")</f>
        <v>&gt;14.0%</v>
      </c>
      <c r="E11" s="2"/>
      <c r="F11" s="90">
        <v>0.3</v>
      </c>
      <c r="G11" s="3" t="str">
        <f>"Greater than "&amp; TEXT(D10,"0.0%")&amp; " IRR"</f>
        <v>Greater than 14.0% IRR</v>
      </c>
      <c r="H11" s="89"/>
      <c r="I11" s="2">
        <f t="shared" si="0"/>
        <v>0.33500000000000008</v>
      </c>
      <c r="J11" s="81">
        <f>1-I11</f>
        <v>0.66499999999999992</v>
      </c>
      <c r="K11" s="9"/>
      <c r="L11" s="9"/>
      <c r="M11" s="9"/>
      <c r="N11" s="14"/>
      <c r="O11" s="9"/>
      <c r="P11" s="12"/>
      <c r="Q11" s="18"/>
      <c r="R11" s="9"/>
      <c r="S11" s="12"/>
      <c r="T11" s="18"/>
      <c r="U11" s="9"/>
      <c r="V11" s="1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</row>
    <row r="12" spans="2:135" x14ac:dyDescent="0.6">
      <c r="B12" s="82"/>
      <c r="C12" s="83"/>
      <c r="D12" s="83"/>
      <c r="E12" s="84"/>
      <c r="F12" s="85"/>
      <c r="G12" s="85"/>
      <c r="H12" s="86"/>
      <c r="I12" s="86"/>
      <c r="J12" s="87"/>
      <c r="K12" s="9"/>
      <c r="L12" s="9"/>
      <c r="M12" s="9"/>
      <c r="N12" s="16"/>
      <c r="O12" s="9"/>
      <c r="P12" s="9"/>
      <c r="Q12" s="9"/>
      <c r="R12" s="9"/>
      <c r="S12" s="12"/>
      <c r="T12" s="18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</row>
    <row r="13" spans="2:135" x14ac:dyDescent="0.6">
      <c r="B13" s="9"/>
      <c r="C13" s="9"/>
      <c r="D13" s="9"/>
      <c r="E13" s="92"/>
      <c r="F13" s="3"/>
      <c r="G13" s="3"/>
      <c r="H13" s="2"/>
      <c r="I13" s="2"/>
      <c r="J13" s="2"/>
      <c r="K13" s="9"/>
      <c r="L13" s="9"/>
      <c r="M13" s="9"/>
      <c r="N13" s="16"/>
      <c r="O13" s="9"/>
      <c r="P13" s="9"/>
      <c r="Q13" s="9"/>
      <c r="R13" s="9"/>
      <c r="S13" s="12"/>
      <c r="T13" s="18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</row>
    <row r="14" spans="2:135" x14ac:dyDescent="0.6">
      <c r="B14" s="9" t="s">
        <v>65</v>
      </c>
      <c r="C14" s="1" t="s">
        <v>10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20"/>
      <c r="O14" s="9"/>
      <c r="P14" s="12"/>
      <c r="Q14" s="18"/>
      <c r="R14" s="9"/>
      <c r="S14" s="12"/>
      <c r="T14" s="21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</row>
    <row r="15" spans="2:135" x14ac:dyDescent="0.6">
      <c r="B15" s="22" t="s">
        <v>53</v>
      </c>
      <c r="C15" s="23">
        <v>60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2"/>
      <c r="Q15" s="18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</row>
    <row r="16" spans="2:135" x14ac:dyDescent="0.6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</row>
    <row r="17" spans="2:135" x14ac:dyDescent="0.6">
      <c r="B17" s="12" t="s">
        <v>15</v>
      </c>
      <c r="C17" s="48">
        <v>0</v>
      </c>
      <c r="D17" s="1">
        <f>C17+1</f>
        <v>1</v>
      </c>
      <c r="E17" s="1">
        <f t="shared" ref="E17:BP17" si="1">D17+1</f>
        <v>2</v>
      </c>
      <c r="F17" s="1">
        <f t="shared" si="1"/>
        <v>3</v>
      </c>
      <c r="G17" s="1">
        <f t="shared" si="1"/>
        <v>4</v>
      </c>
      <c r="H17" s="1">
        <f t="shared" si="1"/>
        <v>5</v>
      </c>
      <c r="I17" s="1">
        <f t="shared" si="1"/>
        <v>6</v>
      </c>
      <c r="J17" s="1">
        <f t="shared" si="1"/>
        <v>7</v>
      </c>
      <c r="K17" s="1">
        <f t="shared" si="1"/>
        <v>8</v>
      </c>
      <c r="L17" s="1">
        <f t="shared" si="1"/>
        <v>9</v>
      </c>
      <c r="M17" s="1">
        <f t="shared" si="1"/>
        <v>10</v>
      </c>
      <c r="N17" s="1">
        <f t="shared" si="1"/>
        <v>11</v>
      </c>
      <c r="O17" s="1">
        <f t="shared" si="1"/>
        <v>12</v>
      </c>
      <c r="P17" s="1">
        <f t="shared" si="1"/>
        <v>13</v>
      </c>
      <c r="Q17" s="1">
        <f t="shared" si="1"/>
        <v>14</v>
      </c>
      <c r="R17" s="1">
        <f t="shared" si="1"/>
        <v>15</v>
      </c>
      <c r="S17" s="1">
        <f t="shared" si="1"/>
        <v>16</v>
      </c>
      <c r="T17" s="1">
        <f t="shared" si="1"/>
        <v>17</v>
      </c>
      <c r="U17" s="1">
        <f t="shared" si="1"/>
        <v>18</v>
      </c>
      <c r="V17" s="1">
        <f t="shared" si="1"/>
        <v>19</v>
      </c>
      <c r="W17" s="1">
        <f t="shared" si="1"/>
        <v>20</v>
      </c>
      <c r="X17" s="1">
        <f t="shared" si="1"/>
        <v>21</v>
      </c>
      <c r="Y17" s="1">
        <f t="shared" si="1"/>
        <v>22</v>
      </c>
      <c r="Z17" s="1">
        <f t="shared" si="1"/>
        <v>23</v>
      </c>
      <c r="AA17" s="1">
        <f t="shared" si="1"/>
        <v>24</v>
      </c>
      <c r="AB17" s="1">
        <f t="shared" si="1"/>
        <v>25</v>
      </c>
      <c r="AC17" s="1">
        <f t="shared" si="1"/>
        <v>26</v>
      </c>
      <c r="AD17" s="1">
        <f t="shared" si="1"/>
        <v>27</v>
      </c>
      <c r="AE17" s="1">
        <f t="shared" si="1"/>
        <v>28</v>
      </c>
      <c r="AF17" s="1">
        <f t="shared" si="1"/>
        <v>29</v>
      </c>
      <c r="AG17" s="1">
        <f t="shared" si="1"/>
        <v>30</v>
      </c>
      <c r="AH17" s="1">
        <f t="shared" si="1"/>
        <v>31</v>
      </c>
      <c r="AI17" s="1">
        <f t="shared" si="1"/>
        <v>32</v>
      </c>
      <c r="AJ17" s="1">
        <f t="shared" si="1"/>
        <v>33</v>
      </c>
      <c r="AK17" s="1">
        <f t="shared" si="1"/>
        <v>34</v>
      </c>
      <c r="AL17" s="1">
        <f t="shared" si="1"/>
        <v>35</v>
      </c>
      <c r="AM17" s="1">
        <f t="shared" si="1"/>
        <v>36</v>
      </c>
      <c r="AN17" s="1">
        <f t="shared" si="1"/>
        <v>37</v>
      </c>
      <c r="AO17" s="1">
        <f t="shared" si="1"/>
        <v>38</v>
      </c>
      <c r="AP17" s="1">
        <f t="shared" si="1"/>
        <v>39</v>
      </c>
      <c r="AQ17" s="1">
        <f t="shared" si="1"/>
        <v>40</v>
      </c>
      <c r="AR17" s="1">
        <f t="shared" si="1"/>
        <v>41</v>
      </c>
      <c r="AS17" s="1">
        <f t="shared" si="1"/>
        <v>42</v>
      </c>
      <c r="AT17" s="1">
        <f t="shared" si="1"/>
        <v>43</v>
      </c>
      <c r="AU17" s="1">
        <f t="shared" si="1"/>
        <v>44</v>
      </c>
      <c r="AV17" s="1">
        <f t="shared" si="1"/>
        <v>45</v>
      </c>
      <c r="AW17" s="1">
        <f t="shared" si="1"/>
        <v>46</v>
      </c>
      <c r="AX17" s="1">
        <f t="shared" si="1"/>
        <v>47</v>
      </c>
      <c r="AY17" s="1">
        <f t="shared" si="1"/>
        <v>48</v>
      </c>
      <c r="AZ17" s="1">
        <f t="shared" si="1"/>
        <v>49</v>
      </c>
      <c r="BA17" s="1">
        <f t="shared" si="1"/>
        <v>50</v>
      </c>
      <c r="BB17" s="1">
        <f t="shared" si="1"/>
        <v>51</v>
      </c>
      <c r="BC17" s="1">
        <f t="shared" si="1"/>
        <v>52</v>
      </c>
      <c r="BD17" s="1">
        <f t="shared" si="1"/>
        <v>53</v>
      </c>
      <c r="BE17" s="1">
        <f t="shared" si="1"/>
        <v>54</v>
      </c>
      <c r="BF17" s="1">
        <f t="shared" si="1"/>
        <v>55</v>
      </c>
      <c r="BG17" s="1">
        <f t="shared" si="1"/>
        <v>56</v>
      </c>
      <c r="BH17" s="1">
        <f t="shared" si="1"/>
        <v>57</v>
      </c>
      <c r="BI17" s="1">
        <f t="shared" si="1"/>
        <v>58</v>
      </c>
      <c r="BJ17" s="1">
        <f t="shared" si="1"/>
        <v>59</v>
      </c>
      <c r="BK17" s="1">
        <f t="shared" si="1"/>
        <v>60</v>
      </c>
      <c r="BL17" s="1">
        <f t="shared" si="1"/>
        <v>61</v>
      </c>
      <c r="BM17" s="1">
        <f t="shared" si="1"/>
        <v>62</v>
      </c>
      <c r="BN17" s="1">
        <f t="shared" si="1"/>
        <v>63</v>
      </c>
      <c r="BO17" s="1">
        <f t="shared" si="1"/>
        <v>64</v>
      </c>
      <c r="BP17" s="1">
        <f t="shared" si="1"/>
        <v>65</v>
      </c>
      <c r="BQ17" s="1">
        <f t="shared" ref="BQ17:EB17" si="2">BP17+1</f>
        <v>66</v>
      </c>
      <c r="BR17" s="1">
        <f t="shared" si="2"/>
        <v>67</v>
      </c>
      <c r="BS17" s="1">
        <f t="shared" si="2"/>
        <v>68</v>
      </c>
      <c r="BT17" s="1">
        <f t="shared" si="2"/>
        <v>69</v>
      </c>
      <c r="BU17" s="1">
        <f t="shared" si="2"/>
        <v>70</v>
      </c>
      <c r="BV17" s="1">
        <f t="shared" si="2"/>
        <v>71</v>
      </c>
      <c r="BW17" s="1">
        <f t="shared" si="2"/>
        <v>72</v>
      </c>
      <c r="BX17" s="1">
        <f t="shared" si="2"/>
        <v>73</v>
      </c>
      <c r="BY17" s="1">
        <f t="shared" si="2"/>
        <v>74</v>
      </c>
      <c r="BZ17" s="1">
        <f t="shared" si="2"/>
        <v>75</v>
      </c>
      <c r="CA17" s="1">
        <f t="shared" si="2"/>
        <v>76</v>
      </c>
      <c r="CB17" s="1">
        <f t="shared" si="2"/>
        <v>77</v>
      </c>
      <c r="CC17" s="1">
        <f t="shared" si="2"/>
        <v>78</v>
      </c>
      <c r="CD17" s="1">
        <f t="shared" si="2"/>
        <v>79</v>
      </c>
      <c r="CE17" s="1">
        <f t="shared" si="2"/>
        <v>80</v>
      </c>
      <c r="CF17" s="1">
        <f t="shared" si="2"/>
        <v>81</v>
      </c>
      <c r="CG17" s="1">
        <f t="shared" si="2"/>
        <v>82</v>
      </c>
      <c r="CH17" s="1">
        <f t="shared" si="2"/>
        <v>83</v>
      </c>
      <c r="CI17" s="1">
        <f t="shared" si="2"/>
        <v>84</v>
      </c>
      <c r="CJ17" s="1">
        <f t="shared" si="2"/>
        <v>85</v>
      </c>
      <c r="CK17" s="1">
        <f t="shared" si="2"/>
        <v>86</v>
      </c>
      <c r="CL17" s="1">
        <f t="shared" si="2"/>
        <v>87</v>
      </c>
      <c r="CM17" s="1">
        <f t="shared" si="2"/>
        <v>88</v>
      </c>
      <c r="CN17" s="1">
        <f t="shared" si="2"/>
        <v>89</v>
      </c>
      <c r="CO17" s="1">
        <f t="shared" si="2"/>
        <v>90</v>
      </c>
      <c r="CP17" s="1">
        <f t="shared" si="2"/>
        <v>91</v>
      </c>
      <c r="CQ17" s="1">
        <f t="shared" si="2"/>
        <v>92</v>
      </c>
      <c r="CR17" s="1">
        <f t="shared" si="2"/>
        <v>93</v>
      </c>
      <c r="CS17" s="1">
        <f t="shared" si="2"/>
        <v>94</v>
      </c>
      <c r="CT17" s="1">
        <f t="shared" si="2"/>
        <v>95</v>
      </c>
      <c r="CU17" s="1">
        <f t="shared" si="2"/>
        <v>96</v>
      </c>
      <c r="CV17" s="1">
        <f t="shared" si="2"/>
        <v>97</v>
      </c>
      <c r="CW17" s="1">
        <f t="shared" si="2"/>
        <v>98</v>
      </c>
      <c r="CX17" s="1">
        <f t="shared" si="2"/>
        <v>99</v>
      </c>
      <c r="CY17" s="1">
        <f t="shared" si="2"/>
        <v>100</v>
      </c>
      <c r="CZ17" s="1">
        <f t="shared" si="2"/>
        <v>101</v>
      </c>
      <c r="DA17" s="1">
        <f t="shared" si="2"/>
        <v>102</v>
      </c>
      <c r="DB17" s="1">
        <f t="shared" si="2"/>
        <v>103</v>
      </c>
      <c r="DC17" s="1">
        <f t="shared" si="2"/>
        <v>104</v>
      </c>
      <c r="DD17" s="1">
        <f t="shared" si="2"/>
        <v>105</v>
      </c>
      <c r="DE17" s="1">
        <f t="shared" si="2"/>
        <v>106</v>
      </c>
      <c r="DF17" s="1">
        <f t="shared" si="2"/>
        <v>107</v>
      </c>
      <c r="DG17" s="1">
        <f t="shared" si="2"/>
        <v>108</v>
      </c>
      <c r="DH17" s="1">
        <f t="shared" si="2"/>
        <v>109</v>
      </c>
      <c r="DI17" s="1">
        <f t="shared" si="2"/>
        <v>110</v>
      </c>
      <c r="DJ17" s="1">
        <f t="shared" si="2"/>
        <v>111</v>
      </c>
      <c r="DK17" s="1">
        <f t="shared" si="2"/>
        <v>112</v>
      </c>
      <c r="DL17" s="1">
        <f t="shared" si="2"/>
        <v>113</v>
      </c>
      <c r="DM17" s="1">
        <f t="shared" si="2"/>
        <v>114</v>
      </c>
      <c r="DN17" s="1">
        <f t="shared" si="2"/>
        <v>115</v>
      </c>
      <c r="DO17" s="1">
        <f t="shared" si="2"/>
        <v>116</v>
      </c>
      <c r="DP17" s="1">
        <f t="shared" si="2"/>
        <v>117</v>
      </c>
      <c r="DQ17" s="1">
        <f t="shared" si="2"/>
        <v>118</v>
      </c>
      <c r="DR17" s="1">
        <f t="shared" si="2"/>
        <v>119</v>
      </c>
      <c r="DS17" s="1">
        <f t="shared" si="2"/>
        <v>120</v>
      </c>
      <c r="DT17" s="1">
        <f t="shared" si="2"/>
        <v>121</v>
      </c>
      <c r="DU17" s="1">
        <f t="shared" si="2"/>
        <v>122</v>
      </c>
      <c r="DV17" s="1">
        <f t="shared" si="2"/>
        <v>123</v>
      </c>
      <c r="DW17" s="1">
        <f t="shared" si="2"/>
        <v>124</v>
      </c>
      <c r="DX17" s="1">
        <f t="shared" si="2"/>
        <v>125</v>
      </c>
      <c r="DY17" s="1">
        <f t="shared" si="2"/>
        <v>126</v>
      </c>
      <c r="DZ17" s="1">
        <f t="shared" si="2"/>
        <v>127</v>
      </c>
      <c r="EA17" s="1">
        <f t="shared" si="2"/>
        <v>128</v>
      </c>
      <c r="EB17" s="1">
        <f t="shared" si="2"/>
        <v>129</v>
      </c>
      <c r="EC17" s="1">
        <f t="shared" ref="EC17:EE17" si="3">EB17+1</f>
        <v>130</v>
      </c>
      <c r="ED17" s="1">
        <f t="shared" si="3"/>
        <v>131</v>
      </c>
      <c r="EE17" s="1">
        <f t="shared" si="3"/>
        <v>132</v>
      </c>
    </row>
    <row r="18" spans="2:135" x14ac:dyDescent="0.6">
      <c r="B18" s="47" t="s">
        <v>16</v>
      </c>
      <c r="C18" s="39">
        <f>EOMONTH(N9, 0)</f>
        <v>11504</v>
      </c>
      <c r="D18" s="39">
        <f>EOMONTH(C18, 1)</f>
        <v>11535</v>
      </c>
      <c r="E18" s="39">
        <f t="shared" ref="E18:BP18" si="4">EOMONTH(D18, 1)</f>
        <v>11566</v>
      </c>
      <c r="F18" s="39">
        <f t="shared" si="4"/>
        <v>11596</v>
      </c>
      <c r="G18" s="39">
        <f t="shared" si="4"/>
        <v>11627</v>
      </c>
      <c r="H18" s="39">
        <f t="shared" si="4"/>
        <v>11657</v>
      </c>
      <c r="I18" s="39">
        <f t="shared" si="4"/>
        <v>11688</v>
      </c>
      <c r="J18" s="39">
        <f t="shared" si="4"/>
        <v>11719</v>
      </c>
      <c r="K18" s="39">
        <f t="shared" si="4"/>
        <v>11748</v>
      </c>
      <c r="L18" s="39">
        <f t="shared" si="4"/>
        <v>11779</v>
      </c>
      <c r="M18" s="39">
        <f t="shared" si="4"/>
        <v>11809</v>
      </c>
      <c r="N18" s="39">
        <f t="shared" si="4"/>
        <v>11840</v>
      </c>
      <c r="O18" s="39">
        <f t="shared" si="4"/>
        <v>11870</v>
      </c>
      <c r="P18" s="39">
        <f t="shared" si="4"/>
        <v>11901</v>
      </c>
      <c r="Q18" s="39">
        <f t="shared" si="4"/>
        <v>11932</v>
      </c>
      <c r="R18" s="39">
        <f t="shared" si="4"/>
        <v>11962</v>
      </c>
      <c r="S18" s="39">
        <f t="shared" si="4"/>
        <v>11993</v>
      </c>
      <c r="T18" s="39">
        <f t="shared" si="4"/>
        <v>12023</v>
      </c>
      <c r="U18" s="39">
        <f t="shared" si="4"/>
        <v>12054</v>
      </c>
      <c r="V18" s="39">
        <f t="shared" si="4"/>
        <v>12085</v>
      </c>
      <c r="W18" s="39">
        <f t="shared" si="4"/>
        <v>12113</v>
      </c>
      <c r="X18" s="39">
        <f t="shared" si="4"/>
        <v>12144</v>
      </c>
      <c r="Y18" s="39">
        <f t="shared" si="4"/>
        <v>12174</v>
      </c>
      <c r="Z18" s="39">
        <f t="shared" si="4"/>
        <v>12205</v>
      </c>
      <c r="AA18" s="39">
        <f t="shared" si="4"/>
        <v>12235</v>
      </c>
      <c r="AB18" s="39">
        <f t="shared" si="4"/>
        <v>12266</v>
      </c>
      <c r="AC18" s="39">
        <f t="shared" si="4"/>
        <v>12297</v>
      </c>
      <c r="AD18" s="39">
        <f t="shared" si="4"/>
        <v>12327</v>
      </c>
      <c r="AE18" s="39">
        <f t="shared" si="4"/>
        <v>12358</v>
      </c>
      <c r="AF18" s="39">
        <f t="shared" si="4"/>
        <v>12388</v>
      </c>
      <c r="AG18" s="39">
        <f t="shared" si="4"/>
        <v>12419</v>
      </c>
      <c r="AH18" s="39">
        <f t="shared" si="4"/>
        <v>12450</v>
      </c>
      <c r="AI18" s="39">
        <f t="shared" si="4"/>
        <v>12478</v>
      </c>
      <c r="AJ18" s="39">
        <f t="shared" si="4"/>
        <v>12509</v>
      </c>
      <c r="AK18" s="39">
        <f t="shared" si="4"/>
        <v>12539</v>
      </c>
      <c r="AL18" s="39">
        <f t="shared" si="4"/>
        <v>12570</v>
      </c>
      <c r="AM18" s="39">
        <f t="shared" si="4"/>
        <v>12600</v>
      </c>
      <c r="AN18" s="39">
        <f t="shared" si="4"/>
        <v>12631</v>
      </c>
      <c r="AO18" s="39">
        <f t="shared" si="4"/>
        <v>12662</v>
      </c>
      <c r="AP18" s="39">
        <f t="shared" si="4"/>
        <v>12692</v>
      </c>
      <c r="AQ18" s="39">
        <f t="shared" si="4"/>
        <v>12723</v>
      </c>
      <c r="AR18" s="39">
        <f t="shared" si="4"/>
        <v>12753</v>
      </c>
      <c r="AS18" s="39">
        <f t="shared" si="4"/>
        <v>12784</v>
      </c>
      <c r="AT18" s="39">
        <f t="shared" si="4"/>
        <v>12815</v>
      </c>
      <c r="AU18" s="39">
        <f t="shared" si="4"/>
        <v>12843</v>
      </c>
      <c r="AV18" s="39">
        <f t="shared" si="4"/>
        <v>12874</v>
      </c>
      <c r="AW18" s="39">
        <f t="shared" si="4"/>
        <v>12904</v>
      </c>
      <c r="AX18" s="39">
        <f t="shared" si="4"/>
        <v>12935</v>
      </c>
      <c r="AY18" s="39">
        <f t="shared" si="4"/>
        <v>12965</v>
      </c>
      <c r="AZ18" s="39">
        <f t="shared" si="4"/>
        <v>12996</v>
      </c>
      <c r="BA18" s="39">
        <f t="shared" si="4"/>
        <v>13027</v>
      </c>
      <c r="BB18" s="39">
        <f t="shared" si="4"/>
        <v>13057</v>
      </c>
      <c r="BC18" s="39">
        <f t="shared" si="4"/>
        <v>13088</v>
      </c>
      <c r="BD18" s="39">
        <f t="shared" si="4"/>
        <v>13118</v>
      </c>
      <c r="BE18" s="39">
        <f t="shared" si="4"/>
        <v>13149</v>
      </c>
      <c r="BF18" s="39">
        <f t="shared" si="4"/>
        <v>13180</v>
      </c>
      <c r="BG18" s="39">
        <f t="shared" si="4"/>
        <v>13209</v>
      </c>
      <c r="BH18" s="39">
        <f t="shared" si="4"/>
        <v>13240</v>
      </c>
      <c r="BI18" s="39">
        <f t="shared" si="4"/>
        <v>13270</v>
      </c>
      <c r="BJ18" s="39">
        <f t="shared" si="4"/>
        <v>13301</v>
      </c>
      <c r="BK18" s="39">
        <f t="shared" si="4"/>
        <v>13331</v>
      </c>
      <c r="BL18" s="39">
        <f t="shared" si="4"/>
        <v>13362</v>
      </c>
      <c r="BM18" s="39">
        <f t="shared" si="4"/>
        <v>13393</v>
      </c>
      <c r="BN18" s="39">
        <f t="shared" si="4"/>
        <v>13423</v>
      </c>
      <c r="BO18" s="39">
        <f t="shared" si="4"/>
        <v>13454</v>
      </c>
      <c r="BP18" s="39">
        <f t="shared" si="4"/>
        <v>13484</v>
      </c>
      <c r="BQ18" s="39">
        <f t="shared" ref="BQ18:EB18" si="5">EOMONTH(BP18, 1)</f>
        <v>13515</v>
      </c>
      <c r="BR18" s="39">
        <f t="shared" si="5"/>
        <v>13546</v>
      </c>
      <c r="BS18" s="39">
        <f t="shared" si="5"/>
        <v>13574</v>
      </c>
      <c r="BT18" s="39">
        <f t="shared" si="5"/>
        <v>13605</v>
      </c>
      <c r="BU18" s="39">
        <f t="shared" si="5"/>
        <v>13635</v>
      </c>
      <c r="BV18" s="39">
        <f t="shared" si="5"/>
        <v>13666</v>
      </c>
      <c r="BW18" s="39">
        <f t="shared" si="5"/>
        <v>13696</v>
      </c>
      <c r="BX18" s="39">
        <f t="shared" si="5"/>
        <v>13727</v>
      </c>
      <c r="BY18" s="39">
        <f t="shared" si="5"/>
        <v>13758</v>
      </c>
      <c r="BZ18" s="39">
        <f t="shared" si="5"/>
        <v>13788</v>
      </c>
      <c r="CA18" s="39">
        <f t="shared" si="5"/>
        <v>13819</v>
      </c>
      <c r="CB18" s="39">
        <f t="shared" si="5"/>
        <v>13849</v>
      </c>
      <c r="CC18" s="39">
        <f t="shared" si="5"/>
        <v>13880</v>
      </c>
      <c r="CD18" s="39">
        <f t="shared" si="5"/>
        <v>13911</v>
      </c>
      <c r="CE18" s="39">
        <f t="shared" si="5"/>
        <v>13939</v>
      </c>
      <c r="CF18" s="39">
        <f t="shared" si="5"/>
        <v>13970</v>
      </c>
      <c r="CG18" s="39">
        <f t="shared" si="5"/>
        <v>14000</v>
      </c>
      <c r="CH18" s="39">
        <f t="shared" si="5"/>
        <v>14031</v>
      </c>
      <c r="CI18" s="39">
        <f t="shared" si="5"/>
        <v>14061</v>
      </c>
      <c r="CJ18" s="39">
        <f t="shared" si="5"/>
        <v>14092</v>
      </c>
      <c r="CK18" s="39">
        <f t="shared" si="5"/>
        <v>14123</v>
      </c>
      <c r="CL18" s="39">
        <f t="shared" si="5"/>
        <v>14153</v>
      </c>
      <c r="CM18" s="39">
        <f t="shared" si="5"/>
        <v>14184</v>
      </c>
      <c r="CN18" s="39">
        <f t="shared" si="5"/>
        <v>14214</v>
      </c>
      <c r="CO18" s="39">
        <f t="shared" si="5"/>
        <v>14245</v>
      </c>
      <c r="CP18" s="39">
        <f t="shared" si="5"/>
        <v>14276</v>
      </c>
      <c r="CQ18" s="39">
        <f t="shared" si="5"/>
        <v>14304</v>
      </c>
      <c r="CR18" s="39">
        <f t="shared" si="5"/>
        <v>14335</v>
      </c>
      <c r="CS18" s="39">
        <f t="shared" si="5"/>
        <v>14365</v>
      </c>
      <c r="CT18" s="39">
        <f t="shared" si="5"/>
        <v>14396</v>
      </c>
      <c r="CU18" s="39">
        <f t="shared" si="5"/>
        <v>14426</v>
      </c>
      <c r="CV18" s="39">
        <f t="shared" si="5"/>
        <v>14457</v>
      </c>
      <c r="CW18" s="39">
        <f t="shared" si="5"/>
        <v>14488</v>
      </c>
      <c r="CX18" s="39">
        <f t="shared" si="5"/>
        <v>14518</v>
      </c>
      <c r="CY18" s="39">
        <f t="shared" si="5"/>
        <v>14549</v>
      </c>
      <c r="CZ18" s="39">
        <f t="shared" si="5"/>
        <v>14579</v>
      </c>
      <c r="DA18" s="39">
        <f t="shared" si="5"/>
        <v>14610</v>
      </c>
      <c r="DB18" s="39">
        <f t="shared" si="5"/>
        <v>14641</v>
      </c>
      <c r="DC18" s="39">
        <f t="shared" si="5"/>
        <v>14670</v>
      </c>
      <c r="DD18" s="39">
        <f t="shared" si="5"/>
        <v>14701</v>
      </c>
      <c r="DE18" s="39">
        <f t="shared" si="5"/>
        <v>14731</v>
      </c>
      <c r="DF18" s="39">
        <f t="shared" si="5"/>
        <v>14762</v>
      </c>
      <c r="DG18" s="39">
        <f t="shared" si="5"/>
        <v>14792</v>
      </c>
      <c r="DH18" s="39">
        <f t="shared" si="5"/>
        <v>14823</v>
      </c>
      <c r="DI18" s="39">
        <f t="shared" si="5"/>
        <v>14854</v>
      </c>
      <c r="DJ18" s="39">
        <f t="shared" si="5"/>
        <v>14884</v>
      </c>
      <c r="DK18" s="39">
        <f t="shared" si="5"/>
        <v>14915</v>
      </c>
      <c r="DL18" s="39">
        <f t="shared" si="5"/>
        <v>14945</v>
      </c>
      <c r="DM18" s="39">
        <f t="shared" si="5"/>
        <v>14976</v>
      </c>
      <c r="DN18" s="39">
        <f t="shared" si="5"/>
        <v>15007</v>
      </c>
      <c r="DO18" s="39">
        <f t="shared" si="5"/>
        <v>15035</v>
      </c>
      <c r="DP18" s="39">
        <f t="shared" si="5"/>
        <v>15066</v>
      </c>
      <c r="DQ18" s="39">
        <f t="shared" si="5"/>
        <v>15096</v>
      </c>
      <c r="DR18" s="39">
        <f t="shared" si="5"/>
        <v>15127</v>
      </c>
      <c r="DS18" s="39">
        <f t="shared" si="5"/>
        <v>15157</v>
      </c>
      <c r="DT18" s="39">
        <f t="shared" si="5"/>
        <v>15188</v>
      </c>
      <c r="DU18" s="39">
        <f t="shared" si="5"/>
        <v>15219</v>
      </c>
      <c r="DV18" s="39">
        <f t="shared" si="5"/>
        <v>15249</v>
      </c>
      <c r="DW18" s="39">
        <f t="shared" si="5"/>
        <v>15280</v>
      </c>
      <c r="DX18" s="39">
        <f t="shared" si="5"/>
        <v>15310</v>
      </c>
      <c r="DY18" s="39">
        <f t="shared" si="5"/>
        <v>15341</v>
      </c>
      <c r="DZ18" s="39">
        <f t="shared" si="5"/>
        <v>15372</v>
      </c>
      <c r="EA18" s="39">
        <f t="shared" si="5"/>
        <v>15400</v>
      </c>
      <c r="EB18" s="39">
        <f t="shared" si="5"/>
        <v>15431</v>
      </c>
      <c r="EC18" s="39">
        <f t="shared" ref="EC18:EE18" si="6">EOMONTH(EB18, 1)</f>
        <v>15461</v>
      </c>
      <c r="ED18" s="39">
        <f t="shared" si="6"/>
        <v>15492</v>
      </c>
      <c r="EE18" s="40">
        <f t="shared" si="6"/>
        <v>15522</v>
      </c>
    </row>
    <row r="19" spans="2:135" ht="19" customHeight="1" x14ac:dyDescent="0.6">
      <c r="B19" s="46" t="s">
        <v>44</v>
      </c>
      <c r="C19" s="36">
        <v>-4000000</v>
      </c>
      <c r="D19" s="37">
        <f>IF(D$17&lt;=$C$15, IF(D17=$C$15, SUM(E19:P19)/$N$6, $N$7*(1+$N$8)^((D17-1)/12)), 0)</f>
        <v>30000</v>
      </c>
      <c r="E19" s="37">
        <f>IF(E$17&lt;=$C$15, IF(E17=$C$15, SUM(F19:Q19)/$N$6, $N$7*(1+$N$8)^((E17-1)/12)), 0)</f>
        <v>30073.988093169111</v>
      </c>
      <c r="F19" s="37">
        <f>IF(F$17&lt;=$C$15, IF(F17=$C$15, SUM(G19:R19)/$N$6, $N$7*(1+$N$8)^((F17-1)/12)), 0)</f>
        <v>30148.158660935907</v>
      </c>
      <c r="G19" s="37">
        <f t="shared" ref="G19:BJ19" si="7">IF(G$17&lt;=$C$15, IF(G17=$C$15, SUM(H19:S19)/$N$6, $N$7*(1+$N$8)^((G17-1)/12)), 0)</f>
        <v>30222.512153331987</v>
      </c>
      <c r="H19" s="37">
        <f t="shared" si="7"/>
        <v>30297.049021498828</v>
      </c>
      <c r="I19" s="37">
        <f t="shared" si="7"/>
        <v>30371.769717690549</v>
      </c>
      <c r="J19" s="37">
        <f t="shared" si="7"/>
        <v>30446.674695276659</v>
      </c>
      <c r="K19" s="37">
        <f t="shared" si="7"/>
        <v>30521.764408744777</v>
      </c>
      <c r="L19" s="37">
        <f t="shared" si="7"/>
        <v>30597.039313703441</v>
      </c>
      <c r="M19" s="37">
        <f t="shared" si="7"/>
        <v>30672.499866884809</v>
      </c>
      <c r="N19" s="37">
        <f t="shared" si="7"/>
        <v>30748.146526147491</v>
      </c>
      <c r="O19" s="37">
        <f t="shared" si="7"/>
        <v>30823.979750479295</v>
      </c>
      <c r="P19" s="37">
        <f t="shared" si="7"/>
        <v>30900</v>
      </c>
      <c r="Q19" s="37">
        <f t="shared" si="7"/>
        <v>30976.207735964184</v>
      </c>
      <c r="R19" s="37">
        <f t="shared" si="7"/>
        <v>31052.603420763986</v>
      </c>
      <c r="S19" s="37">
        <f t="shared" si="7"/>
        <v>31129.18751793195</v>
      </c>
      <c r="T19" s="37">
        <f t="shared" si="7"/>
        <v>31205.960492143793</v>
      </c>
      <c r="U19" s="37">
        <f t="shared" si="7"/>
        <v>31282.922809221269</v>
      </c>
      <c r="V19" s="37">
        <f t="shared" si="7"/>
        <v>31360.074936134959</v>
      </c>
      <c r="W19" s="37">
        <f t="shared" si="7"/>
        <v>31437.417341007127</v>
      </c>
      <c r="X19" s="37">
        <f t="shared" si="7"/>
        <v>31514.950493114542</v>
      </c>
      <c r="Y19" s="37">
        <f t="shared" si="7"/>
        <v>31592.674862891356</v>
      </c>
      <c r="Z19" s="37">
        <f t="shared" si="7"/>
        <v>31670.590921931922</v>
      </c>
      <c r="AA19" s="37">
        <f t="shared" si="7"/>
        <v>31748.699142993672</v>
      </c>
      <c r="AB19" s="37">
        <f t="shared" si="7"/>
        <v>31827</v>
      </c>
      <c r="AC19" s="37">
        <f t="shared" si="7"/>
        <v>31905.493968043105</v>
      </c>
      <c r="AD19" s="37">
        <f t="shared" si="7"/>
        <v>31984.181523386909</v>
      </c>
      <c r="AE19" s="37">
        <f t="shared" si="7"/>
        <v>32063.063143469906</v>
      </c>
      <c r="AF19" s="37">
        <f t="shared" si="7"/>
        <v>32142.139306908113</v>
      </c>
      <c r="AG19" s="37">
        <f t="shared" si="7"/>
        <v>32221.410493497908</v>
      </c>
      <c r="AH19" s="37">
        <f t="shared" si="7"/>
        <v>32300.877184219007</v>
      </c>
      <c r="AI19" s="37">
        <f t="shared" si="7"/>
        <v>32380.539861237339</v>
      </c>
      <c r="AJ19" s="37">
        <f t="shared" si="7"/>
        <v>32460.399007907981</v>
      </c>
      <c r="AK19" s="37">
        <f t="shared" si="7"/>
        <v>32540.455108778096</v>
      </c>
      <c r="AL19" s="37">
        <f t="shared" si="7"/>
        <v>32620.70864958988</v>
      </c>
      <c r="AM19" s="37">
        <f t="shared" si="7"/>
        <v>32701.160117283489</v>
      </c>
      <c r="AN19" s="37">
        <f t="shared" si="7"/>
        <v>32781.81</v>
      </c>
      <c r="AO19" s="37">
        <f t="shared" si="7"/>
        <v>32862.658787084401</v>
      </c>
      <c r="AP19" s="37">
        <f t="shared" si="7"/>
        <v>32943.706969088511</v>
      </c>
      <c r="AQ19" s="37">
        <f t="shared" si="7"/>
        <v>33024.955037774002</v>
      </c>
      <c r="AR19" s="37">
        <f t="shared" si="7"/>
        <v>33106.403486115356</v>
      </c>
      <c r="AS19" s="37">
        <f t="shared" si="7"/>
        <v>33188.052808302848</v>
      </c>
      <c r="AT19" s="37">
        <f t="shared" si="7"/>
        <v>33269.903499745582</v>
      </c>
      <c r="AU19" s="37">
        <f t="shared" si="7"/>
        <v>33351.956057074458</v>
      </c>
      <c r="AV19" s="37">
        <f t="shared" si="7"/>
        <v>33434.210978145224</v>
      </c>
      <c r="AW19" s="37">
        <f t="shared" si="7"/>
        <v>33516.668762041445</v>
      </c>
      <c r="AX19" s="37">
        <f t="shared" si="7"/>
        <v>33599.329909077576</v>
      </c>
      <c r="AY19" s="37">
        <f t="shared" si="7"/>
        <v>33682.194920801994</v>
      </c>
      <c r="AZ19" s="37">
        <f t="shared" si="7"/>
        <v>33765.264299999995</v>
      </c>
      <c r="BA19" s="37">
        <f t="shared" si="7"/>
        <v>33848.538550696932</v>
      </c>
      <c r="BB19" s="37">
        <f t="shared" si="7"/>
        <v>33932.018178161168</v>
      </c>
      <c r="BC19" s="37">
        <f t="shared" si="7"/>
        <v>34015.703688907226</v>
      </c>
      <c r="BD19" s="37">
        <f t="shared" si="7"/>
        <v>34099.595590698817</v>
      </c>
      <c r="BE19" s="37">
        <f t="shared" si="7"/>
        <v>34183.69439255193</v>
      </c>
      <c r="BF19" s="37">
        <f t="shared" si="7"/>
        <v>34268.00060473795</v>
      </c>
      <c r="BG19" s="37">
        <f t="shared" si="7"/>
        <v>34352.514738786696</v>
      </c>
      <c r="BH19" s="37">
        <f t="shared" si="7"/>
        <v>34437.237307489573</v>
      </c>
      <c r="BI19" s="37">
        <f t="shared" si="7"/>
        <v>34522.168824902685</v>
      </c>
      <c r="BJ19" s="37">
        <f t="shared" si="7"/>
        <v>34607.309806349906</v>
      </c>
      <c r="BK19" s="37">
        <f>IF(BK$17&lt;=$C$15, IF(BK17=$C$15, SUM(AY19:BJ19)/$N$6, $N$7*(1+$N$8)^((BK17-1)/12)), 0)</f>
        <v>8194284.8180816974</v>
      </c>
      <c r="BL19" s="37">
        <f t="shared" ref="BL19:DW19" si="8">IF(BL$17&lt;=$C$15, IF(BL17=$C$15, SUM(AZ19:BK19)/$N$6, $N$7*(1+$N$8)^((BL17-1)/12)), 0)</f>
        <v>0</v>
      </c>
      <c r="BM19" s="37">
        <f t="shared" si="8"/>
        <v>0</v>
      </c>
      <c r="BN19" s="37">
        <f t="shared" si="8"/>
        <v>0</v>
      </c>
      <c r="BO19" s="37">
        <f t="shared" si="8"/>
        <v>0</v>
      </c>
      <c r="BP19" s="37">
        <f t="shared" si="8"/>
        <v>0</v>
      </c>
      <c r="BQ19" s="37">
        <f t="shared" si="8"/>
        <v>0</v>
      </c>
      <c r="BR19" s="37">
        <f t="shared" si="8"/>
        <v>0</v>
      </c>
      <c r="BS19" s="37">
        <f t="shared" si="8"/>
        <v>0</v>
      </c>
      <c r="BT19" s="37">
        <f t="shared" si="8"/>
        <v>0</v>
      </c>
      <c r="BU19" s="37">
        <f t="shared" si="8"/>
        <v>0</v>
      </c>
      <c r="BV19" s="37">
        <f t="shared" si="8"/>
        <v>0</v>
      </c>
      <c r="BW19" s="37">
        <f t="shared" si="8"/>
        <v>0</v>
      </c>
      <c r="BX19" s="37">
        <f t="shared" si="8"/>
        <v>0</v>
      </c>
      <c r="BY19" s="37">
        <f t="shared" si="8"/>
        <v>0</v>
      </c>
      <c r="BZ19" s="37">
        <f t="shared" si="8"/>
        <v>0</v>
      </c>
      <c r="CA19" s="37">
        <f t="shared" si="8"/>
        <v>0</v>
      </c>
      <c r="CB19" s="37">
        <f t="shared" si="8"/>
        <v>0</v>
      </c>
      <c r="CC19" s="37">
        <f t="shared" si="8"/>
        <v>0</v>
      </c>
      <c r="CD19" s="37">
        <f t="shared" si="8"/>
        <v>0</v>
      </c>
      <c r="CE19" s="37">
        <f t="shared" si="8"/>
        <v>0</v>
      </c>
      <c r="CF19" s="37">
        <f t="shared" si="8"/>
        <v>0</v>
      </c>
      <c r="CG19" s="37">
        <f t="shared" si="8"/>
        <v>0</v>
      </c>
      <c r="CH19" s="37">
        <f t="shared" si="8"/>
        <v>0</v>
      </c>
      <c r="CI19" s="37">
        <f t="shared" si="8"/>
        <v>0</v>
      </c>
      <c r="CJ19" s="37">
        <f t="shared" si="8"/>
        <v>0</v>
      </c>
      <c r="CK19" s="37">
        <f t="shared" si="8"/>
        <v>0</v>
      </c>
      <c r="CL19" s="37">
        <f t="shared" si="8"/>
        <v>0</v>
      </c>
      <c r="CM19" s="37">
        <f t="shared" si="8"/>
        <v>0</v>
      </c>
      <c r="CN19" s="37">
        <f t="shared" si="8"/>
        <v>0</v>
      </c>
      <c r="CO19" s="37">
        <f t="shared" si="8"/>
        <v>0</v>
      </c>
      <c r="CP19" s="37">
        <f t="shared" si="8"/>
        <v>0</v>
      </c>
      <c r="CQ19" s="37">
        <f t="shared" si="8"/>
        <v>0</v>
      </c>
      <c r="CR19" s="37">
        <f t="shared" si="8"/>
        <v>0</v>
      </c>
      <c r="CS19" s="37">
        <f t="shared" si="8"/>
        <v>0</v>
      </c>
      <c r="CT19" s="37">
        <f t="shared" si="8"/>
        <v>0</v>
      </c>
      <c r="CU19" s="37">
        <f t="shared" si="8"/>
        <v>0</v>
      </c>
      <c r="CV19" s="37">
        <f t="shared" si="8"/>
        <v>0</v>
      </c>
      <c r="CW19" s="37">
        <f t="shared" si="8"/>
        <v>0</v>
      </c>
      <c r="CX19" s="37">
        <f t="shared" si="8"/>
        <v>0</v>
      </c>
      <c r="CY19" s="37">
        <f t="shared" si="8"/>
        <v>0</v>
      </c>
      <c r="CZ19" s="37">
        <f t="shared" si="8"/>
        <v>0</v>
      </c>
      <c r="DA19" s="37">
        <f t="shared" si="8"/>
        <v>0</v>
      </c>
      <c r="DB19" s="37">
        <f t="shared" si="8"/>
        <v>0</v>
      </c>
      <c r="DC19" s="37">
        <f t="shared" si="8"/>
        <v>0</v>
      </c>
      <c r="DD19" s="37">
        <f t="shared" si="8"/>
        <v>0</v>
      </c>
      <c r="DE19" s="37">
        <f t="shared" si="8"/>
        <v>0</v>
      </c>
      <c r="DF19" s="37">
        <f t="shared" si="8"/>
        <v>0</v>
      </c>
      <c r="DG19" s="37">
        <f t="shared" si="8"/>
        <v>0</v>
      </c>
      <c r="DH19" s="37">
        <f t="shared" si="8"/>
        <v>0</v>
      </c>
      <c r="DI19" s="37">
        <f t="shared" si="8"/>
        <v>0</v>
      </c>
      <c r="DJ19" s="37">
        <f t="shared" si="8"/>
        <v>0</v>
      </c>
      <c r="DK19" s="37">
        <f t="shared" si="8"/>
        <v>0</v>
      </c>
      <c r="DL19" s="37">
        <f t="shared" si="8"/>
        <v>0</v>
      </c>
      <c r="DM19" s="37">
        <f t="shared" si="8"/>
        <v>0</v>
      </c>
      <c r="DN19" s="37">
        <f t="shared" si="8"/>
        <v>0</v>
      </c>
      <c r="DO19" s="37">
        <f t="shared" si="8"/>
        <v>0</v>
      </c>
      <c r="DP19" s="37">
        <f t="shared" si="8"/>
        <v>0</v>
      </c>
      <c r="DQ19" s="37">
        <f t="shared" si="8"/>
        <v>0</v>
      </c>
      <c r="DR19" s="37">
        <f t="shared" si="8"/>
        <v>0</v>
      </c>
      <c r="DS19" s="37">
        <f t="shared" si="8"/>
        <v>0</v>
      </c>
      <c r="DT19" s="37">
        <f t="shared" si="8"/>
        <v>0</v>
      </c>
      <c r="DU19" s="37">
        <f t="shared" si="8"/>
        <v>0</v>
      </c>
      <c r="DV19" s="37">
        <f t="shared" si="8"/>
        <v>0</v>
      </c>
      <c r="DW19" s="37">
        <f t="shared" si="8"/>
        <v>0</v>
      </c>
      <c r="DX19" s="37">
        <f t="shared" ref="DX19:EE19" si="9">IF(DX$17&lt;=$C$15, IF(DX17=$C$15, SUM(DL19:DW19)/$N$6, $N$7*(1+$N$8)^((DX17-1)/12)), 0)</f>
        <v>0</v>
      </c>
      <c r="DY19" s="37">
        <f t="shared" si="9"/>
        <v>0</v>
      </c>
      <c r="DZ19" s="37">
        <f t="shared" si="9"/>
        <v>0</v>
      </c>
      <c r="EA19" s="37">
        <f t="shared" si="9"/>
        <v>0</v>
      </c>
      <c r="EB19" s="37">
        <f t="shared" si="9"/>
        <v>0</v>
      </c>
      <c r="EC19" s="37">
        <f t="shared" si="9"/>
        <v>0</v>
      </c>
      <c r="ED19" s="37">
        <f t="shared" si="9"/>
        <v>0</v>
      </c>
      <c r="EE19" s="37">
        <f t="shared" si="9"/>
        <v>0</v>
      </c>
    </row>
    <row r="20" spans="2:135" x14ac:dyDescent="0.6">
      <c r="B20" s="12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</row>
    <row r="21" spans="2:135" x14ac:dyDescent="0.6">
      <c r="B21" s="12" t="s">
        <v>52</v>
      </c>
      <c r="C21" s="14">
        <f>XIRR(C19:EE19, C18:EE18)</f>
        <v>0.23551406264305111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</row>
    <row r="22" spans="2:135" x14ac:dyDescent="0.6">
      <c r="B22" s="12" t="s">
        <v>51</v>
      </c>
      <c r="C22" s="16">
        <f>SUMIF($C$19:$EE$19, "&gt;0", $C$19:$EE$19)/ABS(SUMIF($C$19:$EE$19, "&lt;0", $C$19:$EE$19))</f>
        <v>2.5242552538816292</v>
      </c>
      <c r="D22" s="9"/>
      <c r="E22" s="9"/>
      <c r="F22" s="9"/>
      <c r="G22" s="2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</row>
    <row r="23" spans="2:135" x14ac:dyDescent="0.6"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</row>
    <row r="24" spans="2:135" ht="8.0500000000000007" customHeight="1" thickBot="1" x14ac:dyDescent="0.65"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</row>
    <row r="25" spans="2:135" ht="33" customHeight="1" thickBot="1" x14ac:dyDescent="0.65">
      <c r="B25" s="4" t="s">
        <v>45</v>
      </c>
      <c r="C25" s="5"/>
      <c r="D25" s="6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</row>
    <row r="26" spans="2:135" ht="8.0500000000000007" customHeight="1" x14ac:dyDescent="0.6"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</row>
    <row r="27" spans="2:135" ht="18.3" x14ac:dyDescent="0.7">
      <c r="B27" s="27" t="s">
        <v>54</v>
      </c>
      <c r="C27" s="2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</row>
    <row r="28" spans="2:135" ht="8.0500000000000007" customHeight="1" x14ac:dyDescent="0.6">
      <c r="B28" s="12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</row>
    <row r="29" spans="2:135" x14ac:dyDescent="0.6">
      <c r="B29" s="44" t="s">
        <v>15</v>
      </c>
      <c r="C29" s="39">
        <f t="shared" ref="C29:AH29" si="10">C136</f>
        <v>11504</v>
      </c>
      <c r="D29" s="39">
        <f t="shared" si="10"/>
        <v>11535</v>
      </c>
      <c r="E29" s="39">
        <f t="shared" si="10"/>
        <v>11566</v>
      </c>
      <c r="F29" s="39">
        <f t="shared" si="10"/>
        <v>11596</v>
      </c>
      <c r="G29" s="39">
        <f t="shared" si="10"/>
        <v>11627</v>
      </c>
      <c r="H29" s="39">
        <f t="shared" si="10"/>
        <v>11657</v>
      </c>
      <c r="I29" s="39">
        <f t="shared" si="10"/>
        <v>11688</v>
      </c>
      <c r="J29" s="39">
        <f t="shared" si="10"/>
        <v>11719</v>
      </c>
      <c r="K29" s="39">
        <f t="shared" si="10"/>
        <v>11748</v>
      </c>
      <c r="L29" s="39">
        <f t="shared" si="10"/>
        <v>11779</v>
      </c>
      <c r="M29" s="39">
        <f t="shared" si="10"/>
        <v>11809</v>
      </c>
      <c r="N29" s="39">
        <f t="shared" si="10"/>
        <v>11840</v>
      </c>
      <c r="O29" s="39">
        <f t="shared" si="10"/>
        <v>11870</v>
      </c>
      <c r="P29" s="39">
        <f t="shared" si="10"/>
        <v>11901</v>
      </c>
      <c r="Q29" s="39">
        <f t="shared" si="10"/>
        <v>11932</v>
      </c>
      <c r="R29" s="39">
        <f t="shared" si="10"/>
        <v>11962</v>
      </c>
      <c r="S29" s="39">
        <f t="shared" si="10"/>
        <v>11993</v>
      </c>
      <c r="T29" s="39">
        <f t="shared" si="10"/>
        <v>12023</v>
      </c>
      <c r="U29" s="39">
        <f t="shared" si="10"/>
        <v>12054</v>
      </c>
      <c r="V29" s="39">
        <f t="shared" si="10"/>
        <v>12085</v>
      </c>
      <c r="W29" s="39">
        <f t="shared" si="10"/>
        <v>12113</v>
      </c>
      <c r="X29" s="39">
        <f t="shared" si="10"/>
        <v>12144</v>
      </c>
      <c r="Y29" s="39">
        <f t="shared" si="10"/>
        <v>12174</v>
      </c>
      <c r="Z29" s="39">
        <f t="shared" si="10"/>
        <v>12205</v>
      </c>
      <c r="AA29" s="39">
        <f t="shared" si="10"/>
        <v>12235</v>
      </c>
      <c r="AB29" s="39">
        <f t="shared" si="10"/>
        <v>12266</v>
      </c>
      <c r="AC29" s="39">
        <f t="shared" si="10"/>
        <v>12297</v>
      </c>
      <c r="AD29" s="39">
        <f t="shared" si="10"/>
        <v>12327</v>
      </c>
      <c r="AE29" s="39">
        <f t="shared" si="10"/>
        <v>12358</v>
      </c>
      <c r="AF29" s="39">
        <f t="shared" si="10"/>
        <v>12388</v>
      </c>
      <c r="AG29" s="39">
        <f t="shared" si="10"/>
        <v>12419</v>
      </c>
      <c r="AH29" s="39">
        <f t="shared" si="10"/>
        <v>12450</v>
      </c>
      <c r="AI29" s="39">
        <f t="shared" ref="AI29:BN29" si="11">AI136</f>
        <v>12478</v>
      </c>
      <c r="AJ29" s="39">
        <f t="shared" si="11"/>
        <v>12509</v>
      </c>
      <c r="AK29" s="39">
        <f t="shared" si="11"/>
        <v>12539</v>
      </c>
      <c r="AL29" s="39">
        <f t="shared" si="11"/>
        <v>12570</v>
      </c>
      <c r="AM29" s="39">
        <f t="shared" si="11"/>
        <v>12600</v>
      </c>
      <c r="AN29" s="39">
        <f t="shared" si="11"/>
        <v>12631</v>
      </c>
      <c r="AO29" s="39">
        <f t="shared" si="11"/>
        <v>12662</v>
      </c>
      <c r="AP29" s="39">
        <f t="shared" si="11"/>
        <v>12692</v>
      </c>
      <c r="AQ29" s="39">
        <f t="shared" si="11"/>
        <v>12723</v>
      </c>
      <c r="AR29" s="39">
        <f t="shared" si="11"/>
        <v>12753</v>
      </c>
      <c r="AS29" s="39">
        <f t="shared" si="11"/>
        <v>12784</v>
      </c>
      <c r="AT29" s="39">
        <f t="shared" si="11"/>
        <v>12815</v>
      </c>
      <c r="AU29" s="39">
        <f t="shared" si="11"/>
        <v>12843</v>
      </c>
      <c r="AV29" s="39">
        <f t="shared" si="11"/>
        <v>12874</v>
      </c>
      <c r="AW29" s="39">
        <f t="shared" si="11"/>
        <v>12904</v>
      </c>
      <c r="AX29" s="39">
        <f t="shared" si="11"/>
        <v>12935</v>
      </c>
      <c r="AY29" s="39">
        <f t="shared" si="11"/>
        <v>12965</v>
      </c>
      <c r="AZ29" s="39">
        <f t="shared" si="11"/>
        <v>12996</v>
      </c>
      <c r="BA29" s="39">
        <f t="shared" si="11"/>
        <v>13027</v>
      </c>
      <c r="BB29" s="39">
        <f t="shared" si="11"/>
        <v>13057</v>
      </c>
      <c r="BC29" s="39">
        <f t="shared" si="11"/>
        <v>13088</v>
      </c>
      <c r="BD29" s="39">
        <f t="shared" si="11"/>
        <v>13118</v>
      </c>
      <c r="BE29" s="39">
        <f t="shared" si="11"/>
        <v>13149</v>
      </c>
      <c r="BF29" s="39">
        <f t="shared" si="11"/>
        <v>13180</v>
      </c>
      <c r="BG29" s="39">
        <f t="shared" si="11"/>
        <v>13209</v>
      </c>
      <c r="BH29" s="39">
        <f t="shared" si="11"/>
        <v>13240</v>
      </c>
      <c r="BI29" s="39">
        <f t="shared" si="11"/>
        <v>13270</v>
      </c>
      <c r="BJ29" s="39">
        <f t="shared" si="11"/>
        <v>13301</v>
      </c>
      <c r="BK29" s="39">
        <f t="shared" si="11"/>
        <v>13331</v>
      </c>
      <c r="BL29" s="39">
        <f t="shared" si="11"/>
        <v>13362</v>
      </c>
      <c r="BM29" s="39">
        <f t="shared" si="11"/>
        <v>13393</v>
      </c>
      <c r="BN29" s="39">
        <f t="shared" si="11"/>
        <v>13423</v>
      </c>
      <c r="BO29" s="39">
        <f t="shared" ref="BO29:CT29" si="12">BO136</f>
        <v>13454</v>
      </c>
      <c r="BP29" s="39">
        <f t="shared" si="12"/>
        <v>13484</v>
      </c>
      <c r="BQ29" s="39">
        <f t="shared" si="12"/>
        <v>13515</v>
      </c>
      <c r="BR29" s="39">
        <f t="shared" si="12"/>
        <v>13546</v>
      </c>
      <c r="BS29" s="39">
        <f t="shared" si="12"/>
        <v>13574</v>
      </c>
      <c r="BT29" s="39">
        <f t="shared" si="12"/>
        <v>13605</v>
      </c>
      <c r="BU29" s="39">
        <f t="shared" si="12"/>
        <v>13635</v>
      </c>
      <c r="BV29" s="39">
        <f t="shared" si="12"/>
        <v>13666</v>
      </c>
      <c r="BW29" s="39">
        <f t="shared" si="12"/>
        <v>13696</v>
      </c>
      <c r="BX29" s="39">
        <f t="shared" si="12"/>
        <v>13727</v>
      </c>
      <c r="BY29" s="39">
        <f t="shared" si="12"/>
        <v>13758</v>
      </c>
      <c r="BZ29" s="39">
        <f t="shared" si="12"/>
        <v>13788</v>
      </c>
      <c r="CA29" s="39">
        <f t="shared" si="12"/>
        <v>13819</v>
      </c>
      <c r="CB29" s="39">
        <f t="shared" si="12"/>
        <v>13849</v>
      </c>
      <c r="CC29" s="39">
        <f t="shared" si="12"/>
        <v>13880</v>
      </c>
      <c r="CD29" s="39">
        <f t="shared" si="12"/>
        <v>13911</v>
      </c>
      <c r="CE29" s="39">
        <f t="shared" si="12"/>
        <v>13939</v>
      </c>
      <c r="CF29" s="39">
        <f t="shared" si="12"/>
        <v>13970</v>
      </c>
      <c r="CG29" s="39">
        <f t="shared" si="12"/>
        <v>14000</v>
      </c>
      <c r="CH29" s="39">
        <f t="shared" si="12"/>
        <v>14031</v>
      </c>
      <c r="CI29" s="39">
        <f t="shared" si="12"/>
        <v>14061</v>
      </c>
      <c r="CJ29" s="39">
        <f t="shared" si="12"/>
        <v>14092</v>
      </c>
      <c r="CK29" s="39">
        <f t="shared" si="12"/>
        <v>14123</v>
      </c>
      <c r="CL29" s="39">
        <f t="shared" si="12"/>
        <v>14153</v>
      </c>
      <c r="CM29" s="39">
        <f t="shared" si="12"/>
        <v>14184</v>
      </c>
      <c r="CN29" s="39">
        <f t="shared" si="12"/>
        <v>14214</v>
      </c>
      <c r="CO29" s="39">
        <f t="shared" si="12"/>
        <v>14245</v>
      </c>
      <c r="CP29" s="39">
        <f t="shared" si="12"/>
        <v>14276</v>
      </c>
      <c r="CQ29" s="39">
        <f t="shared" si="12"/>
        <v>14304</v>
      </c>
      <c r="CR29" s="39">
        <f t="shared" si="12"/>
        <v>14335</v>
      </c>
      <c r="CS29" s="39">
        <f t="shared" si="12"/>
        <v>14365</v>
      </c>
      <c r="CT29" s="39">
        <f t="shared" si="12"/>
        <v>14396</v>
      </c>
      <c r="CU29" s="39">
        <f t="shared" ref="CU29:EE29" si="13">CU136</f>
        <v>14426</v>
      </c>
      <c r="CV29" s="39">
        <f t="shared" si="13"/>
        <v>14457</v>
      </c>
      <c r="CW29" s="39">
        <f t="shared" si="13"/>
        <v>14488</v>
      </c>
      <c r="CX29" s="39">
        <f t="shared" si="13"/>
        <v>14518</v>
      </c>
      <c r="CY29" s="39">
        <f t="shared" si="13"/>
        <v>14549</v>
      </c>
      <c r="CZ29" s="39">
        <f t="shared" si="13"/>
        <v>14579</v>
      </c>
      <c r="DA29" s="39">
        <f t="shared" si="13"/>
        <v>14610</v>
      </c>
      <c r="DB29" s="39">
        <f t="shared" si="13"/>
        <v>14641</v>
      </c>
      <c r="DC29" s="39">
        <f t="shared" si="13"/>
        <v>14670</v>
      </c>
      <c r="DD29" s="39">
        <f t="shared" si="13"/>
        <v>14701</v>
      </c>
      <c r="DE29" s="39">
        <f t="shared" si="13"/>
        <v>14731</v>
      </c>
      <c r="DF29" s="39">
        <f t="shared" si="13"/>
        <v>14762</v>
      </c>
      <c r="DG29" s="39">
        <f t="shared" si="13"/>
        <v>14792</v>
      </c>
      <c r="DH29" s="39">
        <f t="shared" si="13"/>
        <v>14823</v>
      </c>
      <c r="DI29" s="39">
        <f t="shared" si="13"/>
        <v>14854</v>
      </c>
      <c r="DJ29" s="39">
        <f t="shared" si="13"/>
        <v>14884</v>
      </c>
      <c r="DK29" s="39">
        <f t="shared" si="13"/>
        <v>14915</v>
      </c>
      <c r="DL29" s="39">
        <f t="shared" si="13"/>
        <v>14945</v>
      </c>
      <c r="DM29" s="39">
        <f t="shared" si="13"/>
        <v>14976</v>
      </c>
      <c r="DN29" s="39">
        <f t="shared" si="13"/>
        <v>15007</v>
      </c>
      <c r="DO29" s="39">
        <f t="shared" si="13"/>
        <v>15035</v>
      </c>
      <c r="DP29" s="39">
        <f t="shared" si="13"/>
        <v>15066</v>
      </c>
      <c r="DQ29" s="39">
        <f t="shared" si="13"/>
        <v>15096</v>
      </c>
      <c r="DR29" s="39">
        <f t="shared" si="13"/>
        <v>15127</v>
      </c>
      <c r="DS29" s="39">
        <f t="shared" si="13"/>
        <v>15157</v>
      </c>
      <c r="DT29" s="39">
        <f t="shared" si="13"/>
        <v>15188</v>
      </c>
      <c r="DU29" s="39">
        <f t="shared" si="13"/>
        <v>15219</v>
      </c>
      <c r="DV29" s="39">
        <f t="shared" si="13"/>
        <v>15249</v>
      </c>
      <c r="DW29" s="39">
        <f t="shared" si="13"/>
        <v>15280</v>
      </c>
      <c r="DX29" s="39">
        <f t="shared" si="13"/>
        <v>15310</v>
      </c>
      <c r="DY29" s="39">
        <f t="shared" si="13"/>
        <v>15341</v>
      </c>
      <c r="DZ29" s="39">
        <f t="shared" si="13"/>
        <v>15372</v>
      </c>
      <c r="EA29" s="39">
        <f t="shared" si="13"/>
        <v>15400</v>
      </c>
      <c r="EB29" s="39">
        <f t="shared" si="13"/>
        <v>15431</v>
      </c>
      <c r="EC29" s="39">
        <f t="shared" si="13"/>
        <v>15461</v>
      </c>
      <c r="ED29" s="39">
        <f t="shared" si="13"/>
        <v>15492</v>
      </c>
      <c r="EE29" s="40">
        <f t="shared" si="13"/>
        <v>15522</v>
      </c>
    </row>
    <row r="30" spans="2:135" x14ac:dyDescent="0.6">
      <c r="B30" s="54" t="s">
        <v>34</v>
      </c>
      <c r="C30" s="30">
        <f t="shared" ref="C30:AH30" si="14">C57</f>
        <v>-3800000</v>
      </c>
      <c r="D30" s="31">
        <f t="shared" si="14"/>
        <v>0</v>
      </c>
      <c r="E30" s="31">
        <f t="shared" si="14"/>
        <v>0</v>
      </c>
      <c r="F30" s="31">
        <f t="shared" si="14"/>
        <v>0</v>
      </c>
      <c r="G30" s="31">
        <f t="shared" si="14"/>
        <v>0</v>
      </c>
      <c r="H30" s="31">
        <f t="shared" si="14"/>
        <v>0</v>
      </c>
      <c r="I30" s="31">
        <f t="shared" si="14"/>
        <v>0</v>
      </c>
      <c r="J30" s="31">
        <f t="shared" si="14"/>
        <v>0</v>
      </c>
      <c r="K30" s="31">
        <f t="shared" si="14"/>
        <v>0</v>
      </c>
      <c r="L30" s="31">
        <f t="shared" si="14"/>
        <v>0</v>
      </c>
      <c r="M30" s="31">
        <f t="shared" si="14"/>
        <v>0</v>
      </c>
      <c r="N30" s="31">
        <f t="shared" si="14"/>
        <v>0</v>
      </c>
      <c r="O30" s="31">
        <f t="shared" si="14"/>
        <v>0</v>
      </c>
      <c r="P30" s="31">
        <f t="shared" si="14"/>
        <v>0</v>
      </c>
      <c r="Q30" s="31">
        <f t="shared" si="14"/>
        <v>0</v>
      </c>
      <c r="R30" s="31">
        <f t="shared" si="14"/>
        <v>0</v>
      </c>
      <c r="S30" s="31">
        <f t="shared" si="14"/>
        <v>0</v>
      </c>
      <c r="T30" s="31">
        <f t="shared" si="14"/>
        <v>0</v>
      </c>
      <c r="U30" s="31">
        <f t="shared" si="14"/>
        <v>0</v>
      </c>
      <c r="V30" s="31">
        <f t="shared" si="14"/>
        <v>0</v>
      </c>
      <c r="W30" s="31">
        <f t="shared" si="14"/>
        <v>0</v>
      </c>
      <c r="X30" s="31">
        <f t="shared" si="14"/>
        <v>0</v>
      </c>
      <c r="Y30" s="31">
        <f t="shared" si="14"/>
        <v>0</v>
      </c>
      <c r="Z30" s="31">
        <f t="shared" si="14"/>
        <v>0</v>
      </c>
      <c r="AA30" s="31">
        <f t="shared" si="14"/>
        <v>0</v>
      </c>
      <c r="AB30" s="31">
        <f t="shared" si="14"/>
        <v>0</v>
      </c>
      <c r="AC30" s="31">
        <f t="shared" si="14"/>
        <v>0</v>
      </c>
      <c r="AD30" s="31">
        <f t="shared" si="14"/>
        <v>0</v>
      </c>
      <c r="AE30" s="31">
        <f t="shared" si="14"/>
        <v>0</v>
      </c>
      <c r="AF30" s="31">
        <f t="shared" si="14"/>
        <v>0</v>
      </c>
      <c r="AG30" s="31">
        <f t="shared" si="14"/>
        <v>0</v>
      </c>
      <c r="AH30" s="31">
        <f t="shared" si="14"/>
        <v>0</v>
      </c>
      <c r="AI30" s="31">
        <f t="shared" ref="AI30:BN30" si="15">AI57</f>
        <v>0</v>
      </c>
      <c r="AJ30" s="31">
        <f t="shared" si="15"/>
        <v>0</v>
      </c>
      <c r="AK30" s="31">
        <f t="shared" si="15"/>
        <v>0</v>
      </c>
      <c r="AL30" s="31">
        <f t="shared" si="15"/>
        <v>0</v>
      </c>
      <c r="AM30" s="31">
        <f t="shared" si="15"/>
        <v>0</v>
      </c>
      <c r="AN30" s="31">
        <f t="shared" si="15"/>
        <v>0</v>
      </c>
      <c r="AO30" s="31">
        <f t="shared" si="15"/>
        <v>0</v>
      </c>
      <c r="AP30" s="31">
        <f t="shared" si="15"/>
        <v>0</v>
      </c>
      <c r="AQ30" s="31">
        <f t="shared" si="15"/>
        <v>0</v>
      </c>
      <c r="AR30" s="31">
        <f t="shared" si="15"/>
        <v>0</v>
      </c>
      <c r="AS30" s="31">
        <f t="shared" si="15"/>
        <v>0</v>
      </c>
      <c r="AT30" s="31">
        <f t="shared" si="15"/>
        <v>0</v>
      </c>
      <c r="AU30" s="31">
        <f t="shared" si="15"/>
        <v>0</v>
      </c>
      <c r="AV30" s="31">
        <f t="shared" si="15"/>
        <v>0</v>
      </c>
      <c r="AW30" s="31">
        <f t="shared" si="15"/>
        <v>0</v>
      </c>
      <c r="AX30" s="31">
        <f t="shared" si="15"/>
        <v>0</v>
      </c>
      <c r="AY30" s="31">
        <f t="shared" si="15"/>
        <v>0</v>
      </c>
      <c r="AZ30" s="31">
        <f t="shared" si="15"/>
        <v>0</v>
      </c>
      <c r="BA30" s="31">
        <f t="shared" si="15"/>
        <v>0</v>
      </c>
      <c r="BB30" s="31">
        <f t="shared" si="15"/>
        <v>0</v>
      </c>
      <c r="BC30" s="31">
        <f t="shared" si="15"/>
        <v>0</v>
      </c>
      <c r="BD30" s="31">
        <f t="shared" si="15"/>
        <v>0</v>
      </c>
      <c r="BE30" s="31">
        <f t="shared" si="15"/>
        <v>0</v>
      </c>
      <c r="BF30" s="31">
        <f t="shared" si="15"/>
        <v>0</v>
      </c>
      <c r="BG30" s="31">
        <f t="shared" si="15"/>
        <v>0</v>
      </c>
      <c r="BH30" s="31">
        <f t="shared" si="15"/>
        <v>0</v>
      </c>
      <c r="BI30" s="31">
        <f t="shared" si="15"/>
        <v>0</v>
      </c>
      <c r="BJ30" s="31">
        <f t="shared" si="15"/>
        <v>0</v>
      </c>
      <c r="BK30" s="31">
        <f t="shared" si="15"/>
        <v>0</v>
      </c>
      <c r="BL30" s="31">
        <f t="shared" si="15"/>
        <v>0</v>
      </c>
      <c r="BM30" s="31">
        <f t="shared" si="15"/>
        <v>0</v>
      </c>
      <c r="BN30" s="31">
        <f t="shared" si="15"/>
        <v>0</v>
      </c>
      <c r="BO30" s="31">
        <f t="shared" ref="BO30:CT30" si="16">BO57</f>
        <v>0</v>
      </c>
      <c r="BP30" s="31">
        <f t="shared" si="16"/>
        <v>0</v>
      </c>
      <c r="BQ30" s="31">
        <f t="shared" si="16"/>
        <v>0</v>
      </c>
      <c r="BR30" s="31">
        <f t="shared" si="16"/>
        <v>0</v>
      </c>
      <c r="BS30" s="31">
        <f t="shared" si="16"/>
        <v>0</v>
      </c>
      <c r="BT30" s="31">
        <f t="shared" si="16"/>
        <v>0</v>
      </c>
      <c r="BU30" s="31">
        <f t="shared" si="16"/>
        <v>0</v>
      </c>
      <c r="BV30" s="31">
        <f t="shared" si="16"/>
        <v>0</v>
      </c>
      <c r="BW30" s="31">
        <f t="shared" si="16"/>
        <v>0</v>
      </c>
      <c r="BX30" s="31">
        <f t="shared" si="16"/>
        <v>0</v>
      </c>
      <c r="BY30" s="31">
        <f t="shared" si="16"/>
        <v>0</v>
      </c>
      <c r="BZ30" s="31">
        <f t="shared" si="16"/>
        <v>0</v>
      </c>
      <c r="CA30" s="31">
        <f t="shared" si="16"/>
        <v>0</v>
      </c>
      <c r="CB30" s="31">
        <f t="shared" si="16"/>
        <v>0</v>
      </c>
      <c r="CC30" s="31">
        <f t="shared" si="16"/>
        <v>0</v>
      </c>
      <c r="CD30" s="31">
        <f t="shared" si="16"/>
        <v>0</v>
      </c>
      <c r="CE30" s="31">
        <f t="shared" si="16"/>
        <v>0</v>
      </c>
      <c r="CF30" s="31">
        <f t="shared" si="16"/>
        <v>0</v>
      </c>
      <c r="CG30" s="31">
        <f t="shared" si="16"/>
        <v>0</v>
      </c>
      <c r="CH30" s="31">
        <f t="shared" si="16"/>
        <v>0</v>
      </c>
      <c r="CI30" s="31">
        <f t="shared" si="16"/>
        <v>0</v>
      </c>
      <c r="CJ30" s="31">
        <f t="shared" si="16"/>
        <v>0</v>
      </c>
      <c r="CK30" s="31">
        <f t="shared" si="16"/>
        <v>0</v>
      </c>
      <c r="CL30" s="31">
        <f t="shared" si="16"/>
        <v>0</v>
      </c>
      <c r="CM30" s="31">
        <f t="shared" si="16"/>
        <v>0</v>
      </c>
      <c r="CN30" s="31">
        <f t="shared" si="16"/>
        <v>0</v>
      </c>
      <c r="CO30" s="31">
        <f t="shared" si="16"/>
        <v>0</v>
      </c>
      <c r="CP30" s="31">
        <f t="shared" si="16"/>
        <v>0</v>
      </c>
      <c r="CQ30" s="31">
        <f t="shared" si="16"/>
        <v>0</v>
      </c>
      <c r="CR30" s="31">
        <f t="shared" si="16"/>
        <v>0</v>
      </c>
      <c r="CS30" s="31">
        <f t="shared" si="16"/>
        <v>0</v>
      </c>
      <c r="CT30" s="31">
        <f t="shared" si="16"/>
        <v>0</v>
      </c>
      <c r="CU30" s="31">
        <f t="shared" ref="CU30:EE30" si="17">CU57</f>
        <v>0</v>
      </c>
      <c r="CV30" s="31">
        <f t="shared" si="17"/>
        <v>0</v>
      </c>
      <c r="CW30" s="31">
        <f t="shared" si="17"/>
        <v>0</v>
      </c>
      <c r="CX30" s="31">
        <f t="shared" si="17"/>
        <v>0</v>
      </c>
      <c r="CY30" s="31">
        <f t="shared" si="17"/>
        <v>0</v>
      </c>
      <c r="CZ30" s="31">
        <f t="shared" si="17"/>
        <v>0</v>
      </c>
      <c r="DA30" s="31">
        <f t="shared" si="17"/>
        <v>0</v>
      </c>
      <c r="DB30" s="31">
        <f t="shared" si="17"/>
        <v>0</v>
      </c>
      <c r="DC30" s="31">
        <f t="shared" si="17"/>
        <v>0</v>
      </c>
      <c r="DD30" s="31">
        <f t="shared" si="17"/>
        <v>0</v>
      </c>
      <c r="DE30" s="31">
        <f t="shared" si="17"/>
        <v>0</v>
      </c>
      <c r="DF30" s="31">
        <f t="shared" si="17"/>
        <v>0</v>
      </c>
      <c r="DG30" s="31">
        <f t="shared" si="17"/>
        <v>0</v>
      </c>
      <c r="DH30" s="31">
        <f t="shared" si="17"/>
        <v>0</v>
      </c>
      <c r="DI30" s="31">
        <f t="shared" si="17"/>
        <v>0</v>
      </c>
      <c r="DJ30" s="31">
        <f t="shared" si="17"/>
        <v>0</v>
      </c>
      <c r="DK30" s="31">
        <f t="shared" si="17"/>
        <v>0</v>
      </c>
      <c r="DL30" s="31">
        <f t="shared" si="17"/>
        <v>0</v>
      </c>
      <c r="DM30" s="31">
        <f t="shared" si="17"/>
        <v>0</v>
      </c>
      <c r="DN30" s="31">
        <f t="shared" si="17"/>
        <v>0</v>
      </c>
      <c r="DO30" s="31">
        <f t="shared" si="17"/>
        <v>0</v>
      </c>
      <c r="DP30" s="31">
        <f t="shared" si="17"/>
        <v>0</v>
      </c>
      <c r="DQ30" s="31">
        <f t="shared" si="17"/>
        <v>0</v>
      </c>
      <c r="DR30" s="31">
        <f t="shared" si="17"/>
        <v>0</v>
      </c>
      <c r="DS30" s="31">
        <f t="shared" si="17"/>
        <v>0</v>
      </c>
      <c r="DT30" s="31">
        <f t="shared" si="17"/>
        <v>0</v>
      </c>
      <c r="DU30" s="31">
        <f t="shared" si="17"/>
        <v>0</v>
      </c>
      <c r="DV30" s="31">
        <f t="shared" si="17"/>
        <v>0</v>
      </c>
      <c r="DW30" s="31">
        <f t="shared" si="17"/>
        <v>0</v>
      </c>
      <c r="DX30" s="31">
        <f t="shared" si="17"/>
        <v>0</v>
      </c>
      <c r="DY30" s="31">
        <f t="shared" si="17"/>
        <v>0</v>
      </c>
      <c r="DZ30" s="31">
        <f t="shared" si="17"/>
        <v>0</v>
      </c>
      <c r="EA30" s="31">
        <f t="shared" si="17"/>
        <v>0</v>
      </c>
      <c r="EB30" s="31">
        <f t="shared" si="17"/>
        <v>0</v>
      </c>
      <c r="EC30" s="31">
        <f t="shared" si="17"/>
        <v>0</v>
      </c>
      <c r="ED30" s="31">
        <f t="shared" si="17"/>
        <v>0</v>
      </c>
      <c r="EE30" s="32">
        <f t="shared" si="17"/>
        <v>0</v>
      </c>
    </row>
    <row r="31" spans="2:135" x14ac:dyDescent="0.6">
      <c r="B31" s="54" t="s">
        <v>3</v>
      </c>
      <c r="C31" s="33">
        <f t="shared" ref="C31:AH31" si="18">C58+C92+C118+C138</f>
        <v>0</v>
      </c>
      <c r="D31" s="34">
        <f t="shared" si="18"/>
        <v>28500</v>
      </c>
      <c r="E31" s="34">
        <f t="shared" si="18"/>
        <v>28570.288688510656</v>
      </c>
      <c r="F31" s="34">
        <f t="shared" si="18"/>
        <v>28640.750727889113</v>
      </c>
      <c r="G31" s="34">
        <f t="shared" si="18"/>
        <v>28711.386545665388</v>
      </c>
      <c r="H31" s="34">
        <f t="shared" si="18"/>
        <v>28782.196570423886</v>
      </c>
      <c r="I31" s="34">
        <f t="shared" si="18"/>
        <v>28853.181231806022</v>
      </c>
      <c r="J31" s="34">
        <f t="shared" si="18"/>
        <v>28924.340960512825</v>
      </c>
      <c r="K31" s="34">
        <f t="shared" si="18"/>
        <v>28995.676188307538</v>
      </c>
      <c r="L31" s="34">
        <f t="shared" si="18"/>
        <v>29067.187348018269</v>
      </c>
      <c r="M31" s="34">
        <f t="shared" si="18"/>
        <v>29138.874873540568</v>
      </c>
      <c r="N31" s="34">
        <f t="shared" si="18"/>
        <v>29210.739199840118</v>
      </c>
      <c r="O31" s="34">
        <f t="shared" si="18"/>
        <v>29282.780762955332</v>
      </c>
      <c r="P31" s="34">
        <f t="shared" si="18"/>
        <v>29355</v>
      </c>
      <c r="Q31" s="34">
        <f t="shared" si="18"/>
        <v>29427.397349165974</v>
      </c>
      <c r="R31" s="34">
        <f t="shared" si="18"/>
        <v>29499.973249725786</v>
      </c>
      <c r="S31" s="34">
        <f t="shared" si="18"/>
        <v>29572.728142035354</v>
      </c>
      <c r="T31" s="34">
        <f t="shared" si="18"/>
        <v>29645.662467536604</v>
      </c>
      <c r="U31" s="34">
        <f t="shared" si="18"/>
        <v>29718.776668760205</v>
      </c>
      <c r="V31" s="34">
        <f t="shared" si="18"/>
        <v>29792.07118932821</v>
      </c>
      <c r="W31" s="34">
        <f t="shared" si="18"/>
        <v>29865.546473956772</v>
      </c>
      <c r="X31" s="34">
        <f t="shared" si="18"/>
        <v>29939.202968458816</v>
      </c>
      <c r="Y31" s="34">
        <f t="shared" si="18"/>
        <v>30013.041119746787</v>
      </c>
      <c r="Z31" s="34">
        <f t="shared" si="18"/>
        <v>30087.061375835325</v>
      </c>
      <c r="AA31" s="34">
        <f t="shared" si="18"/>
        <v>30161.264185843989</v>
      </c>
      <c r="AB31" s="34">
        <f t="shared" si="18"/>
        <v>30235.65</v>
      </c>
      <c r="AC31" s="34">
        <f t="shared" si="18"/>
        <v>30310.219269640951</v>
      </c>
      <c r="AD31" s="34">
        <f t="shared" si="18"/>
        <v>30384.972447217562</v>
      </c>
      <c r="AE31" s="34">
        <f t="shared" si="18"/>
        <v>30459.90998629641</v>
      </c>
      <c r="AF31" s="34">
        <f t="shared" si="18"/>
        <v>30535.032341562706</v>
      </c>
      <c r="AG31" s="34">
        <f t="shared" si="18"/>
        <v>30610.339968823013</v>
      </c>
      <c r="AH31" s="34">
        <f t="shared" si="18"/>
        <v>30685.833325008058</v>
      </c>
      <c r="AI31" s="34">
        <f t="shared" ref="AI31:BN31" si="19">AI58+AI92+AI118+AI138</f>
        <v>30761.512868175472</v>
      </c>
      <c r="AJ31" s="34">
        <f t="shared" si="19"/>
        <v>30837.379057512582</v>
      </c>
      <c r="AK31" s="34">
        <f t="shared" si="19"/>
        <v>30913.432353339191</v>
      </c>
      <c r="AL31" s="34">
        <f t="shared" si="19"/>
        <v>30989.673217110387</v>
      </c>
      <c r="AM31" s="34">
        <f t="shared" si="19"/>
        <v>31066.102111419314</v>
      </c>
      <c r="AN31" s="34">
        <f t="shared" si="19"/>
        <v>31142.719499999996</v>
      </c>
      <c r="AO31" s="34">
        <f t="shared" si="19"/>
        <v>31219.52584773018</v>
      </c>
      <c r="AP31" s="34">
        <f t="shared" si="19"/>
        <v>31296.521620634085</v>
      </c>
      <c r="AQ31" s="34">
        <f t="shared" si="19"/>
        <v>31373.707285885299</v>
      </c>
      <c r="AR31" s="34">
        <f t="shared" si="19"/>
        <v>31451.083311809587</v>
      </c>
      <c r="AS31" s="34">
        <f t="shared" si="19"/>
        <v>31528.650167887703</v>
      </c>
      <c r="AT31" s="34">
        <f t="shared" si="19"/>
        <v>31606.4083247583</v>
      </c>
      <c r="AU31" s="34">
        <f t="shared" si="19"/>
        <v>31684.358254220733</v>
      </c>
      <c r="AV31" s="34">
        <f t="shared" si="19"/>
        <v>31762.50042923796</v>
      </c>
      <c r="AW31" s="34">
        <f t="shared" si="19"/>
        <v>31840.835323939373</v>
      </c>
      <c r="AX31" s="34">
        <f t="shared" si="19"/>
        <v>31919.363413623694</v>
      </c>
      <c r="AY31" s="34">
        <f t="shared" si="19"/>
        <v>31998.085174761894</v>
      </c>
      <c r="AZ31" s="34">
        <f t="shared" si="19"/>
        <v>32077.001084999993</v>
      </c>
      <c r="BA31" s="34">
        <f t="shared" si="19"/>
        <v>32156.111623162084</v>
      </c>
      <c r="BB31" s="34">
        <f t="shared" si="19"/>
        <v>32235.417269253106</v>
      </c>
      <c r="BC31" s="34">
        <f t="shared" si="19"/>
        <v>32314.918504461864</v>
      </c>
      <c r="BD31" s="34">
        <f t="shared" si="19"/>
        <v>32394.615811163872</v>
      </c>
      <c r="BE31" s="34">
        <f t="shared" si="19"/>
        <v>32474.509672924331</v>
      </c>
      <c r="BF31" s="34">
        <f t="shared" si="19"/>
        <v>32554.600574501052</v>
      </c>
      <c r="BG31" s="34">
        <f t="shared" si="19"/>
        <v>32634.889001847361</v>
      </c>
      <c r="BH31" s="34">
        <f t="shared" si="19"/>
        <v>32715.375442115092</v>
      </c>
      <c r="BI31" s="34">
        <f t="shared" si="19"/>
        <v>32796.060383657554</v>
      </c>
      <c r="BJ31" s="34">
        <f t="shared" si="19"/>
        <v>32876.944316032408</v>
      </c>
      <c r="BK31" s="34">
        <f t="shared" si="19"/>
        <v>6612042.3875530371</v>
      </c>
      <c r="BL31" s="34">
        <f t="shared" si="19"/>
        <v>0</v>
      </c>
      <c r="BM31" s="34">
        <f t="shared" si="19"/>
        <v>0</v>
      </c>
      <c r="BN31" s="34">
        <f t="shared" si="19"/>
        <v>0</v>
      </c>
      <c r="BO31" s="34">
        <f t="shared" ref="BO31:CT31" si="20">BO58+BO92+BO118+BO138</f>
        <v>0</v>
      </c>
      <c r="BP31" s="34">
        <f t="shared" si="20"/>
        <v>0</v>
      </c>
      <c r="BQ31" s="34">
        <f t="shared" si="20"/>
        <v>0</v>
      </c>
      <c r="BR31" s="34">
        <f t="shared" si="20"/>
        <v>0</v>
      </c>
      <c r="BS31" s="34">
        <f t="shared" si="20"/>
        <v>0</v>
      </c>
      <c r="BT31" s="34">
        <f t="shared" si="20"/>
        <v>0</v>
      </c>
      <c r="BU31" s="34">
        <f t="shared" si="20"/>
        <v>0</v>
      </c>
      <c r="BV31" s="34">
        <f t="shared" si="20"/>
        <v>0</v>
      </c>
      <c r="BW31" s="34">
        <f t="shared" si="20"/>
        <v>0</v>
      </c>
      <c r="BX31" s="34">
        <f t="shared" si="20"/>
        <v>0</v>
      </c>
      <c r="BY31" s="34">
        <f t="shared" si="20"/>
        <v>0</v>
      </c>
      <c r="BZ31" s="34">
        <f t="shared" si="20"/>
        <v>0</v>
      </c>
      <c r="CA31" s="34">
        <f t="shared" si="20"/>
        <v>0</v>
      </c>
      <c r="CB31" s="34">
        <f t="shared" si="20"/>
        <v>0</v>
      </c>
      <c r="CC31" s="34">
        <f t="shared" si="20"/>
        <v>0</v>
      </c>
      <c r="CD31" s="34">
        <f t="shared" si="20"/>
        <v>0</v>
      </c>
      <c r="CE31" s="34">
        <f t="shared" si="20"/>
        <v>0</v>
      </c>
      <c r="CF31" s="34">
        <f t="shared" si="20"/>
        <v>0</v>
      </c>
      <c r="CG31" s="34">
        <f t="shared" si="20"/>
        <v>0</v>
      </c>
      <c r="CH31" s="34">
        <f t="shared" si="20"/>
        <v>0</v>
      </c>
      <c r="CI31" s="34">
        <f t="shared" si="20"/>
        <v>0</v>
      </c>
      <c r="CJ31" s="34">
        <f t="shared" si="20"/>
        <v>0</v>
      </c>
      <c r="CK31" s="34">
        <f t="shared" si="20"/>
        <v>0</v>
      </c>
      <c r="CL31" s="34">
        <f t="shared" si="20"/>
        <v>0</v>
      </c>
      <c r="CM31" s="34">
        <f t="shared" si="20"/>
        <v>0</v>
      </c>
      <c r="CN31" s="34">
        <f t="shared" si="20"/>
        <v>0</v>
      </c>
      <c r="CO31" s="34">
        <f t="shared" si="20"/>
        <v>0</v>
      </c>
      <c r="CP31" s="34">
        <f t="shared" si="20"/>
        <v>0</v>
      </c>
      <c r="CQ31" s="34">
        <f t="shared" si="20"/>
        <v>0</v>
      </c>
      <c r="CR31" s="34">
        <f t="shared" si="20"/>
        <v>0</v>
      </c>
      <c r="CS31" s="34">
        <f t="shared" si="20"/>
        <v>0</v>
      </c>
      <c r="CT31" s="34">
        <f t="shared" si="20"/>
        <v>0</v>
      </c>
      <c r="CU31" s="34">
        <f t="shared" ref="CU31:EE31" si="21">CU58+CU92+CU118+CU138</f>
        <v>0</v>
      </c>
      <c r="CV31" s="34">
        <f t="shared" si="21"/>
        <v>0</v>
      </c>
      <c r="CW31" s="34">
        <f t="shared" si="21"/>
        <v>0</v>
      </c>
      <c r="CX31" s="34">
        <f t="shared" si="21"/>
        <v>0</v>
      </c>
      <c r="CY31" s="34">
        <f t="shared" si="21"/>
        <v>0</v>
      </c>
      <c r="CZ31" s="34">
        <f t="shared" si="21"/>
        <v>0</v>
      </c>
      <c r="DA31" s="34">
        <f t="shared" si="21"/>
        <v>0</v>
      </c>
      <c r="DB31" s="34">
        <f t="shared" si="21"/>
        <v>0</v>
      </c>
      <c r="DC31" s="34">
        <f t="shared" si="21"/>
        <v>0</v>
      </c>
      <c r="DD31" s="34">
        <f t="shared" si="21"/>
        <v>0</v>
      </c>
      <c r="DE31" s="34">
        <f t="shared" si="21"/>
        <v>0</v>
      </c>
      <c r="DF31" s="34">
        <f t="shared" si="21"/>
        <v>0</v>
      </c>
      <c r="DG31" s="34">
        <f t="shared" si="21"/>
        <v>0</v>
      </c>
      <c r="DH31" s="34">
        <f t="shared" si="21"/>
        <v>0</v>
      </c>
      <c r="DI31" s="34">
        <f t="shared" si="21"/>
        <v>0</v>
      </c>
      <c r="DJ31" s="34">
        <f t="shared" si="21"/>
        <v>0</v>
      </c>
      <c r="DK31" s="34">
        <f t="shared" si="21"/>
        <v>0</v>
      </c>
      <c r="DL31" s="34">
        <f t="shared" si="21"/>
        <v>0</v>
      </c>
      <c r="DM31" s="34">
        <f t="shared" si="21"/>
        <v>0</v>
      </c>
      <c r="DN31" s="34">
        <f t="shared" si="21"/>
        <v>0</v>
      </c>
      <c r="DO31" s="34">
        <f t="shared" si="21"/>
        <v>0</v>
      </c>
      <c r="DP31" s="34">
        <f t="shared" si="21"/>
        <v>0</v>
      </c>
      <c r="DQ31" s="34">
        <f t="shared" si="21"/>
        <v>0</v>
      </c>
      <c r="DR31" s="34">
        <f t="shared" si="21"/>
        <v>0</v>
      </c>
      <c r="DS31" s="34">
        <f t="shared" si="21"/>
        <v>0</v>
      </c>
      <c r="DT31" s="34">
        <f t="shared" si="21"/>
        <v>0</v>
      </c>
      <c r="DU31" s="34">
        <f t="shared" si="21"/>
        <v>0</v>
      </c>
      <c r="DV31" s="34">
        <f t="shared" si="21"/>
        <v>0</v>
      </c>
      <c r="DW31" s="34">
        <f t="shared" si="21"/>
        <v>0</v>
      </c>
      <c r="DX31" s="34">
        <f t="shared" si="21"/>
        <v>0</v>
      </c>
      <c r="DY31" s="34">
        <f t="shared" si="21"/>
        <v>0</v>
      </c>
      <c r="DZ31" s="34">
        <f t="shared" si="21"/>
        <v>0</v>
      </c>
      <c r="EA31" s="34">
        <f t="shared" si="21"/>
        <v>0</v>
      </c>
      <c r="EB31" s="34">
        <f t="shared" si="21"/>
        <v>0</v>
      </c>
      <c r="EC31" s="34">
        <f t="shared" si="21"/>
        <v>0</v>
      </c>
      <c r="ED31" s="34">
        <f t="shared" si="21"/>
        <v>0</v>
      </c>
      <c r="EE31" s="35">
        <f t="shared" si="21"/>
        <v>0</v>
      </c>
    </row>
    <row r="32" spans="2:135" x14ac:dyDescent="0.6">
      <c r="B32" s="46" t="s">
        <v>35</v>
      </c>
      <c r="C32" s="36">
        <f>SUM(C30:C31)</f>
        <v>-3800000</v>
      </c>
      <c r="D32" s="37">
        <f t="shared" ref="D32:BO32" si="22">SUM(D30:D31)</f>
        <v>28500</v>
      </c>
      <c r="E32" s="37">
        <f t="shared" si="22"/>
        <v>28570.288688510656</v>
      </c>
      <c r="F32" s="37">
        <f t="shared" si="22"/>
        <v>28640.750727889113</v>
      </c>
      <c r="G32" s="37">
        <f t="shared" si="22"/>
        <v>28711.386545665388</v>
      </c>
      <c r="H32" s="37">
        <f t="shared" si="22"/>
        <v>28782.196570423886</v>
      </c>
      <c r="I32" s="37">
        <f t="shared" si="22"/>
        <v>28853.181231806022</v>
      </c>
      <c r="J32" s="37">
        <f t="shared" si="22"/>
        <v>28924.340960512825</v>
      </c>
      <c r="K32" s="37">
        <f t="shared" si="22"/>
        <v>28995.676188307538</v>
      </c>
      <c r="L32" s="37">
        <f t="shared" si="22"/>
        <v>29067.187348018269</v>
      </c>
      <c r="M32" s="37">
        <f t="shared" si="22"/>
        <v>29138.874873540568</v>
      </c>
      <c r="N32" s="37">
        <f t="shared" si="22"/>
        <v>29210.739199840118</v>
      </c>
      <c r="O32" s="37">
        <f t="shared" si="22"/>
        <v>29282.780762955332</v>
      </c>
      <c r="P32" s="37">
        <f t="shared" si="22"/>
        <v>29355</v>
      </c>
      <c r="Q32" s="37">
        <f t="shared" si="22"/>
        <v>29427.397349165974</v>
      </c>
      <c r="R32" s="37">
        <f t="shared" si="22"/>
        <v>29499.973249725786</v>
      </c>
      <c r="S32" s="37">
        <f t="shared" si="22"/>
        <v>29572.728142035354</v>
      </c>
      <c r="T32" s="37">
        <f t="shared" si="22"/>
        <v>29645.662467536604</v>
      </c>
      <c r="U32" s="37">
        <f t="shared" si="22"/>
        <v>29718.776668760205</v>
      </c>
      <c r="V32" s="37">
        <f t="shared" si="22"/>
        <v>29792.07118932821</v>
      </c>
      <c r="W32" s="37">
        <f t="shared" si="22"/>
        <v>29865.546473956772</v>
      </c>
      <c r="X32" s="37">
        <f t="shared" si="22"/>
        <v>29939.202968458816</v>
      </c>
      <c r="Y32" s="37">
        <f t="shared" si="22"/>
        <v>30013.041119746787</v>
      </c>
      <c r="Z32" s="37">
        <f t="shared" si="22"/>
        <v>30087.061375835325</v>
      </c>
      <c r="AA32" s="37">
        <f t="shared" si="22"/>
        <v>30161.264185843989</v>
      </c>
      <c r="AB32" s="37">
        <f t="shared" si="22"/>
        <v>30235.65</v>
      </c>
      <c r="AC32" s="37">
        <f t="shared" si="22"/>
        <v>30310.219269640951</v>
      </c>
      <c r="AD32" s="37">
        <f t="shared" si="22"/>
        <v>30384.972447217562</v>
      </c>
      <c r="AE32" s="37">
        <f t="shared" si="22"/>
        <v>30459.90998629641</v>
      </c>
      <c r="AF32" s="37">
        <f t="shared" si="22"/>
        <v>30535.032341562706</v>
      </c>
      <c r="AG32" s="37">
        <f t="shared" si="22"/>
        <v>30610.339968823013</v>
      </c>
      <c r="AH32" s="37">
        <f t="shared" si="22"/>
        <v>30685.833325008058</v>
      </c>
      <c r="AI32" s="37">
        <f t="shared" si="22"/>
        <v>30761.512868175472</v>
      </c>
      <c r="AJ32" s="37">
        <f t="shared" si="22"/>
        <v>30837.379057512582</v>
      </c>
      <c r="AK32" s="37">
        <f t="shared" si="22"/>
        <v>30913.432353339191</v>
      </c>
      <c r="AL32" s="37">
        <f t="shared" si="22"/>
        <v>30989.673217110387</v>
      </c>
      <c r="AM32" s="37">
        <f t="shared" si="22"/>
        <v>31066.102111419314</v>
      </c>
      <c r="AN32" s="37">
        <f t="shared" si="22"/>
        <v>31142.719499999996</v>
      </c>
      <c r="AO32" s="37">
        <f t="shared" si="22"/>
        <v>31219.52584773018</v>
      </c>
      <c r="AP32" s="37">
        <f t="shared" si="22"/>
        <v>31296.521620634085</v>
      </c>
      <c r="AQ32" s="37">
        <f t="shared" si="22"/>
        <v>31373.707285885299</v>
      </c>
      <c r="AR32" s="37">
        <f t="shared" si="22"/>
        <v>31451.083311809587</v>
      </c>
      <c r="AS32" s="37">
        <f t="shared" si="22"/>
        <v>31528.650167887703</v>
      </c>
      <c r="AT32" s="37">
        <f t="shared" si="22"/>
        <v>31606.4083247583</v>
      </c>
      <c r="AU32" s="37">
        <f t="shared" si="22"/>
        <v>31684.358254220733</v>
      </c>
      <c r="AV32" s="37">
        <f t="shared" si="22"/>
        <v>31762.50042923796</v>
      </c>
      <c r="AW32" s="37">
        <f t="shared" si="22"/>
        <v>31840.835323939373</v>
      </c>
      <c r="AX32" s="37">
        <f t="shared" si="22"/>
        <v>31919.363413623694</v>
      </c>
      <c r="AY32" s="37">
        <f t="shared" si="22"/>
        <v>31998.085174761894</v>
      </c>
      <c r="AZ32" s="37">
        <f t="shared" si="22"/>
        <v>32077.001084999993</v>
      </c>
      <c r="BA32" s="37">
        <f t="shared" si="22"/>
        <v>32156.111623162084</v>
      </c>
      <c r="BB32" s="37">
        <f t="shared" si="22"/>
        <v>32235.417269253106</v>
      </c>
      <c r="BC32" s="37">
        <f t="shared" si="22"/>
        <v>32314.918504461864</v>
      </c>
      <c r="BD32" s="37">
        <f t="shared" si="22"/>
        <v>32394.615811163872</v>
      </c>
      <c r="BE32" s="37">
        <f t="shared" si="22"/>
        <v>32474.509672924331</v>
      </c>
      <c r="BF32" s="37">
        <f t="shared" si="22"/>
        <v>32554.600574501052</v>
      </c>
      <c r="BG32" s="37">
        <f t="shared" si="22"/>
        <v>32634.889001847361</v>
      </c>
      <c r="BH32" s="37">
        <f t="shared" si="22"/>
        <v>32715.375442115092</v>
      </c>
      <c r="BI32" s="37">
        <f t="shared" si="22"/>
        <v>32796.060383657554</v>
      </c>
      <c r="BJ32" s="37">
        <f t="shared" si="22"/>
        <v>32876.944316032408</v>
      </c>
      <c r="BK32" s="37">
        <f t="shared" si="22"/>
        <v>6612042.3875530371</v>
      </c>
      <c r="BL32" s="37">
        <f t="shared" si="22"/>
        <v>0</v>
      </c>
      <c r="BM32" s="37">
        <f t="shared" si="22"/>
        <v>0</v>
      </c>
      <c r="BN32" s="37">
        <f t="shared" si="22"/>
        <v>0</v>
      </c>
      <c r="BO32" s="37">
        <f t="shared" si="22"/>
        <v>0</v>
      </c>
      <c r="BP32" s="37">
        <f t="shared" ref="BP32:EA32" si="23">SUM(BP30:BP31)</f>
        <v>0</v>
      </c>
      <c r="BQ32" s="37">
        <f t="shared" si="23"/>
        <v>0</v>
      </c>
      <c r="BR32" s="37">
        <f t="shared" si="23"/>
        <v>0</v>
      </c>
      <c r="BS32" s="37">
        <f t="shared" si="23"/>
        <v>0</v>
      </c>
      <c r="BT32" s="37">
        <f t="shared" si="23"/>
        <v>0</v>
      </c>
      <c r="BU32" s="37">
        <f t="shared" si="23"/>
        <v>0</v>
      </c>
      <c r="BV32" s="37">
        <f t="shared" si="23"/>
        <v>0</v>
      </c>
      <c r="BW32" s="37">
        <f t="shared" si="23"/>
        <v>0</v>
      </c>
      <c r="BX32" s="37">
        <f t="shared" si="23"/>
        <v>0</v>
      </c>
      <c r="BY32" s="37">
        <f t="shared" si="23"/>
        <v>0</v>
      </c>
      <c r="BZ32" s="37">
        <f t="shared" si="23"/>
        <v>0</v>
      </c>
      <c r="CA32" s="37">
        <f t="shared" si="23"/>
        <v>0</v>
      </c>
      <c r="CB32" s="37">
        <f t="shared" si="23"/>
        <v>0</v>
      </c>
      <c r="CC32" s="37">
        <f t="shared" si="23"/>
        <v>0</v>
      </c>
      <c r="CD32" s="37">
        <f t="shared" si="23"/>
        <v>0</v>
      </c>
      <c r="CE32" s="37">
        <f t="shared" si="23"/>
        <v>0</v>
      </c>
      <c r="CF32" s="37">
        <f t="shared" si="23"/>
        <v>0</v>
      </c>
      <c r="CG32" s="37">
        <f t="shared" si="23"/>
        <v>0</v>
      </c>
      <c r="CH32" s="37">
        <f t="shared" si="23"/>
        <v>0</v>
      </c>
      <c r="CI32" s="37">
        <f t="shared" si="23"/>
        <v>0</v>
      </c>
      <c r="CJ32" s="37">
        <f t="shared" si="23"/>
        <v>0</v>
      </c>
      <c r="CK32" s="37">
        <f t="shared" si="23"/>
        <v>0</v>
      </c>
      <c r="CL32" s="37">
        <f t="shared" si="23"/>
        <v>0</v>
      </c>
      <c r="CM32" s="37">
        <f t="shared" si="23"/>
        <v>0</v>
      </c>
      <c r="CN32" s="37">
        <f t="shared" si="23"/>
        <v>0</v>
      </c>
      <c r="CO32" s="37">
        <f t="shared" si="23"/>
        <v>0</v>
      </c>
      <c r="CP32" s="37">
        <f t="shared" si="23"/>
        <v>0</v>
      </c>
      <c r="CQ32" s="37">
        <f t="shared" si="23"/>
        <v>0</v>
      </c>
      <c r="CR32" s="37">
        <f t="shared" si="23"/>
        <v>0</v>
      </c>
      <c r="CS32" s="37">
        <f t="shared" si="23"/>
        <v>0</v>
      </c>
      <c r="CT32" s="37">
        <f t="shared" si="23"/>
        <v>0</v>
      </c>
      <c r="CU32" s="37">
        <f t="shared" si="23"/>
        <v>0</v>
      </c>
      <c r="CV32" s="37">
        <f t="shared" si="23"/>
        <v>0</v>
      </c>
      <c r="CW32" s="37">
        <f t="shared" si="23"/>
        <v>0</v>
      </c>
      <c r="CX32" s="37">
        <f t="shared" si="23"/>
        <v>0</v>
      </c>
      <c r="CY32" s="37">
        <f t="shared" si="23"/>
        <v>0</v>
      </c>
      <c r="CZ32" s="37">
        <f t="shared" si="23"/>
        <v>0</v>
      </c>
      <c r="DA32" s="37">
        <f t="shared" si="23"/>
        <v>0</v>
      </c>
      <c r="DB32" s="37">
        <f t="shared" si="23"/>
        <v>0</v>
      </c>
      <c r="DC32" s="37">
        <f t="shared" si="23"/>
        <v>0</v>
      </c>
      <c r="DD32" s="37">
        <f t="shared" si="23"/>
        <v>0</v>
      </c>
      <c r="DE32" s="37">
        <f t="shared" si="23"/>
        <v>0</v>
      </c>
      <c r="DF32" s="37">
        <f t="shared" si="23"/>
        <v>0</v>
      </c>
      <c r="DG32" s="37">
        <f t="shared" si="23"/>
        <v>0</v>
      </c>
      <c r="DH32" s="37">
        <f t="shared" si="23"/>
        <v>0</v>
      </c>
      <c r="DI32" s="37">
        <f t="shared" si="23"/>
        <v>0</v>
      </c>
      <c r="DJ32" s="37">
        <f t="shared" si="23"/>
        <v>0</v>
      </c>
      <c r="DK32" s="37">
        <f t="shared" si="23"/>
        <v>0</v>
      </c>
      <c r="DL32" s="37">
        <f t="shared" si="23"/>
        <v>0</v>
      </c>
      <c r="DM32" s="37">
        <f t="shared" si="23"/>
        <v>0</v>
      </c>
      <c r="DN32" s="37">
        <f t="shared" si="23"/>
        <v>0</v>
      </c>
      <c r="DO32" s="37">
        <f t="shared" si="23"/>
        <v>0</v>
      </c>
      <c r="DP32" s="37">
        <f t="shared" si="23"/>
        <v>0</v>
      </c>
      <c r="DQ32" s="37">
        <f t="shared" si="23"/>
        <v>0</v>
      </c>
      <c r="DR32" s="37">
        <f t="shared" si="23"/>
        <v>0</v>
      </c>
      <c r="DS32" s="37">
        <f t="shared" si="23"/>
        <v>0</v>
      </c>
      <c r="DT32" s="37">
        <f t="shared" si="23"/>
        <v>0</v>
      </c>
      <c r="DU32" s="37">
        <f t="shared" si="23"/>
        <v>0</v>
      </c>
      <c r="DV32" s="37">
        <f t="shared" si="23"/>
        <v>0</v>
      </c>
      <c r="DW32" s="37">
        <f t="shared" si="23"/>
        <v>0</v>
      </c>
      <c r="DX32" s="37">
        <f t="shared" si="23"/>
        <v>0</v>
      </c>
      <c r="DY32" s="37">
        <f t="shared" si="23"/>
        <v>0</v>
      </c>
      <c r="DZ32" s="37">
        <f t="shared" si="23"/>
        <v>0</v>
      </c>
      <c r="EA32" s="37">
        <f t="shared" si="23"/>
        <v>0</v>
      </c>
      <c r="EB32" s="37">
        <f t="shared" ref="EB32:EE32" si="24">SUM(EB30:EB31)</f>
        <v>0</v>
      </c>
      <c r="EC32" s="37">
        <f t="shared" si="24"/>
        <v>0</v>
      </c>
      <c r="ED32" s="37">
        <f t="shared" si="24"/>
        <v>0</v>
      </c>
      <c r="EE32" s="38">
        <f t="shared" si="24"/>
        <v>0</v>
      </c>
    </row>
    <row r="33" spans="2:135" x14ac:dyDescent="0.6">
      <c r="B33" s="12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</row>
    <row r="34" spans="2:135" x14ac:dyDescent="0.6">
      <c r="B34" s="41" t="s">
        <v>11</v>
      </c>
      <c r="C34" s="42">
        <f>XIRR(C32:EE32, C29:EE29)</f>
        <v>0.20194739699363709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</row>
    <row r="35" spans="2:135" x14ac:dyDescent="0.6">
      <c r="B35" s="41" t="s">
        <v>46</v>
      </c>
      <c r="C35" s="43">
        <f>SUMIF($C$32:$EE$32, "&gt;0", $C$32:$EE$32)/ABS(SUMIF($C$32:$EE$32, "&lt;0", $C$32:$EE$32))</f>
        <v>2.2156952039804247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</row>
    <row r="36" spans="2:135" ht="8.0500000000000007" customHeight="1" x14ac:dyDescent="0.6"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</row>
    <row r="37" spans="2:135" ht="18.3" x14ac:dyDescent="0.7">
      <c r="B37" s="27" t="s">
        <v>55</v>
      </c>
      <c r="C37" s="2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</row>
    <row r="38" spans="2:135" ht="8.0500000000000007" customHeight="1" x14ac:dyDescent="0.6"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</row>
    <row r="39" spans="2:135" x14ac:dyDescent="0.6">
      <c r="B39" s="44" t="s">
        <v>15</v>
      </c>
      <c r="C39" s="39">
        <f>C29</f>
        <v>11504</v>
      </c>
      <c r="D39" s="39">
        <f t="shared" ref="D39:BO39" si="25">D29</f>
        <v>11535</v>
      </c>
      <c r="E39" s="39">
        <f t="shared" si="25"/>
        <v>11566</v>
      </c>
      <c r="F39" s="39">
        <f t="shared" si="25"/>
        <v>11596</v>
      </c>
      <c r="G39" s="39">
        <f t="shared" si="25"/>
        <v>11627</v>
      </c>
      <c r="H39" s="39">
        <f t="shared" si="25"/>
        <v>11657</v>
      </c>
      <c r="I39" s="39">
        <f t="shared" si="25"/>
        <v>11688</v>
      </c>
      <c r="J39" s="39">
        <f t="shared" si="25"/>
        <v>11719</v>
      </c>
      <c r="K39" s="39">
        <f t="shared" si="25"/>
        <v>11748</v>
      </c>
      <c r="L39" s="39">
        <f t="shared" si="25"/>
        <v>11779</v>
      </c>
      <c r="M39" s="39">
        <f t="shared" si="25"/>
        <v>11809</v>
      </c>
      <c r="N39" s="39">
        <f t="shared" si="25"/>
        <v>11840</v>
      </c>
      <c r="O39" s="39">
        <f t="shared" si="25"/>
        <v>11870</v>
      </c>
      <c r="P39" s="39">
        <f t="shared" si="25"/>
        <v>11901</v>
      </c>
      <c r="Q39" s="39">
        <f t="shared" si="25"/>
        <v>11932</v>
      </c>
      <c r="R39" s="39">
        <f t="shared" si="25"/>
        <v>11962</v>
      </c>
      <c r="S39" s="39">
        <f t="shared" si="25"/>
        <v>11993</v>
      </c>
      <c r="T39" s="39">
        <f t="shared" si="25"/>
        <v>12023</v>
      </c>
      <c r="U39" s="39">
        <f t="shared" si="25"/>
        <v>12054</v>
      </c>
      <c r="V39" s="39">
        <f t="shared" si="25"/>
        <v>12085</v>
      </c>
      <c r="W39" s="39">
        <f t="shared" si="25"/>
        <v>12113</v>
      </c>
      <c r="X39" s="39">
        <f t="shared" si="25"/>
        <v>12144</v>
      </c>
      <c r="Y39" s="39">
        <f t="shared" si="25"/>
        <v>12174</v>
      </c>
      <c r="Z39" s="39">
        <f t="shared" si="25"/>
        <v>12205</v>
      </c>
      <c r="AA39" s="39">
        <f t="shared" si="25"/>
        <v>12235</v>
      </c>
      <c r="AB39" s="39">
        <f t="shared" si="25"/>
        <v>12266</v>
      </c>
      <c r="AC39" s="39">
        <f t="shared" si="25"/>
        <v>12297</v>
      </c>
      <c r="AD39" s="39">
        <f t="shared" si="25"/>
        <v>12327</v>
      </c>
      <c r="AE39" s="39">
        <f t="shared" si="25"/>
        <v>12358</v>
      </c>
      <c r="AF39" s="39">
        <f t="shared" si="25"/>
        <v>12388</v>
      </c>
      <c r="AG39" s="39">
        <f t="shared" si="25"/>
        <v>12419</v>
      </c>
      <c r="AH39" s="39">
        <f t="shared" si="25"/>
        <v>12450</v>
      </c>
      <c r="AI39" s="39">
        <f t="shared" si="25"/>
        <v>12478</v>
      </c>
      <c r="AJ39" s="39">
        <f t="shared" si="25"/>
        <v>12509</v>
      </c>
      <c r="AK39" s="39">
        <f t="shared" si="25"/>
        <v>12539</v>
      </c>
      <c r="AL39" s="39">
        <f t="shared" si="25"/>
        <v>12570</v>
      </c>
      <c r="AM39" s="39">
        <f t="shared" si="25"/>
        <v>12600</v>
      </c>
      <c r="AN39" s="39">
        <f t="shared" si="25"/>
        <v>12631</v>
      </c>
      <c r="AO39" s="39">
        <f t="shared" si="25"/>
        <v>12662</v>
      </c>
      <c r="AP39" s="39">
        <f t="shared" si="25"/>
        <v>12692</v>
      </c>
      <c r="AQ39" s="39">
        <f t="shared" si="25"/>
        <v>12723</v>
      </c>
      <c r="AR39" s="39">
        <f t="shared" si="25"/>
        <v>12753</v>
      </c>
      <c r="AS39" s="39">
        <f t="shared" si="25"/>
        <v>12784</v>
      </c>
      <c r="AT39" s="39">
        <f t="shared" si="25"/>
        <v>12815</v>
      </c>
      <c r="AU39" s="39">
        <f t="shared" si="25"/>
        <v>12843</v>
      </c>
      <c r="AV39" s="39">
        <f t="shared" si="25"/>
        <v>12874</v>
      </c>
      <c r="AW39" s="39">
        <f t="shared" si="25"/>
        <v>12904</v>
      </c>
      <c r="AX39" s="39">
        <f t="shared" si="25"/>
        <v>12935</v>
      </c>
      <c r="AY39" s="39">
        <f t="shared" si="25"/>
        <v>12965</v>
      </c>
      <c r="AZ39" s="39">
        <f t="shared" si="25"/>
        <v>12996</v>
      </c>
      <c r="BA39" s="39">
        <f t="shared" si="25"/>
        <v>13027</v>
      </c>
      <c r="BB39" s="39">
        <f t="shared" si="25"/>
        <v>13057</v>
      </c>
      <c r="BC39" s="39">
        <f t="shared" si="25"/>
        <v>13088</v>
      </c>
      <c r="BD39" s="39">
        <f t="shared" si="25"/>
        <v>13118</v>
      </c>
      <c r="BE39" s="39">
        <f t="shared" si="25"/>
        <v>13149</v>
      </c>
      <c r="BF39" s="39">
        <f t="shared" si="25"/>
        <v>13180</v>
      </c>
      <c r="BG39" s="39">
        <f t="shared" si="25"/>
        <v>13209</v>
      </c>
      <c r="BH39" s="39">
        <f t="shared" si="25"/>
        <v>13240</v>
      </c>
      <c r="BI39" s="39">
        <f t="shared" si="25"/>
        <v>13270</v>
      </c>
      <c r="BJ39" s="39">
        <f t="shared" si="25"/>
        <v>13301</v>
      </c>
      <c r="BK39" s="39">
        <f t="shared" si="25"/>
        <v>13331</v>
      </c>
      <c r="BL39" s="39">
        <f t="shared" si="25"/>
        <v>13362</v>
      </c>
      <c r="BM39" s="39">
        <f t="shared" si="25"/>
        <v>13393</v>
      </c>
      <c r="BN39" s="39">
        <f t="shared" si="25"/>
        <v>13423</v>
      </c>
      <c r="BO39" s="39">
        <f t="shared" si="25"/>
        <v>13454</v>
      </c>
      <c r="BP39" s="39">
        <f t="shared" ref="BP39:EA39" si="26">BP29</f>
        <v>13484</v>
      </c>
      <c r="BQ39" s="39">
        <f t="shared" si="26"/>
        <v>13515</v>
      </c>
      <c r="BR39" s="39">
        <f t="shared" si="26"/>
        <v>13546</v>
      </c>
      <c r="BS39" s="39">
        <f t="shared" si="26"/>
        <v>13574</v>
      </c>
      <c r="BT39" s="39">
        <f t="shared" si="26"/>
        <v>13605</v>
      </c>
      <c r="BU39" s="39">
        <f t="shared" si="26"/>
        <v>13635</v>
      </c>
      <c r="BV39" s="39">
        <f t="shared" si="26"/>
        <v>13666</v>
      </c>
      <c r="BW39" s="39">
        <f t="shared" si="26"/>
        <v>13696</v>
      </c>
      <c r="BX39" s="39">
        <f t="shared" si="26"/>
        <v>13727</v>
      </c>
      <c r="BY39" s="39">
        <f t="shared" si="26"/>
        <v>13758</v>
      </c>
      <c r="BZ39" s="39">
        <f t="shared" si="26"/>
        <v>13788</v>
      </c>
      <c r="CA39" s="39">
        <f t="shared" si="26"/>
        <v>13819</v>
      </c>
      <c r="CB39" s="39">
        <f t="shared" si="26"/>
        <v>13849</v>
      </c>
      <c r="CC39" s="39">
        <f t="shared" si="26"/>
        <v>13880</v>
      </c>
      <c r="CD39" s="39">
        <f t="shared" si="26"/>
        <v>13911</v>
      </c>
      <c r="CE39" s="39">
        <f t="shared" si="26"/>
        <v>13939</v>
      </c>
      <c r="CF39" s="39">
        <f t="shared" si="26"/>
        <v>13970</v>
      </c>
      <c r="CG39" s="39">
        <f t="shared" si="26"/>
        <v>14000</v>
      </c>
      <c r="CH39" s="39">
        <f t="shared" si="26"/>
        <v>14031</v>
      </c>
      <c r="CI39" s="39">
        <f t="shared" si="26"/>
        <v>14061</v>
      </c>
      <c r="CJ39" s="39">
        <f t="shared" si="26"/>
        <v>14092</v>
      </c>
      <c r="CK39" s="39">
        <f t="shared" si="26"/>
        <v>14123</v>
      </c>
      <c r="CL39" s="39">
        <f t="shared" si="26"/>
        <v>14153</v>
      </c>
      <c r="CM39" s="39">
        <f t="shared" si="26"/>
        <v>14184</v>
      </c>
      <c r="CN39" s="39">
        <f t="shared" si="26"/>
        <v>14214</v>
      </c>
      <c r="CO39" s="39">
        <f t="shared" si="26"/>
        <v>14245</v>
      </c>
      <c r="CP39" s="39">
        <f t="shared" si="26"/>
        <v>14276</v>
      </c>
      <c r="CQ39" s="39">
        <f t="shared" si="26"/>
        <v>14304</v>
      </c>
      <c r="CR39" s="39">
        <f t="shared" si="26"/>
        <v>14335</v>
      </c>
      <c r="CS39" s="39">
        <f t="shared" si="26"/>
        <v>14365</v>
      </c>
      <c r="CT39" s="39">
        <f t="shared" si="26"/>
        <v>14396</v>
      </c>
      <c r="CU39" s="39">
        <f t="shared" si="26"/>
        <v>14426</v>
      </c>
      <c r="CV39" s="39">
        <f t="shared" si="26"/>
        <v>14457</v>
      </c>
      <c r="CW39" s="39">
        <f t="shared" si="26"/>
        <v>14488</v>
      </c>
      <c r="CX39" s="39">
        <f t="shared" si="26"/>
        <v>14518</v>
      </c>
      <c r="CY39" s="39">
        <f t="shared" si="26"/>
        <v>14549</v>
      </c>
      <c r="CZ39" s="39">
        <f t="shared" si="26"/>
        <v>14579</v>
      </c>
      <c r="DA39" s="39">
        <f t="shared" si="26"/>
        <v>14610</v>
      </c>
      <c r="DB39" s="39">
        <f t="shared" si="26"/>
        <v>14641</v>
      </c>
      <c r="DC39" s="39">
        <f t="shared" si="26"/>
        <v>14670</v>
      </c>
      <c r="DD39" s="39">
        <f t="shared" si="26"/>
        <v>14701</v>
      </c>
      <c r="DE39" s="39">
        <f t="shared" si="26"/>
        <v>14731</v>
      </c>
      <c r="DF39" s="39">
        <f t="shared" si="26"/>
        <v>14762</v>
      </c>
      <c r="DG39" s="39">
        <f t="shared" si="26"/>
        <v>14792</v>
      </c>
      <c r="DH39" s="39">
        <f t="shared" si="26"/>
        <v>14823</v>
      </c>
      <c r="DI39" s="39">
        <f t="shared" si="26"/>
        <v>14854</v>
      </c>
      <c r="DJ39" s="39">
        <f t="shared" si="26"/>
        <v>14884</v>
      </c>
      <c r="DK39" s="39">
        <f t="shared" si="26"/>
        <v>14915</v>
      </c>
      <c r="DL39" s="39">
        <f t="shared" si="26"/>
        <v>14945</v>
      </c>
      <c r="DM39" s="39">
        <f t="shared" si="26"/>
        <v>14976</v>
      </c>
      <c r="DN39" s="39">
        <f t="shared" si="26"/>
        <v>15007</v>
      </c>
      <c r="DO39" s="39">
        <f t="shared" si="26"/>
        <v>15035</v>
      </c>
      <c r="DP39" s="39">
        <f t="shared" si="26"/>
        <v>15066</v>
      </c>
      <c r="DQ39" s="39">
        <f t="shared" si="26"/>
        <v>15096</v>
      </c>
      <c r="DR39" s="39">
        <f t="shared" si="26"/>
        <v>15127</v>
      </c>
      <c r="DS39" s="39">
        <f t="shared" si="26"/>
        <v>15157</v>
      </c>
      <c r="DT39" s="39">
        <f t="shared" si="26"/>
        <v>15188</v>
      </c>
      <c r="DU39" s="39">
        <f t="shared" si="26"/>
        <v>15219</v>
      </c>
      <c r="DV39" s="39">
        <f t="shared" si="26"/>
        <v>15249</v>
      </c>
      <c r="DW39" s="39">
        <f t="shared" si="26"/>
        <v>15280</v>
      </c>
      <c r="DX39" s="39">
        <f t="shared" si="26"/>
        <v>15310</v>
      </c>
      <c r="DY39" s="39">
        <f t="shared" si="26"/>
        <v>15341</v>
      </c>
      <c r="DZ39" s="39">
        <f t="shared" si="26"/>
        <v>15372</v>
      </c>
      <c r="EA39" s="39">
        <f t="shared" si="26"/>
        <v>15400</v>
      </c>
      <c r="EB39" s="39">
        <f t="shared" ref="EB39:EE39" si="27">EB29</f>
        <v>15431</v>
      </c>
      <c r="EC39" s="39">
        <f t="shared" si="27"/>
        <v>15461</v>
      </c>
      <c r="ED39" s="39">
        <f t="shared" si="27"/>
        <v>15492</v>
      </c>
      <c r="EE39" s="40">
        <f t="shared" si="27"/>
        <v>15522</v>
      </c>
    </row>
    <row r="40" spans="2:135" x14ac:dyDescent="0.6">
      <c r="B40" s="54" t="s">
        <v>34</v>
      </c>
      <c r="C40" s="30">
        <f t="shared" ref="C40:AH40" si="28">C69</f>
        <v>-200000</v>
      </c>
      <c r="D40" s="31">
        <f t="shared" si="28"/>
        <v>0</v>
      </c>
      <c r="E40" s="31">
        <f t="shared" si="28"/>
        <v>0</v>
      </c>
      <c r="F40" s="31">
        <f t="shared" si="28"/>
        <v>0</v>
      </c>
      <c r="G40" s="31">
        <f t="shared" si="28"/>
        <v>0</v>
      </c>
      <c r="H40" s="31">
        <f t="shared" si="28"/>
        <v>0</v>
      </c>
      <c r="I40" s="31">
        <f t="shared" si="28"/>
        <v>0</v>
      </c>
      <c r="J40" s="31">
        <f t="shared" si="28"/>
        <v>0</v>
      </c>
      <c r="K40" s="31">
        <f t="shared" si="28"/>
        <v>0</v>
      </c>
      <c r="L40" s="31">
        <f t="shared" si="28"/>
        <v>0</v>
      </c>
      <c r="M40" s="31">
        <f t="shared" si="28"/>
        <v>0</v>
      </c>
      <c r="N40" s="31">
        <f t="shared" si="28"/>
        <v>0</v>
      </c>
      <c r="O40" s="31">
        <f t="shared" si="28"/>
        <v>0</v>
      </c>
      <c r="P40" s="31">
        <f t="shared" si="28"/>
        <v>0</v>
      </c>
      <c r="Q40" s="31">
        <f t="shared" si="28"/>
        <v>0</v>
      </c>
      <c r="R40" s="31">
        <f t="shared" si="28"/>
        <v>0</v>
      </c>
      <c r="S40" s="31">
        <f t="shared" si="28"/>
        <v>0</v>
      </c>
      <c r="T40" s="31">
        <f t="shared" si="28"/>
        <v>0</v>
      </c>
      <c r="U40" s="31">
        <f t="shared" si="28"/>
        <v>0</v>
      </c>
      <c r="V40" s="31">
        <f t="shared" si="28"/>
        <v>0</v>
      </c>
      <c r="W40" s="31">
        <f t="shared" si="28"/>
        <v>0</v>
      </c>
      <c r="X40" s="31">
        <f t="shared" si="28"/>
        <v>0</v>
      </c>
      <c r="Y40" s="31">
        <f t="shared" si="28"/>
        <v>0</v>
      </c>
      <c r="Z40" s="31">
        <f t="shared" si="28"/>
        <v>0</v>
      </c>
      <c r="AA40" s="31">
        <f t="shared" si="28"/>
        <v>0</v>
      </c>
      <c r="AB40" s="31">
        <f t="shared" si="28"/>
        <v>0</v>
      </c>
      <c r="AC40" s="31">
        <f t="shared" si="28"/>
        <v>0</v>
      </c>
      <c r="AD40" s="31">
        <f t="shared" si="28"/>
        <v>0</v>
      </c>
      <c r="AE40" s="31">
        <f t="shared" si="28"/>
        <v>0</v>
      </c>
      <c r="AF40" s="31">
        <f t="shared" si="28"/>
        <v>0</v>
      </c>
      <c r="AG40" s="31">
        <f t="shared" si="28"/>
        <v>0</v>
      </c>
      <c r="AH40" s="31">
        <f t="shared" si="28"/>
        <v>0</v>
      </c>
      <c r="AI40" s="31">
        <f t="shared" ref="AI40:BN40" si="29">AI69</f>
        <v>0</v>
      </c>
      <c r="AJ40" s="31">
        <f t="shared" si="29"/>
        <v>0</v>
      </c>
      <c r="AK40" s="31">
        <f t="shared" si="29"/>
        <v>0</v>
      </c>
      <c r="AL40" s="31">
        <f t="shared" si="29"/>
        <v>0</v>
      </c>
      <c r="AM40" s="31">
        <f t="shared" si="29"/>
        <v>0</v>
      </c>
      <c r="AN40" s="31">
        <f t="shared" si="29"/>
        <v>0</v>
      </c>
      <c r="AO40" s="31">
        <f t="shared" si="29"/>
        <v>0</v>
      </c>
      <c r="AP40" s="31">
        <f t="shared" si="29"/>
        <v>0</v>
      </c>
      <c r="AQ40" s="31">
        <f t="shared" si="29"/>
        <v>0</v>
      </c>
      <c r="AR40" s="31">
        <f t="shared" si="29"/>
        <v>0</v>
      </c>
      <c r="AS40" s="31">
        <f t="shared" si="29"/>
        <v>0</v>
      </c>
      <c r="AT40" s="31">
        <f t="shared" si="29"/>
        <v>0</v>
      </c>
      <c r="AU40" s="31">
        <f t="shared" si="29"/>
        <v>0</v>
      </c>
      <c r="AV40" s="31">
        <f t="shared" si="29"/>
        <v>0</v>
      </c>
      <c r="AW40" s="31">
        <f t="shared" si="29"/>
        <v>0</v>
      </c>
      <c r="AX40" s="31">
        <f t="shared" si="29"/>
        <v>0</v>
      </c>
      <c r="AY40" s="31">
        <f t="shared" si="29"/>
        <v>0</v>
      </c>
      <c r="AZ40" s="31">
        <f t="shared" si="29"/>
        <v>0</v>
      </c>
      <c r="BA40" s="31">
        <f t="shared" si="29"/>
        <v>0</v>
      </c>
      <c r="BB40" s="31">
        <f t="shared" si="29"/>
        <v>0</v>
      </c>
      <c r="BC40" s="31">
        <f t="shared" si="29"/>
        <v>0</v>
      </c>
      <c r="BD40" s="31">
        <f t="shared" si="29"/>
        <v>0</v>
      </c>
      <c r="BE40" s="31">
        <f t="shared" si="29"/>
        <v>0</v>
      </c>
      <c r="BF40" s="31">
        <f t="shared" si="29"/>
        <v>0</v>
      </c>
      <c r="BG40" s="31">
        <f t="shared" si="29"/>
        <v>0</v>
      </c>
      <c r="BH40" s="31">
        <f t="shared" si="29"/>
        <v>0</v>
      </c>
      <c r="BI40" s="31">
        <f t="shared" si="29"/>
        <v>0</v>
      </c>
      <c r="BJ40" s="31">
        <f t="shared" si="29"/>
        <v>0</v>
      </c>
      <c r="BK40" s="31">
        <f t="shared" si="29"/>
        <v>0</v>
      </c>
      <c r="BL40" s="31">
        <f t="shared" si="29"/>
        <v>0</v>
      </c>
      <c r="BM40" s="31">
        <f t="shared" si="29"/>
        <v>0</v>
      </c>
      <c r="BN40" s="31">
        <f t="shared" si="29"/>
        <v>0</v>
      </c>
      <c r="BO40" s="31">
        <f t="shared" ref="BO40:CT40" si="30">BO69</f>
        <v>0</v>
      </c>
      <c r="BP40" s="31">
        <f t="shared" si="30"/>
        <v>0</v>
      </c>
      <c r="BQ40" s="31">
        <f t="shared" si="30"/>
        <v>0</v>
      </c>
      <c r="BR40" s="31">
        <f t="shared" si="30"/>
        <v>0</v>
      </c>
      <c r="BS40" s="31">
        <f t="shared" si="30"/>
        <v>0</v>
      </c>
      <c r="BT40" s="31">
        <f t="shared" si="30"/>
        <v>0</v>
      </c>
      <c r="BU40" s="31">
        <f t="shared" si="30"/>
        <v>0</v>
      </c>
      <c r="BV40" s="31">
        <f t="shared" si="30"/>
        <v>0</v>
      </c>
      <c r="BW40" s="31">
        <f t="shared" si="30"/>
        <v>0</v>
      </c>
      <c r="BX40" s="31">
        <f t="shared" si="30"/>
        <v>0</v>
      </c>
      <c r="BY40" s="31">
        <f t="shared" si="30"/>
        <v>0</v>
      </c>
      <c r="BZ40" s="31">
        <f t="shared" si="30"/>
        <v>0</v>
      </c>
      <c r="CA40" s="31">
        <f t="shared" si="30"/>
        <v>0</v>
      </c>
      <c r="CB40" s="31">
        <f t="shared" si="30"/>
        <v>0</v>
      </c>
      <c r="CC40" s="31">
        <f t="shared" si="30"/>
        <v>0</v>
      </c>
      <c r="CD40" s="31">
        <f t="shared" si="30"/>
        <v>0</v>
      </c>
      <c r="CE40" s="31">
        <f t="shared" si="30"/>
        <v>0</v>
      </c>
      <c r="CF40" s="31">
        <f t="shared" si="30"/>
        <v>0</v>
      </c>
      <c r="CG40" s="31">
        <f t="shared" si="30"/>
        <v>0</v>
      </c>
      <c r="CH40" s="31">
        <f t="shared" si="30"/>
        <v>0</v>
      </c>
      <c r="CI40" s="31">
        <f t="shared" si="30"/>
        <v>0</v>
      </c>
      <c r="CJ40" s="31">
        <f t="shared" si="30"/>
        <v>0</v>
      </c>
      <c r="CK40" s="31">
        <f t="shared" si="30"/>
        <v>0</v>
      </c>
      <c r="CL40" s="31">
        <f t="shared" si="30"/>
        <v>0</v>
      </c>
      <c r="CM40" s="31">
        <f t="shared" si="30"/>
        <v>0</v>
      </c>
      <c r="CN40" s="31">
        <f t="shared" si="30"/>
        <v>0</v>
      </c>
      <c r="CO40" s="31">
        <f t="shared" si="30"/>
        <v>0</v>
      </c>
      <c r="CP40" s="31">
        <f t="shared" si="30"/>
        <v>0</v>
      </c>
      <c r="CQ40" s="31">
        <f t="shared" si="30"/>
        <v>0</v>
      </c>
      <c r="CR40" s="31">
        <f t="shared" si="30"/>
        <v>0</v>
      </c>
      <c r="CS40" s="31">
        <f t="shared" si="30"/>
        <v>0</v>
      </c>
      <c r="CT40" s="31">
        <f t="shared" si="30"/>
        <v>0</v>
      </c>
      <c r="CU40" s="31">
        <f t="shared" ref="CU40:EE40" si="31">CU69</f>
        <v>0</v>
      </c>
      <c r="CV40" s="31">
        <f t="shared" si="31"/>
        <v>0</v>
      </c>
      <c r="CW40" s="31">
        <f t="shared" si="31"/>
        <v>0</v>
      </c>
      <c r="CX40" s="31">
        <f t="shared" si="31"/>
        <v>0</v>
      </c>
      <c r="CY40" s="31">
        <f t="shared" si="31"/>
        <v>0</v>
      </c>
      <c r="CZ40" s="31">
        <f t="shared" si="31"/>
        <v>0</v>
      </c>
      <c r="DA40" s="31">
        <f t="shared" si="31"/>
        <v>0</v>
      </c>
      <c r="DB40" s="31">
        <f t="shared" si="31"/>
        <v>0</v>
      </c>
      <c r="DC40" s="31">
        <f t="shared" si="31"/>
        <v>0</v>
      </c>
      <c r="DD40" s="31">
        <f t="shared" si="31"/>
        <v>0</v>
      </c>
      <c r="DE40" s="31">
        <f t="shared" si="31"/>
        <v>0</v>
      </c>
      <c r="DF40" s="31">
        <f t="shared" si="31"/>
        <v>0</v>
      </c>
      <c r="DG40" s="31">
        <f t="shared" si="31"/>
        <v>0</v>
      </c>
      <c r="DH40" s="31">
        <f t="shared" si="31"/>
        <v>0</v>
      </c>
      <c r="DI40" s="31">
        <f t="shared" si="31"/>
        <v>0</v>
      </c>
      <c r="DJ40" s="31">
        <f t="shared" si="31"/>
        <v>0</v>
      </c>
      <c r="DK40" s="31">
        <f t="shared" si="31"/>
        <v>0</v>
      </c>
      <c r="DL40" s="31">
        <f t="shared" si="31"/>
        <v>0</v>
      </c>
      <c r="DM40" s="31">
        <f t="shared" si="31"/>
        <v>0</v>
      </c>
      <c r="DN40" s="31">
        <f t="shared" si="31"/>
        <v>0</v>
      </c>
      <c r="DO40" s="31">
        <f t="shared" si="31"/>
        <v>0</v>
      </c>
      <c r="DP40" s="31">
        <f t="shared" si="31"/>
        <v>0</v>
      </c>
      <c r="DQ40" s="31">
        <f t="shared" si="31"/>
        <v>0</v>
      </c>
      <c r="DR40" s="31">
        <f t="shared" si="31"/>
        <v>0</v>
      </c>
      <c r="DS40" s="31">
        <f t="shared" si="31"/>
        <v>0</v>
      </c>
      <c r="DT40" s="31">
        <f t="shared" si="31"/>
        <v>0</v>
      </c>
      <c r="DU40" s="31">
        <f t="shared" si="31"/>
        <v>0</v>
      </c>
      <c r="DV40" s="31">
        <f t="shared" si="31"/>
        <v>0</v>
      </c>
      <c r="DW40" s="31">
        <f t="shared" si="31"/>
        <v>0</v>
      </c>
      <c r="DX40" s="31">
        <f t="shared" si="31"/>
        <v>0</v>
      </c>
      <c r="DY40" s="31">
        <f t="shared" si="31"/>
        <v>0</v>
      </c>
      <c r="DZ40" s="31">
        <f t="shared" si="31"/>
        <v>0</v>
      </c>
      <c r="EA40" s="31">
        <f t="shared" si="31"/>
        <v>0</v>
      </c>
      <c r="EB40" s="31">
        <f t="shared" si="31"/>
        <v>0</v>
      </c>
      <c r="EC40" s="31">
        <f t="shared" si="31"/>
        <v>0</v>
      </c>
      <c r="ED40" s="31">
        <f t="shared" si="31"/>
        <v>0</v>
      </c>
      <c r="EE40" s="32">
        <f t="shared" si="31"/>
        <v>0</v>
      </c>
    </row>
    <row r="41" spans="2:135" x14ac:dyDescent="0.6">
      <c r="B41" s="54" t="s">
        <v>3</v>
      </c>
      <c r="C41" s="33">
        <f t="shared" ref="C41:AH41" si="32">C70+C100+C126+C139</f>
        <v>0</v>
      </c>
      <c r="D41" s="34">
        <f t="shared" si="32"/>
        <v>1500</v>
      </c>
      <c r="E41" s="34">
        <f t="shared" si="32"/>
        <v>1503.6994046584564</v>
      </c>
      <c r="F41" s="34">
        <f t="shared" si="32"/>
        <v>1507.4079330467964</v>
      </c>
      <c r="G41" s="34">
        <f t="shared" si="32"/>
        <v>1511.1256076665995</v>
      </c>
      <c r="H41" s="34">
        <f t="shared" si="32"/>
        <v>1514.8524510749414</v>
      </c>
      <c r="I41" s="34">
        <f t="shared" si="32"/>
        <v>1518.5884858845275</v>
      </c>
      <c r="J41" s="34">
        <f t="shared" si="32"/>
        <v>1522.333734763833</v>
      </c>
      <c r="K41" s="34">
        <f t="shared" si="32"/>
        <v>1526.088220437239</v>
      </c>
      <c r="L41" s="34">
        <f t="shared" si="32"/>
        <v>1529.8519656851731</v>
      </c>
      <c r="M41" s="34">
        <f t="shared" si="32"/>
        <v>1533.6249933442405</v>
      </c>
      <c r="N41" s="34">
        <f t="shared" si="32"/>
        <v>1537.4073263073756</v>
      </c>
      <c r="O41" s="34">
        <f t="shared" si="32"/>
        <v>1541.1989875239658</v>
      </c>
      <c r="P41" s="34">
        <f t="shared" si="32"/>
        <v>1545</v>
      </c>
      <c r="Q41" s="34">
        <f t="shared" si="32"/>
        <v>1548.8103867982093</v>
      </c>
      <c r="R41" s="34">
        <f t="shared" si="32"/>
        <v>1552.6301710381995</v>
      </c>
      <c r="S41" s="34">
        <f t="shared" si="32"/>
        <v>1556.4593758965984</v>
      </c>
      <c r="T41" s="34">
        <f t="shared" si="32"/>
        <v>1560.29802460719</v>
      </c>
      <c r="U41" s="34">
        <f t="shared" si="32"/>
        <v>1564.1461404610636</v>
      </c>
      <c r="V41" s="34">
        <f t="shared" si="32"/>
        <v>1568.003746806748</v>
      </c>
      <c r="W41" s="34">
        <f t="shared" si="32"/>
        <v>1571.8708670503574</v>
      </c>
      <c r="X41" s="34">
        <f t="shared" si="32"/>
        <v>1575.7475246557281</v>
      </c>
      <c r="Y41" s="34">
        <f t="shared" si="32"/>
        <v>1579.6337431445679</v>
      </c>
      <c r="Z41" s="34">
        <f t="shared" si="32"/>
        <v>1583.5295460965963</v>
      </c>
      <c r="AA41" s="34">
        <f t="shared" si="32"/>
        <v>1587.4349571496846</v>
      </c>
      <c r="AB41" s="34">
        <f t="shared" si="32"/>
        <v>1591.350000000001</v>
      </c>
      <c r="AC41" s="34">
        <f t="shared" si="32"/>
        <v>1595.2746984021562</v>
      </c>
      <c r="AD41" s="34">
        <f t="shared" si="32"/>
        <v>1599.2090761693455</v>
      </c>
      <c r="AE41" s="34">
        <f t="shared" si="32"/>
        <v>1603.1531571734954</v>
      </c>
      <c r="AF41" s="34">
        <f t="shared" si="32"/>
        <v>1607.1069653454058</v>
      </c>
      <c r="AG41" s="34">
        <f t="shared" si="32"/>
        <v>1611.0705246748964</v>
      </c>
      <c r="AH41" s="34">
        <f t="shared" si="32"/>
        <v>1615.0438592109513</v>
      </c>
      <c r="AI41" s="34">
        <f t="shared" ref="AI41:BN41" si="33">AI70+AI100+AI126+AI139</f>
        <v>1619.026993061867</v>
      </c>
      <c r="AJ41" s="34">
        <f t="shared" si="33"/>
        <v>1623.0199503953991</v>
      </c>
      <c r="AK41" s="34">
        <f t="shared" si="33"/>
        <v>1627.0227554389048</v>
      </c>
      <c r="AL41" s="34">
        <f t="shared" si="33"/>
        <v>1631.0354324794951</v>
      </c>
      <c r="AM41" s="34">
        <f t="shared" si="33"/>
        <v>1635.0580058641744</v>
      </c>
      <c r="AN41" s="34">
        <f t="shared" si="33"/>
        <v>1639.0905</v>
      </c>
      <c r="AO41" s="34">
        <f t="shared" si="33"/>
        <v>1643.1329393542201</v>
      </c>
      <c r="AP41" s="34">
        <f t="shared" si="33"/>
        <v>1647.1853484544256</v>
      </c>
      <c r="AQ41" s="34">
        <f t="shared" si="33"/>
        <v>1651.2477518887001</v>
      </c>
      <c r="AR41" s="34">
        <f t="shared" si="33"/>
        <v>1655.320174305768</v>
      </c>
      <c r="AS41" s="34">
        <f t="shared" si="33"/>
        <v>1659.4026404151425</v>
      </c>
      <c r="AT41" s="34">
        <f t="shared" si="33"/>
        <v>1663.4951749872791</v>
      </c>
      <c r="AU41" s="34">
        <f t="shared" si="33"/>
        <v>1667.5978028537229</v>
      </c>
      <c r="AV41" s="34">
        <f t="shared" si="33"/>
        <v>1671.7105489072612</v>
      </c>
      <c r="AW41" s="34">
        <f t="shared" si="33"/>
        <v>1675.8334381020723</v>
      </c>
      <c r="AX41" s="34">
        <f t="shared" si="33"/>
        <v>1679.9664954538789</v>
      </c>
      <c r="AY41" s="34">
        <f t="shared" si="33"/>
        <v>1684.1097460400997</v>
      </c>
      <c r="AZ41" s="34">
        <f t="shared" si="33"/>
        <v>1688.2632149999999</v>
      </c>
      <c r="BA41" s="34">
        <f t="shared" si="33"/>
        <v>1692.4269275348468</v>
      </c>
      <c r="BB41" s="34">
        <f t="shared" si="33"/>
        <v>1696.6009089080585</v>
      </c>
      <c r="BC41" s="34">
        <f t="shared" si="33"/>
        <v>1700.7851844453614</v>
      </c>
      <c r="BD41" s="34">
        <f t="shared" si="33"/>
        <v>1704.9797795349409</v>
      </c>
      <c r="BE41" s="34">
        <f t="shared" si="33"/>
        <v>1709.1847196275967</v>
      </c>
      <c r="BF41" s="34">
        <f t="shared" si="33"/>
        <v>1713.4000302368977</v>
      </c>
      <c r="BG41" s="34">
        <f t="shared" si="33"/>
        <v>1717.625736939335</v>
      </c>
      <c r="BH41" s="34">
        <f t="shared" si="33"/>
        <v>1721.8618653744788</v>
      </c>
      <c r="BI41" s="34">
        <f t="shared" si="33"/>
        <v>1726.1084412451362</v>
      </c>
      <c r="BJ41" s="34">
        <f t="shared" si="33"/>
        <v>1730.3654903174954</v>
      </c>
      <c r="BK41" s="34">
        <f t="shared" si="33"/>
        <v>1582242.4305286605</v>
      </c>
      <c r="BL41" s="34">
        <f t="shared" si="33"/>
        <v>0</v>
      </c>
      <c r="BM41" s="34">
        <f t="shared" si="33"/>
        <v>0</v>
      </c>
      <c r="BN41" s="34">
        <f t="shared" si="33"/>
        <v>0</v>
      </c>
      <c r="BO41" s="34">
        <f t="shared" ref="BO41:CT41" si="34">BO70+BO100+BO126+BO139</f>
        <v>0</v>
      </c>
      <c r="BP41" s="34">
        <f t="shared" si="34"/>
        <v>0</v>
      </c>
      <c r="BQ41" s="34">
        <f t="shared" si="34"/>
        <v>0</v>
      </c>
      <c r="BR41" s="34">
        <f t="shared" si="34"/>
        <v>0</v>
      </c>
      <c r="BS41" s="34">
        <f t="shared" si="34"/>
        <v>0</v>
      </c>
      <c r="BT41" s="34">
        <f t="shared" si="34"/>
        <v>0</v>
      </c>
      <c r="BU41" s="34">
        <f t="shared" si="34"/>
        <v>0</v>
      </c>
      <c r="BV41" s="34">
        <f t="shared" si="34"/>
        <v>0</v>
      </c>
      <c r="BW41" s="34">
        <f t="shared" si="34"/>
        <v>0</v>
      </c>
      <c r="BX41" s="34">
        <f t="shared" si="34"/>
        <v>0</v>
      </c>
      <c r="BY41" s="34">
        <f t="shared" si="34"/>
        <v>0</v>
      </c>
      <c r="BZ41" s="34">
        <f t="shared" si="34"/>
        <v>0</v>
      </c>
      <c r="CA41" s="34">
        <f t="shared" si="34"/>
        <v>0</v>
      </c>
      <c r="CB41" s="34">
        <f t="shared" si="34"/>
        <v>0</v>
      </c>
      <c r="CC41" s="34">
        <f t="shared" si="34"/>
        <v>0</v>
      </c>
      <c r="CD41" s="34">
        <f t="shared" si="34"/>
        <v>0</v>
      </c>
      <c r="CE41" s="34">
        <f t="shared" si="34"/>
        <v>0</v>
      </c>
      <c r="CF41" s="34">
        <f t="shared" si="34"/>
        <v>0</v>
      </c>
      <c r="CG41" s="34">
        <f t="shared" si="34"/>
        <v>0</v>
      </c>
      <c r="CH41" s="34">
        <f t="shared" si="34"/>
        <v>0</v>
      </c>
      <c r="CI41" s="34">
        <f t="shared" si="34"/>
        <v>0</v>
      </c>
      <c r="CJ41" s="34">
        <f t="shared" si="34"/>
        <v>0</v>
      </c>
      <c r="CK41" s="34">
        <f t="shared" si="34"/>
        <v>0</v>
      </c>
      <c r="CL41" s="34">
        <f t="shared" si="34"/>
        <v>0</v>
      </c>
      <c r="CM41" s="34">
        <f t="shared" si="34"/>
        <v>0</v>
      </c>
      <c r="CN41" s="34">
        <f t="shared" si="34"/>
        <v>0</v>
      </c>
      <c r="CO41" s="34">
        <f t="shared" si="34"/>
        <v>0</v>
      </c>
      <c r="CP41" s="34">
        <f t="shared" si="34"/>
        <v>0</v>
      </c>
      <c r="CQ41" s="34">
        <f t="shared" si="34"/>
        <v>0</v>
      </c>
      <c r="CR41" s="34">
        <f t="shared" si="34"/>
        <v>0</v>
      </c>
      <c r="CS41" s="34">
        <f t="shared" si="34"/>
        <v>0</v>
      </c>
      <c r="CT41" s="34">
        <f t="shared" si="34"/>
        <v>0</v>
      </c>
      <c r="CU41" s="34">
        <f t="shared" ref="CU41:EE41" si="35">CU70+CU100+CU126+CU139</f>
        <v>0</v>
      </c>
      <c r="CV41" s="34">
        <f t="shared" si="35"/>
        <v>0</v>
      </c>
      <c r="CW41" s="34">
        <f t="shared" si="35"/>
        <v>0</v>
      </c>
      <c r="CX41" s="34">
        <f t="shared" si="35"/>
        <v>0</v>
      </c>
      <c r="CY41" s="34">
        <f t="shared" si="35"/>
        <v>0</v>
      </c>
      <c r="CZ41" s="34">
        <f t="shared" si="35"/>
        <v>0</v>
      </c>
      <c r="DA41" s="34">
        <f t="shared" si="35"/>
        <v>0</v>
      </c>
      <c r="DB41" s="34">
        <f t="shared" si="35"/>
        <v>0</v>
      </c>
      <c r="DC41" s="34">
        <f t="shared" si="35"/>
        <v>0</v>
      </c>
      <c r="DD41" s="34">
        <f t="shared" si="35"/>
        <v>0</v>
      </c>
      <c r="DE41" s="34">
        <f t="shared" si="35"/>
        <v>0</v>
      </c>
      <c r="DF41" s="34">
        <f t="shared" si="35"/>
        <v>0</v>
      </c>
      <c r="DG41" s="34">
        <f t="shared" si="35"/>
        <v>0</v>
      </c>
      <c r="DH41" s="34">
        <f t="shared" si="35"/>
        <v>0</v>
      </c>
      <c r="DI41" s="34">
        <f t="shared" si="35"/>
        <v>0</v>
      </c>
      <c r="DJ41" s="34">
        <f t="shared" si="35"/>
        <v>0</v>
      </c>
      <c r="DK41" s="34">
        <f t="shared" si="35"/>
        <v>0</v>
      </c>
      <c r="DL41" s="34">
        <f t="shared" si="35"/>
        <v>0</v>
      </c>
      <c r="DM41" s="34">
        <f t="shared" si="35"/>
        <v>0</v>
      </c>
      <c r="DN41" s="34">
        <f t="shared" si="35"/>
        <v>0</v>
      </c>
      <c r="DO41" s="34">
        <f t="shared" si="35"/>
        <v>0</v>
      </c>
      <c r="DP41" s="34">
        <f t="shared" si="35"/>
        <v>0</v>
      </c>
      <c r="DQ41" s="34">
        <f t="shared" si="35"/>
        <v>0</v>
      </c>
      <c r="DR41" s="34">
        <f t="shared" si="35"/>
        <v>0</v>
      </c>
      <c r="DS41" s="34">
        <f t="shared" si="35"/>
        <v>0</v>
      </c>
      <c r="DT41" s="34">
        <f t="shared" si="35"/>
        <v>0</v>
      </c>
      <c r="DU41" s="34">
        <f t="shared" si="35"/>
        <v>0</v>
      </c>
      <c r="DV41" s="34">
        <f t="shared" si="35"/>
        <v>0</v>
      </c>
      <c r="DW41" s="34">
        <f t="shared" si="35"/>
        <v>0</v>
      </c>
      <c r="DX41" s="34">
        <f t="shared" si="35"/>
        <v>0</v>
      </c>
      <c r="DY41" s="34">
        <f t="shared" si="35"/>
        <v>0</v>
      </c>
      <c r="DZ41" s="34">
        <f t="shared" si="35"/>
        <v>0</v>
      </c>
      <c r="EA41" s="34">
        <f t="shared" si="35"/>
        <v>0</v>
      </c>
      <c r="EB41" s="34">
        <f t="shared" si="35"/>
        <v>0</v>
      </c>
      <c r="EC41" s="34">
        <f t="shared" si="35"/>
        <v>0</v>
      </c>
      <c r="ED41" s="34">
        <f t="shared" si="35"/>
        <v>0</v>
      </c>
      <c r="EE41" s="35">
        <f t="shared" si="35"/>
        <v>0</v>
      </c>
    </row>
    <row r="42" spans="2:135" x14ac:dyDescent="0.6">
      <c r="B42" s="46" t="s">
        <v>36</v>
      </c>
      <c r="C42" s="36">
        <f>SUM(C40:C41)</f>
        <v>-200000</v>
      </c>
      <c r="D42" s="37">
        <f t="shared" ref="D42:BO42" si="36">SUM(D40:D41)</f>
        <v>1500</v>
      </c>
      <c r="E42" s="37">
        <f t="shared" si="36"/>
        <v>1503.6994046584564</v>
      </c>
      <c r="F42" s="37">
        <f t="shared" si="36"/>
        <v>1507.4079330467964</v>
      </c>
      <c r="G42" s="37">
        <f t="shared" si="36"/>
        <v>1511.1256076665995</v>
      </c>
      <c r="H42" s="37">
        <f t="shared" si="36"/>
        <v>1514.8524510749414</v>
      </c>
      <c r="I42" s="37">
        <f t="shared" si="36"/>
        <v>1518.5884858845275</v>
      </c>
      <c r="J42" s="37">
        <f t="shared" si="36"/>
        <v>1522.333734763833</v>
      </c>
      <c r="K42" s="37">
        <f t="shared" si="36"/>
        <v>1526.088220437239</v>
      </c>
      <c r="L42" s="37">
        <f t="shared" si="36"/>
        <v>1529.8519656851731</v>
      </c>
      <c r="M42" s="37">
        <f t="shared" si="36"/>
        <v>1533.6249933442405</v>
      </c>
      <c r="N42" s="37">
        <f t="shared" si="36"/>
        <v>1537.4073263073756</v>
      </c>
      <c r="O42" s="37">
        <f t="shared" si="36"/>
        <v>1541.1989875239658</v>
      </c>
      <c r="P42" s="37">
        <f t="shared" si="36"/>
        <v>1545</v>
      </c>
      <c r="Q42" s="37">
        <f t="shared" si="36"/>
        <v>1548.8103867982093</v>
      </c>
      <c r="R42" s="37">
        <f t="shared" si="36"/>
        <v>1552.6301710381995</v>
      </c>
      <c r="S42" s="37">
        <f t="shared" si="36"/>
        <v>1556.4593758965984</v>
      </c>
      <c r="T42" s="37">
        <f t="shared" si="36"/>
        <v>1560.29802460719</v>
      </c>
      <c r="U42" s="37">
        <f t="shared" si="36"/>
        <v>1564.1461404610636</v>
      </c>
      <c r="V42" s="37">
        <f t="shared" si="36"/>
        <v>1568.003746806748</v>
      </c>
      <c r="W42" s="37">
        <f t="shared" si="36"/>
        <v>1571.8708670503574</v>
      </c>
      <c r="X42" s="37">
        <f t="shared" si="36"/>
        <v>1575.7475246557281</v>
      </c>
      <c r="Y42" s="37">
        <f t="shared" si="36"/>
        <v>1579.6337431445679</v>
      </c>
      <c r="Z42" s="37">
        <f t="shared" si="36"/>
        <v>1583.5295460965963</v>
      </c>
      <c r="AA42" s="37">
        <f t="shared" si="36"/>
        <v>1587.4349571496846</v>
      </c>
      <c r="AB42" s="37">
        <f t="shared" si="36"/>
        <v>1591.350000000001</v>
      </c>
      <c r="AC42" s="37">
        <f t="shared" si="36"/>
        <v>1595.2746984021562</v>
      </c>
      <c r="AD42" s="37">
        <f t="shared" si="36"/>
        <v>1599.2090761693455</v>
      </c>
      <c r="AE42" s="37">
        <f t="shared" si="36"/>
        <v>1603.1531571734954</v>
      </c>
      <c r="AF42" s="37">
        <f t="shared" si="36"/>
        <v>1607.1069653454058</v>
      </c>
      <c r="AG42" s="37">
        <f t="shared" si="36"/>
        <v>1611.0705246748964</v>
      </c>
      <c r="AH42" s="37">
        <f t="shared" si="36"/>
        <v>1615.0438592109513</v>
      </c>
      <c r="AI42" s="37">
        <f t="shared" si="36"/>
        <v>1619.026993061867</v>
      </c>
      <c r="AJ42" s="37">
        <f t="shared" si="36"/>
        <v>1623.0199503953991</v>
      </c>
      <c r="AK42" s="37">
        <f t="shared" si="36"/>
        <v>1627.0227554389048</v>
      </c>
      <c r="AL42" s="37">
        <f t="shared" si="36"/>
        <v>1631.0354324794951</v>
      </c>
      <c r="AM42" s="37">
        <f t="shared" si="36"/>
        <v>1635.0580058641744</v>
      </c>
      <c r="AN42" s="37">
        <f t="shared" si="36"/>
        <v>1639.0905</v>
      </c>
      <c r="AO42" s="37">
        <f t="shared" si="36"/>
        <v>1643.1329393542201</v>
      </c>
      <c r="AP42" s="37">
        <f t="shared" si="36"/>
        <v>1647.1853484544256</v>
      </c>
      <c r="AQ42" s="37">
        <f t="shared" si="36"/>
        <v>1651.2477518887001</v>
      </c>
      <c r="AR42" s="37">
        <f t="shared" si="36"/>
        <v>1655.320174305768</v>
      </c>
      <c r="AS42" s="37">
        <f t="shared" si="36"/>
        <v>1659.4026404151425</v>
      </c>
      <c r="AT42" s="37">
        <f t="shared" si="36"/>
        <v>1663.4951749872791</v>
      </c>
      <c r="AU42" s="37">
        <f t="shared" si="36"/>
        <v>1667.5978028537229</v>
      </c>
      <c r="AV42" s="37">
        <f t="shared" si="36"/>
        <v>1671.7105489072612</v>
      </c>
      <c r="AW42" s="37">
        <f t="shared" si="36"/>
        <v>1675.8334381020723</v>
      </c>
      <c r="AX42" s="37">
        <f t="shared" si="36"/>
        <v>1679.9664954538789</v>
      </c>
      <c r="AY42" s="37">
        <f t="shared" si="36"/>
        <v>1684.1097460400997</v>
      </c>
      <c r="AZ42" s="37">
        <f t="shared" si="36"/>
        <v>1688.2632149999999</v>
      </c>
      <c r="BA42" s="37">
        <f t="shared" si="36"/>
        <v>1692.4269275348468</v>
      </c>
      <c r="BB42" s="37">
        <f t="shared" si="36"/>
        <v>1696.6009089080585</v>
      </c>
      <c r="BC42" s="37">
        <f t="shared" si="36"/>
        <v>1700.7851844453614</v>
      </c>
      <c r="BD42" s="37">
        <f t="shared" si="36"/>
        <v>1704.9797795349409</v>
      </c>
      <c r="BE42" s="37">
        <f t="shared" si="36"/>
        <v>1709.1847196275967</v>
      </c>
      <c r="BF42" s="37">
        <f t="shared" si="36"/>
        <v>1713.4000302368977</v>
      </c>
      <c r="BG42" s="37">
        <f t="shared" si="36"/>
        <v>1717.625736939335</v>
      </c>
      <c r="BH42" s="37">
        <f t="shared" si="36"/>
        <v>1721.8618653744788</v>
      </c>
      <c r="BI42" s="37">
        <f t="shared" si="36"/>
        <v>1726.1084412451362</v>
      </c>
      <c r="BJ42" s="37">
        <f t="shared" si="36"/>
        <v>1730.3654903174954</v>
      </c>
      <c r="BK42" s="37">
        <f t="shared" si="36"/>
        <v>1582242.4305286605</v>
      </c>
      <c r="BL42" s="37">
        <f t="shared" si="36"/>
        <v>0</v>
      </c>
      <c r="BM42" s="37">
        <f t="shared" si="36"/>
        <v>0</v>
      </c>
      <c r="BN42" s="37">
        <f t="shared" si="36"/>
        <v>0</v>
      </c>
      <c r="BO42" s="37">
        <f t="shared" si="36"/>
        <v>0</v>
      </c>
      <c r="BP42" s="37">
        <f t="shared" ref="BP42:EA42" si="37">SUM(BP40:BP41)</f>
        <v>0</v>
      </c>
      <c r="BQ42" s="37">
        <f t="shared" si="37"/>
        <v>0</v>
      </c>
      <c r="BR42" s="37">
        <f t="shared" si="37"/>
        <v>0</v>
      </c>
      <c r="BS42" s="37">
        <f t="shared" si="37"/>
        <v>0</v>
      </c>
      <c r="BT42" s="37">
        <f t="shared" si="37"/>
        <v>0</v>
      </c>
      <c r="BU42" s="37">
        <f t="shared" si="37"/>
        <v>0</v>
      </c>
      <c r="BV42" s="37">
        <f t="shared" si="37"/>
        <v>0</v>
      </c>
      <c r="BW42" s="37">
        <f t="shared" si="37"/>
        <v>0</v>
      </c>
      <c r="BX42" s="37">
        <f t="shared" si="37"/>
        <v>0</v>
      </c>
      <c r="BY42" s="37">
        <f t="shared" si="37"/>
        <v>0</v>
      </c>
      <c r="BZ42" s="37">
        <f t="shared" si="37"/>
        <v>0</v>
      </c>
      <c r="CA42" s="37">
        <f t="shared" si="37"/>
        <v>0</v>
      </c>
      <c r="CB42" s="37">
        <f t="shared" si="37"/>
        <v>0</v>
      </c>
      <c r="CC42" s="37">
        <f t="shared" si="37"/>
        <v>0</v>
      </c>
      <c r="CD42" s="37">
        <f t="shared" si="37"/>
        <v>0</v>
      </c>
      <c r="CE42" s="37">
        <f t="shared" si="37"/>
        <v>0</v>
      </c>
      <c r="CF42" s="37">
        <f t="shared" si="37"/>
        <v>0</v>
      </c>
      <c r="CG42" s="37">
        <f t="shared" si="37"/>
        <v>0</v>
      </c>
      <c r="CH42" s="37">
        <f t="shared" si="37"/>
        <v>0</v>
      </c>
      <c r="CI42" s="37">
        <f t="shared" si="37"/>
        <v>0</v>
      </c>
      <c r="CJ42" s="37">
        <f t="shared" si="37"/>
        <v>0</v>
      </c>
      <c r="CK42" s="37">
        <f t="shared" si="37"/>
        <v>0</v>
      </c>
      <c r="CL42" s="37">
        <f t="shared" si="37"/>
        <v>0</v>
      </c>
      <c r="CM42" s="37">
        <f t="shared" si="37"/>
        <v>0</v>
      </c>
      <c r="CN42" s="37">
        <f t="shared" si="37"/>
        <v>0</v>
      </c>
      <c r="CO42" s="37">
        <f t="shared" si="37"/>
        <v>0</v>
      </c>
      <c r="CP42" s="37">
        <f t="shared" si="37"/>
        <v>0</v>
      </c>
      <c r="CQ42" s="37">
        <f t="shared" si="37"/>
        <v>0</v>
      </c>
      <c r="CR42" s="37">
        <f t="shared" si="37"/>
        <v>0</v>
      </c>
      <c r="CS42" s="37">
        <f t="shared" si="37"/>
        <v>0</v>
      </c>
      <c r="CT42" s="37">
        <f t="shared" si="37"/>
        <v>0</v>
      </c>
      <c r="CU42" s="37">
        <f t="shared" si="37"/>
        <v>0</v>
      </c>
      <c r="CV42" s="37">
        <f t="shared" si="37"/>
        <v>0</v>
      </c>
      <c r="CW42" s="37">
        <f t="shared" si="37"/>
        <v>0</v>
      </c>
      <c r="CX42" s="37">
        <f t="shared" si="37"/>
        <v>0</v>
      </c>
      <c r="CY42" s="37">
        <f t="shared" si="37"/>
        <v>0</v>
      </c>
      <c r="CZ42" s="37">
        <f t="shared" si="37"/>
        <v>0</v>
      </c>
      <c r="DA42" s="37">
        <f t="shared" si="37"/>
        <v>0</v>
      </c>
      <c r="DB42" s="37">
        <f t="shared" si="37"/>
        <v>0</v>
      </c>
      <c r="DC42" s="37">
        <f t="shared" si="37"/>
        <v>0</v>
      </c>
      <c r="DD42" s="37">
        <f t="shared" si="37"/>
        <v>0</v>
      </c>
      <c r="DE42" s="37">
        <f t="shared" si="37"/>
        <v>0</v>
      </c>
      <c r="DF42" s="37">
        <f t="shared" si="37"/>
        <v>0</v>
      </c>
      <c r="DG42" s="37">
        <f t="shared" si="37"/>
        <v>0</v>
      </c>
      <c r="DH42" s="37">
        <f t="shared" si="37"/>
        <v>0</v>
      </c>
      <c r="DI42" s="37">
        <f t="shared" si="37"/>
        <v>0</v>
      </c>
      <c r="DJ42" s="37">
        <f t="shared" si="37"/>
        <v>0</v>
      </c>
      <c r="DK42" s="37">
        <f t="shared" si="37"/>
        <v>0</v>
      </c>
      <c r="DL42" s="37">
        <f t="shared" si="37"/>
        <v>0</v>
      </c>
      <c r="DM42" s="37">
        <f t="shared" si="37"/>
        <v>0</v>
      </c>
      <c r="DN42" s="37">
        <f t="shared" si="37"/>
        <v>0</v>
      </c>
      <c r="DO42" s="37">
        <f t="shared" si="37"/>
        <v>0</v>
      </c>
      <c r="DP42" s="37">
        <f t="shared" si="37"/>
        <v>0</v>
      </c>
      <c r="DQ42" s="37">
        <f t="shared" si="37"/>
        <v>0</v>
      </c>
      <c r="DR42" s="37">
        <f t="shared" si="37"/>
        <v>0</v>
      </c>
      <c r="DS42" s="37">
        <f t="shared" si="37"/>
        <v>0</v>
      </c>
      <c r="DT42" s="37">
        <f t="shared" si="37"/>
        <v>0</v>
      </c>
      <c r="DU42" s="37">
        <f t="shared" si="37"/>
        <v>0</v>
      </c>
      <c r="DV42" s="37">
        <f t="shared" si="37"/>
        <v>0</v>
      </c>
      <c r="DW42" s="37">
        <f t="shared" si="37"/>
        <v>0</v>
      </c>
      <c r="DX42" s="37">
        <f t="shared" si="37"/>
        <v>0</v>
      </c>
      <c r="DY42" s="37">
        <f t="shared" si="37"/>
        <v>0</v>
      </c>
      <c r="DZ42" s="37">
        <f t="shared" si="37"/>
        <v>0</v>
      </c>
      <c r="EA42" s="37">
        <f t="shared" si="37"/>
        <v>0</v>
      </c>
      <c r="EB42" s="37">
        <f t="shared" ref="EB42:EE42" si="38">SUM(EB40:EB41)</f>
        <v>0</v>
      </c>
      <c r="EC42" s="37">
        <f t="shared" si="38"/>
        <v>0</v>
      </c>
      <c r="ED42" s="37">
        <f t="shared" si="38"/>
        <v>0</v>
      </c>
      <c r="EE42" s="38">
        <f t="shared" si="38"/>
        <v>0</v>
      </c>
    </row>
    <row r="43" spans="2:135" x14ac:dyDescent="0.6">
      <c r="B43" s="2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</row>
    <row r="44" spans="2:135" x14ac:dyDescent="0.6">
      <c r="B44" s="41" t="s">
        <v>12</v>
      </c>
      <c r="C44" s="42">
        <f>XIRR(C42:EE42, C39:EE39)</f>
        <v>0.57351306080818176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</row>
    <row r="45" spans="2:135" x14ac:dyDescent="0.6">
      <c r="B45" s="41" t="s">
        <v>47</v>
      </c>
      <c r="C45" s="43">
        <f>SUMIF($C$42:$EE$42, "&gt;0", $C$42:$EE$42)/ABS(SUMIF($C$42:$EE$42, "&lt;0", $C$42:$EE$42))</f>
        <v>8.3868962020045057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</row>
    <row r="46" spans="2:135" x14ac:dyDescent="0.6">
      <c r="B46" s="41" t="s">
        <v>64</v>
      </c>
      <c r="C46" s="45">
        <f>C149</f>
        <v>1234240.1996048163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</row>
    <row r="47" spans="2:135" x14ac:dyDescent="0.6">
      <c r="B47" s="12"/>
      <c r="C47" s="24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</row>
    <row r="48" spans="2:135" ht="8.0500000000000007" customHeight="1" thickBot="1" x14ac:dyDescent="0.65">
      <c r="B48" s="1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</row>
    <row r="49" spans="1:135" ht="33" customHeight="1" thickBot="1" x14ac:dyDescent="0.65">
      <c r="B49" s="4" t="str">
        <f>"Tier 1: "&amp; TEXT(D8, "0.0%")&amp; " Preferred Return + Return of Capital"</f>
        <v>Tier 1: 8.0% Preferred Return + Return of Capital</v>
      </c>
      <c r="C49" s="5"/>
      <c r="D49" s="5"/>
      <c r="E49" s="7"/>
      <c r="F49" s="8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</row>
    <row r="50" spans="1:135" ht="8.0500000000000007" customHeight="1" x14ac:dyDescent="0.6">
      <c r="B50" s="12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</row>
    <row r="51" spans="1:135" s="50" customFormat="1" x14ac:dyDescent="0.6">
      <c r="B51" s="51" t="s">
        <v>15</v>
      </c>
      <c r="C51" s="52">
        <f>C18</f>
        <v>11504</v>
      </c>
      <c r="D51" s="52">
        <f t="shared" ref="D51:AH51" si="39">D18</f>
        <v>11535</v>
      </c>
      <c r="E51" s="52">
        <f t="shared" si="39"/>
        <v>11566</v>
      </c>
      <c r="F51" s="52">
        <f t="shared" si="39"/>
        <v>11596</v>
      </c>
      <c r="G51" s="52">
        <f t="shared" si="39"/>
        <v>11627</v>
      </c>
      <c r="H51" s="52">
        <f t="shared" si="39"/>
        <v>11657</v>
      </c>
      <c r="I51" s="52">
        <f t="shared" si="39"/>
        <v>11688</v>
      </c>
      <c r="J51" s="52">
        <f t="shared" si="39"/>
        <v>11719</v>
      </c>
      <c r="K51" s="52">
        <f t="shared" si="39"/>
        <v>11748</v>
      </c>
      <c r="L51" s="52">
        <f t="shared" si="39"/>
        <v>11779</v>
      </c>
      <c r="M51" s="52">
        <f t="shared" si="39"/>
        <v>11809</v>
      </c>
      <c r="N51" s="52">
        <f t="shared" si="39"/>
        <v>11840</v>
      </c>
      <c r="O51" s="52">
        <f t="shared" si="39"/>
        <v>11870</v>
      </c>
      <c r="P51" s="52">
        <f t="shared" si="39"/>
        <v>11901</v>
      </c>
      <c r="Q51" s="52">
        <f t="shared" si="39"/>
        <v>11932</v>
      </c>
      <c r="R51" s="52">
        <f t="shared" si="39"/>
        <v>11962</v>
      </c>
      <c r="S51" s="52">
        <f t="shared" si="39"/>
        <v>11993</v>
      </c>
      <c r="T51" s="52">
        <f t="shared" si="39"/>
        <v>12023</v>
      </c>
      <c r="U51" s="52">
        <f t="shared" si="39"/>
        <v>12054</v>
      </c>
      <c r="V51" s="52">
        <f t="shared" si="39"/>
        <v>12085</v>
      </c>
      <c r="W51" s="52">
        <f t="shared" si="39"/>
        <v>12113</v>
      </c>
      <c r="X51" s="52">
        <f t="shared" si="39"/>
        <v>12144</v>
      </c>
      <c r="Y51" s="52">
        <f t="shared" si="39"/>
        <v>12174</v>
      </c>
      <c r="Z51" s="52">
        <f t="shared" si="39"/>
        <v>12205</v>
      </c>
      <c r="AA51" s="52">
        <f t="shared" si="39"/>
        <v>12235</v>
      </c>
      <c r="AB51" s="52">
        <f t="shared" si="39"/>
        <v>12266</v>
      </c>
      <c r="AC51" s="52">
        <f t="shared" si="39"/>
        <v>12297</v>
      </c>
      <c r="AD51" s="52">
        <f t="shared" si="39"/>
        <v>12327</v>
      </c>
      <c r="AE51" s="52">
        <f t="shared" si="39"/>
        <v>12358</v>
      </c>
      <c r="AF51" s="52">
        <f t="shared" si="39"/>
        <v>12388</v>
      </c>
      <c r="AG51" s="52">
        <f t="shared" si="39"/>
        <v>12419</v>
      </c>
      <c r="AH51" s="52">
        <f t="shared" si="39"/>
        <v>12450</v>
      </c>
      <c r="AI51" s="52">
        <f t="shared" ref="AI51:BN51" si="40">AI18</f>
        <v>12478</v>
      </c>
      <c r="AJ51" s="52">
        <f t="shared" si="40"/>
        <v>12509</v>
      </c>
      <c r="AK51" s="52">
        <f t="shared" si="40"/>
        <v>12539</v>
      </c>
      <c r="AL51" s="52">
        <f t="shared" si="40"/>
        <v>12570</v>
      </c>
      <c r="AM51" s="52">
        <f t="shared" si="40"/>
        <v>12600</v>
      </c>
      <c r="AN51" s="52">
        <f t="shared" si="40"/>
        <v>12631</v>
      </c>
      <c r="AO51" s="52">
        <f t="shared" si="40"/>
        <v>12662</v>
      </c>
      <c r="AP51" s="52">
        <f t="shared" si="40"/>
        <v>12692</v>
      </c>
      <c r="AQ51" s="52">
        <f t="shared" si="40"/>
        <v>12723</v>
      </c>
      <c r="AR51" s="52">
        <f t="shared" si="40"/>
        <v>12753</v>
      </c>
      <c r="AS51" s="52">
        <f t="shared" si="40"/>
        <v>12784</v>
      </c>
      <c r="AT51" s="52">
        <f t="shared" si="40"/>
        <v>12815</v>
      </c>
      <c r="AU51" s="52">
        <f t="shared" si="40"/>
        <v>12843</v>
      </c>
      <c r="AV51" s="52">
        <f t="shared" si="40"/>
        <v>12874</v>
      </c>
      <c r="AW51" s="52">
        <f t="shared" si="40"/>
        <v>12904</v>
      </c>
      <c r="AX51" s="52">
        <f t="shared" si="40"/>
        <v>12935</v>
      </c>
      <c r="AY51" s="52">
        <f t="shared" si="40"/>
        <v>12965</v>
      </c>
      <c r="AZ51" s="52">
        <f t="shared" si="40"/>
        <v>12996</v>
      </c>
      <c r="BA51" s="52">
        <f t="shared" si="40"/>
        <v>13027</v>
      </c>
      <c r="BB51" s="52">
        <f t="shared" si="40"/>
        <v>13057</v>
      </c>
      <c r="BC51" s="52">
        <f t="shared" si="40"/>
        <v>13088</v>
      </c>
      <c r="BD51" s="52">
        <f t="shared" si="40"/>
        <v>13118</v>
      </c>
      <c r="BE51" s="52">
        <f t="shared" si="40"/>
        <v>13149</v>
      </c>
      <c r="BF51" s="52">
        <f t="shared" si="40"/>
        <v>13180</v>
      </c>
      <c r="BG51" s="52">
        <f t="shared" si="40"/>
        <v>13209</v>
      </c>
      <c r="BH51" s="52">
        <f t="shared" si="40"/>
        <v>13240</v>
      </c>
      <c r="BI51" s="52">
        <f t="shared" si="40"/>
        <v>13270</v>
      </c>
      <c r="BJ51" s="52">
        <f t="shared" si="40"/>
        <v>13301</v>
      </c>
      <c r="BK51" s="52">
        <f t="shared" si="40"/>
        <v>13331</v>
      </c>
      <c r="BL51" s="52">
        <f t="shared" si="40"/>
        <v>13362</v>
      </c>
      <c r="BM51" s="52">
        <f t="shared" si="40"/>
        <v>13393</v>
      </c>
      <c r="BN51" s="52">
        <f t="shared" si="40"/>
        <v>13423</v>
      </c>
      <c r="BO51" s="52">
        <f t="shared" ref="BO51:CT51" si="41">BO18</f>
        <v>13454</v>
      </c>
      <c r="BP51" s="52">
        <f t="shared" si="41"/>
        <v>13484</v>
      </c>
      <c r="BQ51" s="52">
        <f t="shared" si="41"/>
        <v>13515</v>
      </c>
      <c r="BR51" s="52">
        <f t="shared" si="41"/>
        <v>13546</v>
      </c>
      <c r="BS51" s="52">
        <f t="shared" si="41"/>
        <v>13574</v>
      </c>
      <c r="BT51" s="52">
        <f t="shared" si="41"/>
        <v>13605</v>
      </c>
      <c r="BU51" s="52">
        <f t="shared" si="41"/>
        <v>13635</v>
      </c>
      <c r="BV51" s="52">
        <f t="shared" si="41"/>
        <v>13666</v>
      </c>
      <c r="BW51" s="52">
        <f t="shared" si="41"/>
        <v>13696</v>
      </c>
      <c r="BX51" s="52">
        <f t="shared" si="41"/>
        <v>13727</v>
      </c>
      <c r="BY51" s="52">
        <f t="shared" si="41"/>
        <v>13758</v>
      </c>
      <c r="BZ51" s="52">
        <f t="shared" si="41"/>
        <v>13788</v>
      </c>
      <c r="CA51" s="52">
        <f t="shared" si="41"/>
        <v>13819</v>
      </c>
      <c r="CB51" s="52">
        <f t="shared" si="41"/>
        <v>13849</v>
      </c>
      <c r="CC51" s="52">
        <f t="shared" si="41"/>
        <v>13880</v>
      </c>
      <c r="CD51" s="52">
        <f t="shared" si="41"/>
        <v>13911</v>
      </c>
      <c r="CE51" s="52">
        <f t="shared" si="41"/>
        <v>13939</v>
      </c>
      <c r="CF51" s="52">
        <f t="shared" si="41"/>
        <v>13970</v>
      </c>
      <c r="CG51" s="52">
        <f t="shared" si="41"/>
        <v>14000</v>
      </c>
      <c r="CH51" s="52">
        <f t="shared" si="41"/>
        <v>14031</v>
      </c>
      <c r="CI51" s="52">
        <f t="shared" si="41"/>
        <v>14061</v>
      </c>
      <c r="CJ51" s="52">
        <f t="shared" si="41"/>
        <v>14092</v>
      </c>
      <c r="CK51" s="52">
        <f t="shared" si="41"/>
        <v>14123</v>
      </c>
      <c r="CL51" s="52">
        <f t="shared" si="41"/>
        <v>14153</v>
      </c>
      <c r="CM51" s="52">
        <f t="shared" si="41"/>
        <v>14184</v>
      </c>
      <c r="CN51" s="52">
        <f t="shared" si="41"/>
        <v>14214</v>
      </c>
      <c r="CO51" s="52">
        <f t="shared" si="41"/>
        <v>14245</v>
      </c>
      <c r="CP51" s="52">
        <f t="shared" si="41"/>
        <v>14276</v>
      </c>
      <c r="CQ51" s="52">
        <f t="shared" si="41"/>
        <v>14304</v>
      </c>
      <c r="CR51" s="52">
        <f t="shared" si="41"/>
        <v>14335</v>
      </c>
      <c r="CS51" s="52">
        <f t="shared" si="41"/>
        <v>14365</v>
      </c>
      <c r="CT51" s="52">
        <f t="shared" si="41"/>
        <v>14396</v>
      </c>
      <c r="CU51" s="52">
        <f t="shared" ref="CU51:EE51" si="42">CU18</f>
        <v>14426</v>
      </c>
      <c r="CV51" s="52">
        <f t="shared" si="42"/>
        <v>14457</v>
      </c>
      <c r="CW51" s="52">
        <f t="shared" si="42"/>
        <v>14488</v>
      </c>
      <c r="CX51" s="52">
        <f t="shared" si="42"/>
        <v>14518</v>
      </c>
      <c r="CY51" s="52">
        <f t="shared" si="42"/>
        <v>14549</v>
      </c>
      <c r="CZ51" s="52">
        <f t="shared" si="42"/>
        <v>14579</v>
      </c>
      <c r="DA51" s="52">
        <f t="shared" si="42"/>
        <v>14610</v>
      </c>
      <c r="DB51" s="52">
        <f t="shared" si="42"/>
        <v>14641</v>
      </c>
      <c r="DC51" s="52">
        <f t="shared" si="42"/>
        <v>14670</v>
      </c>
      <c r="DD51" s="52">
        <f t="shared" si="42"/>
        <v>14701</v>
      </c>
      <c r="DE51" s="52">
        <f t="shared" si="42"/>
        <v>14731</v>
      </c>
      <c r="DF51" s="52">
        <f t="shared" si="42"/>
        <v>14762</v>
      </c>
      <c r="DG51" s="52">
        <f t="shared" si="42"/>
        <v>14792</v>
      </c>
      <c r="DH51" s="52">
        <f t="shared" si="42"/>
        <v>14823</v>
      </c>
      <c r="DI51" s="52">
        <f t="shared" si="42"/>
        <v>14854</v>
      </c>
      <c r="DJ51" s="52">
        <f t="shared" si="42"/>
        <v>14884</v>
      </c>
      <c r="DK51" s="52">
        <f t="shared" si="42"/>
        <v>14915</v>
      </c>
      <c r="DL51" s="52">
        <f t="shared" si="42"/>
        <v>14945</v>
      </c>
      <c r="DM51" s="52">
        <f t="shared" si="42"/>
        <v>14976</v>
      </c>
      <c r="DN51" s="52">
        <f t="shared" si="42"/>
        <v>15007</v>
      </c>
      <c r="DO51" s="52">
        <f t="shared" si="42"/>
        <v>15035</v>
      </c>
      <c r="DP51" s="52">
        <f t="shared" si="42"/>
        <v>15066</v>
      </c>
      <c r="DQ51" s="52">
        <f t="shared" si="42"/>
        <v>15096</v>
      </c>
      <c r="DR51" s="52">
        <f t="shared" si="42"/>
        <v>15127</v>
      </c>
      <c r="DS51" s="52">
        <f t="shared" si="42"/>
        <v>15157</v>
      </c>
      <c r="DT51" s="52">
        <f t="shared" si="42"/>
        <v>15188</v>
      </c>
      <c r="DU51" s="52">
        <f t="shared" si="42"/>
        <v>15219</v>
      </c>
      <c r="DV51" s="52">
        <f t="shared" si="42"/>
        <v>15249</v>
      </c>
      <c r="DW51" s="52">
        <f t="shared" si="42"/>
        <v>15280</v>
      </c>
      <c r="DX51" s="52">
        <f t="shared" si="42"/>
        <v>15310</v>
      </c>
      <c r="DY51" s="52">
        <f t="shared" si="42"/>
        <v>15341</v>
      </c>
      <c r="DZ51" s="52">
        <f t="shared" si="42"/>
        <v>15372</v>
      </c>
      <c r="EA51" s="52">
        <f t="shared" si="42"/>
        <v>15400</v>
      </c>
      <c r="EB51" s="52">
        <f t="shared" si="42"/>
        <v>15431</v>
      </c>
      <c r="EC51" s="52">
        <f t="shared" si="42"/>
        <v>15461</v>
      </c>
      <c r="ED51" s="52">
        <f t="shared" si="42"/>
        <v>15492</v>
      </c>
      <c r="EE51" s="52">
        <f t="shared" si="42"/>
        <v>15522</v>
      </c>
    </row>
    <row r="52" spans="1:135" ht="8.0500000000000007" customHeight="1" x14ac:dyDescent="0.6">
      <c r="B52" s="12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</row>
    <row r="53" spans="1:135" ht="18.3" x14ac:dyDescent="0.7">
      <c r="B53" s="27" t="s">
        <v>54</v>
      </c>
      <c r="C53" s="2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</row>
    <row r="54" spans="1:135" ht="8.0500000000000007" customHeight="1" x14ac:dyDescent="0.6">
      <c r="B54" s="12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</row>
    <row r="55" spans="1:135" x14ac:dyDescent="0.6">
      <c r="B55" s="55" t="s">
        <v>41</v>
      </c>
      <c r="C55" s="30">
        <v>0</v>
      </c>
      <c r="D55" s="31">
        <f t="shared" ref="D55:AI55" si="43">IF(D$17&gt;$C$15, 0, C59)</f>
        <v>3800000</v>
      </c>
      <c r="E55" s="31">
        <f>IF(E$17&gt;$C$15, 0, D59)</f>
        <v>3796419.7395138782</v>
      </c>
      <c r="F55" s="31">
        <f t="shared" si="43"/>
        <v>3792745.7116132705</v>
      </c>
      <c r="G55" s="31">
        <f t="shared" si="43"/>
        <v>3788172.2598895719</v>
      </c>
      <c r="H55" s="31">
        <f t="shared" si="43"/>
        <v>3784303.0485939453</v>
      </c>
      <c r="I55" s="31">
        <f t="shared" si="43"/>
        <v>3779534.5771499127</v>
      </c>
      <c r="J55" s="31">
        <f t="shared" si="43"/>
        <v>3775466.9267460732</v>
      </c>
      <c r="K55" s="31">
        <f t="shared" si="43"/>
        <v>3771301.4416691852</v>
      </c>
      <c r="L55" s="31">
        <f t="shared" si="43"/>
        <v>3765436.8387589674</v>
      </c>
      <c r="M55" s="31">
        <f t="shared" si="43"/>
        <v>3761062.7317209053</v>
      </c>
      <c r="N55" s="31">
        <f t="shared" si="43"/>
        <v>3755790.1079014973</v>
      </c>
      <c r="O55" s="31">
        <f t="shared" si="43"/>
        <v>3751209.1874273694</v>
      </c>
      <c r="P55" s="31">
        <f t="shared" si="43"/>
        <v>3745730.1309332578</v>
      </c>
      <c r="Q55" s="31">
        <f t="shared" si="43"/>
        <v>3740938.9780785581</v>
      </c>
      <c r="R55" s="31">
        <f t="shared" si="43"/>
        <v>3736044.0083270324</v>
      </c>
      <c r="S55" s="31">
        <f t="shared" si="43"/>
        <v>3730251.5269784639</v>
      </c>
      <c r="T55" s="31">
        <f t="shared" si="43"/>
        <v>3725141.139987363</v>
      </c>
      <c r="U55" s="31">
        <f t="shared" si="43"/>
        <v>3719133.7840306927</v>
      </c>
      <c r="V55" s="31">
        <f t="shared" si="43"/>
        <v>3713804.440287014</v>
      </c>
      <c r="W55" s="31">
        <f t="shared" si="43"/>
        <v>3708366.853112801</v>
      </c>
      <c r="X55" s="31">
        <f t="shared" si="43"/>
        <v>3700459.7439228734</v>
      </c>
      <c r="Y55" s="31">
        <f t="shared" si="43"/>
        <v>3694787.5127702439</v>
      </c>
      <c r="Z55" s="31">
        <f t="shared" si="43"/>
        <v>3688220.1657698024</v>
      </c>
      <c r="AA55" s="31">
        <f t="shared" si="43"/>
        <v>3682319.8111836556</v>
      </c>
      <c r="AB55" s="31">
        <f t="shared" si="43"/>
        <v>3675525.1258995952</v>
      </c>
      <c r="AC55" s="31">
        <f t="shared" si="43"/>
        <v>3669392.9308243669</v>
      </c>
      <c r="AD55" s="31">
        <f t="shared" si="43"/>
        <v>3663145.9526100443</v>
      </c>
      <c r="AE55" s="31">
        <f t="shared" si="43"/>
        <v>3656005.889165692</v>
      </c>
      <c r="AF55" s="31">
        <f t="shared" si="43"/>
        <v>3649521.4303423469</v>
      </c>
      <c r="AG55" s="31">
        <f t="shared" si="43"/>
        <v>3642144.8510490088</v>
      </c>
      <c r="AH55" s="31">
        <f t="shared" si="43"/>
        <v>3635419.0639643846</v>
      </c>
      <c r="AI55" s="31">
        <f t="shared" si="43"/>
        <v>3628573.6769808978</v>
      </c>
      <c r="AJ55" s="31">
        <f t="shared" ref="AJ55:BO55" si="44">IF(AJ$17&gt;$C$15, 0, AI59)</f>
        <v>3619298.1202417882</v>
      </c>
      <c r="AK55" s="31">
        <f t="shared" si="44"/>
        <v>3612195.4691788796</v>
      </c>
      <c r="AL55" s="31">
        <f t="shared" si="44"/>
        <v>3604203.633744658</v>
      </c>
      <c r="AM55" s="31">
        <f t="shared" si="44"/>
        <v>3596849.7015033085</v>
      </c>
      <c r="AN55" s="31">
        <f t="shared" si="44"/>
        <v>3588607.8179979906</v>
      </c>
      <c r="AO55" s="31">
        <f t="shared" si="44"/>
        <v>3580998.5648248265</v>
      </c>
      <c r="AP55" s="31">
        <f t="shared" si="44"/>
        <v>3573262.6051442032</v>
      </c>
      <c r="AQ55" s="31">
        <f t="shared" si="44"/>
        <v>3564640.6275287666</v>
      </c>
      <c r="AR55" s="31">
        <f t="shared" si="44"/>
        <v>3556643.2139004087</v>
      </c>
      <c r="AS55" s="31">
        <f t="shared" si="44"/>
        <v>3547761.2143576653</v>
      </c>
      <c r="AT55" s="31">
        <f t="shared" si="44"/>
        <v>3539498.1655895761</v>
      </c>
      <c r="AU55" s="31">
        <f t="shared" si="44"/>
        <v>3531103.1710270131</v>
      </c>
      <c r="AV55" s="31">
        <f t="shared" si="44"/>
        <v>3520327.6145703672</v>
      </c>
      <c r="AW55" s="31">
        <f t="shared" si="44"/>
        <v>3511650.8107618149</v>
      </c>
      <c r="AX55" s="31">
        <f t="shared" si="44"/>
        <v>3502093.5547988983</v>
      </c>
      <c r="AY55" s="31">
        <f t="shared" si="44"/>
        <v>3493140.3122112802</v>
      </c>
      <c r="AZ55" s="31">
        <f t="shared" si="44"/>
        <v>3483308.345925048</v>
      </c>
      <c r="BA55" s="31">
        <f t="shared" si="44"/>
        <v>3474074.2755313558</v>
      </c>
      <c r="BB55" s="31">
        <f t="shared" si="44"/>
        <v>3464700.5391708533</v>
      </c>
      <c r="BC55" s="31">
        <f t="shared" si="44"/>
        <v>3454450.7729777796</v>
      </c>
      <c r="BD55" s="31">
        <f t="shared" si="44"/>
        <v>3444789.5422170344</v>
      </c>
      <c r="BE55" s="31">
        <f t="shared" si="44"/>
        <v>3434254.2299877554</v>
      </c>
      <c r="BF55" s="31">
        <f t="shared" si="44"/>
        <v>3424300.9626400229</v>
      </c>
      <c r="BG55" s="31">
        <f t="shared" si="44"/>
        <v>3414202.3325934461</v>
      </c>
      <c r="BH55" s="31">
        <f t="shared" si="44"/>
        <v>3402508.2688114704</v>
      </c>
      <c r="BI55" s="31">
        <f t="shared" si="44"/>
        <v>3392105.9511989867</v>
      </c>
      <c r="BJ55" s="31">
        <f t="shared" si="44"/>
        <v>3380834.8846822856</v>
      </c>
      <c r="BK55" s="31">
        <f t="shared" si="44"/>
        <v>3370128.8679098627</v>
      </c>
      <c r="BL55" s="31">
        <f t="shared" si="44"/>
        <v>0</v>
      </c>
      <c r="BM55" s="31">
        <f t="shared" si="44"/>
        <v>0</v>
      </c>
      <c r="BN55" s="31">
        <f t="shared" si="44"/>
        <v>0</v>
      </c>
      <c r="BO55" s="31">
        <f t="shared" si="44"/>
        <v>0</v>
      </c>
      <c r="BP55" s="31">
        <f t="shared" ref="BP55:CU55" si="45">IF(BP$17&gt;$C$15, 0, BO59)</f>
        <v>0</v>
      </c>
      <c r="BQ55" s="31">
        <f t="shared" si="45"/>
        <v>0</v>
      </c>
      <c r="BR55" s="31">
        <f t="shared" si="45"/>
        <v>0</v>
      </c>
      <c r="BS55" s="31">
        <f t="shared" si="45"/>
        <v>0</v>
      </c>
      <c r="BT55" s="31">
        <f t="shared" si="45"/>
        <v>0</v>
      </c>
      <c r="BU55" s="31">
        <f t="shared" si="45"/>
        <v>0</v>
      </c>
      <c r="BV55" s="31">
        <f t="shared" si="45"/>
        <v>0</v>
      </c>
      <c r="BW55" s="31">
        <f t="shared" si="45"/>
        <v>0</v>
      </c>
      <c r="BX55" s="31">
        <f t="shared" si="45"/>
        <v>0</v>
      </c>
      <c r="BY55" s="31">
        <f t="shared" si="45"/>
        <v>0</v>
      </c>
      <c r="BZ55" s="31">
        <f t="shared" si="45"/>
        <v>0</v>
      </c>
      <c r="CA55" s="31">
        <f t="shared" si="45"/>
        <v>0</v>
      </c>
      <c r="CB55" s="31">
        <f t="shared" si="45"/>
        <v>0</v>
      </c>
      <c r="CC55" s="31">
        <f t="shared" si="45"/>
        <v>0</v>
      </c>
      <c r="CD55" s="31">
        <f t="shared" si="45"/>
        <v>0</v>
      </c>
      <c r="CE55" s="31">
        <f t="shared" si="45"/>
        <v>0</v>
      </c>
      <c r="CF55" s="31">
        <f t="shared" si="45"/>
        <v>0</v>
      </c>
      <c r="CG55" s="31">
        <f t="shared" si="45"/>
        <v>0</v>
      </c>
      <c r="CH55" s="31">
        <f t="shared" si="45"/>
        <v>0</v>
      </c>
      <c r="CI55" s="31">
        <f t="shared" si="45"/>
        <v>0</v>
      </c>
      <c r="CJ55" s="31">
        <f t="shared" si="45"/>
        <v>0</v>
      </c>
      <c r="CK55" s="31">
        <f t="shared" si="45"/>
        <v>0</v>
      </c>
      <c r="CL55" s="31">
        <f t="shared" si="45"/>
        <v>0</v>
      </c>
      <c r="CM55" s="31">
        <f t="shared" si="45"/>
        <v>0</v>
      </c>
      <c r="CN55" s="31">
        <f t="shared" si="45"/>
        <v>0</v>
      </c>
      <c r="CO55" s="31">
        <f t="shared" si="45"/>
        <v>0</v>
      </c>
      <c r="CP55" s="31">
        <f t="shared" si="45"/>
        <v>0</v>
      </c>
      <c r="CQ55" s="31">
        <f t="shared" si="45"/>
        <v>0</v>
      </c>
      <c r="CR55" s="31">
        <f t="shared" si="45"/>
        <v>0</v>
      </c>
      <c r="CS55" s="31">
        <f t="shared" si="45"/>
        <v>0</v>
      </c>
      <c r="CT55" s="31">
        <f t="shared" si="45"/>
        <v>0</v>
      </c>
      <c r="CU55" s="31">
        <f t="shared" si="45"/>
        <v>0</v>
      </c>
      <c r="CV55" s="31">
        <f t="shared" ref="CV55:EE55" si="46">IF(CV$17&gt;$C$15, 0, CU59)</f>
        <v>0</v>
      </c>
      <c r="CW55" s="31">
        <f t="shared" si="46"/>
        <v>0</v>
      </c>
      <c r="CX55" s="31">
        <f t="shared" si="46"/>
        <v>0</v>
      </c>
      <c r="CY55" s="31">
        <f t="shared" si="46"/>
        <v>0</v>
      </c>
      <c r="CZ55" s="31">
        <f t="shared" si="46"/>
        <v>0</v>
      </c>
      <c r="DA55" s="31">
        <f t="shared" si="46"/>
        <v>0</v>
      </c>
      <c r="DB55" s="31">
        <f t="shared" si="46"/>
        <v>0</v>
      </c>
      <c r="DC55" s="31">
        <f t="shared" si="46"/>
        <v>0</v>
      </c>
      <c r="DD55" s="31">
        <f t="shared" si="46"/>
        <v>0</v>
      </c>
      <c r="DE55" s="31">
        <f t="shared" si="46"/>
        <v>0</v>
      </c>
      <c r="DF55" s="31">
        <f t="shared" si="46"/>
        <v>0</v>
      </c>
      <c r="DG55" s="31">
        <f t="shared" si="46"/>
        <v>0</v>
      </c>
      <c r="DH55" s="31">
        <f t="shared" si="46"/>
        <v>0</v>
      </c>
      <c r="DI55" s="31">
        <f t="shared" si="46"/>
        <v>0</v>
      </c>
      <c r="DJ55" s="31">
        <f t="shared" si="46"/>
        <v>0</v>
      </c>
      <c r="DK55" s="31">
        <f t="shared" si="46"/>
        <v>0</v>
      </c>
      <c r="DL55" s="31">
        <f t="shared" si="46"/>
        <v>0</v>
      </c>
      <c r="DM55" s="31">
        <f t="shared" si="46"/>
        <v>0</v>
      </c>
      <c r="DN55" s="31">
        <f t="shared" si="46"/>
        <v>0</v>
      </c>
      <c r="DO55" s="31">
        <f t="shared" si="46"/>
        <v>0</v>
      </c>
      <c r="DP55" s="31">
        <f t="shared" si="46"/>
        <v>0</v>
      </c>
      <c r="DQ55" s="31">
        <f t="shared" si="46"/>
        <v>0</v>
      </c>
      <c r="DR55" s="31">
        <f t="shared" si="46"/>
        <v>0</v>
      </c>
      <c r="DS55" s="31">
        <f t="shared" si="46"/>
        <v>0</v>
      </c>
      <c r="DT55" s="31">
        <f t="shared" si="46"/>
        <v>0</v>
      </c>
      <c r="DU55" s="31">
        <f t="shared" si="46"/>
        <v>0</v>
      </c>
      <c r="DV55" s="31">
        <f t="shared" si="46"/>
        <v>0</v>
      </c>
      <c r="DW55" s="31">
        <f t="shared" si="46"/>
        <v>0</v>
      </c>
      <c r="DX55" s="31">
        <f t="shared" si="46"/>
        <v>0</v>
      </c>
      <c r="DY55" s="31">
        <f t="shared" si="46"/>
        <v>0</v>
      </c>
      <c r="DZ55" s="31">
        <f t="shared" si="46"/>
        <v>0</v>
      </c>
      <c r="EA55" s="31">
        <f t="shared" si="46"/>
        <v>0</v>
      </c>
      <c r="EB55" s="31">
        <f t="shared" si="46"/>
        <v>0</v>
      </c>
      <c r="EC55" s="31">
        <f t="shared" si="46"/>
        <v>0</v>
      </c>
      <c r="ED55" s="31">
        <f t="shared" si="46"/>
        <v>0</v>
      </c>
      <c r="EE55" s="32">
        <f t="shared" si="46"/>
        <v>0</v>
      </c>
    </row>
    <row r="56" spans="1:135" x14ac:dyDescent="0.6">
      <c r="B56" s="54" t="s">
        <v>18</v>
      </c>
      <c r="C56" s="33">
        <v>0</v>
      </c>
      <c r="D56" s="34">
        <f>D$55*(1+$D$8)^((D51-C51)/365)-D$55</f>
        <v>24919.739513878245</v>
      </c>
      <c r="E56" s="34">
        <f>E$55*(1+$D$8)^((E51-D51)/365)-E$55</f>
        <v>24896.260787902866</v>
      </c>
      <c r="F56" s="34">
        <f t="shared" ref="F56:AI56" si="47">F$55*(1+$D$8)^((F51-E51)/365)-F$55</f>
        <v>24067.299004190601</v>
      </c>
      <c r="G56" s="34">
        <f t="shared" si="47"/>
        <v>24842.17525003897</v>
      </c>
      <c r="H56" s="34">
        <f>H$55*(1+$D$8)^((H51-G51)/365)-H$55</f>
        <v>24013.725126391277</v>
      </c>
      <c r="I56" s="34">
        <f t="shared" si="47"/>
        <v>24785.530827966519</v>
      </c>
      <c r="J56" s="34">
        <f t="shared" si="47"/>
        <v>24758.85588362487</v>
      </c>
      <c r="K56" s="34">
        <f t="shared" si="47"/>
        <v>23131.07327808952</v>
      </c>
      <c r="L56" s="34">
        <f t="shared" si="47"/>
        <v>24693.080309956335</v>
      </c>
      <c r="M56" s="34">
        <f t="shared" si="47"/>
        <v>23866.251054132357</v>
      </c>
      <c r="N56" s="34">
        <f t="shared" si="47"/>
        <v>24629.818725712132</v>
      </c>
      <c r="O56" s="34">
        <f t="shared" si="47"/>
        <v>23803.724268843886</v>
      </c>
      <c r="P56" s="34">
        <f t="shared" si="47"/>
        <v>24563.847145300359</v>
      </c>
      <c r="Q56" s="34">
        <f t="shared" si="47"/>
        <v>24532.427597640082</v>
      </c>
      <c r="R56" s="34">
        <f t="shared" si="47"/>
        <v>23707.491901157424</v>
      </c>
      <c r="S56" s="34">
        <f t="shared" si="47"/>
        <v>24462.341150934342</v>
      </c>
      <c r="T56" s="34">
        <f t="shared" si="47"/>
        <v>23638.306510866154</v>
      </c>
      <c r="U56" s="34">
        <f t="shared" si="47"/>
        <v>24389.432925081346</v>
      </c>
      <c r="V56" s="34">
        <f t="shared" si="47"/>
        <v>24354.484015115071</v>
      </c>
      <c r="W56" s="34">
        <f t="shared" si="47"/>
        <v>21958.437284029089</v>
      </c>
      <c r="X56" s="34">
        <f t="shared" si="47"/>
        <v>24266.971815829165</v>
      </c>
      <c r="Y56" s="34">
        <f t="shared" si="47"/>
        <v>23445.69411930535</v>
      </c>
      <c r="Z56" s="34">
        <f t="shared" si="47"/>
        <v>24186.706789688673</v>
      </c>
      <c r="AA56" s="34">
        <f t="shared" si="47"/>
        <v>23366.578901783563</v>
      </c>
      <c r="AB56" s="34">
        <f t="shared" si="47"/>
        <v>24103.454924771562</v>
      </c>
      <c r="AC56" s="34">
        <f t="shared" si="47"/>
        <v>24063.241055318154</v>
      </c>
      <c r="AD56" s="34">
        <f t="shared" si="47"/>
        <v>23244.909002865199</v>
      </c>
      <c r="AE56" s="34">
        <f t="shared" si="47"/>
        <v>23975.451162951067</v>
      </c>
      <c r="AF56" s="34">
        <f t="shared" si="47"/>
        <v>23158.453048224561</v>
      </c>
      <c r="AG56" s="34">
        <f t="shared" si="47"/>
        <v>23884.552884198725</v>
      </c>
      <c r="AH56" s="34">
        <f t="shared" si="47"/>
        <v>23840.446341521107</v>
      </c>
      <c r="AI56" s="34">
        <f t="shared" si="47"/>
        <v>21485.956129065715</v>
      </c>
      <c r="AJ56" s="34">
        <f t="shared" ref="AJ56:BO56" si="48">AJ$55*(1+$D$8)^((AJ51-AI51)/365)-AJ$55</f>
        <v>23734.727994604036</v>
      </c>
      <c r="AK56" s="34">
        <f t="shared" si="48"/>
        <v>22921.596919117495</v>
      </c>
      <c r="AL56" s="34">
        <f t="shared" si="48"/>
        <v>23635.740975760855</v>
      </c>
      <c r="AM56" s="34">
        <f t="shared" si="48"/>
        <v>22824.218606101349</v>
      </c>
      <c r="AN56" s="34">
        <f t="shared" si="48"/>
        <v>23533.466326836031</v>
      </c>
      <c r="AO56" s="34">
        <f t="shared" si="48"/>
        <v>23483.566167106852</v>
      </c>
      <c r="AP56" s="34">
        <f t="shared" si="48"/>
        <v>22674.544005197473</v>
      </c>
      <c r="AQ56" s="34">
        <f t="shared" si="48"/>
        <v>23376.293657527305</v>
      </c>
      <c r="AR56" s="34">
        <f t="shared" si="48"/>
        <v>22569.083769066259</v>
      </c>
      <c r="AS56" s="34">
        <f t="shared" si="48"/>
        <v>23265.601399798412</v>
      </c>
      <c r="AT56" s="34">
        <f t="shared" si="48"/>
        <v>23211.413762195501</v>
      </c>
      <c r="AU56" s="34">
        <f t="shared" si="48"/>
        <v>20908.801797574852</v>
      </c>
      <c r="AV56" s="34">
        <f t="shared" si="48"/>
        <v>23085.69662068598</v>
      </c>
      <c r="AW56" s="34">
        <f t="shared" si="48"/>
        <v>22283.579361022916</v>
      </c>
      <c r="AX56" s="34">
        <f t="shared" si="48"/>
        <v>22966.12082600547</v>
      </c>
      <c r="AY56" s="34">
        <f t="shared" si="48"/>
        <v>22166.118888529483</v>
      </c>
      <c r="AZ56" s="34">
        <f t="shared" si="48"/>
        <v>22842.930691307876</v>
      </c>
      <c r="BA56" s="34">
        <f t="shared" si="48"/>
        <v>22782.375262659509</v>
      </c>
      <c r="BB56" s="34">
        <f t="shared" si="48"/>
        <v>21985.651076179463</v>
      </c>
      <c r="BC56" s="34">
        <f t="shared" si="48"/>
        <v>22653.687743716408</v>
      </c>
      <c r="BD56" s="34">
        <f t="shared" si="48"/>
        <v>21859.303581885062</v>
      </c>
      <c r="BE56" s="34">
        <f t="shared" si="48"/>
        <v>22521.242325191852</v>
      </c>
      <c r="BF56" s="34">
        <f t="shared" si="48"/>
        <v>22455.970527924132</v>
      </c>
      <c r="BG56" s="34">
        <f t="shared" si="48"/>
        <v>20940.825219871476</v>
      </c>
      <c r="BH56" s="34">
        <f t="shared" si="48"/>
        <v>22313.057829631492</v>
      </c>
      <c r="BI56" s="34">
        <f t="shared" si="48"/>
        <v>21524.993866956327</v>
      </c>
      <c r="BJ56" s="34">
        <f t="shared" si="48"/>
        <v>22170.927543609403</v>
      </c>
      <c r="BK56" s="34">
        <f t="shared" si="48"/>
        <v>21385.53578698542</v>
      </c>
      <c r="BL56" s="34">
        <f t="shared" si="48"/>
        <v>0</v>
      </c>
      <c r="BM56" s="34">
        <f t="shared" si="48"/>
        <v>0</v>
      </c>
      <c r="BN56" s="34">
        <f t="shared" si="48"/>
        <v>0</v>
      </c>
      <c r="BO56" s="34">
        <f t="shared" si="48"/>
        <v>0</v>
      </c>
      <c r="BP56" s="34">
        <f t="shared" ref="BP56:CU56" si="49">BP$55*(1+$D$8)^((BP51-BO51)/365)-BP$55</f>
        <v>0</v>
      </c>
      <c r="BQ56" s="34">
        <f t="shared" si="49"/>
        <v>0</v>
      </c>
      <c r="BR56" s="34">
        <f t="shared" si="49"/>
        <v>0</v>
      </c>
      <c r="BS56" s="34">
        <f t="shared" si="49"/>
        <v>0</v>
      </c>
      <c r="BT56" s="34">
        <f t="shared" si="49"/>
        <v>0</v>
      </c>
      <c r="BU56" s="34">
        <f t="shared" si="49"/>
        <v>0</v>
      </c>
      <c r="BV56" s="34">
        <f t="shared" si="49"/>
        <v>0</v>
      </c>
      <c r="BW56" s="34">
        <f t="shared" si="49"/>
        <v>0</v>
      </c>
      <c r="BX56" s="34">
        <f t="shared" si="49"/>
        <v>0</v>
      </c>
      <c r="BY56" s="34">
        <f t="shared" si="49"/>
        <v>0</v>
      </c>
      <c r="BZ56" s="34">
        <f t="shared" si="49"/>
        <v>0</v>
      </c>
      <c r="CA56" s="34">
        <f t="shared" si="49"/>
        <v>0</v>
      </c>
      <c r="CB56" s="34">
        <f t="shared" si="49"/>
        <v>0</v>
      </c>
      <c r="CC56" s="34">
        <f t="shared" si="49"/>
        <v>0</v>
      </c>
      <c r="CD56" s="34">
        <f t="shared" si="49"/>
        <v>0</v>
      </c>
      <c r="CE56" s="34">
        <f t="shared" si="49"/>
        <v>0</v>
      </c>
      <c r="CF56" s="34">
        <f t="shared" si="49"/>
        <v>0</v>
      </c>
      <c r="CG56" s="34">
        <f t="shared" si="49"/>
        <v>0</v>
      </c>
      <c r="CH56" s="34">
        <f t="shared" si="49"/>
        <v>0</v>
      </c>
      <c r="CI56" s="34">
        <f t="shared" si="49"/>
        <v>0</v>
      </c>
      <c r="CJ56" s="34">
        <f t="shared" si="49"/>
        <v>0</v>
      </c>
      <c r="CK56" s="34">
        <f t="shared" si="49"/>
        <v>0</v>
      </c>
      <c r="CL56" s="34">
        <f t="shared" si="49"/>
        <v>0</v>
      </c>
      <c r="CM56" s="34">
        <f t="shared" si="49"/>
        <v>0</v>
      </c>
      <c r="CN56" s="34">
        <f t="shared" si="49"/>
        <v>0</v>
      </c>
      <c r="CO56" s="34">
        <f t="shared" si="49"/>
        <v>0</v>
      </c>
      <c r="CP56" s="34">
        <f t="shared" si="49"/>
        <v>0</v>
      </c>
      <c r="CQ56" s="34">
        <f t="shared" si="49"/>
        <v>0</v>
      </c>
      <c r="CR56" s="34">
        <f t="shared" si="49"/>
        <v>0</v>
      </c>
      <c r="CS56" s="34">
        <f t="shared" si="49"/>
        <v>0</v>
      </c>
      <c r="CT56" s="34">
        <f t="shared" si="49"/>
        <v>0</v>
      </c>
      <c r="CU56" s="34">
        <f t="shared" si="49"/>
        <v>0</v>
      </c>
      <c r="CV56" s="34">
        <f t="shared" ref="CV56:EE56" si="50">CV$55*(1+$D$8)^((CV51-CU51)/365)-CV$55</f>
        <v>0</v>
      </c>
      <c r="CW56" s="34">
        <f t="shared" si="50"/>
        <v>0</v>
      </c>
      <c r="CX56" s="34">
        <f t="shared" si="50"/>
        <v>0</v>
      </c>
      <c r="CY56" s="34">
        <f t="shared" si="50"/>
        <v>0</v>
      </c>
      <c r="CZ56" s="34">
        <f t="shared" si="50"/>
        <v>0</v>
      </c>
      <c r="DA56" s="34">
        <f t="shared" si="50"/>
        <v>0</v>
      </c>
      <c r="DB56" s="34">
        <f t="shared" si="50"/>
        <v>0</v>
      </c>
      <c r="DC56" s="34">
        <f t="shared" si="50"/>
        <v>0</v>
      </c>
      <c r="DD56" s="34">
        <f t="shared" si="50"/>
        <v>0</v>
      </c>
      <c r="DE56" s="34">
        <f t="shared" si="50"/>
        <v>0</v>
      </c>
      <c r="DF56" s="34">
        <f t="shared" si="50"/>
        <v>0</v>
      </c>
      <c r="DG56" s="34">
        <f t="shared" si="50"/>
        <v>0</v>
      </c>
      <c r="DH56" s="34">
        <f t="shared" si="50"/>
        <v>0</v>
      </c>
      <c r="DI56" s="34">
        <f t="shared" si="50"/>
        <v>0</v>
      </c>
      <c r="DJ56" s="34">
        <f t="shared" si="50"/>
        <v>0</v>
      </c>
      <c r="DK56" s="34">
        <f t="shared" si="50"/>
        <v>0</v>
      </c>
      <c r="DL56" s="34">
        <f t="shared" si="50"/>
        <v>0</v>
      </c>
      <c r="DM56" s="34">
        <f t="shared" si="50"/>
        <v>0</v>
      </c>
      <c r="DN56" s="34">
        <f t="shared" si="50"/>
        <v>0</v>
      </c>
      <c r="DO56" s="34">
        <f t="shared" si="50"/>
        <v>0</v>
      </c>
      <c r="DP56" s="34">
        <f t="shared" si="50"/>
        <v>0</v>
      </c>
      <c r="DQ56" s="34">
        <f t="shared" si="50"/>
        <v>0</v>
      </c>
      <c r="DR56" s="34">
        <f t="shared" si="50"/>
        <v>0</v>
      </c>
      <c r="DS56" s="34">
        <f t="shared" si="50"/>
        <v>0</v>
      </c>
      <c r="DT56" s="34">
        <f t="shared" si="50"/>
        <v>0</v>
      </c>
      <c r="DU56" s="34">
        <f t="shared" si="50"/>
        <v>0</v>
      </c>
      <c r="DV56" s="34">
        <f t="shared" si="50"/>
        <v>0</v>
      </c>
      <c r="DW56" s="34">
        <f t="shared" si="50"/>
        <v>0</v>
      </c>
      <c r="DX56" s="34">
        <f t="shared" si="50"/>
        <v>0</v>
      </c>
      <c r="DY56" s="34">
        <f t="shared" si="50"/>
        <v>0</v>
      </c>
      <c r="DZ56" s="34">
        <f t="shared" si="50"/>
        <v>0</v>
      </c>
      <c r="EA56" s="34">
        <f t="shared" si="50"/>
        <v>0</v>
      </c>
      <c r="EB56" s="34">
        <f t="shared" si="50"/>
        <v>0</v>
      </c>
      <c r="EC56" s="34">
        <f t="shared" si="50"/>
        <v>0</v>
      </c>
      <c r="ED56" s="34">
        <f t="shared" si="50"/>
        <v>0</v>
      </c>
      <c r="EE56" s="35">
        <f t="shared" si="50"/>
        <v>0</v>
      </c>
    </row>
    <row r="57" spans="1:135" x14ac:dyDescent="0.6">
      <c r="B57" s="54" t="s">
        <v>19</v>
      </c>
      <c r="C57" s="33">
        <f>IF(C$19&lt;0, C$19*$C$4, 0)</f>
        <v>-3800000</v>
      </c>
      <c r="D57" s="34">
        <f t="shared" ref="D57:AH57" si="51">IF(D$19&lt;0, D$19*$C$4, 0)</f>
        <v>0</v>
      </c>
      <c r="E57" s="34">
        <f t="shared" si="51"/>
        <v>0</v>
      </c>
      <c r="F57" s="34">
        <f t="shared" si="51"/>
        <v>0</v>
      </c>
      <c r="G57" s="34">
        <f t="shared" si="51"/>
        <v>0</v>
      </c>
      <c r="H57" s="34">
        <f t="shared" si="51"/>
        <v>0</v>
      </c>
      <c r="I57" s="34">
        <f t="shared" si="51"/>
        <v>0</v>
      </c>
      <c r="J57" s="34">
        <f t="shared" si="51"/>
        <v>0</v>
      </c>
      <c r="K57" s="34">
        <f t="shared" si="51"/>
        <v>0</v>
      </c>
      <c r="L57" s="34">
        <f t="shared" si="51"/>
        <v>0</v>
      </c>
      <c r="M57" s="34">
        <f t="shared" si="51"/>
        <v>0</v>
      </c>
      <c r="N57" s="34">
        <f t="shared" si="51"/>
        <v>0</v>
      </c>
      <c r="O57" s="34">
        <f t="shared" si="51"/>
        <v>0</v>
      </c>
      <c r="P57" s="34">
        <f t="shared" si="51"/>
        <v>0</v>
      </c>
      <c r="Q57" s="34">
        <f t="shared" si="51"/>
        <v>0</v>
      </c>
      <c r="R57" s="34">
        <f t="shared" si="51"/>
        <v>0</v>
      </c>
      <c r="S57" s="34">
        <f t="shared" si="51"/>
        <v>0</v>
      </c>
      <c r="T57" s="34">
        <f t="shared" si="51"/>
        <v>0</v>
      </c>
      <c r="U57" s="34">
        <f t="shared" si="51"/>
        <v>0</v>
      </c>
      <c r="V57" s="34">
        <f t="shared" si="51"/>
        <v>0</v>
      </c>
      <c r="W57" s="34">
        <f t="shared" si="51"/>
        <v>0</v>
      </c>
      <c r="X57" s="34">
        <f t="shared" si="51"/>
        <v>0</v>
      </c>
      <c r="Y57" s="34">
        <f t="shared" si="51"/>
        <v>0</v>
      </c>
      <c r="Z57" s="34">
        <f t="shared" si="51"/>
        <v>0</v>
      </c>
      <c r="AA57" s="34">
        <f t="shared" si="51"/>
        <v>0</v>
      </c>
      <c r="AB57" s="34">
        <f t="shared" si="51"/>
        <v>0</v>
      </c>
      <c r="AC57" s="34">
        <f t="shared" si="51"/>
        <v>0</v>
      </c>
      <c r="AD57" s="34">
        <f t="shared" si="51"/>
        <v>0</v>
      </c>
      <c r="AE57" s="34">
        <f t="shared" si="51"/>
        <v>0</v>
      </c>
      <c r="AF57" s="34">
        <f t="shared" si="51"/>
        <v>0</v>
      </c>
      <c r="AG57" s="34">
        <f t="shared" si="51"/>
        <v>0</v>
      </c>
      <c r="AH57" s="34">
        <f t="shared" si="51"/>
        <v>0</v>
      </c>
      <c r="AI57" s="34">
        <f t="shared" ref="AI57:BN57" si="52">IF(AI$19&lt;0, AI$19*$C$4, 0)</f>
        <v>0</v>
      </c>
      <c r="AJ57" s="34">
        <f t="shared" si="52"/>
        <v>0</v>
      </c>
      <c r="AK57" s="34">
        <f t="shared" si="52"/>
        <v>0</v>
      </c>
      <c r="AL57" s="34">
        <f t="shared" si="52"/>
        <v>0</v>
      </c>
      <c r="AM57" s="34">
        <f t="shared" si="52"/>
        <v>0</v>
      </c>
      <c r="AN57" s="34">
        <f t="shared" si="52"/>
        <v>0</v>
      </c>
      <c r="AO57" s="34">
        <f t="shared" si="52"/>
        <v>0</v>
      </c>
      <c r="AP57" s="34">
        <f t="shared" si="52"/>
        <v>0</v>
      </c>
      <c r="AQ57" s="34">
        <f t="shared" si="52"/>
        <v>0</v>
      </c>
      <c r="AR57" s="34">
        <f t="shared" si="52"/>
        <v>0</v>
      </c>
      <c r="AS57" s="34">
        <f t="shared" si="52"/>
        <v>0</v>
      </c>
      <c r="AT57" s="34">
        <f t="shared" si="52"/>
        <v>0</v>
      </c>
      <c r="AU57" s="34">
        <f t="shared" si="52"/>
        <v>0</v>
      </c>
      <c r="AV57" s="34">
        <f t="shared" si="52"/>
        <v>0</v>
      </c>
      <c r="AW57" s="34">
        <f t="shared" si="52"/>
        <v>0</v>
      </c>
      <c r="AX57" s="34">
        <f t="shared" si="52"/>
        <v>0</v>
      </c>
      <c r="AY57" s="34">
        <f t="shared" si="52"/>
        <v>0</v>
      </c>
      <c r="AZ57" s="34">
        <f t="shared" si="52"/>
        <v>0</v>
      </c>
      <c r="BA57" s="34">
        <f t="shared" si="52"/>
        <v>0</v>
      </c>
      <c r="BB57" s="34">
        <f t="shared" si="52"/>
        <v>0</v>
      </c>
      <c r="BC57" s="34">
        <f t="shared" si="52"/>
        <v>0</v>
      </c>
      <c r="BD57" s="34">
        <f t="shared" si="52"/>
        <v>0</v>
      </c>
      <c r="BE57" s="34">
        <f t="shared" si="52"/>
        <v>0</v>
      </c>
      <c r="BF57" s="34">
        <f t="shared" si="52"/>
        <v>0</v>
      </c>
      <c r="BG57" s="34">
        <f t="shared" si="52"/>
        <v>0</v>
      </c>
      <c r="BH57" s="34">
        <f t="shared" si="52"/>
        <v>0</v>
      </c>
      <c r="BI57" s="34">
        <f t="shared" si="52"/>
        <v>0</v>
      </c>
      <c r="BJ57" s="34">
        <f t="shared" si="52"/>
        <v>0</v>
      </c>
      <c r="BK57" s="34">
        <f t="shared" si="52"/>
        <v>0</v>
      </c>
      <c r="BL57" s="34">
        <f t="shared" si="52"/>
        <v>0</v>
      </c>
      <c r="BM57" s="34">
        <f t="shared" si="52"/>
        <v>0</v>
      </c>
      <c r="BN57" s="34">
        <f t="shared" si="52"/>
        <v>0</v>
      </c>
      <c r="BO57" s="34">
        <f t="shared" ref="BO57:CT57" si="53">IF(BO$19&lt;0, BO$19*$C$4, 0)</f>
        <v>0</v>
      </c>
      <c r="BP57" s="34">
        <f t="shared" si="53"/>
        <v>0</v>
      </c>
      <c r="BQ57" s="34">
        <f t="shared" si="53"/>
        <v>0</v>
      </c>
      <c r="BR57" s="34">
        <f t="shared" si="53"/>
        <v>0</v>
      </c>
      <c r="BS57" s="34">
        <f t="shared" si="53"/>
        <v>0</v>
      </c>
      <c r="BT57" s="34">
        <f t="shared" si="53"/>
        <v>0</v>
      </c>
      <c r="BU57" s="34">
        <f t="shared" si="53"/>
        <v>0</v>
      </c>
      <c r="BV57" s="34">
        <f t="shared" si="53"/>
        <v>0</v>
      </c>
      <c r="BW57" s="34">
        <f t="shared" si="53"/>
        <v>0</v>
      </c>
      <c r="BX57" s="34">
        <f t="shared" si="53"/>
        <v>0</v>
      </c>
      <c r="BY57" s="34">
        <f t="shared" si="53"/>
        <v>0</v>
      </c>
      <c r="BZ57" s="34">
        <f t="shared" si="53"/>
        <v>0</v>
      </c>
      <c r="CA57" s="34">
        <f t="shared" si="53"/>
        <v>0</v>
      </c>
      <c r="CB57" s="34">
        <f t="shared" si="53"/>
        <v>0</v>
      </c>
      <c r="CC57" s="34">
        <f t="shared" si="53"/>
        <v>0</v>
      </c>
      <c r="CD57" s="34">
        <f t="shared" si="53"/>
        <v>0</v>
      </c>
      <c r="CE57" s="34">
        <f t="shared" si="53"/>
        <v>0</v>
      </c>
      <c r="CF57" s="34">
        <f t="shared" si="53"/>
        <v>0</v>
      </c>
      <c r="CG57" s="34">
        <f t="shared" si="53"/>
        <v>0</v>
      </c>
      <c r="CH57" s="34">
        <f t="shared" si="53"/>
        <v>0</v>
      </c>
      <c r="CI57" s="34">
        <f t="shared" si="53"/>
        <v>0</v>
      </c>
      <c r="CJ57" s="34">
        <f t="shared" si="53"/>
        <v>0</v>
      </c>
      <c r="CK57" s="34">
        <f t="shared" si="53"/>
        <v>0</v>
      </c>
      <c r="CL57" s="34">
        <f t="shared" si="53"/>
        <v>0</v>
      </c>
      <c r="CM57" s="34">
        <f t="shared" si="53"/>
        <v>0</v>
      </c>
      <c r="CN57" s="34">
        <f t="shared" si="53"/>
        <v>0</v>
      </c>
      <c r="CO57" s="34">
        <f t="shared" si="53"/>
        <v>0</v>
      </c>
      <c r="CP57" s="34">
        <f t="shared" si="53"/>
        <v>0</v>
      </c>
      <c r="CQ57" s="34">
        <f t="shared" si="53"/>
        <v>0</v>
      </c>
      <c r="CR57" s="34">
        <f t="shared" si="53"/>
        <v>0</v>
      </c>
      <c r="CS57" s="34">
        <f t="shared" si="53"/>
        <v>0</v>
      </c>
      <c r="CT57" s="34">
        <f t="shared" si="53"/>
        <v>0</v>
      </c>
      <c r="CU57" s="34">
        <f t="shared" ref="CU57:EE57" si="54">IF(CU$19&lt;0, CU$19*$C$4, 0)</f>
        <v>0</v>
      </c>
      <c r="CV57" s="34">
        <f t="shared" si="54"/>
        <v>0</v>
      </c>
      <c r="CW57" s="34">
        <f t="shared" si="54"/>
        <v>0</v>
      </c>
      <c r="CX57" s="34">
        <f t="shared" si="54"/>
        <v>0</v>
      </c>
      <c r="CY57" s="34">
        <f t="shared" si="54"/>
        <v>0</v>
      </c>
      <c r="CZ57" s="34">
        <f t="shared" si="54"/>
        <v>0</v>
      </c>
      <c r="DA57" s="34">
        <f t="shared" si="54"/>
        <v>0</v>
      </c>
      <c r="DB57" s="34">
        <f t="shared" si="54"/>
        <v>0</v>
      </c>
      <c r="DC57" s="34">
        <f t="shared" si="54"/>
        <v>0</v>
      </c>
      <c r="DD57" s="34">
        <f t="shared" si="54"/>
        <v>0</v>
      </c>
      <c r="DE57" s="34">
        <f t="shared" si="54"/>
        <v>0</v>
      </c>
      <c r="DF57" s="34">
        <f t="shared" si="54"/>
        <v>0</v>
      </c>
      <c r="DG57" s="34">
        <f t="shared" si="54"/>
        <v>0</v>
      </c>
      <c r="DH57" s="34">
        <f t="shared" si="54"/>
        <v>0</v>
      </c>
      <c r="DI57" s="34">
        <f t="shared" si="54"/>
        <v>0</v>
      </c>
      <c r="DJ57" s="34">
        <f t="shared" si="54"/>
        <v>0</v>
      </c>
      <c r="DK57" s="34">
        <f t="shared" si="54"/>
        <v>0</v>
      </c>
      <c r="DL57" s="34">
        <f t="shared" si="54"/>
        <v>0</v>
      </c>
      <c r="DM57" s="34">
        <f t="shared" si="54"/>
        <v>0</v>
      </c>
      <c r="DN57" s="34">
        <f t="shared" si="54"/>
        <v>0</v>
      </c>
      <c r="DO57" s="34">
        <f t="shared" si="54"/>
        <v>0</v>
      </c>
      <c r="DP57" s="34">
        <f t="shared" si="54"/>
        <v>0</v>
      </c>
      <c r="DQ57" s="34">
        <f t="shared" si="54"/>
        <v>0</v>
      </c>
      <c r="DR57" s="34">
        <f t="shared" si="54"/>
        <v>0</v>
      </c>
      <c r="DS57" s="34">
        <f t="shared" si="54"/>
        <v>0</v>
      </c>
      <c r="DT57" s="34">
        <f t="shared" si="54"/>
        <v>0</v>
      </c>
      <c r="DU57" s="34">
        <f t="shared" si="54"/>
        <v>0</v>
      </c>
      <c r="DV57" s="34">
        <f t="shared" si="54"/>
        <v>0</v>
      </c>
      <c r="DW57" s="34">
        <f t="shared" si="54"/>
        <v>0</v>
      </c>
      <c r="DX57" s="34">
        <f t="shared" si="54"/>
        <v>0</v>
      </c>
      <c r="DY57" s="34">
        <f t="shared" si="54"/>
        <v>0</v>
      </c>
      <c r="DZ57" s="34">
        <f t="shared" si="54"/>
        <v>0</v>
      </c>
      <c r="EA57" s="34">
        <f t="shared" si="54"/>
        <v>0</v>
      </c>
      <c r="EB57" s="34">
        <f t="shared" si="54"/>
        <v>0</v>
      </c>
      <c r="EC57" s="34">
        <f t="shared" si="54"/>
        <v>0</v>
      </c>
      <c r="ED57" s="34">
        <f t="shared" si="54"/>
        <v>0</v>
      </c>
      <c r="EE57" s="35">
        <f t="shared" si="54"/>
        <v>0</v>
      </c>
    </row>
    <row r="58" spans="1:135" s="49" customFormat="1" x14ac:dyDescent="0.6">
      <c r="B58" s="66" t="s">
        <v>20</v>
      </c>
      <c r="C58" s="67">
        <v>0</v>
      </c>
      <c r="D58" s="68">
        <f>MIN(SUM(D55:D56),MAX(D$19,0)*$J$8)</f>
        <v>28500</v>
      </c>
      <c r="E58" s="68">
        <f t="shared" ref="E58:AI58" si="55">MIN(SUM(E55:E56),MAX(E$19,0)*$J$8)</f>
        <v>28570.288688510653</v>
      </c>
      <c r="F58" s="68">
        <f t="shared" si="55"/>
        <v>28640.75072788911</v>
      </c>
      <c r="G58" s="68">
        <f t="shared" si="55"/>
        <v>28711.386545665388</v>
      </c>
      <c r="H58" s="68">
        <f t="shared" si="55"/>
        <v>28782.196570423886</v>
      </c>
      <c r="I58" s="68">
        <f t="shared" si="55"/>
        <v>28853.181231806022</v>
      </c>
      <c r="J58" s="68">
        <f t="shared" si="55"/>
        <v>28924.340960512825</v>
      </c>
      <c r="K58" s="68">
        <f t="shared" si="55"/>
        <v>28995.676188307538</v>
      </c>
      <c r="L58" s="68">
        <f t="shared" si="55"/>
        <v>29067.187348018266</v>
      </c>
      <c r="M58" s="68">
        <f t="shared" si="55"/>
        <v>29138.874873540568</v>
      </c>
      <c r="N58" s="68">
        <f t="shared" si="55"/>
        <v>29210.739199840114</v>
      </c>
      <c r="O58" s="68">
        <f t="shared" si="55"/>
        <v>29282.780762955328</v>
      </c>
      <c r="P58" s="68">
        <f t="shared" si="55"/>
        <v>29355</v>
      </c>
      <c r="Q58" s="68">
        <f t="shared" si="55"/>
        <v>29427.397349165974</v>
      </c>
      <c r="R58" s="68">
        <f t="shared" si="55"/>
        <v>29499.973249725786</v>
      </c>
      <c r="S58" s="68">
        <f t="shared" si="55"/>
        <v>29572.72814203535</v>
      </c>
      <c r="T58" s="68">
        <f t="shared" si="55"/>
        <v>29645.662467536604</v>
      </c>
      <c r="U58" s="68">
        <f t="shared" si="55"/>
        <v>29718.776668760205</v>
      </c>
      <c r="V58" s="68">
        <f t="shared" si="55"/>
        <v>29792.07118932821</v>
      </c>
      <c r="W58" s="68">
        <f t="shared" si="55"/>
        <v>29865.546473956769</v>
      </c>
      <c r="X58" s="68">
        <f t="shared" si="55"/>
        <v>29939.202968458812</v>
      </c>
      <c r="Y58" s="68">
        <f t="shared" si="55"/>
        <v>30013.041119746787</v>
      </c>
      <c r="Z58" s="68">
        <f t="shared" si="55"/>
        <v>30087.061375835325</v>
      </c>
      <c r="AA58" s="68">
        <f t="shared" si="55"/>
        <v>30161.264185843986</v>
      </c>
      <c r="AB58" s="68">
        <f t="shared" si="55"/>
        <v>30235.649999999998</v>
      </c>
      <c r="AC58" s="68">
        <f t="shared" si="55"/>
        <v>30310.219269640947</v>
      </c>
      <c r="AD58" s="68">
        <f t="shared" si="55"/>
        <v>30384.972447217562</v>
      </c>
      <c r="AE58" s="68">
        <f t="shared" si="55"/>
        <v>30459.90998629641</v>
      </c>
      <c r="AF58" s="68">
        <f t="shared" si="55"/>
        <v>30535.032341562706</v>
      </c>
      <c r="AG58" s="68">
        <f t="shared" si="55"/>
        <v>30610.339968823009</v>
      </c>
      <c r="AH58" s="68">
        <f t="shared" si="55"/>
        <v>30685.833325008054</v>
      </c>
      <c r="AI58" s="68">
        <f t="shared" si="55"/>
        <v>30761.512868175472</v>
      </c>
      <c r="AJ58" s="68">
        <f t="shared" ref="AJ58:BO58" si="56">MIN(SUM(AJ55:AJ56),MAX(AJ$19,0)*$J$8)</f>
        <v>30837.379057512582</v>
      </c>
      <c r="AK58" s="68">
        <f t="shared" si="56"/>
        <v>30913.432353339191</v>
      </c>
      <c r="AL58" s="68">
        <f t="shared" si="56"/>
        <v>30989.673217110383</v>
      </c>
      <c r="AM58" s="68">
        <f t="shared" si="56"/>
        <v>31066.102111419314</v>
      </c>
      <c r="AN58" s="68">
        <f t="shared" si="56"/>
        <v>31142.719499999996</v>
      </c>
      <c r="AO58" s="68">
        <f t="shared" si="56"/>
        <v>31219.52584773018</v>
      </c>
      <c r="AP58" s="68">
        <f t="shared" si="56"/>
        <v>31296.521620634085</v>
      </c>
      <c r="AQ58" s="68">
        <f t="shared" si="56"/>
        <v>31373.707285885299</v>
      </c>
      <c r="AR58" s="68">
        <f t="shared" si="56"/>
        <v>31451.083311809587</v>
      </c>
      <c r="AS58" s="68">
        <f t="shared" si="56"/>
        <v>31528.650167887703</v>
      </c>
      <c r="AT58" s="68">
        <f t="shared" si="56"/>
        <v>31606.4083247583</v>
      </c>
      <c r="AU58" s="68">
        <f t="shared" si="56"/>
        <v>31684.358254220733</v>
      </c>
      <c r="AV58" s="68">
        <f t="shared" si="56"/>
        <v>31762.50042923796</v>
      </c>
      <c r="AW58" s="68">
        <f t="shared" si="56"/>
        <v>31840.835323939373</v>
      </c>
      <c r="AX58" s="68">
        <f t="shared" si="56"/>
        <v>31919.363413623694</v>
      </c>
      <c r="AY58" s="68">
        <f t="shared" si="56"/>
        <v>31998.085174761894</v>
      </c>
      <c r="AZ58" s="68">
        <f t="shared" si="56"/>
        <v>32077.001084999993</v>
      </c>
      <c r="BA58" s="68">
        <f t="shared" si="56"/>
        <v>32156.111623162084</v>
      </c>
      <c r="BB58" s="68">
        <f t="shared" si="56"/>
        <v>32235.417269253106</v>
      </c>
      <c r="BC58" s="68">
        <f t="shared" si="56"/>
        <v>32314.918504461864</v>
      </c>
      <c r="BD58" s="68">
        <f t="shared" si="56"/>
        <v>32394.615811163872</v>
      </c>
      <c r="BE58" s="68">
        <f t="shared" si="56"/>
        <v>32474.509672924331</v>
      </c>
      <c r="BF58" s="68">
        <f t="shared" si="56"/>
        <v>32554.600574501052</v>
      </c>
      <c r="BG58" s="68">
        <f t="shared" si="56"/>
        <v>32634.889001847361</v>
      </c>
      <c r="BH58" s="68">
        <f t="shared" si="56"/>
        <v>32715.375442115092</v>
      </c>
      <c r="BI58" s="68">
        <f t="shared" si="56"/>
        <v>32796.060383657546</v>
      </c>
      <c r="BJ58" s="68">
        <f t="shared" si="56"/>
        <v>32876.944316032408</v>
      </c>
      <c r="BK58" s="68">
        <f t="shared" si="56"/>
        <v>3391514.4036968481</v>
      </c>
      <c r="BL58" s="68">
        <f t="shared" si="56"/>
        <v>0</v>
      </c>
      <c r="BM58" s="68">
        <f t="shared" si="56"/>
        <v>0</v>
      </c>
      <c r="BN58" s="68">
        <f t="shared" si="56"/>
        <v>0</v>
      </c>
      <c r="BO58" s="68">
        <f t="shared" si="56"/>
        <v>0</v>
      </c>
      <c r="BP58" s="68">
        <f t="shared" ref="BP58:CU58" si="57">MIN(SUM(BP55:BP56),MAX(BP$19,0)*$J$8)</f>
        <v>0</v>
      </c>
      <c r="BQ58" s="68">
        <f t="shared" si="57"/>
        <v>0</v>
      </c>
      <c r="BR58" s="68">
        <f t="shared" si="57"/>
        <v>0</v>
      </c>
      <c r="BS58" s="68">
        <f t="shared" si="57"/>
        <v>0</v>
      </c>
      <c r="BT58" s="68">
        <f t="shared" si="57"/>
        <v>0</v>
      </c>
      <c r="BU58" s="68">
        <f t="shared" si="57"/>
        <v>0</v>
      </c>
      <c r="BV58" s="68">
        <f t="shared" si="57"/>
        <v>0</v>
      </c>
      <c r="BW58" s="68">
        <f t="shared" si="57"/>
        <v>0</v>
      </c>
      <c r="BX58" s="68">
        <f t="shared" si="57"/>
        <v>0</v>
      </c>
      <c r="BY58" s="68">
        <f t="shared" si="57"/>
        <v>0</v>
      </c>
      <c r="BZ58" s="68">
        <f t="shared" si="57"/>
        <v>0</v>
      </c>
      <c r="CA58" s="68">
        <f t="shared" si="57"/>
        <v>0</v>
      </c>
      <c r="CB58" s="68">
        <f t="shared" si="57"/>
        <v>0</v>
      </c>
      <c r="CC58" s="68">
        <f t="shared" si="57"/>
        <v>0</v>
      </c>
      <c r="CD58" s="68">
        <f t="shared" si="57"/>
        <v>0</v>
      </c>
      <c r="CE58" s="68">
        <f t="shared" si="57"/>
        <v>0</v>
      </c>
      <c r="CF58" s="68">
        <f t="shared" si="57"/>
        <v>0</v>
      </c>
      <c r="CG58" s="68">
        <f t="shared" si="57"/>
        <v>0</v>
      </c>
      <c r="CH58" s="68">
        <f t="shared" si="57"/>
        <v>0</v>
      </c>
      <c r="CI58" s="68">
        <f t="shared" si="57"/>
        <v>0</v>
      </c>
      <c r="CJ58" s="68">
        <f t="shared" si="57"/>
        <v>0</v>
      </c>
      <c r="CK58" s="68">
        <f t="shared" si="57"/>
        <v>0</v>
      </c>
      <c r="CL58" s="68">
        <f t="shared" si="57"/>
        <v>0</v>
      </c>
      <c r="CM58" s="68">
        <f t="shared" si="57"/>
        <v>0</v>
      </c>
      <c r="CN58" s="68">
        <f t="shared" si="57"/>
        <v>0</v>
      </c>
      <c r="CO58" s="68">
        <f t="shared" si="57"/>
        <v>0</v>
      </c>
      <c r="CP58" s="68">
        <f t="shared" si="57"/>
        <v>0</v>
      </c>
      <c r="CQ58" s="68">
        <f t="shared" si="57"/>
        <v>0</v>
      </c>
      <c r="CR58" s="68">
        <f t="shared" si="57"/>
        <v>0</v>
      </c>
      <c r="CS58" s="68">
        <f t="shared" si="57"/>
        <v>0</v>
      </c>
      <c r="CT58" s="68">
        <f t="shared" si="57"/>
        <v>0</v>
      </c>
      <c r="CU58" s="68">
        <f t="shared" si="57"/>
        <v>0</v>
      </c>
      <c r="CV58" s="68">
        <f t="shared" ref="CV58:EE58" si="58">MIN(SUM(CV55:CV56),MAX(CV$19,0)*$J$8)</f>
        <v>0</v>
      </c>
      <c r="CW58" s="68">
        <f t="shared" si="58"/>
        <v>0</v>
      </c>
      <c r="CX58" s="68">
        <f t="shared" si="58"/>
        <v>0</v>
      </c>
      <c r="CY58" s="68">
        <f t="shared" si="58"/>
        <v>0</v>
      </c>
      <c r="CZ58" s="68">
        <f t="shared" si="58"/>
        <v>0</v>
      </c>
      <c r="DA58" s="68">
        <f t="shared" si="58"/>
        <v>0</v>
      </c>
      <c r="DB58" s="68">
        <f t="shared" si="58"/>
        <v>0</v>
      </c>
      <c r="DC58" s="68">
        <f t="shared" si="58"/>
        <v>0</v>
      </c>
      <c r="DD58" s="68">
        <f t="shared" si="58"/>
        <v>0</v>
      </c>
      <c r="DE58" s="68">
        <f t="shared" si="58"/>
        <v>0</v>
      </c>
      <c r="DF58" s="68">
        <f t="shared" si="58"/>
        <v>0</v>
      </c>
      <c r="DG58" s="68">
        <f t="shared" si="58"/>
        <v>0</v>
      </c>
      <c r="DH58" s="68">
        <f t="shared" si="58"/>
        <v>0</v>
      </c>
      <c r="DI58" s="68">
        <f t="shared" si="58"/>
        <v>0</v>
      </c>
      <c r="DJ58" s="68">
        <f t="shared" si="58"/>
        <v>0</v>
      </c>
      <c r="DK58" s="68">
        <f t="shared" si="58"/>
        <v>0</v>
      </c>
      <c r="DL58" s="68">
        <f t="shared" si="58"/>
        <v>0</v>
      </c>
      <c r="DM58" s="68">
        <f t="shared" si="58"/>
        <v>0</v>
      </c>
      <c r="DN58" s="68">
        <f t="shared" si="58"/>
        <v>0</v>
      </c>
      <c r="DO58" s="68">
        <f t="shared" si="58"/>
        <v>0</v>
      </c>
      <c r="DP58" s="68">
        <f t="shared" si="58"/>
        <v>0</v>
      </c>
      <c r="DQ58" s="68">
        <f t="shared" si="58"/>
        <v>0</v>
      </c>
      <c r="DR58" s="68">
        <f t="shared" si="58"/>
        <v>0</v>
      </c>
      <c r="DS58" s="68">
        <f t="shared" si="58"/>
        <v>0</v>
      </c>
      <c r="DT58" s="68">
        <f t="shared" si="58"/>
        <v>0</v>
      </c>
      <c r="DU58" s="68">
        <f t="shared" si="58"/>
        <v>0</v>
      </c>
      <c r="DV58" s="68">
        <f t="shared" si="58"/>
        <v>0</v>
      </c>
      <c r="DW58" s="68">
        <f t="shared" si="58"/>
        <v>0</v>
      </c>
      <c r="DX58" s="68">
        <f t="shared" si="58"/>
        <v>0</v>
      </c>
      <c r="DY58" s="68">
        <f t="shared" si="58"/>
        <v>0</v>
      </c>
      <c r="DZ58" s="68">
        <f t="shared" si="58"/>
        <v>0</v>
      </c>
      <c r="EA58" s="68">
        <f t="shared" si="58"/>
        <v>0</v>
      </c>
      <c r="EB58" s="68">
        <f t="shared" si="58"/>
        <v>0</v>
      </c>
      <c r="EC58" s="68">
        <f t="shared" si="58"/>
        <v>0</v>
      </c>
      <c r="ED58" s="68">
        <f t="shared" si="58"/>
        <v>0</v>
      </c>
      <c r="EE58" s="69">
        <f t="shared" si="58"/>
        <v>0</v>
      </c>
    </row>
    <row r="59" spans="1:135" x14ac:dyDescent="0.6">
      <c r="A59" s="1"/>
      <c r="B59" s="54" t="s">
        <v>42</v>
      </c>
      <c r="C59" s="33">
        <f t="shared" ref="C59:AH59" si="59">C55+C56-C57-C58</f>
        <v>3800000</v>
      </c>
      <c r="D59" s="34">
        <f>D55+D56-D57-D58</f>
        <v>3796419.7395138782</v>
      </c>
      <c r="E59" s="34">
        <f t="shared" si="59"/>
        <v>3792745.7116132705</v>
      </c>
      <c r="F59" s="34">
        <f t="shared" si="59"/>
        <v>3788172.2598895719</v>
      </c>
      <c r="G59" s="34">
        <f t="shared" si="59"/>
        <v>3784303.0485939453</v>
      </c>
      <c r="H59" s="34">
        <f t="shared" si="59"/>
        <v>3779534.5771499127</v>
      </c>
      <c r="I59" s="34">
        <f t="shared" si="59"/>
        <v>3775466.9267460732</v>
      </c>
      <c r="J59" s="34">
        <f t="shared" si="59"/>
        <v>3771301.4416691852</v>
      </c>
      <c r="K59" s="34">
        <f t="shared" si="59"/>
        <v>3765436.8387589674</v>
      </c>
      <c r="L59" s="34">
        <f t="shared" si="59"/>
        <v>3761062.7317209053</v>
      </c>
      <c r="M59" s="34">
        <f t="shared" si="59"/>
        <v>3755790.1079014973</v>
      </c>
      <c r="N59" s="34">
        <f t="shared" si="59"/>
        <v>3751209.1874273694</v>
      </c>
      <c r="O59" s="34">
        <f t="shared" si="59"/>
        <v>3745730.1309332578</v>
      </c>
      <c r="P59" s="34">
        <f t="shared" si="59"/>
        <v>3740938.9780785581</v>
      </c>
      <c r="Q59" s="34">
        <f t="shared" si="59"/>
        <v>3736044.0083270324</v>
      </c>
      <c r="R59" s="34">
        <f t="shared" si="59"/>
        <v>3730251.5269784639</v>
      </c>
      <c r="S59" s="34">
        <f t="shared" si="59"/>
        <v>3725141.139987363</v>
      </c>
      <c r="T59" s="34">
        <f t="shared" si="59"/>
        <v>3719133.7840306927</v>
      </c>
      <c r="U59" s="34">
        <f t="shared" si="59"/>
        <v>3713804.440287014</v>
      </c>
      <c r="V59" s="34">
        <f t="shared" si="59"/>
        <v>3708366.853112801</v>
      </c>
      <c r="W59" s="34">
        <f t="shared" si="59"/>
        <v>3700459.7439228734</v>
      </c>
      <c r="X59" s="34">
        <f t="shared" si="59"/>
        <v>3694787.5127702439</v>
      </c>
      <c r="Y59" s="34">
        <f t="shared" si="59"/>
        <v>3688220.1657698024</v>
      </c>
      <c r="Z59" s="34">
        <f t="shared" si="59"/>
        <v>3682319.8111836556</v>
      </c>
      <c r="AA59" s="34">
        <f t="shared" si="59"/>
        <v>3675525.1258995952</v>
      </c>
      <c r="AB59" s="34">
        <f t="shared" si="59"/>
        <v>3669392.9308243669</v>
      </c>
      <c r="AC59" s="34">
        <f t="shared" si="59"/>
        <v>3663145.9526100443</v>
      </c>
      <c r="AD59" s="34">
        <f t="shared" si="59"/>
        <v>3656005.889165692</v>
      </c>
      <c r="AE59" s="34">
        <f t="shared" si="59"/>
        <v>3649521.4303423469</v>
      </c>
      <c r="AF59" s="34">
        <f t="shared" si="59"/>
        <v>3642144.8510490088</v>
      </c>
      <c r="AG59" s="34">
        <f t="shared" si="59"/>
        <v>3635419.0639643846</v>
      </c>
      <c r="AH59" s="34">
        <f t="shared" si="59"/>
        <v>3628573.6769808978</v>
      </c>
      <c r="AI59" s="34">
        <f t="shared" ref="AI59:BN59" si="60">AI55+AI56-AI57-AI58</f>
        <v>3619298.1202417882</v>
      </c>
      <c r="AJ59" s="34">
        <f t="shared" si="60"/>
        <v>3612195.4691788796</v>
      </c>
      <c r="AK59" s="34">
        <f t="shared" si="60"/>
        <v>3604203.633744658</v>
      </c>
      <c r="AL59" s="34">
        <f t="shared" si="60"/>
        <v>3596849.7015033085</v>
      </c>
      <c r="AM59" s="34">
        <f t="shared" si="60"/>
        <v>3588607.8179979906</v>
      </c>
      <c r="AN59" s="34">
        <f t="shared" si="60"/>
        <v>3580998.5648248265</v>
      </c>
      <c r="AO59" s="34">
        <f t="shared" si="60"/>
        <v>3573262.6051442032</v>
      </c>
      <c r="AP59" s="34">
        <f t="shared" si="60"/>
        <v>3564640.6275287666</v>
      </c>
      <c r="AQ59" s="34">
        <f t="shared" si="60"/>
        <v>3556643.2139004087</v>
      </c>
      <c r="AR59" s="34">
        <f t="shared" si="60"/>
        <v>3547761.2143576653</v>
      </c>
      <c r="AS59" s="34">
        <f t="shared" si="60"/>
        <v>3539498.1655895761</v>
      </c>
      <c r="AT59" s="34">
        <f t="shared" si="60"/>
        <v>3531103.1710270131</v>
      </c>
      <c r="AU59" s="34">
        <f t="shared" si="60"/>
        <v>3520327.6145703672</v>
      </c>
      <c r="AV59" s="34">
        <f t="shared" si="60"/>
        <v>3511650.8107618149</v>
      </c>
      <c r="AW59" s="34">
        <f t="shared" si="60"/>
        <v>3502093.5547988983</v>
      </c>
      <c r="AX59" s="34">
        <f t="shared" si="60"/>
        <v>3493140.3122112802</v>
      </c>
      <c r="AY59" s="34">
        <f t="shared" si="60"/>
        <v>3483308.345925048</v>
      </c>
      <c r="AZ59" s="34">
        <f t="shared" si="60"/>
        <v>3474074.2755313558</v>
      </c>
      <c r="BA59" s="34">
        <f t="shared" si="60"/>
        <v>3464700.5391708533</v>
      </c>
      <c r="BB59" s="34">
        <f t="shared" si="60"/>
        <v>3454450.7729777796</v>
      </c>
      <c r="BC59" s="34">
        <f t="shared" si="60"/>
        <v>3444789.5422170344</v>
      </c>
      <c r="BD59" s="34">
        <f t="shared" si="60"/>
        <v>3434254.2299877554</v>
      </c>
      <c r="BE59" s="34">
        <f t="shared" si="60"/>
        <v>3424300.9626400229</v>
      </c>
      <c r="BF59" s="34">
        <f t="shared" si="60"/>
        <v>3414202.3325934461</v>
      </c>
      <c r="BG59" s="34">
        <f t="shared" si="60"/>
        <v>3402508.2688114704</v>
      </c>
      <c r="BH59" s="34">
        <f t="shared" si="60"/>
        <v>3392105.9511989867</v>
      </c>
      <c r="BI59" s="34">
        <f t="shared" si="60"/>
        <v>3380834.8846822856</v>
      </c>
      <c r="BJ59" s="34">
        <f t="shared" si="60"/>
        <v>3370128.8679098627</v>
      </c>
      <c r="BK59" s="34">
        <f t="shared" si="60"/>
        <v>0</v>
      </c>
      <c r="BL59" s="34">
        <f t="shared" si="60"/>
        <v>0</v>
      </c>
      <c r="BM59" s="34">
        <f t="shared" si="60"/>
        <v>0</v>
      </c>
      <c r="BN59" s="34">
        <f t="shared" si="60"/>
        <v>0</v>
      </c>
      <c r="BO59" s="34">
        <f t="shared" ref="BO59:BP59" si="61">BO55+BO56-BO57-BO58</f>
        <v>0</v>
      </c>
      <c r="BP59" s="34">
        <f t="shared" si="61"/>
        <v>0</v>
      </c>
      <c r="BQ59" s="34">
        <f t="shared" ref="BQ59:EB59" si="62">BQ55+BQ56-BQ57-BQ58</f>
        <v>0</v>
      </c>
      <c r="BR59" s="34">
        <f t="shared" si="62"/>
        <v>0</v>
      </c>
      <c r="BS59" s="34">
        <f t="shared" si="62"/>
        <v>0</v>
      </c>
      <c r="BT59" s="34">
        <f t="shared" si="62"/>
        <v>0</v>
      </c>
      <c r="BU59" s="34">
        <f t="shared" si="62"/>
        <v>0</v>
      </c>
      <c r="BV59" s="34">
        <f t="shared" si="62"/>
        <v>0</v>
      </c>
      <c r="BW59" s="34">
        <f t="shared" si="62"/>
        <v>0</v>
      </c>
      <c r="BX59" s="34">
        <f t="shared" si="62"/>
        <v>0</v>
      </c>
      <c r="BY59" s="34">
        <f t="shared" si="62"/>
        <v>0</v>
      </c>
      <c r="BZ59" s="34">
        <f t="shared" si="62"/>
        <v>0</v>
      </c>
      <c r="CA59" s="34">
        <f t="shared" si="62"/>
        <v>0</v>
      </c>
      <c r="CB59" s="34">
        <f t="shared" si="62"/>
        <v>0</v>
      </c>
      <c r="CC59" s="34">
        <f t="shared" si="62"/>
        <v>0</v>
      </c>
      <c r="CD59" s="34">
        <f t="shared" si="62"/>
        <v>0</v>
      </c>
      <c r="CE59" s="34">
        <f t="shared" si="62"/>
        <v>0</v>
      </c>
      <c r="CF59" s="34">
        <f t="shared" si="62"/>
        <v>0</v>
      </c>
      <c r="CG59" s="34">
        <f t="shared" si="62"/>
        <v>0</v>
      </c>
      <c r="CH59" s="34">
        <f t="shared" si="62"/>
        <v>0</v>
      </c>
      <c r="CI59" s="34">
        <f t="shared" si="62"/>
        <v>0</v>
      </c>
      <c r="CJ59" s="34">
        <f t="shared" si="62"/>
        <v>0</v>
      </c>
      <c r="CK59" s="34">
        <f t="shared" si="62"/>
        <v>0</v>
      </c>
      <c r="CL59" s="34">
        <f t="shared" si="62"/>
        <v>0</v>
      </c>
      <c r="CM59" s="34">
        <f t="shared" si="62"/>
        <v>0</v>
      </c>
      <c r="CN59" s="34">
        <f t="shared" si="62"/>
        <v>0</v>
      </c>
      <c r="CO59" s="34">
        <f t="shared" si="62"/>
        <v>0</v>
      </c>
      <c r="CP59" s="34">
        <f t="shared" si="62"/>
        <v>0</v>
      </c>
      <c r="CQ59" s="34">
        <f t="shared" si="62"/>
        <v>0</v>
      </c>
      <c r="CR59" s="34">
        <f t="shared" si="62"/>
        <v>0</v>
      </c>
      <c r="CS59" s="34">
        <f t="shared" si="62"/>
        <v>0</v>
      </c>
      <c r="CT59" s="34">
        <f t="shared" si="62"/>
        <v>0</v>
      </c>
      <c r="CU59" s="34">
        <f t="shared" si="62"/>
        <v>0</v>
      </c>
      <c r="CV59" s="34">
        <f t="shared" si="62"/>
        <v>0</v>
      </c>
      <c r="CW59" s="34">
        <f t="shared" si="62"/>
        <v>0</v>
      </c>
      <c r="CX59" s="34">
        <f t="shared" si="62"/>
        <v>0</v>
      </c>
      <c r="CY59" s="34">
        <f t="shared" si="62"/>
        <v>0</v>
      </c>
      <c r="CZ59" s="34">
        <f t="shared" si="62"/>
        <v>0</v>
      </c>
      <c r="DA59" s="34">
        <f t="shared" si="62"/>
        <v>0</v>
      </c>
      <c r="DB59" s="34">
        <f t="shared" si="62"/>
        <v>0</v>
      </c>
      <c r="DC59" s="34">
        <f t="shared" si="62"/>
        <v>0</v>
      </c>
      <c r="DD59" s="34">
        <f t="shared" si="62"/>
        <v>0</v>
      </c>
      <c r="DE59" s="34">
        <f t="shared" si="62"/>
        <v>0</v>
      </c>
      <c r="DF59" s="34">
        <f t="shared" si="62"/>
        <v>0</v>
      </c>
      <c r="DG59" s="34">
        <f t="shared" si="62"/>
        <v>0</v>
      </c>
      <c r="DH59" s="34">
        <f t="shared" si="62"/>
        <v>0</v>
      </c>
      <c r="DI59" s="34">
        <f t="shared" si="62"/>
        <v>0</v>
      </c>
      <c r="DJ59" s="34">
        <f t="shared" si="62"/>
        <v>0</v>
      </c>
      <c r="DK59" s="34">
        <f t="shared" si="62"/>
        <v>0</v>
      </c>
      <c r="DL59" s="34">
        <f t="shared" si="62"/>
        <v>0</v>
      </c>
      <c r="DM59" s="34">
        <f t="shared" si="62"/>
        <v>0</v>
      </c>
      <c r="DN59" s="34">
        <f t="shared" si="62"/>
        <v>0</v>
      </c>
      <c r="DO59" s="34">
        <f t="shared" si="62"/>
        <v>0</v>
      </c>
      <c r="DP59" s="34">
        <f t="shared" si="62"/>
        <v>0</v>
      </c>
      <c r="DQ59" s="34">
        <f t="shared" si="62"/>
        <v>0</v>
      </c>
      <c r="DR59" s="34">
        <f t="shared" si="62"/>
        <v>0</v>
      </c>
      <c r="DS59" s="34">
        <f t="shared" si="62"/>
        <v>0</v>
      </c>
      <c r="DT59" s="34">
        <f t="shared" si="62"/>
        <v>0</v>
      </c>
      <c r="DU59" s="34">
        <f t="shared" si="62"/>
        <v>0</v>
      </c>
      <c r="DV59" s="34">
        <f t="shared" si="62"/>
        <v>0</v>
      </c>
      <c r="DW59" s="34">
        <f t="shared" si="62"/>
        <v>0</v>
      </c>
      <c r="DX59" s="34">
        <f t="shared" si="62"/>
        <v>0</v>
      </c>
      <c r="DY59" s="34">
        <f t="shared" si="62"/>
        <v>0</v>
      </c>
      <c r="DZ59" s="34">
        <f t="shared" si="62"/>
        <v>0</v>
      </c>
      <c r="EA59" s="34">
        <f t="shared" si="62"/>
        <v>0</v>
      </c>
      <c r="EB59" s="34">
        <f t="shared" si="62"/>
        <v>0</v>
      </c>
      <c r="EC59" s="34">
        <f t="shared" ref="EC59:EE59" si="63">EC55+EC56-EC57-EC58</f>
        <v>0</v>
      </c>
      <c r="ED59" s="34">
        <f t="shared" si="63"/>
        <v>0</v>
      </c>
      <c r="EE59" s="35">
        <f t="shared" si="63"/>
        <v>0</v>
      </c>
    </row>
    <row r="60" spans="1:135" s="49" customFormat="1" x14ac:dyDescent="0.6">
      <c r="B60" s="60" t="s">
        <v>22</v>
      </c>
      <c r="C60" s="62">
        <f t="shared" ref="C60:AH60" si="64">SUM(C57:C58)</f>
        <v>-3800000</v>
      </c>
      <c r="D60" s="63">
        <f t="shared" si="64"/>
        <v>28500</v>
      </c>
      <c r="E60" s="63">
        <f t="shared" si="64"/>
        <v>28570.288688510653</v>
      </c>
      <c r="F60" s="63">
        <f t="shared" si="64"/>
        <v>28640.75072788911</v>
      </c>
      <c r="G60" s="63">
        <f t="shared" si="64"/>
        <v>28711.386545665388</v>
      </c>
      <c r="H60" s="63">
        <f t="shared" si="64"/>
        <v>28782.196570423886</v>
      </c>
      <c r="I60" s="63">
        <f t="shared" si="64"/>
        <v>28853.181231806022</v>
      </c>
      <c r="J60" s="63">
        <f t="shared" si="64"/>
        <v>28924.340960512825</v>
      </c>
      <c r="K60" s="63">
        <f t="shared" si="64"/>
        <v>28995.676188307538</v>
      </c>
      <c r="L60" s="63">
        <f t="shared" si="64"/>
        <v>29067.187348018266</v>
      </c>
      <c r="M60" s="63">
        <f t="shared" si="64"/>
        <v>29138.874873540568</v>
      </c>
      <c r="N60" s="63">
        <f t="shared" si="64"/>
        <v>29210.739199840114</v>
      </c>
      <c r="O60" s="63">
        <f t="shared" si="64"/>
        <v>29282.780762955328</v>
      </c>
      <c r="P60" s="63">
        <f t="shared" si="64"/>
        <v>29355</v>
      </c>
      <c r="Q60" s="63">
        <f t="shared" si="64"/>
        <v>29427.397349165974</v>
      </c>
      <c r="R60" s="63">
        <f t="shared" si="64"/>
        <v>29499.973249725786</v>
      </c>
      <c r="S60" s="63">
        <f t="shared" si="64"/>
        <v>29572.72814203535</v>
      </c>
      <c r="T60" s="63">
        <f t="shared" si="64"/>
        <v>29645.662467536604</v>
      </c>
      <c r="U60" s="63">
        <f t="shared" si="64"/>
        <v>29718.776668760205</v>
      </c>
      <c r="V60" s="63">
        <f t="shared" si="64"/>
        <v>29792.07118932821</v>
      </c>
      <c r="W60" s="63">
        <f t="shared" si="64"/>
        <v>29865.546473956769</v>
      </c>
      <c r="X60" s="63">
        <f t="shared" si="64"/>
        <v>29939.202968458812</v>
      </c>
      <c r="Y60" s="63">
        <f t="shared" si="64"/>
        <v>30013.041119746787</v>
      </c>
      <c r="Z60" s="63">
        <f t="shared" si="64"/>
        <v>30087.061375835325</v>
      </c>
      <c r="AA60" s="63">
        <f t="shared" si="64"/>
        <v>30161.264185843986</v>
      </c>
      <c r="AB60" s="63">
        <f t="shared" si="64"/>
        <v>30235.649999999998</v>
      </c>
      <c r="AC60" s="63">
        <f t="shared" si="64"/>
        <v>30310.219269640947</v>
      </c>
      <c r="AD60" s="63">
        <f t="shared" si="64"/>
        <v>30384.972447217562</v>
      </c>
      <c r="AE60" s="63">
        <f t="shared" si="64"/>
        <v>30459.90998629641</v>
      </c>
      <c r="AF60" s="63">
        <f t="shared" si="64"/>
        <v>30535.032341562706</v>
      </c>
      <c r="AG60" s="63">
        <f t="shared" si="64"/>
        <v>30610.339968823009</v>
      </c>
      <c r="AH60" s="63">
        <f t="shared" si="64"/>
        <v>30685.833325008054</v>
      </c>
      <c r="AI60" s="63">
        <f t="shared" ref="AI60:BP60" si="65">SUM(AI57:AI58)</f>
        <v>30761.512868175472</v>
      </c>
      <c r="AJ60" s="63">
        <f t="shared" si="65"/>
        <v>30837.379057512582</v>
      </c>
      <c r="AK60" s="63">
        <f t="shared" si="65"/>
        <v>30913.432353339191</v>
      </c>
      <c r="AL60" s="63">
        <f t="shared" si="65"/>
        <v>30989.673217110383</v>
      </c>
      <c r="AM60" s="63">
        <f t="shared" si="65"/>
        <v>31066.102111419314</v>
      </c>
      <c r="AN60" s="63">
        <f t="shared" si="65"/>
        <v>31142.719499999996</v>
      </c>
      <c r="AO60" s="63">
        <f t="shared" si="65"/>
        <v>31219.52584773018</v>
      </c>
      <c r="AP60" s="63">
        <f t="shared" si="65"/>
        <v>31296.521620634085</v>
      </c>
      <c r="AQ60" s="63">
        <f t="shared" si="65"/>
        <v>31373.707285885299</v>
      </c>
      <c r="AR60" s="63">
        <f t="shared" si="65"/>
        <v>31451.083311809587</v>
      </c>
      <c r="AS60" s="63">
        <f t="shared" si="65"/>
        <v>31528.650167887703</v>
      </c>
      <c r="AT60" s="63">
        <f t="shared" si="65"/>
        <v>31606.4083247583</v>
      </c>
      <c r="AU60" s="63">
        <f t="shared" si="65"/>
        <v>31684.358254220733</v>
      </c>
      <c r="AV60" s="63">
        <f t="shared" si="65"/>
        <v>31762.50042923796</v>
      </c>
      <c r="AW60" s="63">
        <f t="shared" si="65"/>
        <v>31840.835323939373</v>
      </c>
      <c r="AX60" s="63">
        <f t="shared" si="65"/>
        <v>31919.363413623694</v>
      </c>
      <c r="AY60" s="63">
        <f t="shared" si="65"/>
        <v>31998.085174761894</v>
      </c>
      <c r="AZ60" s="63">
        <f t="shared" si="65"/>
        <v>32077.001084999993</v>
      </c>
      <c r="BA60" s="63">
        <f t="shared" si="65"/>
        <v>32156.111623162084</v>
      </c>
      <c r="BB60" s="63">
        <f t="shared" si="65"/>
        <v>32235.417269253106</v>
      </c>
      <c r="BC60" s="63">
        <f t="shared" si="65"/>
        <v>32314.918504461864</v>
      </c>
      <c r="BD60" s="63">
        <f t="shared" si="65"/>
        <v>32394.615811163872</v>
      </c>
      <c r="BE60" s="63">
        <f t="shared" si="65"/>
        <v>32474.509672924331</v>
      </c>
      <c r="BF60" s="63">
        <f t="shared" si="65"/>
        <v>32554.600574501052</v>
      </c>
      <c r="BG60" s="63">
        <f t="shared" si="65"/>
        <v>32634.889001847361</v>
      </c>
      <c r="BH60" s="63">
        <f t="shared" si="65"/>
        <v>32715.375442115092</v>
      </c>
      <c r="BI60" s="63">
        <f t="shared" si="65"/>
        <v>32796.060383657546</v>
      </c>
      <c r="BJ60" s="63">
        <f t="shared" si="65"/>
        <v>32876.944316032408</v>
      </c>
      <c r="BK60" s="63">
        <f t="shared" si="65"/>
        <v>3391514.4036968481</v>
      </c>
      <c r="BL60" s="63">
        <f t="shared" si="65"/>
        <v>0</v>
      </c>
      <c r="BM60" s="63">
        <f t="shared" si="65"/>
        <v>0</v>
      </c>
      <c r="BN60" s="63">
        <f t="shared" si="65"/>
        <v>0</v>
      </c>
      <c r="BO60" s="63">
        <f t="shared" si="65"/>
        <v>0</v>
      </c>
      <c r="BP60" s="63">
        <f t="shared" si="65"/>
        <v>0</v>
      </c>
      <c r="BQ60" s="63">
        <f t="shared" ref="BQ60:EB60" si="66">SUM(BQ57:BQ58)</f>
        <v>0</v>
      </c>
      <c r="BR60" s="63">
        <f t="shared" si="66"/>
        <v>0</v>
      </c>
      <c r="BS60" s="63">
        <f t="shared" si="66"/>
        <v>0</v>
      </c>
      <c r="BT60" s="63">
        <f t="shared" si="66"/>
        <v>0</v>
      </c>
      <c r="BU60" s="63">
        <f t="shared" si="66"/>
        <v>0</v>
      </c>
      <c r="BV60" s="63">
        <f t="shared" si="66"/>
        <v>0</v>
      </c>
      <c r="BW60" s="63">
        <f t="shared" si="66"/>
        <v>0</v>
      </c>
      <c r="BX60" s="63">
        <f t="shared" si="66"/>
        <v>0</v>
      </c>
      <c r="BY60" s="63">
        <f t="shared" si="66"/>
        <v>0</v>
      </c>
      <c r="BZ60" s="63">
        <f t="shared" si="66"/>
        <v>0</v>
      </c>
      <c r="CA60" s="63">
        <f t="shared" si="66"/>
        <v>0</v>
      </c>
      <c r="CB60" s="63">
        <f t="shared" si="66"/>
        <v>0</v>
      </c>
      <c r="CC60" s="63">
        <f t="shared" si="66"/>
        <v>0</v>
      </c>
      <c r="CD60" s="63">
        <f t="shared" si="66"/>
        <v>0</v>
      </c>
      <c r="CE60" s="63">
        <f t="shared" si="66"/>
        <v>0</v>
      </c>
      <c r="CF60" s="63">
        <f t="shared" si="66"/>
        <v>0</v>
      </c>
      <c r="CG60" s="63">
        <f t="shared" si="66"/>
        <v>0</v>
      </c>
      <c r="CH60" s="63">
        <f t="shared" si="66"/>
        <v>0</v>
      </c>
      <c r="CI60" s="63">
        <f t="shared" si="66"/>
        <v>0</v>
      </c>
      <c r="CJ60" s="63">
        <f t="shared" si="66"/>
        <v>0</v>
      </c>
      <c r="CK60" s="63">
        <f t="shared" si="66"/>
        <v>0</v>
      </c>
      <c r="CL60" s="63">
        <f t="shared" si="66"/>
        <v>0</v>
      </c>
      <c r="CM60" s="63">
        <f t="shared" si="66"/>
        <v>0</v>
      </c>
      <c r="CN60" s="63">
        <f t="shared" si="66"/>
        <v>0</v>
      </c>
      <c r="CO60" s="63">
        <f t="shared" si="66"/>
        <v>0</v>
      </c>
      <c r="CP60" s="63">
        <f t="shared" si="66"/>
        <v>0</v>
      </c>
      <c r="CQ60" s="63">
        <f t="shared" si="66"/>
        <v>0</v>
      </c>
      <c r="CR60" s="63">
        <f t="shared" si="66"/>
        <v>0</v>
      </c>
      <c r="CS60" s="63">
        <f t="shared" si="66"/>
        <v>0</v>
      </c>
      <c r="CT60" s="63">
        <f t="shared" si="66"/>
        <v>0</v>
      </c>
      <c r="CU60" s="63">
        <f t="shared" si="66"/>
        <v>0</v>
      </c>
      <c r="CV60" s="63">
        <f t="shared" si="66"/>
        <v>0</v>
      </c>
      <c r="CW60" s="63">
        <f t="shared" si="66"/>
        <v>0</v>
      </c>
      <c r="CX60" s="63">
        <f t="shared" si="66"/>
        <v>0</v>
      </c>
      <c r="CY60" s="63">
        <f t="shared" si="66"/>
        <v>0</v>
      </c>
      <c r="CZ60" s="63">
        <f t="shared" si="66"/>
        <v>0</v>
      </c>
      <c r="DA60" s="63">
        <f t="shared" si="66"/>
        <v>0</v>
      </c>
      <c r="DB60" s="63">
        <f t="shared" si="66"/>
        <v>0</v>
      </c>
      <c r="DC60" s="63">
        <f t="shared" si="66"/>
        <v>0</v>
      </c>
      <c r="DD60" s="63">
        <f t="shared" si="66"/>
        <v>0</v>
      </c>
      <c r="DE60" s="63">
        <f t="shared" si="66"/>
        <v>0</v>
      </c>
      <c r="DF60" s="63">
        <f t="shared" si="66"/>
        <v>0</v>
      </c>
      <c r="DG60" s="63">
        <f t="shared" si="66"/>
        <v>0</v>
      </c>
      <c r="DH60" s="63">
        <f t="shared" si="66"/>
        <v>0</v>
      </c>
      <c r="DI60" s="63">
        <f t="shared" si="66"/>
        <v>0</v>
      </c>
      <c r="DJ60" s="63">
        <f t="shared" si="66"/>
        <v>0</v>
      </c>
      <c r="DK60" s="63">
        <f t="shared" si="66"/>
        <v>0</v>
      </c>
      <c r="DL60" s="63">
        <f t="shared" si="66"/>
        <v>0</v>
      </c>
      <c r="DM60" s="63">
        <f t="shared" si="66"/>
        <v>0</v>
      </c>
      <c r="DN60" s="63">
        <f t="shared" si="66"/>
        <v>0</v>
      </c>
      <c r="DO60" s="63">
        <f t="shared" si="66"/>
        <v>0</v>
      </c>
      <c r="DP60" s="63">
        <f t="shared" si="66"/>
        <v>0</v>
      </c>
      <c r="DQ60" s="63">
        <f t="shared" si="66"/>
        <v>0</v>
      </c>
      <c r="DR60" s="63">
        <f t="shared" si="66"/>
        <v>0</v>
      </c>
      <c r="DS60" s="63">
        <f t="shared" si="66"/>
        <v>0</v>
      </c>
      <c r="DT60" s="63">
        <f t="shared" si="66"/>
        <v>0</v>
      </c>
      <c r="DU60" s="63">
        <f t="shared" si="66"/>
        <v>0</v>
      </c>
      <c r="DV60" s="63">
        <f t="shared" si="66"/>
        <v>0</v>
      </c>
      <c r="DW60" s="63">
        <f t="shared" si="66"/>
        <v>0</v>
      </c>
      <c r="DX60" s="63">
        <f t="shared" si="66"/>
        <v>0</v>
      </c>
      <c r="DY60" s="63">
        <f t="shared" si="66"/>
        <v>0</v>
      </c>
      <c r="DZ60" s="63">
        <f t="shared" si="66"/>
        <v>0</v>
      </c>
      <c r="EA60" s="63">
        <f t="shared" si="66"/>
        <v>0</v>
      </c>
      <c r="EB60" s="63">
        <f t="shared" si="66"/>
        <v>0</v>
      </c>
      <c r="EC60" s="63">
        <f t="shared" ref="EC60:EE60" si="67">SUM(EC57:EC58)</f>
        <v>0</v>
      </c>
      <c r="ED60" s="63">
        <f t="shared" si="67"/>
        <v>0</v>
      </c>
      <c r="EE60" s="64">
        <f t="shared" si="67"/>
        <v>0</v>
      </c>
    </row>
    <row r="61" spans="1:135" x14ac:dyDescent="0.6">
      <c r="B61" s="12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</row>
    <row r="62" spans="1:135" s="49" customFormat="1" x14ac:dyDescent="0.6">
      <c r="B62" s="41" t="s">
        <v>49</v>
      </c>
      <c r="C62" s="42">
        <f>XIRR(C60:EE60, $C$51:$EE$51)</f>
        <v>7.9999998211860726E-2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</row>
    <row r="63" spans="1:135" s="49" customFormat="1" x14ac:dyDescent="0.6">
      <c r="B63" s="41"/>
      <c r="C63" s="43">
        <f>SUMIF($C$60:$EE$60, "&gt;0", $C$60:$EE$60)/ABS(SUMIF($C$60:$EE$60, "&lt;0", $C$60:$EE$60))</f>
        <v>1.3681878398077436</v>
      </c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</row>
    <row r="64" spans="1:135" ht="8.0500000000000007" customHeight="1" x14ac:dyDescent="0.6">
      <c r="B64" s="1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</row>
    <row r="65" spans="1:135" ht="18.3" x14ac:dyDescent="0.7">
      <c r="B65" s="27" t="s">
        <v>55</v>
      </c>
      <c r="C65" s="2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</row>
    <row r="66" spans="1:135" ht="8.0500000000000007" customHeight="1" x14ac:dyDescent="0.6">
      <c r="B66" s="1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</row>
    <row r="67" spans="1:135" x14ac:dyDescent="0.6">
      <c r="B67" s="55" t="s">
        <v>41</v>
      </c>
      <c r="C67" s="30">
        <v>0</v>
      </c>
      <c r="D67" s="31">
        <f t="shared" ref="D67:AI67" si="68">IF(D$17&gt;$C$15, 0, C71)</f>
        <v>200000</v>
      </c>
      <c r="E67" s="31">
        <f t="shared" si="68"/>
        <v>199811.56523757253</v>
      </c>
      <c r="F67" s="31">
        <f t="shared" si="68"/>
        <v>199618.19534806686</v>
      </c>
      <c r="G67" s="31">
        <f t="shared" si="68"/>
        <v>199377.48736260904</v>
      </c>
      <c r="H67" s="31">
        <f t="shared" si="68"/>
        <v>199173.84466283923</v>
      </c>
      <c r="I67" s="31">
        <f t="shared" si="68"/>
        <v>198922.87248157433</v>
      </c>
      <c r="J67" s="31">
        <f t="shared" si="68"/>
        <v>198708.78561821434</v>
      </c>
      <c r="K67" s="31">
        <f t="shared" si="68"/>
        <v>198489.54956153603</v>
      </c>
      <c r="L67" s="31">
        <f t="shared" si="68"/>
        <v>198180.88625047193</v>
      </c>
      <c r="M67" s="31">
        <f t="shared" si="68"/>
        <v>197950.67009057396</v>
      </c>
      <c r="N67" s="31">
        <f t="shared" si="68"/>
        <v>197673.16357376298</v>
      </c>
      <c r="O67" s="31">
        <f t="shared" si="68"/>
        <v>197432.0624961773</v>
      </c>
      <c r="P67" s="31">
        <f t="shared" si="68"/>
        <v>197143.69110175036</v>
      </c>
      <c r="Q67" s="31">
        <f t="shared" si="68"/>
        <v>196891.52516202934</v>
      </c>
      <c r="R67" s="31">
        <f t="shared" si="68"/>
        <v>196633.89517510694</v>
      </c>
      <c r="S67" s="31">
        <f t="shared" si="68"/>
        <v>196329.0277357086</v>
      </c>
      <c r="T67" s="31">
        <f t="shared" si="68"/>
        <v>196060.05999933486</v>
      </c>
      <c r="U67" s="31">
        <f t="shared" si="68"/>
        <v>195743.88337003643</v>
      </c>
      <c r="V67" s="31">
        <f t="shared" si="68"/>
        <v>195463.39159405333</v>
      </c>
      <c r="W67" s="31">
        <f t="shared" si="68"/>
        <v>195177.20279541053</v>
      </c>
      <c r="X67" s="31">
        <f t="shared" si="68"/>
        <v>194761.03915383536</v>
      </c>
      <c r="Y67" s="31">
        <f t="shared" si="68"/>
        <v>194462.50067211801</v>
      </c>
      <c r="Z67" s="31">
        <f t="shared" si="68"/>
        <v>194116.8508299895</v>
      </c>
      <c r="AA67" s="31">
        <f t="shared" si="68"/>
        <v>193806.30585177123</v>
      </c>
      <c r="AB67" s="31">
        <f t="shared" si="68"/>
        <v>193448.69083682069</v>
      </c>
      <c r="AC67" s="31">
        <f t="shared" si="68"/>
        <v>193125.94372759815</v>
      </c>
      <c r="AD67" s="31">
        <f t="shared" si="68"/>
        <v>192797.15540052854</v>
      </c>
      <c r="AE67" s="31">
        <f t="shared" si="68"/>
        <v>192421.36258766789</v>
      </c>
      <c r="AF67" s="31">
        <f t="shared" si="68"/>
        <v>192080.07528117605</v>
      </c>
      <c r="AG67" s="31">
        <f t="shared" si="68"/>
        <v>191691.83426573718</v>
      </c>
      <c r="AH67" s="31">
        <f t="shared" si="68"/>
        <v>191337.84547180959</v>
      </c>
      <c r="AI67" s="31">
        <f t="shared" si="68"/>
        <v>190977.5619463629</v>
      </c>
      <c r="AJ67" s="31">
        <f t="shared" ref="AJ67:BO67" si="69">IF(AJ$17&gt;$C$15, 0, AI71)</f>
        <v>190489.37474956765</v>
      </c>
      <c r="AK67" s="31">
        <f t="shared" si="69"/>
        <v>190115.55100941457</v>
      </c>
      <c r="AL67" s="31">
        <f t="shared" si="69"/>
        <v>189694.92809182397</v>
      </c>
      <c r="AM67" s="31">
        <f t="shared" si="69"/>
        <v>189307.87902648977</v>
      </c>
      <c r="AN67" s="31">
        <f t="shared" si="69"/>
        <v>188874.0956841046</v>
      </c>
      <c r="AO67" s="31">
        <f t="shared" si="69"/>
        <v>188473.60867499071</v>
      </c>
      <c r="AP67" s="31">
        <f t="shared" si="69"/>
        <v>188066.45290232633</v>
      </c>
      <c r="AQ67" s="31">
        <f t="shared" si="69"/>
        <v>187612.66460677702</v>
      </c>
      <c r="AR67" s="31">
        <f t="shared" si="69"/>
        <v>187191.74810002133</v>
      </c>
      <c r="AS67" s="31">
        <f t="shared" si="69"/>
        <v>186724.27443987696</v>
      </c>
      <c r="AT67" s="31">
        <f t="shared" si="69"/>
        <v>186289.3771362933</v>
      </c>
      <c r="AU67" s="31">
        <f t="shared" si="69"/>
        <v>185847.53531721106</v>
      </c>
      <c r="AV67" s="31">
        <f t="shared" si="69"/>
        <v>185280.40076686128</v>
      </c>
      <c r="AW67" s="31">
        <f t="shared" si="69"/>
        <v>184823.72688220063</v>
      </c>
      <c r="AX67" s="31">
        <f t="shared" si="69"/>
        <v>184320.71341046819</v>
      </c>
      <c r="AY67" s="31">
        <f t="shared" si="69"/>
        <v>183849.49011638301</v>
      </c>
      <c r="AZ67" s="31">
        <f t="shared" si="69"/>
        <v>183332.0182065813</v>
      </c>
      <c r="BA67" s="31">
        <f t="shared" si="69"/>
        <v>182846.01450165012</v>
      </c>
      <c r="BB67" s="31">
        <f t="shared" si="69"/>
        <v>182352.65995636053</v>
      </c>
      <c r="BC67" s="31">
        <f t="shared" si="69"/>
        <v>181813.19857777772</v>
      </c>
      <c r="BD67" s="31">
        <f t="shared" si="69"/>
        <v>181304.71274826481</v>
      </c>
      <c r="BE67" s="31">
        <f t="shared" si="69"/>
        <v>180750.22263093432</v>
      </c>
      <c r="BF67" s="31">
        <f t="shared" si="69"/>
        <v>180226.36645473787</v>
      </c>
      <c r="BG67" s="31">
        <f t="shared" si="69"/>
        <v>179694.85961018119</v>
      </c>
      <c r="BH67" s="31">
        <f t="shared" si="69"/>
        <v>179079.38256902454</v>
      </c>
      <c r="BI67" s="31">
        <f t="shared" si="69"/>
        <v>178531.89216836749</v>
      </c>
      <c r="BJ67" s="31">
        <f t="shared" si="69"/>
        <v>177938.67814117268</v>
      </c>
      <c r="BK67" s="31">
        <f t="shared" si="69"/>
        <v>177375.20357420304</v>
      </c>
      <c r="BL67" s="31">
        <f t="shared" si="69"/>
        <v>0</v>
      </c>
      <c r="BM67" s="31">
        <f t="shared" si="69"/>
        <v>0</v>
      </c>
      <c r="BN67" s="31">
        <f t="shared" si="69"/>
        <v>0</v>
      </c>
      <c r="BO67" s="31">
        <f t="shared" si="69"/>
        <v>0</v>
      </c>
      <c r="BP67" s="31">
        <f t="shared" ref="BP67:CU67" si="70">IF(BP$17&gt;$C$15, 0, BO71)</f>
        <v>0</v>
      </c>
      <c r="BQ67" s="31">
        <f t="shared" si="70"/>
        <v>0</v>
      </c>
      <c r="BR67" s="31">
        <f t="shared" si="70"/>
        <v>0</v>
      </c>
      <c r="BS67" s="31">
        <f t="shared" si="70"/>
        <v>0</v>
      </c>
      <c r="BT67" s="31">
        <f t="shared" si="70"/>
        <v>0</v>
      </c>
      <c r="BU67" s="31">
        <f t="shared" si="70"/>
        <v>0</v>
      </c>
      <c r="BV67" s="31">
        <f t="shared" si="70"/>
        <v>0</v>
      </c>
      <c r="BW67" s="31">
        <f t="shared" si="70"/>
        <v>0</v>
      </c>
      <c r="BX67" s="31">
        <f t="shared" si="70"/>
        <v>0</v>
      </c>
      <c r="BY67" s="31">
        <f t="shared" si="70"/>
        <v>0</v>
      </c>
      <c r="BZ67" s="31">
        <f t="shared" si="70"/>
        <v>0</v>
      </c>
      <c r="CA67" s="31">
        <f t="shared" si="70"/>
        <v>0</v>
      </c>
      <c r="CB67" s="31">
        <f t="shared" si="70"/>
        <v>0</v>
      </c>
      <c r="CC67" s="31">
        <f t="shared" si="70"/>
        <v>0</v>
      </c>
      <c r="CD67" s="31">
        <f t="shared" si="70"/>
        <v>0</v>
      </c>
      <c r="CE67" s="31">
        <f t="shared" si="70"/>
        <v>0</v>
      </c>
      <c r="CF67" s="31">
        <f t="shared" si="70"/>
        <v>0</v>
      </c>
      <c r="CG67" s="31">
        <f t="shared" si="70"/>
        <v>0</v>
      </c>
      <c r="CH67" s="31">
        <f t="shared" si="70"/>
        <v>0</v>
      </c>
      <c r="CI67" s="31">
        <f t="shared" si="70"/>
        <v>0</v>
      </c>
      <c r="CJ67" s="31">
        <f t="shared" si="70"/>
        <v>0</v>
      </c>
      <c r="CK67" s="31">
        <f t="shared" si="70"/>
        <v>0</v>
      </c>
      <c r="CL67" s="31">
        <f t="shared" si="70"/>
        <v>0</v>
      </c>
      <c r="CM67" s="31">
        <f t="shared" si="70"/>
        <v>0</v>
      </c>
      <c r="CN67" s="31">
        <f t="shared" si="70"/>
        <v>0</v>
      </c>
      <c r="CO67" s="31">
        <f t="shared" si="70"/>
        <v>0</v>
      </c>
      <c r="CP67" s="31">
        <f t="shared" si="70"/>
        <v>0</v>
      </c>
      <c r="CQ67" s="31">
        <f t="shared" si="70"/>
        <v>0</v>
      </c>
      <c r="CR67" s="31">
        <f t="shared" si="70"/>
        <v>0</v>
      </c>
      <c r="CS67" s="31">
        <f t="shared" si="70"/>
        <v>0</v>
      </c>
      <c r="CT67" s="31">
        <f t="shared" si="70"/>
        <v>0</v>
      </c>
      <c r="CU67" s="31">
        <f t="shared" si="70"/>
        <v>0</v>
      </c>
      <c r="CV67" s="31">
        <f t="shared" ref="CV67:EE67" si="71">IF(CV$17&gt;$C$15, 0, CU71)</f>
        <v>0</v>
      </c>
      <c r="CW67" s="31">
        <f t="shared" si="71"/>
        <v>0</v>
      </c>
      <c r="CX67" s="31">
        <f t="shared" si="71"/>
        <v>0</v>
      </c>
      <c r="CY67" s="31">
        <f t="shared" si="71"/>
        <v>0</v>
      </c>
      <c r="CZ67" s="31">
        <f t="shared" si="71"/>
        <v>0</v>
      </c>
      <c r="DA67" s="31">
        <f t="shared" si="71"/>
        <v>0</v>
      </c>
      <c r="DB67" s="31">
        <f t="shared" si="71"/>
        <v>0</v>
      </c>
      <c r="DC67" s="31">
        <f t="shared" si="71"/>
        <v>0</v>
      </c>
      <c r="DD67" s="31">
        <f t="shared" si="71"/>
        <v>0</v>
      </c>
      <c r="DE67" s="31">
        <f t="shared" si="71"/>
        <v>0</v>
      </c>
      <c r="DF67" s="31">
        <f t="shared" si="71"/>
        <v>0</v>
      </c>
      <c r="DG67" s="31">
        <f t="shared" si="71"/>
        <v>0</v>
      </c>
      <c r="DH67" s="31">
        <f t="shared" si="71"/>
        <v>0</v>
      </c>
      <c r="DI67" s="31">
        <f t="shared" si="71"/>
        <v>0</v>
      </c>
      <c r="DJ67" s="31">
        <f t="shared" si="71"/>
        <v>0</v>
      </c>
      <c r="DK67" s="31">
        <f t="shared" si="71"/>
        <v>0</v>
      </c>
      <c r="DL67" s="31">
        <f t="shared" si="71"/>
        <v>0</v>
      </c>
      <c r="DM67" s="31">
        <f t="shared" si="71"/>
        <v>0</v>
      </c>
      <c r="DN67" s="31">
        <f t="shared" si="71"/>
        <v>0</v>
      </c>
      <c r="DO67" s="31">
        <f t="shared" si="71"/>
        <v>0</v>
      </c>
      <c r="DP67" s="31">
        <f t="shared" si="71"/>
        <v>0</v>
      </c>
      <c r="DQ67" s="31">
        <f t="shared" si="71"/>
        <v>0</v>
      </c>
      <c r="DR67" s="31">
        <f t="shared" si="71"/>
        <v>0</v>
      </c>
      <c r="DS67" s="31">
        <f t="shared" si="71"/>
        <v>0</v>
      </c>
      <c r="DT67" s="31">
        <f t="shared" si="71"/>
        <v>0</v>
      </c>
      <c r="DU67" s="31">
        <f t="shared" si="71"/>
        <v>0</v>
      </c>
      <c r="DV67" s="31">
        <f t="shared" si="71"/>
        <v>0</v>
      </c>
      <c r="DW67" s="31">
        <f t="shared" si="71"/>
        <v>0</v>
      </c>
      <c r="DX67" s="31">
        <f t="shared" si="71"/>
        <v>0</v>
      </c>
      <c r="DY67" s="31">
        <f t="shared" si="71"/>
        <v>0</v>
      </c>
      <c r="DZ67" s="31">
        <f t="shared" si="71"/>
        <v>0</v>
      </c>
      <c r="EA67" s="31">
        <f t="shared" si="71"/>
        <v>0</v>
      </c>
      <c r="EB67" s="31">
        <f t="shared" si="71"/>
        <v>0</v>
      </c>
      <c r="EC67" s="31">
        <f t="shared" si="71"/>
        <v>0</v>
      </c>
      <c r="ED67" s="31">
        <f t="shared" si="71"/>
        <v>0</v>
      </c>
      <c r="EE67" s="32">
        <f t="shared" si="71"/>
        <v>0</v>
      </c>
    </row>
    <row r="68" spans="1:135" x14ac:dyDescent="0.6">
      <c r="B68" s="54" t="s">
        <v>43</v>
      </c>
      <c r="C68" s="33">
        <v>0</v>
      </c>
      <c r="D68" s="34">
        <f t="shared" ref="D68:AI68" si="72">D$67*(1+$D$8)^((D51-C51)/365)-D$67</f>
        <v>1311.5652375725331</v>
      </c>
      <c r="E68" s="34">
        <f t="shared" si="72"/>
        <v>1310.3295151527855</v>
      </c>
      <c r="F68" s="34">
        <f t="shared" si="72"/>
        <v>1266.6999475889897</v>
      </c>
      <c r="G68" s="34">
        <f t="shared" si="72"/>
        <v>1307.4829078967741</v>
      </c>
      <c r="H68" s="34">
        <f t="shared" si="72"/>
        <v>1263.8802698100626</v>
      </c>
      <c r="I68" s="34">
        <f t="shared" si="72"/>
        <v>1304.501622524549</v>
      </c>
      <c r="J68" s="34">
        <f t="shared" si="72"/>
        <v>1303.0976780855271</v>
      </c>
      <c r="K68" s="34">
        <f t="shared" si="72"/>
        <v>1217.4249093731341</v>
      </c>
      <c r="L68" s="34">
        <f t="shared" si="72"/>
        <v>1299.6358057871985</v>
      </c>
      <c r="M68" s="34">
        <f t="shared" si="72"/>
        <v>1256.1184765332728</v>
      </c>
      <c r="N68" s="34">
        <f t="shared" si="72"/>
        <v>1296.3062487216957</v>
      </c>
      <c r="O68" s="34">
        <f t="shared" si="72"/>
        <v>1252.8275930970267</v>
      </c>
      <c r="P68" s="34">
        <f t="shared" si="72"/>
        <v>1292.8340602789831</v>
      </c>
      <c r="Q68" s="34">
        <f t="shared" si="72"/>
        <v>1291.1803998757969</v>
      </c>
      <c r="R68" s="34">
        <f t="shared" si="72"/>
        <v>1247.7627316398721</v>
      </c>
      <c r="S68" s="34">
        <f t="shared" si="72"/>
        <v>1287.4916395228647</v>
      </c>
      <c r="T68" s="34">
        <f t="shared" si="72"/>
        <v>1244.1213953087572</v>
      </c>
      <c r="U68" s="34">
        <f t="shared" si="72"/>
        <v>1283.6543644779595</v>
      </c>
      <c r="V68" s="34">
        <f t="shared" si="72"/>
        <v>1281.8149481639557</v>
      </c>
      <c r="W68" s="34">
        <f t="shared" si="72"/>
        <v>1155.7072254751984</v>
      </c>
      <c r="X68" s="34">
        <f t="shared" si="72"/>
        <v>1277.2090429383679</v>
      </c>
      <c r="Y68" s="34">
        <f t="shared" si="72"/>
        <v>1233.9839010160649</v>
      </c>
      <c r="Z68" s="34">
        <f t="shared" si="72"/>
        <v>1272.9845678783313</v>
      </c>
      <c r="AA68" s="34">
        <f t="shared" si="72"/>
        <v>1229.8199421991303</v>
      </c>
      <c r="AB68" s="34">
        <f t="shared" si="72"/>
        <v>1268.6028907774598</v>
      </c>
      <c r="AC68" s="34">
        <f t="shared" si="72"/>
        <v>1266.4863713325467</v>
      </c>
      <c r="AD68" s="34">
        <f t="shared" si="72"/>
        <v>1223.4162633086962</v>
      </c>
      <c r="AE68" s="34">
        <f t="shared" si="72"/>
        <v>1261.8658506816428</v>
      </c>
      <c r="AF68" s="34">
        <f t="shared" si="72"/>
        <v>1218.8659499065543</v>
      </c>
      <c r="AG68" s="34">
        <f t="shared" si="72"/>
        <v>1257.0817307473044</v>
      </c>
      <c r="AH68" s="34">
        <f t="shared" si="72"/>
        <v>1254.7603337642504</v>
      </c>
      <c r="AI68" s="34">
        <f t="shared" si="72"/>
        <v>1130.8397962666349</v>
      </c>
      <c r="AJ68" s="34">
        <f t="shared" ref="AJ68:BO68" si="73">AJ$67*(1+$D$8)^((AJ51-AI51)/365)-AJ$67</f>
        <v>1249.1962102423131</v>
      </c>
      <c r="AK68" s="34">
        <f t="shared" si="73"/>
        <v>1206.3998378482938</v>
      </c>
      <c r="AL68" s="34">
        <f t="shared" si="73"/>
        <v>1243.9863671452913</v>
      </c>
      <c r="AM68" s="34">
        <f t="shared" si="73"/>
        <v>1201.2746634790092</v>
      </c>
      <c r="AN68" s="34">
        <f t="shared" si="73"/>
        <v>1238.6034908861038</v>
      </c>
      <c r="AO68" s="34">
        <f t="shared" si="73"/>
        <v>1235.977166689845</v>
      </c>
      <c r="AP68" s="34">
        <f t="shared" si="73"/>
        <v>1193.3970529051148</v>
      </c>
      <c r="AQ68" s="34">
        <f t="shared" si="73"/>
        <v>1230.331245133013</v>
      </c>
      <c r="AR68" s="34">
        <f t="shared" si="73"/>
        <v>1187.8465141613851</v>
      </c>
      <c r="AS68" s="34">
        <f t="shared" si="73"/>
        <v>1224.5053368314984</v>
      </c>
      <c r="AT68" s="34">
        <f t="shared" si="73"/>
        <v>1221.6533559050295</v>
      </c>
      <c r="AU68" s="34">
        <f t="shared" si="73"/>
        <v>1100.4632525039488</v>
      </c>
      <c r="AV68" s="34">
        <f t="shared" si="73"/>
        <v>1215.0366642466106</v>
      </c>
      <c r="AW68" s="34">
        <f t="shared" si="73"/>
        <v>1172.8199663696287</v>
      </c>
      <c r="AX68" s="34">
        <f t="shared" si="73"/>
        <v>1208.7432013686921</v>
      </c>
      <c r="AY68" s="34">
        <f t="shared" si="73"/>
        <v>1166.6378362383984</v>
      </c>
      <c r="AZ68" s="34">
        <f t="shared" si="73"/>
        <v>1202.2595100688341</v>
      </c>
      <c r="BA68" s="34">
        <f t="shared" si="73"/>
        <v>1199.0723822452419</v>
      </c>
      <c r="BB68" s="34">
        <f t="shared" si="73"/>
        <v>1157.1395303252502</v>
      </c>
      <c r="BC68" s="34">
        <f t="shared" si="73"/>
        <v>1192.2993549324456</v>
      </c>
      <c r="BD68" s="34">
        <f t="shared" si="73"/>
        <v>1150.4896622044616</v>
      </c>
      <c r="BE68" s="34">
        <f t="shared" si="73"/>
        <v>1185.3285434311547</v>
      </c>
      <c r="BF68" s="34">
        <f t="shared" si="73"/>
        <v>1181.8931856802083</v>
      </c>
      <c r="BG68" s="34">
        <f t="shared" si="73"/>
        <v>1102.1486957827001</v>
      </c>
      <c r="BH68" s="34">
        <f t="shared" si="73"/>
        <v>1174.3714647174347</v>
      </c>
      <c r="BI68" s="34">
        <f t="shared" si="73"/>
        <v>1132.8944140503299</v>
      </c>
      <c r="BJ68" s="34">
        <f t="shared" si="73"/>
        <v>1166.890923347848</v>
      </c>
      <c r="BK68" s="34">
        <f t="shared" si="73"/>
        <v>1125.554515104508</v>
      </c>
      <c r="BL68" s="34">
        <f t="shared" si="73"/>
        <v>0</v>
      </c>
      <c r="BM68" s="34">
        <f t="shared" si="73"/>
        <v>0</v>
      </c>
      <c r="BN68" s="34">
        <f t="shared" si="73"/>
        <v>0</v>
      </c>
      <c r="BO68" s="34">
        <f t="shared" si="73"/>
        <v>0</v>
      </c>
      <c r="BP68" s="34">
        <f t="shared" ref="BP68:CU68" si="74">BP$67*(1+$D$8)^((BP51-BO51)/365)-BP$67</f>
        <v>0</v>
      </c>
      <c r="BQ68" s="34">
        <f t="shared" si="74"/>
        <v>0</v>
      </c>
      <c r="BR68" s="34">
        <f t="shared" si="74"/>
        <v>0</v>
      </c>
      <c r="BS68" s="34">
        <f t="shared" si="74"/>
        <v>0</v>
      </c>
      <c r="BT68" s="34">
        <f t="shared" si="74"/>
        <v>0</v>
      </c>
      <c r="BU68" s="34">
        <f t="shared" si="74"/>
        <v>0</v>
      </c>
      <c r="BV68" s="34">
        <f t="shared" si="74"/>
        <v>0</v>
      </c>
      <c r="BW68" s="34">
        <f t="shared" si="74"/>
        <v>0</v>
      </c>
      <c r="BX68" s="34">
        <f t="shared" si="74"/>
        <v>0</v>
      </c>
      <c r="BY68" s="34">
        <f t="shared" si="74"/>
        <v>0</v>
      </c>
      <c r="BZ68" s="34">
        <f t="shared" si="74"/>
        <v>0</v>
      </c>
      <c r="CA68" s="34">
        <f t="shared" si="74"/>
        <v>0</v>
      </c>
      <c r="CB68" s="34">
        <f t="shared" si="74"/>
        <v>0</v>
      </c>
      <c r="CC68" s="34">
        <f t="shared" si="74"/>
        <v>0</v>
      </c>
      <c r="CD68" s="34">
        <f t="shared" si="74"/>
        <v>0</v>
      </c>
      <c r="CE68" s="34">
        <f t="shared" si="74"/>
        <v>0</v>
      </c>
      <c r="CF68" s="34">
        <f t="shared" si="74"/>
        <v>0</v>
      </c>
      <c r="CG68" s="34">
        <f t="shared" si="74"/>
        <v>0</v>
      </c>
      <c r="CH68" s="34">
        <f t="shared" si="74"/>
        <v>0</v>
      </c>
      <c r="CI68" s="34">
        <f t="shared" si="74"/>
        <v>0</v>
      </c>
      <c r="CJ68" s="34">
        <f t="shared" si="74"/>
        <v>0</v>
      </c>
      <c r="CK68" s="34">
        <f t="shared" si="74"/>
        <v>0</v>
      </c>
      <c r="CL68" s="34">
        <f t="shared" si="74"/>
        <v>0</v>
      </c>
      <c r="CM68" s="34">
        <f t="shared" si="74"/>
        <v>0</v>
      </c>
      <c r="CN68" s="34">
        <f t="shared" si="74"/>
        <v>0</v>
      </c>
      <c r="CO68" s="34">
        <f t="shared" si="74"/>
        <v>0</v>
      </c>
      <c r="CP68" s="34">
        <f t="shared" si="74"/>
        <v>0</v>
      </c>
      <c r="CQ68" s="34">
        <f t="shared" si="74"/>
        <v>0</v>
      </c>
      <c r="CR68" s="34">
        <f t="shared" si="74"/>
        <v>0</v>
      </c>
      <c r="CS68" s="34">
        <f t="shared" si="74"/>
        <v>0</v>
      </c>
      <c r="CT68" s="34">
        <f t="shared" si="74"/>
        <v>0</v>
      </c>
      <c r="CU68" s="34">
        <f t="shared" si="74"/>
        <v>0</v>
      </c>
      <c r="CV68" s="34">
        <f t="shared" ref="CV68:EE68" si="75">CV$67*(1+$D$8)^((CV51-CU51)/365)-CV$67</f>
        <v>0</v>
      </c>
      <c r="CW68" s="34">
        <f t="shared" si="75"/>
        <v>0</v>
      </c>
      <c r="CX68" s="34">
        <f t="shared" si="75"/>
        <v>0</v>
      </c>
      <c r="CY68" s="34">
        <f t="shared" si="75"/>
        <v>0</v>
      </c>
      <c r="CZ68" s="34">
        <f t="shared" si="75"/>
        <v>0</v>
      </c>
      <c r="DA68" s="34">
        <f t="shared" si="75"/>
        <v>0</v>
      </c>
      <c r="DB68" s="34">
        <f t="shared" si="75"/>
        <v>0</v>
      </c>
      <c r="DC68" s="34">
        <f t="shared" si="75"/>
        <v>0</v>
      </c>
      <c r="DD68" s="34">
        <f t="shared" si="75"/>
        <v>0</v>
      </c>
      <c r="DE68" s="34">
        <f t="shared" si="75"/>
        <v>0</v>
      </c>
      <c r="DF68" s="34">
        <f t="shared" si="75"/>
        <v>0</v>
      </c>
      <c r="DG68" s="34">
        <f t="shared" si="75"/>
        <v>0</v>
      </c>
      <c r="DH68" s="34">
        <f t="shared" si="75"/>
        <v>0</v>
      </c>
      <c r="DI68" s="34">
        <f t="shared" si="75"/>
        <v>0</v>
      </c>
      <c r="DJ68" s="34">
        <f t="shared" si="75"/>
        <v>0</v>
      </c>
      <c r="DK68" s="34">
        <f t="shared" si="75"/>
        <v>0</v>
      </c>
      <c r="DL68" s="34">
        <f t="shared" si="75"/>
        <v>0</v>
      </c>
      <c r="DM68" s="34">
        <f t="shared" si="75"/>
        <v>0</v>
      </c>
      <c r="DN68" s="34">
        <f t="shared" si="75"/>
        <v>0</v>
      </c>
      <c r="DO68" s="34">
        <f t="shared" si="75"/>
        <v>0</v>
      </c>
      <c r="DP68" s="34">
        <f t="shared" si="75"/>
        <v>0</v>
      </c>
      <c r="DQ68" s="34">
        <f t="shared" si="75"/>
        <v>0</v>
      </c>
      <c r="DR68" s="34">
        <f t="shared" si="75"/>
        <v>0</v>
      </c>
      <c r="DS68" s="34">
        <f t="shared" si="75"/>
        <v>0</v>
      </c>
      <c r="DT68" s="34">
        <f t="shared" si="75"/>
        <v>0</v>
      </c>
      <c r="DU68" s="34">
        <f t="shared" si="75"/>
        <v>0</v>
      </c>
      <c r="DV68" s="34">
        <f t="shared" si="75"/>
        <v>0</v>
      </c>
      <c r="DW68" s="34">
        <f t="shared" si="75"/>
        <v>0</v>
      </c>
      <c r="DX68" s="34">
        <f t="shared" si="75"/>
        <v>0</v>
      </c>
      <c r="DY68" s="34">
        <f t="shared" si="75"/>
        <v>0</v>
      </c>
      <c r="DZ68" s="34">
        <f t="shared" si="75"/>
        <v>0</v>
      </c>
      <c r="EA68" s="34">
        <f t="shared" si="75"/>
        <v>0</v>
      </c>
      <c r="EB68" s="34">
        <f t="shared" si="75"/>
        <v>0</v>
      </c>
      <c r="EC68" s="34">
        <f t="shared" si="75"/>
        <v>0</v>
      </c>
      <c r="ED68" s="34">
        <f t="shared" si="75"/>
        <v>0</v>
      </c>
      <c r="EE68" s="35">
        <f t="shared" si="75"/>
        <v>0</v>
      </c>
    </row>
    <row r="69" spans="1:135" x14ac:dyDescent="0.6">
      <c r="B69" s="54" t="s">
        <v>23</v>
      </c>
      <c r="C69" s="33">
        <f t="shared" ref="C69:AH69" si="76">IF(C$19&lt;0, C$19*$C$3, 0)</f>
        <v>-200000</v>
      </c>
      <c r="D69" s="34">
        <f t="shared" si="76"/>
        <v>0</v>
      </c>
      <c r="E69" s="34">
        <f t="shared" si="76"/>
        <v>0</v>
      </c>
      <c r="F69" s="34">
        <f t="shared" si="76"/>
        <v>0</v>
      </c>
      <c r="G69" s="34">
        <f t="shared" si="76"/>
        <v>0</v>
      </c>
      <c r="H69" s="34">
        <f t="shared" si="76"/>
        <v>0</v>
      </c>
      <c r="I69" s="34">
        <f t="shared" si="76"/>
        <v>0</v>
      </c>
      <c r="J69" s="34">
        <f t="shared" si="76"/>
        <v>0</v>
      </c>
      <c r="K69" s="34">
        <f t="shared" si="76"/>
        <v>0</v>
      </c>
      <c r="L69" s="34">
        <f t="shared" si="76"/>
        <v>0</v>
      </c>
      <c r="M69" s="34">
        <f t="shared" si="76"/>
        <v>0</v>
      </c>
      <c r="N69" s="34">
        <f t="shared" si="76"/>
        <v>0</v>
      </c>
      <c r="O69" s="34">
        <f t="shared" si="76"/>
        <v>0</v>
      </c>
      <c r="P69" s="34">
        <f t="shared" si="76"/>
        <v>0</v>
      </c>
      <c r="Q69" s="34">
        <f t="shared" si="76"/>
        <v>0</v>
      </c>
      <c r="R69" s="34">
        <f t="shared" si="76"/>
        <v>0</v>
      </c>
      <c r="S69" s="34">
        <f t="shared" si="76"/>
        <v>0</v>
      </c>
      <c r="T69" s="34">
        <f t="shared" si="76"/>
        <v>0</v>
      </c>
      <c r="U69" s="34">
        <f t="shared" si="76"/>
        <v>0</v>
      </c>
      <c r="V69" s="34">
        <f t="shared" si="76"/>
        <v>0</v>
      </c>
      <c r="W69" s="34">
        <f t="shared" si="76"/>
        <v>0</v>
      </c>
      <c r="X69" s="34">
        <f t="shared" si="76"/>
        <v>0</v>
      </c>
      <c r="Y69" s="34">
        <f t="shared" si="76"/>
        <v>0</v>
      </c>
      <c r="Z69" s="34">
        <f t="shared" si="76"/>
        <v>0</v>
      </c>
      <c r="AA69" s="34">
        <f t="shared" si="76"/>
        <v>0</v>
      </c>
      <c r="AB69" s="34">
        <f t="shared" si="76"/>
        <v>0</v>
      </c>
      <c r="AC69" s="34">
        <f t="shared" si="76"/>
        <v>0</v>
      </c>
      <c r="AD69" s="34">
        <f t="shared" si="76"/>
        <v>0</v>
      </c>
      <c r="AE69" s="34">
        <f t="shared" si="76"/>
        <v>0</v>
      </c>
      <c r="AF69" s="34">
        <f t="shared" si="76"/>
        <v>0</v>
      </c>
      <c r="AG69" s="34">
        <f t="shared" si="76"/>
        <v>0</v>
      </c>
      <c r="AH69" s="34">
        <f t="shared" si="76"/>
        <v>0</v>
      </c>
      <c r="AI69" s="34">
        <f t="shared" ref="AI69:BN69" si="77">IF(AI$19&lt;0, AI$19*$C$3, 0)</f>
        <v>0</v>
      </c>
      <c r="AJ69" s="34">
        <f t="shared" si="77"/>
        <v>0</v>
      </c>
      <c r="AK69" s="34">
        <f t="shared" si="77"/>
        <v>0</v>
      </c>
      <c r="AL69" s="34">
        <f t="shared" si="77"/>
        <v>0</v>
      </c>
      <c r="AM69" s="34">
        <f t="shared" si="77"/>
        <v>0</v>
      </c>
      <c r="AN69" s="34">
        <f t="shared" si="77"/>
        <v>0</v>
      </c>
      <c r="AO69" s="34">
        <f t="shared" si="77"/>
        <v>0</v>
      </c>
      <c r="AP69" s="34">
        <f t="shared" si="77"/>
        <v>0</v>
      </c>
      <c r="AQ69" s="34">
        <f t="shared" si="77"/>
        <v>0</v>
      </c>
      <c r="AR69" s="34">
        <f t="shared" si="77"/>
        <v>0</v>
      </c>
      <c r="AS69" s="34">
        <f t="shared" si="77"/>
        <v>0</v>
      </c>
      <c r="AT69" s="34">
        <f t="shared" si="77"/>
        <v>0</v>
      </c>
      <c r="AU69" s="34">
        <f t="shared" si="77"/>
        <v>0</v>
      </c>
      <c r="AV69" s="34">
        <f t="shared" si="77"/>
        <v>0</v>
      </c>
      <c r="AW69" s="34">
        <f t="shared" si="77"/>
        <v>0</v>
      </c>
      <c r="AX69" s="34">
        <f t="shared" si="77"/>
        <v>0</v>
      </c>
      <c r="AY69" s="34">
        <f t="shared" si="77"/>
        <v>0</v>
      </c>
      <c r="AZ69" s="34">
        <f t="shared" si="77"/>
        <v>0</v>
      </c>
      <c r="BA69" s="34">
        <f t="shared" si="77"/>
        <v>0</v>
      </c>
      <c r="BB69" s="34">
        <f t="shared" si="77"/>
        <v>0</v>
      </c>
      <c r="BC69" s="34">
        <f t="shared" si="77"/>
        <v>0</v>
      </c>
      <c r="BD69" s="34">
        <f t="shared" si="77"/>
        <v>0</v>
      </c>
      <c r="BE69" s="34">
        <f t="shared" si="77"/>
        <v>0</v>
      </c>
      <c r="BF69" s="34">
        <f t="shared" si="77"/>
        <v>0</v>
      </c>
      <c r="BG69" s="34">
        <f t="shared" si="77"/>
        <v>0</v>
      </c>
      <c r="BH69" s="34">
        <f t="shared" si="77"/>
        <v>0</v>
      </c>
      <c r="BI69" s="34">
        <f t="shared" si="77"/>
        <v>0</v>
      </c>
      <c r="BJ69" s="34">
        <f t="shared" si="77"/>
        <v>0</v>
      </c>
      <c r="BK69" s="34">
        <f t="shared" si="77"/>
        <v>0</v>
      </c>
      <c r="BL69" s="34">
        <f t="shared" si="77"/>
        <v>0</v>
      </c>
      <c r="BM69" s="34">
        <f t="shared" si="77"/>
        <v>0</v>
      </c>
      <c r="BN69" s="34">
        <f t="shared" si="77"/>
        <v>0</v>
      </c>
      <c r="BO69" s="34">
        <f t="shared" ref="BO69:CT69" si="78">IF(BO$19&lt;0, BO$19*$C$3, 0)</f>
        <v>0</v>
      </c>
      <c r="BP69" s="34">
        <f t="shared" si="78"/>
        <v>0</v>
      </c>
      <c r="BQ69" s="34">
        <f t="shared" si="78"/>
        <v>0</v>
      </c>
      <c r="BR69" s="34">
        <f t="shared" si="78"/>
        <v>0</v>
      </c>
      <c r="BS69" s="34">
        <f t="shared" si="78"/>
        <v>0</v>
      </c>
      <c r="BT69" s="34">
        <f t="shared" si="78"/>
        <v>0</v>
      </c>
      <c r="BU69" s="34">
        <f t="shared" si="78"/>
        <v>0</v>
      </c>
      <c r="BV69" s="34">
        <f t="shared" si="78"/>
        <v>0</v>
      </c>
      <c r="BW69" s="34">
        <f t="shared" si="78"/>
        <v>0</v>
      </c>
      <c r="BX69" s="34">
        <f t="shared" si="78"/>
        <v>0</v>
      </c>
      <c r="BY69" s="34">
        <f t="shared" si="78"/>
        <v>0</v>
      </c>
      <c r="BZ69" s="34">
        <f t="shared" si="78"/>
        <v>0</v>
      </c>
      <c r="CA69" s="34">
        <f t="shared" si="78"/>
        <v>0</v>
      </c>
      <c r="CB69" s="34">
        <f t="shared" si="78"/>
        <v>0</v>
      </c>
      <c r="CC69" s="34">
        <f t="shared" si="78"/>
        <v>0</v>
      </c>
      <c r="CD69" s="34">
        <f t="shared" si="78"/>
        <v>0</v>
      </c>
      <c r="CE69" s="34">
        <f t="shared" si="78"/>
        <v>0</v>
      </c>
      <c r="CF69" s="34">
        <f t="shared" si="78"/>
        <v>0</v>
      </c>
      <c r="CG69" s="34">
        <f t="shared" si="78"/>
        <v>0</v>
      </c>
      <c r="CH69" s="34">
        <f t="shared" si="78"/>
        <v>0</v>
      </c>
      <c r="CI69" s="34">
        <f t="shared" si="78"/>
        <v>0</v>
      </c>
      <c r="CJ69" s="34">
        <f t="shared" si="78"/>
        <v>0</v>
      </c>
      <c r="CK69" s="34">
        <f t="shared" si="78"/>
        <v>0</v>
      </c>
      <c r="CL69" s="34">
        <f t="shared" si="78"/>
        <v>0</v>
      </c>
      <c r="CM69" s="34">
        <f t="shared" si="78"/>
        <v>0</v>
      </c>
      <c r="CN69" s="34">
        <f t="shared" si="78"/>
        <v>0</v>
      </c>
      <c r="CO69" s="34">
        <f t="shared" si="78"/>
        <v>0</v>
      </c>
      <c r="CP69" s="34">
        <f t="shared" si="78"/>
        <v>0</v>
      </c>
      <c r="CQ69" s="34">
        <f t="shared" si="78"/>
        <v>0</v>
      </c>
      <c r="CR69" s="34">
        <f t="shared" si="78"/>
        <v>0</v>
      </c>
      <c r="CS69" s="34">
        <f t="shared" si="78"/>
        <v>0</v>
      </c>
      <c r="CT69" s="34">
        <f t="shared" si="78"/>
        <v>0</v>
      </c>
      <c r="CU69" s="34">
        <f t="shared" ref="CU69:EE69" si="79">IF(CU$19&lt;0, CU$19*$C$3, 0)</f>
        <v>0</v>
      </c>
      <c r="CV69" s="34">
        <f t="shared" si="79"/>
        <v>0</v>
      </c>
      <c r="CW69" s="34">
        <f t="shared" si="79"/>
        <v>0</v>
      </c>
      <c r="CX69" s="34">
        <f t="shared" si="79"/>
        <v>0</v>
      </c>
      <c r="CY69" s="34">
        <f t="shared" si="79"/>
        <v>0</v>
      </c>
      <c r="CZ69" s="34">
        <f t="shared" si="79"/>
        <v>0</v>
      </c>
      <c r="DA69" s="34">
        <f t="shared" si="79"/>
        <v>0</v>
      </c>
      <c r="DB69" s="34">
        <f t="shared" si="79"/>
        <v>0</v>
      </c>
      <c r="DC69" s="34">
        <f t="shared" si="79"/>
        <v>0</v>
      </c>
      <c r="DD69" s="34">
        <f t="shared" si="79"/>
        <v>0</v>
      </c>
      <c r="DE69" s="34">
        <f t="shared" si="79"/>
        <v>0</v>
      </c>
      <c r="DF69" s="34">
        <f t="shared" si="79"/>
        <v>0</v>
      </c>
      <c r="DG69" s="34">
        <f t="shared" si="79"/>
        <v>0</v>
      </c>
      <c r="DH69" s="34">
        <f t="shared" si="79"/>
        <v>0</v>
      </c>
      <c r="DI69" s="34">
        <f t="shared" si="79"/>
        <v>0</v>
      </c>
      <c r="DJ69" s="34">
        <f t="shared" si="79"/>
        <v>0</v>
      </c>
      <c r="DK69" s="34">
        <f t="shared" si="79"/>
        <v>0</v>
      </c>
      <c r="DL69" s="34">
        <f t="shared" si="79"/>
        <v>0</v>
      </c>
      <c r="DM69" s="34">
        <f t="shared" si="79"/>
        <v>0</v>
      </c>
      <c r="DN69" s="34">
        <f t="shared" si="79"/>
        <v>0</v>
      </c>
      <c r="DO69" s="34">
        <f t="shared" si="79"/>
        <v>0</v>
      </c>
      <c r="DP69" s="34">
        <f t="shared" si="79"/>
        <v>0</v>
      </c>
      <c r="DQ69" s="34">
        <f t="shared" si="79"/>
        <v>0</v>
      </c>
      <c r="DR69" s="34">
        <f t="shared" si="79"/>
        <v>0</v>
      </c>
      <c r="DS69" s="34">
        <f t="shared" si="79"/>
        <v>0</v>
      </c>
      <c r="DT69" s="34">
        <f t="shared" si="79"/>
        <v>0</v>
      </c>
      <c r="DU69" s="34">
        <f t="shared" si="79"/>
        <v>0</v>
      </c>
      <c r="DV69" s="34">
        <f t="shared" si="79"/>
        <v>0</v>
      </c>
      <c r="DW69" s="34">
        <f t="shared" si="79"/>
        <v>0</v>
      </c>
      <c r="DX69" s="34">
        <f t="shared" si="79"/>
        <v>0</v>
      </c>
      <c r="DY69" s="34">
        <f t="shared" si="79"/>
        <v>0</v>
      </c>
      <c r="DZ69" s="34">
        <f t="shared" si="79"/>
        <v>0</v>
      </c>
      <c r="EA69" s="34">
        <f t="shared" si="79"/>
        <v>0</v>
      </c>
      <c r="EB69" s="34">
        <f t="shared" si="79"/>
        <v>0</v>
      </c>
      <c r="EC69" s="34">
        <f t="shared" si="79"/>
        <v>0</v>
      </c>
      <c r="ED69" s="34">
        <f t="shared" si="79"/>
        <v>0</v>
      </c>
      <c r="EE69" s="35">
        <f t="shared" si="79"/>
        <v>0</v>
      </c>
    </row>
    <row r="70" spans="1:135" s="49" customFormat="1" x14ac:dyDescent="0.6">
      <c r="B70" s="66" t="s">
        <v>24</v>
      </c>
      <c r="C70" s="67">
        <v>0</v>
      </c>
      <c r="D70" s="68">
        <f t="shared" ref="D70:AI70" si="80">IF(AND($C$14="Yes",$I$8=0),IF(D59=0,MIN(D19-D60,D67+D68),0),D58/$J$8*$I$8)</f>
        <v>1500</v>
      </c>
      <c r="E70" s="68">
        <f t="shared" si="80"/>
        <v>1503.6994046584555</v>
      </c>
      <c r="F70" s="68">
        <f t="shared" si="80"/>
        <v>1507.4079330467955</v>
      </c>
      <c r="G70" s="68">
        <f t="shared" si="80"/>
        <v>1511.1256076665995</v>
      </c>
      <c r="H70" s="68">
        <f t="shared" si="80"/>
        <v>1514.8524510749414</v>
      </c>
      <c r="I70" s="68">
        <f t="shared" si="80"/>
        <v>1518.5884858845275</v>
      </c>
      <c r="J70" s="68">
        <f t="shared" si="80"/>
        <v>1522.333734763833</v>
      </c>
      <c r="K70" s="68">
        <f t="shared" si="80"/>
        <v>1526.088220437239</v>
      </c>
      <c r="L70" s="68">
        <f t="shared" si="80"/>
        <v>1529.8519656851722</v>
      </c>
      <c r="M70" s="68">
        <f t="shared" si="80"/>
        <v>1533.6249933442405</v>
      </c>
      <c r="N70" s="68">
        <f t="shared" si="80"/>
        <v>1537.4073263073747</v>
      </c>
      <c r="O70" s="68">
        <f t="shared" si="80"/>
        <v>1541.1989875239649</v>
      </c>
      <c r="P70" s="68">
        <f t="shared" si="80"/>
        <v>1545</v>
      </c>
      <c r="Q70" s="68">
        <f t="shared" si="80"/>
        <v>1548.8103867982093</v>
      </c>
      <c r="R70" s="68">
        <f t="shared" si="80"/>
        <v>1552.6301710381995</v>
      </c>
      <c r="S70" s="68">
        <f t="shared" si="80"/>
        <v>1556.4593758965975</v>
      </c>
      <c r="T70" s="68">
        <f t="shared" si="80"/>
        <v>1560.29802460719</v>
      </c>
      <c r="U70" s="68">
        <f t="shared" si="80"/>
        <v>1564.1461404610636</v>
      </c>
      <c r="V70" s="68">
        <f t="shared" si="80"/>
        <v>1568.003746806748</v>
      </c>
      <c r="W70" s="68">
        <f t="shared" si="80"/>
        <v>1571.8708670503565</v>
      </c>
      <c r="X70" s="68">
        <f t="shared" si="80"/>
        <v>1575.7475246557271</v>
      </c>
      <c r="Y70" s="68">
        <f t="shared" si="80"/>
        <v>1579.6337431445679</v>
      </c>
      <c r="Z70" s="68">
        <f t="shared" si="80"/>
        <v>1583.5295460965963</v>
      </c>
      <c r="AA70" s="68">
        <f t="shared" si="80"/>
        <v>1587.4349571496837</v>
      </c>
      <c r="AB70" s="68">
        <f t="shared" si="80"/>
        <v>1591.3500000000001</v>
      </c>
      <c r="AC70" s="68">
        <f t="shared" si="80"/>
        <v>1595.2746984021553</v>
      </c>
      <c r="AD70" s="68">
        <f t="shared" si="80"/>
        <v>1599.2090761693455</v>
      </c>
      <c r="AE70" s="68">
        <f t="shared" si="80"/>
        <v>1603.1531571734954</v>
      </c>
      <c r="AF70" s="68">
        <f t="shared" si="80"/>
        <v>1607.1069653454058</v>
      </c>
      <c r="AG70" s="68">
        <f t="shared" si="80"/>
        <v>1611.0705246748955</v>
      </c>
      <c r="AH70" s="68">
        <f t="shared" si="80"/>
        <v>1615.0438592109504</v>
      </c>
      <c r="AI70" s="68">
        <f t="shared" si="80"/>
        <v>1619.026993061867</v>
      </c>
      <c r="AJ70" s="68">
        <f t="shared" ref="AJ70:BO70" si="81">IF(AND($C$14="Yes",$I$8=0),IF(AJ59=0,MIN(AJ19-AJ60,AJ67+AJ68),0),AJ58/$J$8*$I$8)</f>
        <v>1623.0199503953991</v>
      </c>
      <c r="AK70" s="68">
        <f t="shared" si="81"/>
        <v>1627.0227554389048</v>
      </c>
      <c r="AL70" s="68">
        <f t="shared" si="81"/>
        <v>1631.0354324794941</v>
      </c>
      <c r="AM70" s="68">
        <f t="shared" si="81"/>
        <v>1635.0580058641744</v>
      </c>
      <c r="AN70" s="68">
        <f t="shared" si="81"/>
        <v>1639.0905</v>
      </c>
      <c r="AO70" s="68">
        <f t="shared" si="81"/>
        <v>1643.1329393542201</v>
      </c>
      <c r="AP70" s="68">
        <f t="shared" si="81"/>
        <v>1647.1853484544256</v>
      </c>
      <c r="AQ70" s="68">
        <f t="shared" si="81"/>
        <v>1651.2477518887001</v>
      </c>
      <c r="AR70" s="68">
        <f t="shared" si="81"/>
        <v>1655.320174305768</v>
      </c>
      <c r="AS70" s="68">
        <f t="shared" si="81"/>
        <v>1659.4026404151425</v>
      </c>
      <c r="AT70" s="68">
        <f t="shared" si="81"/>
        <v>1663.4951749872791</v>
      </c>
      <c r="AU70" s="68">
        <f t="shared" si="81"/>
        <v>1667.5978028537229</v>
      </c>
      <c r="AV70" s="68">
        <f t="shared" si="81"/>
        <v>1671.7105489072612</v>
      </c>
      <c r="AW70" s="68">
        <f t="shared" si="81"/>
        <v>1675.8334381020723</v>
      </c>
      <c r="AX70" s="68">
        <f t="shared" si="81"/>
        <v>1679.9664954538789</v>
      </c>
      <c r="AY70" s="68">
        <f t="shared" si="81"/>
        <v>1684.1097460400997</v>
      </c>
      <c r="AZ70" s="68">
        <f t="shared" si="81"/>
        <v>1688.2632149999999</v>
      </c>
      <c r="BA70" s="68">
        <f t="shared" si="81"/>
        <v>1692.4269275348468</v>
      </c>
      <c r="BB70" s="68">
        <f t="shared" si="81"/>
        <v>1696.6009089080585</v>
      </c>
      <c r="BC70" s="68">
        <f t="shared" si="81"/>
        <v>1700.7851844453614</v>
      </c>
      <c r="BD70" s="68">
        <f t="shared" si="81"/>
        <v>1704.9797795349409</v>
      </c>
      <c r="BE70" s="68">
        <f t="shared" si="81"/>
        <v>1709.1847196275967</v>
      </c>
      <c r="BF70" s="68">
        <f t="shared" si="81"/>
        <v>1713.4000302368977</v>
      </c>
      <c r="BG70" s="68">
        <f t="shared" si="81"/>
        <v>1717.625736939335</v>
      </c>
      <c r="BH70" s="68">
        <f t="shared" si="81"/>
        <v>1721.8618653744788</v>
      </c>
      <c r="BI70" s="68">
        <f t="shared" si="81"/>
        <v>1726.1084412451344</v>
      </c>
      <c r="BJ70" s="68">
        <f t="shared" si="81"/>
        <v>1730.3654903174954</v>
      </c>
      <c r="BK70" s="68">
        <f t="shared" si="81"/>
        <v>178500.75808930781</v>
      </c>
      <c r="BL70" s="68">
        <f t="shared" si="81"/>
        <v>0</v>
      </c>
      <c r="BM70" s="68">
        <f t="shared" si="81"/>
        <v>0</v>
      </c>
      <c r="BN70" s="68">
        <f t="shared" si="81"/>
        <v>0</v>
      </c>
      <c r="BO70" s="68">
        <f t="shared" si="81"/>
        <v>0</v>
      </c>
      <c r="BP70" s="68">
        <f t="shared" ref="BP70:CU70" si="82">IF(AND($C$14="Yes",$I$8=0),IF(BP59=0,MIN(BP19-BP60,BP67+BP68),0),BP58/$J$8*$I$8)</f>
        <v>0</v>
      </c>
      <c r="BQ70" s="68">
        <f t="shared" si="82"/>
        <v>0</v>
      </c>
      <c r="BR70" s="68">
        <f t="shared" si="82"/>
        <v>0</v>
      </c>
      <c r="BS70" s="68">
        <f t="shared" si="82"/>
        <v>0</v>
      </c>
      <c r="BT70" s="68">
        <f t="shared" si="82"/>
        <v>0</v>
      </c>
      <c r="BU70" s="68">
        <f t="shared" si="82"/>
        <v>0</v>
      </c>
      <c r="BV70" s="68">
        <f t="shared" si="82"/>
        <v>0</v>
      </c>
      <c r="BW70" s="68">
        <f t="shared" si="82"/>
        <v>0</v>
      </c>
      <c r="BX70" s="68">
        <f t="shared" si="82"/>
        <v>0</v>
      </c>
      <c r="BY70" s="68">
        <f t="shared" si="82"/>
        <v>0</v>
      </c>
      <c r="BZ70" s="68">
        <f t="shared" si="82"/>
        <v>0</v>
      </c>
      <c r="CA70" s="68">
        <f t="shared" si="82"/>
        <v>0</v>
      </c>
      <c r="CB70" s="68">
        <f t="shared" si="82"/>
        <v>0</v>
      </c>
      <c r="CC70" s="68">
        <f t="shared" si="82"/>
        <v>0</v>
      </c>
      <c r="CD70" s="68">
        <f t="shared" si="82"/>
        <v>0</v>
      </c>
      <c r="CE70" s="68">
        <f t="shared" si="82"/>
        <v>0</v>
      </c>
      <c r="CF70" s="68">
        <f t="shared" si="82"/>
        <v>0</v>
      </c>
      <c r="CG70" s="68">
        <f t="shared" si="82"/>
        <v>0</v>
      </c>
      <c r="CH70" s="68">
        <f t="shared" si="82"/>
        <v>0</v>
      </c>
      <c r="CI70" s="68">
        <f t="shared" si="82"/>
        <v>0</v>
      </c>
      <c r="CJ70" s="68">
        <f t="shared" si="82"/>
        <v>0</v>
      </c>
      <c r="CK70" s="68">
        <f t="shared" si="82"/>
        <v>0</v>
      </c>
      <c r="CL70" s="68">
        <f t="shared" si="82"/>
        <v>0</v>
      </c>
      <c r="CM70" s="68">
        <f t="shared" si="82"/>
        <v>0</v>
      </c>
      <c r="CN70" s="68">
        <f t="shared" si="82"/>
        <v>0</v>
      </c>
      <c r="CO70" s="68">
        <f t="shared" si="82"/>
        <v>0</v>
      </c>
      <c r="CP70" s="68">
        <f t="shared" si="82"/>
        <v>0</v>
      </c>
      <c r="CQ70" s="68">
        <f t="shared" si="82"/>
        <v>0</v>
      </c>
      <c r="CR70" s="68">
        <f t="shared" si="82"/>
        <v>0</v>
      </c>
      <c r="CS70" s="68">
        <f t="shared" si="82"/>
        <v>0</v>
      </c>
      <c r="CT70" s="68">
        <f t="shared" si="82"/>
        <v>0</v>
      </c>
      <c r="CU70" s="68">
        <f t="shared" si="82"/>
        <v>0</v>
      </c>
      <c r="CV70" s="68">
        <f t="shared" ref="CV70:EE70" si="83">IF(AND($C$14="Yes",$I$8=0),IF(CV59=0,MIN(CV19-CV60,CV67+CV68),0),CV58/$J$8*$I$8)</f>
        <v>0</v>
      </c>
      <c r="CW70" s="68">
        <f t="shared" si="83"/>
        <v>0</v>
      </c>
      <c r="CX70" s="68">
        <f t="shared" si="83"/>
        <v>0</v>
      </c>
      <c r="CY70" s="68">
        <f t="shared" si="83"/>
        <v>0</v>
      </c>
      <c r="CZ70" s="68">
        <f t="shared" si="83"/>
        <v>0</v>
      </c>
      <c r="DA70" s="68">
        <f t="shared" si="83"/>
        <v>0</v>
      </c>
      <c r="DB70" s="68">
        <f t="shared" si="83"/>
        <v>0</v>
      </c>
      <c r="DC70" s="68">
        <f t="shared" si="83"/>
        <v>0</v>
      </c>
      <c r="DD70" s="68">
        <f t="shared" si="83"/>
        <v>0</v>
      </c>
      <c r="DE70" s="68">
        <f t="shared" si="83"/>
        <v>0</v>
      </c>
      <c r="DF70" s="68">
        <f t="shared" si="83"/>
        <v>0</v>
      </c>
      <c r="DG70" s="68">
        <f t="shared" si="83"/>
        <v>0</v>
      </c>
      <c r="DH70" s="68">
        <f t="shared" si="83"/>
        <v>0</v>
      </c>
      <c r="DI70" s="68">
        <f t="shared" si="83"/>
        <v>0</v>
      </c>
      <c r="DJ70" s="68">
        <f t="shared" si="83"/>
        <v>0</v>
      </c>
      <c r="DK70" s="68">
        <f t="shared" si="83"/>
        <v>0</v>
      </c>
      <c r="DL70" s="68">
        <f t="shared" si="83"/>
        <v>0</v>
      </c>
      <c r="DM70" s="68">
        <f t="shared" si="83"/>
        <v>0</v>
      </c>
      <c r="DN70" s="68">
        <f t="shared" si="83"/>
        <v>0</v>
      </c>
      <c r="DO70" s="68">
        <f t="shared" si="83"/>
        <v>0</v>
      </c>
      <c r="DP70" s="68">
        <f t="shared" si="83"/>
        <v>0</v>
      </c>
      <c r="DQ70" s="68">
        <f t="shared" si="83"/>
        <v>0</v>
      </c>
      <c r="DR70" s="68">
        <f t="shared" si="83"/>
        <v>0</v>
      </c>
      <c r="DS70" s="68">
        <f t="shared" si="83"/>
        <v>0</v>
      </c>
      <c r="DT70" s="68">
        <f t="shared" si="83"/>
        <v>0</v>
      </c>
      <c r="DU70" s="68">
        <f t="shared" si="83"/>
        <v>0</v>
      </c>
      <c r="DV70" s="68">
        <f t="shared" si="83"/>
        <v>0</v>
      </c>
      <c r="DW70" s="68">
        <f t="shared" si="83"/>
        <v>0</v>
      </c>
      <c r="DX70" s="68">
        <f t="shared" si="83"/>
        <v>0</v>
      </c>
      <c r="DY70" s="68">
        <f t="shared" si="83"/>
        <v>0</v>
      </c>
      <c r="DZ70" s="68">
        <f t="shared" si="83"/>
        <v>0</v>
      </c>
      <c r="EA70" s="68">
        <f t="shared" si="83"/>
        <v>0</v>
      </c>
      <c r="EB70" s="68">
        <f t="shared" si="83"/>
        <v>0</v>
      </c>
      <c r="EC70" s="68">
        <f t="shared" si="83"/>
        <v>0</v>
      </c>
      <c r="ED70" s="68">
        <f t="shared" si="83"/>
        <v>0</v>
      </c>
      <c r="EE70" s="69">
        <f t="shared" si="83"/>
        <v>0</v>
      </c>
    </row>
    <row r="71" spans="1:135" x14ac:dyDescent="0.6">
      <c r="A71" s="1"/>
      <c r="B71" s="54" t="s">
        <v>42</v>
      </c>
      <c r="C71" s="33">
        <f>-C69</f>
        <v>200000</v>
      </c>
      <c r="D71" s="34">
        <f>D67+D68-D69-D70</f>
        <v>199811.56523757253</v>
      </c>
      <c r="E71" s="34">
        <f t="shared" ref="E71:H71" si="84">E67+E68-E69-E70</f>
        <v>199618.19534806686</v>
      </c>
      <c r="F71" s="34">
        <f t="shared" si="84"/>
        <v>199377.48736260904</v>
      </c>
      <c r="G71" s="34">
        <f t="shared" si="84"/>
        <v>199173.84466283923</v>
      </c>
      <c r="H71" s="34">
        <f t="shared" si="84"/>
        <v>198922.87248157433</v>
      </c>
      <c r="I71" s="34">
        <f t="shared" ref="I71" si="85">I67+I68-I69-I70</f>
        <v>198708.78561821434</v>
      </c>
      <c r="J71" s="34">
        <f t="shared" ref="J71" si="86">J67+J68-J69-J70</f>
        <v>198489.54956153603</v>
      </c>
      <c r="K71" s="34">
        <f t="shared" ref="K71" si="87">K67+K68-K69-K70</f>
        <v>198180.88625047193</v>
      </c>
      <c r="L71" s="34">
        <f t="shared" ref="L71" si="88">L67+L68-L69-L70</f>
        <v>197950.67009057396</v>
      </c>
      <c r="M71" s="34">
        <f t="shared" ref="M71" si="89">M67+M68-M69-M70</f>
        <v>197673.16357376298</v>
      </c>
      <c r="N71" s="34">
        <f t="shared" ref="N71" si="90">N67+N68-N69-N70</f>
        <v>197432.0624961773</v>
      </c>
      <c r="O71" s="34">
        <f t="shared" ref="O71" si="91">O67+O68-O69-O70</f>
        <v>197143.69110175036</v>
      </c>
      <c r="P71" s="34">
        <f t="shared" ref="P71" si="92">P67+P68-P69-P70</f>
        <v>196891.52516202934</v>
      </c>
      <c r="Q71" s="34">
        <f t="shared" ref="Q71" si="93">Q67+Q68-Q69-Q70</f>
        <v>196633.89517510694</v>
      </c>
      <c r="R71" s="34">
        <f t="shared" ref="R71" si="94">R67+R68-R69-R70</f>
        <v>196329.0277357086</v>
      </c>
      <c r="S71" s="34">
        <f t="shared" ref="S71" si="95">S67+S68-S69-S70</f>
        <v>196060.05999933486</v>
      </c>
      <c r="T71" s="34">
        <f t="shared" ref="T71" si="96">T67+T68-T69-T70</f>
        <v>195743.88337003643</v>
      </c>
      <c r="U71" s="34">
        <f t="shared" ref="U71" si="97">U67+U68-U69-U70</f>
        <v>195463.39159405333</v>
      </c>
      <c r="V71" s="34">
        <f t="shared" ref="V71" si="98">V67+V68-V69-V70</f>
        <v>195177.20279541053</v>
      </c>
      <c r="W71" s="34">
        <f t="shared" ref="W71" si="99">W67+W68-W69-W70</f>
        <v>194761.03915383536</v>
      </c>
      <c r="X71" s="34">
        <f t="shared" ref="X71" si="100">X67+X68-X69-X70</f>
        <v>194462.50067211801</v>
      </c>
      <c r="Y71" s="34">
        <f t="shared" ref="Y71" si="101">Y67+Y68-Y69-Y70</f>
        <v>194116.8508299895</v>
      </c>
      <c r="Z71" s="34">
        <f t="shared" ref="Z71" si="102">Z67+Z68-Z69-Z70</f>
        <v>193806.30585177123</v>
      </c>
      <c r="AA71" s="34">
        <f t="shared" ref="AA71" si="103">AA67+AA68-AA69-AA70</f>
        <v>193448.69083682069</v>
      </c>
      <c r="AB71" s="34">
        <f t="shared" ref="AB71" si="104">AB67+AB68-AB69-AB70</f>
        <v>193125.94372759815</v>
      </c>
      <c r="AC71" s="34">
        <f t="shared" ref="AC71" si="105">AC67+AC68-AC69-AC70</f>
        <v>192797.15540052854</v>
      </c>
      <c r="AD71" s="34">
        <f t="shared" ref="AD71" si="106">AD67+AD68-AD69-AD70</f>
        <v>192421.36258766789</v>
      </c>
      <c r="AE71" s="34">
        <f t="shared" ref="AE71" si="107">AE67+AE68-AE69-AE70</f>
        <v>192080.07528117605</v>
      </c>
      <c r="AF71" s="34">
        <f t="shared" ref="AF71" si="108">AF67+AF68-AF69-AF70</f>
        <v>191691.83426573718</v>
      </c>
      <c r="AG71" s="34">
        <f t="shared" ref="AG71" si="109">AG67+AG68-AG69-AG70</f>
        <v>191337.84547180959</v>
      </c>
      <c r="AH71" s="34">
        <f t="shared" ref="AH71" si="110">AH67+AH68-AH69-AH70</f>
        <v>190977.5619463629</v>
      </c>
      <c r="AI71" s="34">
        <f t="shared" ref="AI71" si="111">AI67+AI68-AI69-AI70</f>
        <v>190489.37474956765</v>
      </c>
      <c r="AJ71" s="34">
        <f t="shared" ref="AJ71" si="112">AJ67+AJ68-AJ69-AJ70</f>
        <v>190115.55100941457</v>
      </c>
      <c r="AK71" s="34">
        <f t="shared" ref="AK71" si="113">AK67+AK68-AK69-AK70</f>
        <v>189694.92809182397</v>
      </c>
      <c r="AL71" s="34">
        <f t="shared" ref="AL71" si="114">AL67+AL68-AL69-AL70</f>
        <v>189307.87902648977</v>
      </c>
      <c r="AM71" s="34">
        <f t="shared" ref="AM71" si="115">AM67+AM68-AM69-AM70</f>
        <v>188874.0956841046</v>
      </c>
      <c r="AN71" s="34">
        <f t="shared" ref="AN71" si="116">AN67+AN68-AN69-AN70</f>
        <v>188473.60867499071</v>
      </c>
      <c r="AO71" s="34">
        <f t="shared" ref="AO71" si="117">AO67+AO68-AO69-AO70</f>
        <v>188066.45290232633</v>
      </c>
      <c r="AP71" s="34">
        <f t="shared" ref="AP71" si="118">AP67+AP68-AP69-AP70</f>
        <v>187612.66460677702</v>
      </c>
      <c r="AQ71" s="34">
        <f t="shared" ref="AQ71" si="119">AQ67+AQ68-AQ69-AQ70</f>
        <v>187191.74810002133</v>
      </c>
      <c r="AR71" s="34">
        <f t="shared" ref="AR71" si="120">AR67+AR68-AR69-AR70</f>
        <v>186724.27443987696</v>
      </c>
      <c r="AS71" s="34">
        <f t="shared" ref="AS71" si="121">AS67+AS68-AS69-AS70</f>
        <v>186289.3771362933</v>
      </c>
      <c r="AT71" s="34">
        <f t="shared" ref="AT71" si="122">AT67+AT68-AT69-AT70</f>
        <v>185847.53531721106</v>
      </c>
      <c r="AU71" s="34">
        <f t="shared" ref="AU71" si="123">AU67+AU68-AU69-AU70</f>
        <v>185280.40076686128</v>
      </c>
      <c r="AV71" s="34">
        <f t="shared" ref="AV71" si="124">AV67+AV68-AV69-AV70</f>
        <v>184823.72688220063</v>
      </c>
      <c r="AW71" s="34">
        <f t="shared" ref="AW71" si="125">AW67+AW68-AW69-AW70</f>
        <v>184320.71341046819</v>
      </c>
      <c r="AX71" s="34">
        <f t="shared" ref="AX71" si="126">AX67+AX68-AX69-AX70</f>
        <v>183849.49011638301</v>
      </c>
      <c r="AY71" s="34">
        <f t="shared" ref="AY71" si="127">AY67+AY68-AY69-AY70</f>
        <v>183332.0182065813</v>
      </c>
      <c r="AZ71" s="34">
        <f t="shared" ref="AZ71" si="128">AZ67+AZ68-AZ69-AZ70</f>
        <v>182846.01450165012</v>
      </c>
      <c r="BA71" s="34">
        <f t="shared" ref="BA71" si="129">BA67+BA68-BA69-BA70</f>
        <v>182352.65995636053</v>
      </c>
      <c r="BB71" s="34">
        <f t="shared" ref="BB71" si="130">BB67+BB68-BB69-BB70</f>
        <v>181813.19857777772</v>
      </c>
      <c r="BC71" s="34">
        <f t="shared" ref="BC71" si="131">BC67+BC68-BC69-BC70</f>
        <v>181304.71274826481</v>
      </c>
      <c r="BD71" s="34">
        <f t="shared" ref="BD71" si="132">BD67+BD68-BD69-BD70</f>
        <v>180750.22263093432</v>
      </c>
      <c r="BE71" s="34">
        <f t="shared" ref="BE71" si="133">BE67+BE68-BE69-BE70</f>
        <v>180226.36645473787</v>
      </c>
      <c r="BF71" s="34">
        <f t="shared" ref="BF71" si="134">BF67+BF68-BF69-BF70</f>
        <v>179694.85961018119</v>
      </c>
      <c r="BG71" s="34">
        <f t="shared" ref="BG71" si="135">BG67+BG68-BG69-BG70</f>
        <v>179079.38256902454</v>
      </c>
      <c r="BH71" s="34">
        <f t="shared" ref="BH71" si="136">BH67+BH68-BH69-BH70</f>
        <v>178531.89216836749</v>
      </c>
      <c r="BI71" s="34">
        <f t="shared" ref="BI71" si="137">BI67+BI68-BI69-BI70</f>
        <v>177938.67814117268</v>
      </c>
      <c r="BJ71" s="34">
        <f t="shared" ref="BJ71" si="138">BJ67+BJ68-BJ69-BJ70</f>
        <v>177375.20357420304</v>
      </c>
      <c r="BK71" s="34">
        <f t="shared" ref="BK71" si="139">BK67+BK68-BK69-BK70</f>
        <v>-2.6193447411060333E-10</v>
      </c>
      <c r="BL71" s="34">
        <f t="shared" ref="BL71" si="140">BL67+BL68-BL69-BL70</f>
        <v>0</v>
      </c>
      <c r="BM71" s="34">
        <f t="shared" ref="BM71" si="141">BM67+BM68-BM69-BM70</f>
        <v>0</v>
      </c>
      <c r="BN71" s="34">
        <f t="shared" ref="BN71" si="142">BN67+BN68-BN69-BN70</f>
        <v>0</v>
      </c>
      <c r="BO71" s="34">
        <f t="shared" ref="BO71" si="143">BO67+BO68-BO69-BO70</f>
        <v>0</v>
      </c>
      <c r="BP71" s="34">
        <f t="shared" ref="BP71" si="144">BP67+BP68-BP69-BP70</f>
        <v>0</v>
      </c>
      <c r="BQ71" s="34">
        <f t="shared" ref="BQ71" si="145">BQ67+BQ68-BQ69-BQ70</f>
        <v>0</v>
      </c>
      <c r="BR71" s="34">
        <f t="shared" ref="BR71" si="146">BR67+BR68-BR69-BR70</f>
        <v>0</v>
      </c>
      <c r="BS71" s="34">
        <f t="shared" ref="BS71" si="147">BS67+BS68-BS69-BS70</f>
        <v>0</v>
      </c>
      <c r="BT71" s="34">
        <f t="shared" ref="BT71" si="148">BT67+BT68-BT69-BT70</f>
        <v>0</v>
      </c>
      <c r="BU71" s="34">
        <f t="shared" ref="BU71" si="149">BU67+BU68-BU69-BU70</f>
        <v>0</v>
      </c>
      <c r="BV71" s="34">
        <f t="shared" ref="BV71" si="150">BV67+BV68-BV69-BV70</f>
        <v>0</v>
      </c>
      <c r="BW71" s="34">
        <f t="shared" ref="BW71" si="151">BW67+BW68-BW69-BW70</f>
        <v>0</v>
      </c>
      <c r="BX71" s="34">
        <f t="shared" ref="BX71" si="152">BX67+BX68-BX69-BX70</f>
        <v>0</v>
      </c>
      <c r="BY71" s="34">
        <f t="shared" ref="BY71" si="153">BY67+BY68-BY69-BY70</f>
        <v>0</v>
      </c>
      <c r="BZ71" s="34">
        <f t="shared" ref="BZ71" si="154">BZ67+BZ68-BZ69-BZ70</f>
        <v>0</v>
      </c>
      <c r="CA71" s="34">
        <f t="shared" ref="CA71" si="155">CA67+CA68-CA69-CA70</f>
        <v>0</v>
      </c>
      <c r="CB71" s="34">
        <f t="shared" ref="CB71" si="156">CB67+CB68-CB69-CB70</f>
        <v>0</v>
      </c>
      <c r="CC71" s="34">
        <f t="shared" ref="CC71" si="157">CC67+CC68-CC69-CC70</f>
        <v>0</v>
      </c>
      <c r="CD71" s="34">
        <f t="shared" ref="CD71" si="158">CD67+CD68-CD69-CD70</f>
        <v>0</v>
      </c>
      <c r="CE71" s="34">
        <f t="shared" ref="CE71" si="159">CE67+CE68-CE69-CE70</f>
        <v>0</v>
      </c>
      <c r="CF71" s="34">
        <f t="shared" ref="CF71" si="160">CF67+CF68-CF69-CF70</f>
        <v>0</v>
      </c>
      <c r="CG71" s="34">
        <f t="shared" ref="CG71" si="161">CG67+CG68-CG69-CG70</f>
        <v>0</v>
      </c>
      <c r="CH71" s="34">
        <f t="shared" ref="CH71" si="162">CH67+CH68-CH69-CH70</f>
        <v>0</v>
      </c>
      <c r="CI71" s="34">
        <f t="shared" ref="CI71" si="163">CI67+CI68-CI69-CI70</f>
        <v>0</v>
      </c>
      <c r="CJ71" s="34">
        <f t="shared" ref="CJ71" si="164">CJ67+CJ68-CJ69-CJ70</f>
        <v>0</v>
      </c>
      <c r="CK71" s="34">
        <f t="shared" ref="CK71" si="165">CK67+CK68-CK69-CK70</f>
        <v>0</v>
      </c>
      <c r="CL71" s="34">
        <f t="shared" ref="CL71" si="166">CL67+CL68-CL69-CL70</f>
        <v>0</v>
      </c>
      <c r="CM71" s="34">
        <f t="shared" ref="CM71" si="167">CM67+CM68-CM69-CM70</f>
        <v>0</v>
      </c>
      <c r="CN71" s="34">
        <f t="shared" ref="CN71" si="168">CN67+CN68-CN69-CN70</f>
        <v>0</v>
      </c>
      <c r="CO71" s="34">
        <f t="shared" ref="CO71" si="169">CO67+CO68-CO69-CO70</f>
        <v>0</v>
      </c>
      <c r="CP71" s="34">
        <f t="shared" ref="CP71" si="170">CP67+CP68-CP69-CP70</f>
        <v>0</v>
      </c>
      <c r="CQ71" s="34">
        <f t="shared" ref="CQ71" si="171">CQ67+CQ68-CQ69-CQ70</f>
        <v>0</v>
      </c>
      <c r="CR71" s="34">
        <f t="shared" ref="CR71" si="172">CR67+CR68-CR69-CR70</f>
        <v>0</v>
      </c>
      <c r="CS71" s="34">
        <f t="shared" ref="CS71" si="173">CS67+CS68-CS69-CS70</f>
        <v>0</v>
      </c>
      <c r="CT71" s="34">
        <f t="shared" ref="CT71" si="174">CT67+CT68-CT69-CT70</f>
        <v>0</v>
      </c>
      <c r="CU71" s="34">
        <f t="shared" ref="CU71" si="175">CU67+CU68-CU69-CU70</f>
        <v>0</v>
      </c>
      <c r="CV71" s="34">
        <f t="shared" ref="CV71" si="176">CV67+CV68-CV69-CV70</f>
        <v>0</v>
      </c>
      <c r="CW71" s="34">
        <f t="shared" ref="CW71" si="177">CW67+CW68-CW69-CW70</f>
        <v>0</v>
      </c>
      <c r="CX71" s="34">
        <f t="shared" ref="CX71" si="178">CX67+CX68-CX69-CX70</f>
        <v>0</v>
      </c>
      <c r="CY71" s="34">
        <f t="shared" ref="CY71" si="179">CY67+CY68-CY69-CY70</f>
        <v>0</v>
      </c>
      <c r="CZ71" s="34">
        <f t="shared" ref="CZ71" si="180">CZ67+CZ68-CZ69-CZ70</f>
        <v>0</v>
      </c>
      <c r="DA71" s="34">
        <f t="shared" ref="DA71" si="181">DA67+DA68-DA69-DA70</f>
        <v>0</v>
      </c>
      <c r="DB71" s="34">
        <f t="shared" ref="DB71" si="182">DB67+DB68-DB69-DB70</f>
        <v>0</v>
      </c>
      <c r="DC71" s="34">
        <f t="shared" ref="DC71" si="183">DC67+DC68-DC69-DC70</f>
        <v>0</v>
      </c>
      <c r="DD71" s="34">
        <f t="shared" ref="DD71" si="184">DD67+DD68-DD69-DD70</f>
        <v>0</v>
      </c>
      <c r="DE71" s="34">
        <f t="shared" ref="DE71" si="185">DE67+DE68-DE69-DE70</f>
        <v>0</v>
      </c>
      <c r="DF71" s="34">
        <f t="shared" ref="DF71" si="186">DF67+DF68-DF69-DF70</f>
        <v>0</v>
      </c>
      <c r="DG71" s="34">
        <f t="shared" ref="DG71" si="187">DG67+DG68-DG69-DG70</f>
        <v>0</v>
      </c>
      <c r="DH71" s="34">
        <f t="shared" ref="DH71" si="188">DH67+DH68-DH69-DH70</f>
        <v>0</v>
      </c>
      <c r="DI71" s="34">
        <f t="shared" ref="DI71" si="189">DI67+DI68-DI69-DI70</f>
        <v>0</v>
      </c>
      <c r="DJ71" s="34">
        <f t="shared" ref="DJ71" si="190">DJ67+DJ68-DJ69-DJ70</f>
        <v>0</v>
      </c>
      <c r="DK71" s="34">
        <f t="shared" ref="DK71" si="191">DK67+DK68-DK69-DK70</f>
        <v>0</v>
      </c>
      <c r="DL71" s="34">
        <f t="shared" ref="DL71" si="192">DL67+DL68-DL69-DL70</f>
        <v>0</v>
      </c>
      <c r="DM71" s="34">
        <f t="shared" ref="DM71" si="193">DM67+DM68-DM69-DM70</f>
        <v>0</v>
      </c>
      <c r="DN71" s="34">
        <f t="shared" ref="DN71" si="194">DN67+DN68-DN69-DN70</f>
        <v>0</v>
      </c>
      <c r="DO71" s="34">
        <f t="shared" ref="DO71" si="195">DO67+DO68-DO69-DO70</f>
        <v>0</v>
      </c>
      <c r="DP71" s="34">
        <f t="shared" ref="DP71" si="196">DP67+DP68-DP69-DP70</f>
        <v>0</v>
      </c>
      <c r="DQ71" s="34">
        <f t="shared" ref="DQ71" si="197">DQ67+DQ68-DQ69-DQ70</f>
        <v>0</v>
      </c>
      <c r="DR71" s="34">
        <f t="shared" ref="DR71" si="198">DR67+DR68-DR69-DR70</f>
        <v>0</v>
      </c>
      <c r="DS71" s="34">
        <f t="shared" ref="DS71" si="199">DS67+DS68-DS69-DS70</f>
        <v>0</v>
      </c>
      <c r="DT71" s="34">
        <f t="shared" ref="DT71" si="200">DT67+DT68-DT69-DT70</f>
        <v>0</v>
      </c>
      <c r="DU71" s="34">
        <f t="shared" ref="DU71" si="201">DU67+DU68-DU69-DU70</f>
        <v>0</v>
      </c>
      <c r="DV71" s="34">
        <f t="shared" ref="DV71" si="202">DV67+DV68-DV69-DV70</f>
        <v>0</v>
      </c>
      <c r="DW71" s="34">
        <f t="shared" ref="DW71" si="203">DW67+DW68-DW69-DW70</f>
        <v>0</v>
      </c>
      <c r="DX71" s="34">
        <f t="shared" ref="DX71" si="204">DX67+DX68-DX69-DX70</f>
        <v>0</v>
      </c>
      <c r="DY71" s="34">
        <f t="shared" ref="DY71" si="205">DY67+DY68-DY69-DY70</f>
        <v>0</v>
      </c>
      <c r="DZ71" s="34">
        <f t="shared" ref="DZ71" si="206">DZ67+DZ68-DZ69-DZ70</f>
        <v>0</v>
      </c>
      <c r="EA71" s="34">
        <f t="shared" ref="EA71" si="207">EA67+EA68-EA69-EA70</f>
        <v>0</v>
      </c>
      <c r="EB71" s="34">
        <f t="shared" ref="EB71" si="208">EB67+EB68-EB69-EB70</f>
        <v>0</v>
      </c>
      <c r="EC71" s="34">
        <f t="shared" ref="EC71" si="209">EC67+EC68-EC69-EC70</f>
        <v>0</v>
      </c>
      <c r="ED71" s="34">
        <f t="shared" ref="ED71" si="210">ED67+ED68-ED69-ED70</f>
        <v>0</v>
      </c>
      <c r="EE71" s="35">
        <f t="shared" ref="EE71" si="211">EE67+EE68-EE69-EE70</f>
        <v>0</v>
      </c>
    </row>
    <row r="72" spans="1:135" s="49" customFormat="1" x14ac:dyDescent="0.6">
      <c r="B72" s="60" t="s">
        <v>25</v>
      </c>
      <c r="C72" s="62">
        <f>SUM(C69:C70)</f>
        <v>-200000</v>
      </c>
      <c r="D72" s="63">
        <f>SUM(D69:D70)</f>
        <v>1500</v>
      </c>
      <c r="E72" s="63">
        <f t="shared" ref="E72:BP72" si="212">SUM(E69:E70)</f>
        <v>1503.6994046584555</v>
      </c>
      <c r="F72" s="63">
        <f t="shared" si="212"/>
        <v>1507.4079330467955</v>
      </c>
      <c r="G72" s="63">
        <f t="shared" si="212"/>
        <v>1511.1256076665995</v>
      </c>
      <c r="H72" s="63">
        <f t="shared" si="212"/>
        <v>1514.8524510749414</v>
      </c>
      <c r="I72" s="63">
        <f t="shared" si="212"/>
        <v>1518.5884858845275</v>
      </c>
      <c r="J72" s="63">
        <f t="shared" si="212"/>
        <v>1522.333734763833</v>
      </c>
      <c r="K72" s="63">
        <f t="shared" si="212"/>
        <v>1526.088220437239</v>
      </c>
      <c r="L72" s="63">
        <f t="shared" si="212"/>
        <v>1529.8519656851722</v>
      </c>
      <c r="M72" s="63">
        <f t="shared" si="212"/>
        <v>1533.6249933442405</v>
      </c>
      <c r="N72" s="63">
        <f t="shared" si="212"/>
        <v>1537.4073263073747</v>
      </c>
      <c r="O72" s="63">
        <f t="shared" si="212"/>
        <v>1541.1989875239649</v>
      </c>
      <c r="P72" s="63">
        <f t="shared" si="212"/>
        <v>1545</v>
      </c>
      <c r="Q72" s="63">
        <f t="shared" si="212"/>
        <v>1548.8103867982093</v>
      </c>
      <c r="R72" s="63">
        <f t="shared" si="212"/>
        <v>1552.6301710381995</v>
      </c>
      <c r="S72" s="63">
        <f t="shared" si="212"/>
        <v>1556.4593758965975</v>
      </c>
      <c r="T72" s="63">
        <f t="shared" si="212"/>
        <v>1560.29802460719</v>
      </c>
      <c r="U72" s="63">
        <f t="shared" si="212"/>
        <v>1564.1461404610636</v>
      </c>
      <c r="V72" s="63">
        <f t="shared" si="212"/>
        <v>1568.003746806748</v>
      </c>
      <c r="W72" s="63">
        <f t="shared" si="212"/>
        <v>1571.8708670503565</v>
      </c>
      <c r="X72" s="63">
        <f t="shared" si="212"/>
        <v>1575.7475246557271</v>
      </c>
      <c r="Y72" s="63">
        <f t="shared" si="212"/>
        <v>1579.6337431445679</v>
      </c>
      <c r="Z72" s="63">
        <f t="shared" si="212"/>
        <v>1583.5295460965963</v>
      </c>
      <c r="AA72" s="63">
        <f t="shared" si="212"/>
        <v>1587.4349571496837</v>
      </c>
      <c r="AB72" s="63">
        <f t="shared" si="212"/>
        <v>1591.3500000000001</v>
      </c>
      <c r="AC72" s="63">
        <f t="shared" si="212"/>
        <v>1595.2746984021553</v>
      </c>
      <c r="AD72" s="63">
        <f t="shared" si="212"/>
        <v>1599.2090761693455</v>
      </c>
      <c r="AE72" s="63">
        <f t="shared" si="212"/>
        <v>1603.1531571734954</v>
      </c>
      <c r="AF72" s="63">
        <f t="shared" si="212"/>
        <v>1607.1069653454058</v>
      </c>
      <c r="AG72" s="63">
        <f t="shared" si="212"/>
        <v>1611.0705246748955</v>
      </c>
      <c r="AH72" s="63">
        <f t="shared" si="212"/>
        <v>1615.0438592109504</v>
      </c>
      <c r="AI72" s="63">
        <f t="shared" si="212"/>
        <v>1619.026993061867</v>
      </c>
      <c r="AJ72" s="63">
        <f t="shared" si="212"/>
        <v>1623.0199503953991</v>
      </c>
      <c r="AK72" s="63">
        <f t="shared" si="212"/>
        <v>1627.0227554389048</v>
      </c>
      <c r="AL72" s="63">
        <f t="shared" si="212"/>
        <v>1631.0354324794941</v>
      </c>
      <c r="AM72" s="63">
        <f t="shared" si="212"/>
        <v>1635.0580058641744</v>
      </c>
      <c r="AN72" s="63">
        <f t="shared" si="212"/>
        <v>1639.0905</v>
      </c>
      <c r="AO72" s="63">
        <f t="shared" si="212"/>
        <v>1643.1329393542201</v>
      </c>
      <c r="AP72" s="63">
        <f t="shared" si="212"/>
        <v>1647.1853484544256</v>
      </c>
      <c r="AQ72" s="63">
        <f t="shared" si="212"/>
        <v>1651.2477518887001</v>
      </c>
      <c r="AR72" s="63">
        <f t="shared" si="212"/>
        <v>1655.320174305768</v>
      </c>
      <c r="AS72" s="63">
        <f t="shared" si="212"/>
        <v>1659.4026404151425</v>
      </c>
      <c r="AT72" s="63">
        <f t="shared" si="212"/>
        <v>1663.4951749872791</v>
      </c>
      <c r="AU72" s="63">
        <f t="shared" si="212"/>
        <v>1667.5978028537229</v>
      </c>
      <c r="AV72" s="63">
        <f t="shared" si="212"/>
        <v>1671.7105489072612</v>
      </c>
      <c r="AW72" s="63">
        <f t="shared" si="212"/>
        <v>1675.8334381020723</v>
      </c>
      <c r="AX72" s="63">
        <f t="shared" si="212"/>
        <v>1679.9664954538789</v>
      </c>
      <c r="AY72" s="63">
        <f t="shared" si="212"/>
        <v>1684.1097460400997</v>
      </c>
      <c r="AZ72" s="63">
        <f t="shared" si="212"/>
        <v>1688.2632149999999</v>
      </c>
      <c r="BA72" s="63">
        <f t="shared" si="212"/>
        <v>1692.4269275348468</v>
      </c>
      <c r="BB72" s="63">
        <f t="shared" si="212"/>
        <v>1696.6009089080585</v>
      </c>
      <c r="BC72" s="63">
        <f t="shared" si="212"/>
        <v>1700.7851844453614</v>
      </c>
      <c r="BD72" s="63">
        <f t="shared" si="212"/>
        <v>1704.9797795349409</v>
      </c>
      <c r="BE72" s="63">
        <f t="shared" si="212"/>
        <v>1709.1847196275967</v>
      </c>
      <c r="BF72" s="63">
        <f t="shared" si="212"/>
        <v>1713.4000302368977</v>
      </c>
      <c r="BG72" s="63">
        <f t="shared" si="212"/>
        <v>1717.625736939335</v>
      </c>
      <c r="BH72" s="63">
        <f t="shared" si="212"/>
        <v>1721.8618653744788</v>
      </c>
      <c r="BI72" s="63">
        <f t="shared" si="212"/>
        <v>1726.1084412451344</v>
      </c>
      <c r="BJ72" s="63">
        <f t="shared" si="212"/>
        <v>1730.3654903174954</v>
      </c>
      <c r="BK72" s="63">
        <f t="shared" si="212"/>
        <v>178500.75808930781</v>
      </c>
      <c r="BL72" s="63">
        <f t="shared" si="212"/>
        <v>0</v>
      </c>
      <c r="BM72" s="63">
        <f t="shared" si="212"/>
        <v>0</v>
      </c>
      <c r="BN72" s="63">
        <f t="shared" si="212"/>
        <v>0</v>
      </c>
      <c r="BO72" s="63">
        <f t="shared" si="212"/>
        <v>0</v>
      </c>
      <c r="BP72" s="63">
        <f t="shared" si="212"/>
        <v>0</v>
      </c>
      <c r="BQ72" s="63">
        <f t="shared" ref="BQ72:EB72" si="213">SUM(BQ69:BQ70)</f>
        <v>0</v>
      </c>
      <c r="BR72" s="63">
        <f t="shared" si="213"/>
        <v>0</v>
      </c>
      <c r="BS72" s="63">
        <f t="shared" si="213"/>
        <v>0</v>
      </c>
      <c r="BT72" s="63">
        <f t="shared" si="213"/>
        <v>0</v>
      </c>
      <c r="BU72" s="63">
        <f t="shared" si="213"/>
        <v>0</v>
      </c>
      <c r="BV72" s="63">
        <f t="shared" si="213"/>
        <v>0</v>
      </c>
      <c r="BW72" s="63">
        <f t="shared" si="213"/>
        <v>0</v>
      </c>
      <c r="BX72" s="63">
        <f t="shared" si="213"/>
        <v>0</v>
      </c>
      <c r="BY72" s="63">
        <f t="shared" si="213"/>
        <v>0</v>
      </c>
      <c r="BZ72" s="63">
        <f t="shared" si="213"/>
        <v>0</v>
      </c>
      <c r="CA72" s="63">
        <f t="shared" si="213"/>
        <v>0</v>
      </c>
      <c r="CB72" s="63">
        <f t="shared" si="213"/>
        <v>0</v>
      </c>
      <c r="CC72" s="63">
        <f t="shared" si="213"/>
        <v>0</v>
      </c>
      <c r="CD72" s="63">
        <f t="shared" si="213"/>
        <v>0</v>
      </c>
      <c r="CE72" s="63">
        <f t="shared" si="213"/>
        <v>0</v>
      </c>
      <c r="CF72" s="63">
        <f t="shared" si="213"/>
        <v>0</v>
      </c>
      <c r="CG72" s="63">
        <f t="shared" si="213"/>
        <v>0</v>
      </c>
      <c r="CH72" s="63">
        <f t="shared" si="213"/>
        <v>0</v>
      </c>
      <c r="CI72" s="63">
        <f t="shared" si="213"/>
        <v>0</v>
      </c>
      <c r="CJ72" s="63">
        <f t="shared" si="213"/>
        <v>0</v>
      </c>
      <c r="CK72" s="63">
        <f t="shared" si="213"/>
        <v>0</v>
      </c>
      <c r="CL72" s="63">
        <f t="shared" si="213"/>
        <v>0</v>
      </c>
      <c r="CM72" s="63">
        <f t="shared" si="213"/>
        <v>0</v>
      </c>
      <c r="CN72" s="63">
        <f t="shared" si="213"/>
        <v>0</v>
      </c>
      <c r="CO72" s="63">
        <f t="shared" si="213"/>
        <v>0</v>
      </c>
      <c r="CP72" s="63">
        <f t="shared" si="213"/>
        <v>0</v>
      </c>
      <c r="CQ72" s="63">
        <f t="shared" si="213"/>
        <v>0</v>
      </c>
      <c r="CR72" s="63">
        <f t="shared" si="213"/>
        <v>0</v>
      </c>
      <c r="CS72" s="63">
        <f t="shared" si="213"/>
        <v>0</v>
      </c>
      <c r="CT72" s="63">
        <f t="shared" si="213"/>
        <v>0</v>
      </c>
      <c r="CU72" s="63">
        <f t="shared" si="213"/>
        <v>0</v>
      </c>
      <c r="CV72" s="63">
        <f t="shared" si="213"/>
        <v>0</v>
      </c>
      <c r="CW72" s="63">
        <f t="shared" si="213"/>
        <v>0</v>
      </c>
      <c r="CX72" s="63">
        <f t="shared" si="213"/>
        <v>0</v>
      </c>
      <c r="CY72" s="63">
        <f t="shared" si="213"/>
        <v>0</v>
      </c>
      <c r="CZ72" s="63">
        <f t="shared" si="213"/>
        <v>0</v>
      </c>
      <c r="DA72" s="63">
        <f t="shared" si="213"/>
        <v>0</v>
      </c>
      <c r="DB72" s="63">
        <f t="shared" si="213"/>
        <v>0</v>
      </c>
      <c r="DC72" s="63">
        <f t="shared" si="213"/>
        <v>0</v>
      </c>
      <c r="DD72" s="63">
        <f t="shared" si="213"/>
        <v>0</v>
      </c>
      <c r="DE72" s="63">
        <f t="shared" si="213"/>
        <v>0</v>
      </c>
      <c r="DF72" s="63">
        <f t="shared" si="213"/>
        <v>0</v>
      </c>
      <c r="DG72" s="63">
        <f t="shared" si="213"/>
        <v>0</v>
      </c>
      <c r="DH72" s="63">
        <f t="shared" si="213"/>
        <v>0</v>
      </c>
      <c r="DI72" s="63">
        <f t="shared" si="213"/>
        <v>0</v>
      </c>
      <c r="DJ72" s="63">
        <f t="shared" si="213"/>
        <v>0</v>
      </c>
      <c r="DK72" s="63">
        <f t="shared" si="213"/>
        <v>0</v>
      </c>
      <c r="DL72" s="63">
        <f t="shared" si="213"/>
        <v>0</v>
      </c>
      <c r="DM72" s="63">
        <f t="shared" si="213"/>
        <v>0</v>
      </c>
      <c r="DN72" s="63">
        <f t="shared" si="213"/>
        <v>0</v>
      </c>
      <c r="DO72" s="63">
        <f t="shared" si="213"/>
        <v>0</v>
      </c>
      <c r="DP72" s="63">
        <f t="shared" si="213"/>
        <v>0</v>
      </c>
      <c r="DQ72" s="63">
        <f t="shared" si="213"/>
        <v>0</v>
      </c>
      <c r="DR72" s="63">
        <f t="shared" si="213"/>
        <v>0</v>
      </c>
      <c r="DS72" s="63">
        <f t="shared" si="213"/>
        <v>0</v>
      </c>
      <c r="DT72" s="63">
        <f t="shared" si="213"/>
        <v>0</v>
      </c>
      <c r="DU72" s="63">
        <f t="shared" si="213"/>
        <v>0</v>
      </c>
      <c r="DV72" s="63">
        <f t="shared" si="213"/>
        <v>0</v>
      </c>
      <c r="DW72" s="63">
        <f t="shared" si="213"/>
        <v>0</v>
      </c>
      <c r="DX72" s="63">
        <f t="shared" si="213"/>
        <v>0</v>
      </c>
      <c r="DY72" s="63">
        <f t="shared" si="213"/>
        <v>0</v>
      </c>
      <c r="DZ72" s="63">
        <f t="shared" si="213"/>
        <v>0</v>
      </c>
      <c r="EA72" s="63">
        <f t="shared" si="213"/>
        <v>0</v>
      </c>
      <c r="EB72" s="63">
        <f t="shared" si="213"/>
        <v>0</v>
      </c>
      <c r="EC72" s="63">
        <f t="shared" ref="EC72:EE72" si="214">SUM(EC69:EC70)</f>
        <v>0</v>
      </c>
      <c r="ED72" s="63">
        <f t="shared" si="214"/>
        <v>0</v>
      </c>
      <c r="EE72" s="64">
        <f t="shared" si="214"/>
        <v>0</v>
      </c>
    </row>
    <row r="73" spans="1:135" x14ac:dyDescent="0.6">
      <c r="B73" s="12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</row>
    <row r="74" spans="1:135" s="49" customFormat="1" x14ac:dyDescent="0.6">
      <c r="B74" s="41" t="s">
        <v>50</v>
      </c>
      <c r="C74" s="42">
        <f>XIRR(C72:EE72, $C$51:$EE$51)</f>
        <v>7.9999998211860726E-2</v>
      </c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3"/>
    </row>
    <row r="75" spans="1:135" ht="8.0500000000000007" customHeight="1" x14ac:dyDescent="0.6">
      <c r="B75" s="1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</row>
    <row r="76" spans="1:135" ht="18.3" x14ac:dyDescent="0.7">
      <c r="B76" s="27" t="s">
        <v>58</v>
      </c>
      <c r="C76" s="2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</row>
    <row r="77" spans="1:135" ht="8.0500000000000007" customHeight="1" x14ac:dyDescent="0.6">
      <c r="B77" s="1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</row>
    <row r="78" spans="1:135" x14ac:dyDescent="0.6">
      <c r="B78" s="55" t="s">
        <v>26</v>
      </c>
      <c r="C78" s="30">
        <f>C58+C70</f>
        <v>0</v>
      </c>
      <c r="D78" s="31">
        <f t="shared" ref="D78:BO78" si="215">D58+D70</f>
        <v>30000</v>
      </c>
      <c r="E78" s="31">
        <f t="shared" si="215"/>
        <v>30073.988093169108</v>
      </c>
      <c r="F78" s="31">
        <f t="shared" si="215"/>
        <v>30148.158660935904</v>
      </c>
      <c r="G78" s="31">
        <f t="shared" si="215"/>
        <v>30222.512153331987</v>
      </c>
      <c r="H78" s="31">
        <f t="shared" si="215"/>
        <v>30297.049021498828</v>
      </c>
      <c r="I78" s="31">
        <f t="shared" si="215"/>
        <v>30371.769717690549</v>
      </c>
      <c r="J78" s="31">
        <f t="shared" si="215"/>
        <v>30446.674695276659</v>
      </c>
      <c r="K78" s="31">
        <f t="shared" si="215"/>
        <v>30521.764408744777</v>
      </c>
      <c r="L78" s="31">
        <f t="shared" si="215"/>
        <v>30597.039313703437</v>
      </c>
      <c r="M78" s="31">
        <f t="shared" si="215"/>
        <v>30672.499866884809</v>
      </c>
      <c r="N78" s="31">
        <f t="shared" si="215"/>
        <v>30748.146526147488</v>
      </c>
      <c r="O78" s="31">
        <f t="shared" si="215"/>
        <v>30823.979750479291</v>
      </c>
      <c r="P78" s="31">
        <f t="shared" si="215"/>
        <v>30900</v>
      </c>
      <c r="Q78" s="31">
        <f t="shared" si="215"/>
        <v>30976.207735964184</v>
      </c>
      <c r="R78" s="31">
        <f t="shared" si="215"/>
        <v>31052.603420763986</v>
      </c>
      <c r="S78" s="31">
        <f t="shared" si="215"/>
        <v>31129.187517931947</v>
      </c>
      <c r="T78" s="31">
        <f t="shared" si="215"/>
        <v>31205.960492143793</v>
      </c>
      <c r="U78" s="31">
        <f t="shared" si="215"/>
        <v>31282.922809221269</v>
      </c>
      <c r="V78" s="31">
        <f t="shared" si="215"/>
        <v>31360.074936134959</v>
      </c>
      <c r="W78" s="31">
        <f t="shared" si="215"/>
        <v>31437.417341007123</v>
      </c>
      <c r="X78" s="31">
        <f t="shared" si="215"/>
        <v>31514.950493114538</v>
      </c>
      <c r="Y78" s="31">
        <f t="shared" si="215"/>
        <v>31592.674862891356</v>
      </c>
      <c r="Z78" s="31">
        <f t="shared" si="215"/>
        <v>31670.590921931922</v>
      </c>
      <c r="AA78" s="31">
        <f t="shared" si="215"/>
        <v>31748.699142993668</v>
      </c>
      <c r="AB78" s="31">
        <f t="shared" si="215"/>
        <v>31826.999999999996</v>
      </c>
      <c r="AC78" s="31">
        <f t="shared" si="215"/>
        <v>31905.493968043102</v>
      </c>
      <c r="AD78" s="31">
        <f t="shared" si="215"/>
        <v>31984.181523386909</v>
      </c>
      <c r="AE78" s="31">
        <f t="shared" si="215"/>
        <v>32063.063143469906</v>
      </c>
      <c r="AF78" s="31">
        <f t="shared" si="215"/>
        <v>32142.139306908113</v>
      </c>
      <c r="AG78" s="31">
        <f t="shared" si="215"/>
        <v>32221.410493497904</v>
      </c>
      <c r="AH78" s="31">
        <f t="shared" si="215"/>
        <v>32300.877184219004</v>
      </c>
      <c r="AI78" s="31">
        <f t="shared" si="215"/>
        <v>32380.539861237339</v>
      </c>
      <c r="AJ78" s="31">
        <f t="shared" si="215"/>
        <v>32460.399007907981</v>
      </c>
      <c r="AK78" s="31">
        <f t="shared" si="215"/>
        <v>32540.455108778096</v>
      </c>
      <c r="AL78" s="31">
        <f t="shared" si="215"/>
        <v>32620.708649589877</v>
      </c>
      <c r="AM78" s="31">
        <f t="shared" si="215"/>
        <v>32701.160117283489</v>
      </c>
      <c r="AN78" s="31">
        <f t="shared" si="215"/>
        <v>32781.81</v>
      </c>
      <c r="AO78" s="31">
        <f t="shared" si="215"/>
        <v>32862.658787084401</v>
      </c>
      <c r="AP78" s="31">
        <f t="shared" si="215"/>
        <v>32943.706969088511</v>
      </c>
      <c r="AQ78" s="31">
        <f t="shared" si="215"/>
        <v>33024.955037774002</v>
      </c>
      <c r="AR78" s="31">
        <f t="shared" si="215"/>
        <v>33106.403486115356</v>
      </c>
      <c r="AS78" s="31">
        <f t="shared" si="215"/>
        <v>33188.052808302848</v>
      </c>
      <c r="AT78" s="31">
        <f t="shared" si="215"/>
        <v>33269.903499745582</v>
      </c>
      <c r="AU78" s="31">
        <f t="shared" si="215"/>
        <v>33351.956057074458</v>
      </c>
      <c r="AV78" s="31">
        <f t="shared" si="215"/>
        <v>33434.210978145224</v>
      </c>
      <c r="AW78" s="31">
        <f t="shared" si="215"/>
        <v>33516.668762041445</v>
      </c>
      <c r="AX78" s="31">
        <f t="shared" si="215"/>
        <v>33599.329909077576</v>
      </c>
      <c r="AY78" s="31">
        <f t="shared" si="215"/>
        <v>33682.194920801994</v>
      </c>
      <c r="AZ78" s="31">
        <f t="shared" si="215"/>
        <v>33765.264299999995</v>
      </c>
      <c r="BA78" s="31">
        <f t="shared" si="215"/>
        <v>33848.538550696932</v>
      </c>
      <c r="BB78" s="31">
        <f t="shared" si="215"/>
        <v>33932.018178161168</v>
      </c>
      <c r="BC78" s="31">
        <f t="shared" si="215"/>
        <v>34015.703688907226</v>
      </c>
      <c r="BD78" s="31">
        <f t="shared" si="215"/>
        <v>34099.595590698817</v>
      </c>
      <c r="BE78" s="31">
        <f t="shared" si="215"/>
        <v>34183.69439255193</v>
      </c>
      <c r="BF78" s="31">
        <f t="shared" si="215"/>
        <v>34268.00060473795</v>
      </c>
      <c r="BG78" s="31">
        <f t="shared" si="215"/>
        <v>34352.514738786696</v>
      </c>
      <c r="BH78" s="31">
        <f t="shared" si="215"/>
        <v>34437.237307489573</v>
      </c>
      <c r="BI78" s="31">
        <f t="shared" si="215"/>
        <v>34522.168824902677</v>
      </c>
      <c r="BJ78" s="31">
        <f t="shared" si="215"/>
        <v>34607.309806349906</v>
      </c>
      <c r="BK78" s="31">
        <f t="shared" si="215"/>
        <v>3570015.1617861558</v>
      </c>
      <c r="BL78" s="31">
        <f t="shared" si="215"/>
        <v>0</v>
      </c>
      <c r="BM78" s="31">
        <f t="shared" si="215"/>
        <v>0</v>
      </c>
      <c r="BN78" s="31">
        <f t="shared" si="215"/>
        <v>0</v>
      </c>
      <c r="BO78" s="31">
        <f t="shared" si="215"/>
        <v>0</v>
      </c>
      <c r="BP78" s="31">
        <f t="shared" ref="BP78:EA78" si="216">BP58+BP70</f>
        <v>0</v>
      </c>
      <c r="BQ78" s="31">
        <f t="shared" si="216"/>
        <v>0</v>
      </c>
      <c r="BR78" s="31">
        <f t="shared" si="216"/>
        <v>0</v>
      </c>
      <c r="BS78" s="31">
        <f t="shared" si="216"/>
        <v>0</v>
      </c>
      <c r="BT78" s="31">
        <f t="shared" si="216"/>
        <v>0</v>
      </c>
      <c r="BU78" s="31">
        <f t="shared" si="216"/>
        <v>0</v>
      </c>
      <c r="BV78" s="31">
        <f t="shared" si="216"/>
        <v>0</v>
      </c>
      <c r="BW78" s="31">
        <f t="shared" si="216"/>
        <v>0</v>
      </c>
      <c r="BX78" s="31">
        <f t="shared" si="216"/>
        <v>0</v>
      </c>
      <c r="BY78" s="31">
        <f t="shared" si="216"/>
        <v>0</v>
      </c>
      <c r="BZ78" s="31">
        <f t="shared" si="216"/>
        <v>0</v>
      </c>
      <c r="CA78" s="31">
        <f t="shared" si="216"/>
        <v>0</v>
      </c>
      <c r="CB78" s="31">
        <f t="shared" si="216"/>
        <v>0</v>
      </c>
      <c r="CC78" s="31">
        <f t="shared" si="216"/>
        <v>0</v>
      </c>
      <c r="CD78" s="31">
        <f t="shared" si="216"/>
        <v>0</v>
      </c>
      <c r="CE78" s="31">
        <f t="shared" si="216"/>
        <v>0</v>
      </c>
      <c r="CF78" s="31">
        <f t="shared" si="216"/>
        <v>0</v>
      </c>
      <c r="CG78" s="31">
        <f t="shared" si="216"/>
        <v>0</v>
      </c>
      <c r="CH78" s="31">
        <f t="shared" si="216"/>
        <v>0</v>
      </c>
      <c r="CI78" s="31">
        <f t="shared" si="216"/>
        <v>0</v>
      </c>
      <c r="CJ78" s="31">
        <f t="shared" si="216"/>
        <v>0</v>
      </c>
      <c r="CK78" s="31">
        <f t="shared" si="216"/>
        <v>0</v>
      </c>
      <c r="CL78" s="31">
        <f t="shared" si="216"/>
        <v>0</v>
      </c>
      <c r="CM78" s="31">
        <f t="shared" si="216"/>
        <v>0</v>
      </c>
      <c r="CN78" s="31">
        <f t="shared" si="216"/>
        <v>0</v>
      </c>
      <c r="CO78" s="31">
        <f t="shared" si="216"/>
        <v>0</v>
      </c>
      <c r="CP78" s="31">
        <f t="shared" si="216"/>
        <v>0</v>
      </c>
      <c r="CQ78" s="31">
        <f t="shared" si="216"/>
        <v>0</v>
      </c>
      <c r="CR78" s="31">
        <f t="shared" si="216"/>
        <v>0</v>
      </c>
      <c r="CS78" s="31">
        <f t="shared" si="216"/>
        <v>0</v>
      </c>
      <c r="CT78" s="31">
        <f t="shared" si="216"/>
        <v>0</v>
      </c>
      <c r="CU78" s="31">
        <f t="shared" si="216"/>
        <v>0</v>
      </c>
      <c r="CV78" s="31">
        <f t="shared" si="216"/>
        <v>0</v>
      </c>
      <c r="CW78" s="31">
        <f t="shared" si="216"/>
        <v>0</v>
      </c>
      <c r="CX78" s="31">
        <f t="shared" si="216"/>
        <v>0</v>
      </c>
      <c r="CY78" s="31">
        <f t="shared" si="216"/>
        <v>0</v>
      </c>
      <c r="CZ78" s="31">
        <f t="shared" si="216"/>
        <v>0</v>
      </c>
      <c r="DA78" s="31">
        <f t="shared" si="216"/>
        <v>0</v>
      </c>
      <c r="DB78" s="31">
        <f t="shared" si="216"/>
        <v>0</v>
      </c>
      <c r="DC78" s="31">
        <f t="shared" si="216"/>
        <v>0</v>
      </c>
      <c r="DD78" s="31">
        <f t="shared" si="216"/>
        <v>0</v>
      </c>
      <c r="DE78" s="31">
        <f t="shared" si="216"/>
        <v>0</v>
      </c>
      <c r="DF78" s="31">
        <f t="shared" si="216"/>
        <v>0</v>
      </c>
      <c r="DG78" s="31">
        <f t="shared" si="216"/>
        <v>0</v>
      </c>
      <c r="DH78" s="31">
        <f t="shared" si="216"/>
        <v>0</v>
      </c>
      <c r="DI78" s="31">
        <f t="shared" si="216"/>
        <v>0</v>
      </c>
      <c r="DJ78" s="31">
        <f t="shared" si="216"/>
        <v>0</v>
      </c>
      <c r="DK78" s="31">
        <f t="shared" si="216"/>
        <v>0</v>
      </c>
      <c r="DL78" s="31">
        <f t="shared" si="216"/>
        <v>0</v>
      </c>
      <c r="DM78" s="31">
        <f t="shared" si="216"/>
        <v>0</v>
      </c>
      <c r="DN78" s="31">
        <f t="shared" si="216"/>
        <v>0</v>
      </c>
      <c r="DO78" s="31">
        <f t="shared" si="216"/>
        <v>0</v>
      </c>
      <c r="DP78" s="31">
        <f t="shared" si="216"/>
        <v>0</v>
      </c>
      <c r="DQ78" s="31">
        <f t="shared" si="216"/>
        <v>0</v>
      </c>
      <c r="DR78" s="31">
        <f t="shared" si="216"/>
        <v>0</v>
      </c>
      <c r="DS78" s="31">
        <f t="shared" si="216"/>
        <v>0</v>
      </c>
      <c r="DT78" s="31">
        <f t="shared" si="216"/>
        <v>0</v>
      </c>
      <c r="DU78" s="31">
        <f t="shared" si="216"/>
        <v>0</v>
      </c>
      <c r="DV78" s="31">
        <f t="shared" si="216"/>
        <v>0</v>
      </c>
      <c r="DW78" s="31">
        <f t="shared" si="216"/>
        <v>0</v>
      </c>
      <c r="DX78" s="31">
        <f t="shared" si="216"/>
        <v>0</v>
      </c>
      <c r="DY78" s="31">
        <f t="shared" si="216"/>
        <v>0</v>
      </c>
      <c r="DZ78" s="31">
        <f t="shared" si="216"/>
        <v>0</v>
      </c>
      <c r="EA78" s="31">
        <f t="shared" si="216"/>
        <v>0</v>
      </c>
      <c r="EB78" s="31">
        <f t="shared" ref="EB78:EE78" si="217">EB58+EB70</f>
        <v>0</v>
      </c>
      <c r="EC78" s="31">
        <f t="shared" si="217"/>
        <v>0</v>
      </c>
      <c r="ED78" s="31">
        <f t="shared" si="217"/>
        <v>0</v>
      </c>
      <c r="EE78" s="32">
        <f t="shared" si="217"/>
        <v>0</v>
      </c>
    </row>
    <row r="79" spans="1:135" s="49" customFormat="1" x14ac:dyDescent="0.6">
      <c r="B79" s="60" t="s">
        <v>27</v>
      </c>
      <c r="C79" s="62">
        <f t="shared" ref="C79:AH79" si="218">MAX(C19-C78, 0)</f>
        <v>0</v>
      </c>
      <c r="D79" s="63">
        <f t="shared" si="218"/>
        <v>0</v>
      </c>
      <c r="E79" s="63">
        <f t="shared" si="218"/>
        <v>3.637978807091713E-12</v>
      </c>
      <c r="F79" s="63">
        <f t="shared" si="218"/>
        <v>3.637978807091713E-12</v>
      </c>
      <c r="G79" s="63">
        <f t="shared" si="218"/>
        <v>0</v>
      </c>
      <c r="H79" s="63">
        <f t="shared" si="218"/>
        <v>0</v>
      </c>
      <c r="I79" s="63">
        <f t="shared" si="218"/>
        <v>0</v>
      </c>
      <c r="J79" s="63">
        <f t="shared" si="218"/>
        <v>0</v>
      </c>
      <c r="K79" s="63">
        <f t="shared" si="218"/>
        <v>0</v>
      </c>
      <c r="L79" s="63">
        <f t="shared" si="218"/>
        <v>3.637978807091713E-12</v>
      </c>
      <c r="M79" s="63">
        <f t="shared" si="218"/>
        <v>0</v>
      </c>
      <c r="N79" s="63">
        <f t="shared" si="218"/>
        <v>3.637978807091713E-12</v>
      </c>
      <c r="O79" s="63">
        <f t="shared" si="218"/>
        <v>3.637978807091713E-12</v>
      </c>
      <c r="P79" s="63">
        <f t="shared" si="218"/>
        <v>0</v>
      </c>
      <c r="Q79" s="63">
        <f t="shared" si="218"/>
        <v>0</v>
      </c>
      <c r="R79" s="63">
        <f t="shared" si="218"/>
        <v>0</v>
      </c>
      <c r="S79" s="63">
        <f t="shared" si="218"/>
        <v>3.637978807091713E-12</v>
      </c>
      <c r="T79" s="63">
        <f t="shared" si="218"/>
        <v>0</v>
      </c>
      <c r="U79" s="63">
        <f t="shared" si="218"/>
        <v>0</v>
      </c>
      <c r="V79" s="63">
        <f t="shared" si="218"/>
        <v>0</v>
      </c>
      <c r="W79" s="63">
        <f t="shared" si="218"/>
        <v>3.637978807091713E-12</v>
      </c>
      <c r="X79" s="63">
        <f t="shared" si="218"/>
        <v>3.637978807091713E-12</v>
      </c>
      <c r="Y79" s="63">
        <f t="shared" si="218"/>
        <v>0</v>
      </c>
      <c r="Z79" s="63">
        <f t="shared" si="218"/>
        <v>0</v>
      </c>
      <c r="AA79" s="63">
        <f t="shared" si="218"/>
        <v>3.637978807091713E-12</v>
      </c>
      <c r="AB79" s="63">
        <f t="shared" si="218"/>
        <v>3.637978807091713E-12</v>
      </c>
      <c r="AC79" s="63">
        <f t="shared" si="218"/>
        <v>3.637978807091713E-12</v>
      </c>
      <c r="AD79" s="63">
        <f t="shared" si="218"/>
        <v>0</v>
      </c>
      <c r="AE79" s="63">
        <f t="shared" si="218"/>
        <v>0</v>
      </c>
      <c r="AF79" s="63">
        <f t="shared" si="218"/>
        <v>0</v>
      </c>
      <c r="AG79" s="63">
        <f t="shared" si="218"/>
        <v>3.637978807091713E-12</v>
      </c>
      <c r="AH79" s="63">
        <f t="shared" si="218"/>
        <v>3.637978807091713E-12</v>
      </c>
      <c r="AI79" s="63">
        <f t="shared" ref="AI79:BN79" si="219">MAX(AI19-AI78, 0)</f>
        <v>0</v>
      </c>
      <c r="AJ79" s="63">
        <f t="shared" si="219"/>
        <v>0</v>
      </c>
      <c r="AK79" s="63">
        <f t="shared" si="219"/>
        <v>0</v>
      </c>
      <c r="AL79" s="63">
        <f t="shared" si="219"/>
        <v>3.637978807091713E-12</v>
      </c>
      <c r="AM79" s="63">
        <f t="shared" si="219"/>
        <v>0</v>
      </c>
      <c r="AN79" s="63">
        <f t="shared" si="219"/>
        <v>0</v>
      </c>
      <c r="AO79" s="63">
        <f t="shared" si="219"/>
        <v>0</v>
      </c>
      <c r="AP79" s="63">
        <f t="shared" si="219"/>
        <v>0</v>
      </c>
      <c r="AQ79" s="63">
        <f t="shared" si="219"/>
        <v>0</v>
      </c>
      <c r="AR79" s="63">
        <f t="shared" si="219"/>
        <v>0</v>
      </c>
      <c r="AS79" s="63">
        <f t="shared" si="219"/>
        <v>0</v>
      </c>
      <c r="AT79" s="63">
        <f t="shared" si="219"/>
        <v>0</v>
      </c>
      <c r="AU79" s="63">
        <f t="shared" si="219"/>
        <v>0</v>
      </c>
      <c r="AV79" s="63">
        <f t="shared" si="219"/>
        <v>0</v>
      </c>
      <c r="AW79" s="63">
        <f t="shared" si="219"/>
        <v>0</v>
      </c>
      <c r="AX79" s="63">
        <f t="shared" si="219"/>
        <v>0</v>
      </c>
      <c r="AY79" s="63">
        <f t="shared" si="219"/>
        <v>0</v>
      </c>
      <c r="AZ79" s="63">
        <f t="shared" si="219"/>
        <v>0</v>
      </c>
      <c r="BA79" s="63">
        <f t="shared" si="219"/>
        <v>0</v>
      </c>
      <c r="BB79" s="63">
        <f t="shared" si="219"/>
        <v>0</v>
      </c>
      <c r="BC79" s="63">
        <f t="shared" si="219"/>
        <v>0</v>
      </c>
      <c r="BD79" s="63">
        <f t="shared" si="219"/>
        <v>0</v>
      </c>
      <c r="BE79" s="63">
        <f t="shared" si="219"/>
        <v>0</v>
      </c>
      <c r="BF79" s="63">
        <f t="shared" si="219"/>
        <v>0</v>
      </c>
      <c r="BG79" s="63">
        <f t="shared" si="219"/>
        <v>0</v>
      </c>
      <c r="BH79" s="63">
        <f t="shared" si="219"/>
        <v>0</v>
      </c>
      <c r="BI79" s="63">
        <f t="shared" si="219"/>
        <v>7.2759576141834259E-12</v>
      </c>
      <c r="BJ79" s="63">
        <f t="shared" si="219"/>
        <v>0</v>
      </c>
      <c r="BK79" s="63">
        <f t="shared" si="219"/>
        <v>4624269.6562955417</v>
      </c>
      <c r="BL79" s="63">
        <f t="shared" si="219"/>
        <v>0</v>
      </c>
      <c r="BM79" s="63">
        <f t="shared" si="219"/>
        <v>0</v>
      </c>
      <c r="BN79" s="63">
        <f t="shared" si="219"/>
        <v>0</v>
      </c>
      <c r="BO79" s="63">
        <f t="shared" ref="BO79:CT79" si="220">MAX(BO19-BO78, 0)</f>
        <v>0</v>
      </c>
      <c r="BP79" s="63">
        <f t="shared" si="220"/>
        <v>0</v>
      </c>
      <c r="BQ79" s="63">
        <f t="shared" si="220"/>
        <v>0</v>
      </c>
      <c r="BR79" s="63">
        <f t="shared" si="220"/>
        <v>0</v>
      </c>
      <c r="BS79" s="63">
        <f t="shared" si="220"/>
        <v>0</v>
      </c>
      <c r="BT79" s="63">
        <f t="shared" si="220"/>
        <v>0</v>
      </c>
      <c r="BU79" s="63">
        <f t="shared" si="220"/>
        <v>0</v>
      </c>
      <c r="BV79" s="63">
        <f t="shared" si="220"/>
        <v>0</v>
      </c>
      <c r="BW79" s="63">
        <f t="shared" si="220"/>
        <v>0</v>
      </c>
      <c r="BX79" s="63">
        <f t="shared" si="220"/>
        <v>0</v>
      </c>
      <c r="BY79" s="63">
        <f t="shared" si="220"/>
        <v>0</v>
      </c>
      <c r="BZ79" s="63">
        <f t="shared" si="220"/>
        <v>0</v>
      </c>
      <c r="CA79" s="63">
        <f t="shared" si="220"/>
        <v>0</v>
      </c>
      <c r="CB79" s="63">
        <f t="shared" si="220"/>
        <v>0</v>
      </c>
      <c r="CC79" s="63">
        <f t="shared" si="220"/>
        <v>0</v>
      </c>
      <c r="CD79" s="63">
        <f t="shared" si="220"/>
        <v>0</v>
      </c>
      <c r="CE79" s="63">
        <f t="shared" si="220"/>
        <v>0</v>
      </c>
      <c r="CF79" s="63">
        <f t="shared" si="220"/>
        <v>0</v>
      </c>
      <c r="CG79" s="63">
        <f t="shared" si="220"/>
        <v>0</v>
      </c>
      <c r="CH79" s="63">
        <f t="shared" si="220"/>
        <v>0</v>
      </c>
      <c r="CI79" s="63">
        <f t="shared" si="220"/>
        <v>0</v>
      </c>
      <c r="CJ79" s="63">
        <f t="shared" si="220"/>
        <v>0</v>
      </c>
      <c r="CK79" s="63">
        <f t="shared" si="220"/>
        <v>0</v>
      </c>
      <c r="CL79" s="63">
        <f t="shared" si="220"/>
        <v>0</v>
      </c>
      <c r="CM79" s="63">
        <f t="shared" si="220"/>
        <v>0</v>
      </c>
      <c r="CN79" s="63">
        <f t="shared" si="220"/>
        <v>0</v>
      </c>
      <c r="CO79" s="63">
        <f t="shared" si="220"/>
        <v>0</v>
      </c>
      <c r="CP79" s="63">
        <f t="shared" si="220"/>
        <v>0</v>
      </c>
      <c r="CQ79" s="63">
        <f t="shared" si="220"/>
        <v>0</v>
      </c>
      <c r="CR79" s="63">
        <f t="shared" si="220"/>
        <v>0</v>
      </c>
      <c r="CS79" s="63">
        <f t="shared" si="220"/>
        <v>0</v>
      </c>
      <c r="CT79" s="63">
        <f t="shared" si="220"/>
        <v>0</v>
      </c>
      <c r="CU79" s="63">
        <f t="shared" ref="CU79:DZ79" si="221">MAX(CU19-CU78, 0)</f>
        <v>0</v>
      </c>
      <c r="CV79" s="63">
        <f t="shared" si="221"/>
        <v>0</v>
      </c>
      <c r="CW79" s="63">
        <f t="shared" si="221"/>
        <v>0</v>
      </c>
      <c r="CX79" s="63">
        <f t="shared" si="221"/>
        <v>0</v>
      </c>
      <c r="CY79" s="63">
        <f t="shared" si="221"/>
        <v>0</v>
      </c>
      <c r="CZ79" s="63">
        <f t="shared" si="221"/>
        <v>0</v>
      </c>
      <c r="DA79" s="63">
        <f t="shared" si="221"/>
        <v>0</v>
      </c>
      <c r="DB79" s="63">
        <f t="shared" si="221"/>
        <v>0</v>
      </c>
      <c r="DC79" s="63">
        <f t="shared" si="221"/>
        <v>0</v>
      </c>
      <c r="DD79" s="63">
        <f t="shared" si="221"/>
        <v>0</v>
      </c>
      <c r="DE79" s="63">
        <f t="shared" si="221"/>
        <v>0</v>
      </c>
      <c r="DF79" s="63">
        <f t="shared" si="221"/>
        <v>0</v>
      </c>
      <c r="DG79" s="63">
        <f t="shared" si="221"/>
        <v>0</v>
      </c>
      <c r="DH79" s="63">
        <f t="shared" si="221"/>
        <v>0</v>
      </c>
      <c r="DI79" s="63">
        <f t="shared" si="221"/>
        <v>0</v>
      </c>
      <c r="DJ79" s="63">
        <f t="shared" si="221"/>
        <v>0</v>
      </c>
      <c r="DK79" s="63">
        <f t="shared" si="221"/>
        <v>0</v>
      </c>
      <c r="DL79" s="63">
        <f t="shared" si="221"/>
        <v>0</v>
      </c>
      <c r="DM79" s="63">
        <f t="shared" si="221"/>
        <v>0</v>
      </c>
      <c r="DN79" s="63">
        <f t="shared" si="221"/>
        <v>0</v>
      </c>
      <c r="DO79" s="63">
        <f t="shared" si="221"/>
        <v>0</v>
      </c>
      <c r="DP79" s="63">
        <f t="shared" si="221"/>
        <v>0</v>
      </c>
      <c r="DQ79" s="63">
        <f t="shared" si="221"/>
        <v>0</v>
      </c>
      <c r="DR79" s="63">
        <f t="shared" si="221"/>
        <v>0</v>
      </c>
      <c r="DS79" s="63">
        <f t="shared" si="221"/>
        <v>0</v>
      </c>
      <c r="DT79" s="63">
        <f t="shared" si="221"/>
        <v>0</v>
      </c>
      <c r="DU79" s="63">
        <f t="shared" si="221"/>
        <v>0</v>
      </c>
      <c r="DV79" s="63">
        <f t="shared" si="221"/>
        <v>0</v>
      </c>
      <c r="DW79" s="63">
        <f t="shared" si="221"/>
        <v>0</v>
      </c>
      <c r="DX79" s="63">
        <f t="shared" si="221"/>
        <v>0</v>
      </c>
      <c r="DY79" s="63">
        <f t="shared" si="221"/>
        <v>0</v>
      </c>
      <c r="DZ79" s="63">
        <f t="shared" si="221"/>
        <v>0</v>
      </c>
      <c r="EA79" s="63">
        <f t="shared" ref="EA79:EE79" si="222">MAX(EA19-EA78, 0)</f>
        <v>0</v>
      </c>
      <c r="EB79" s="63">
        <f t="shared" si="222"/>
        <v>0</v>
      </c>
      <c r="EC79" s="63">
        <f t="shared" si="222"/>
        <v>0</v>
      </c>
      <c r="ED79" s="63">
        <f t="shared" si="222"/>
        <v>0</v>
      </c>
      <c r="EE79" s="64">
        <f t="shared" si="222"/>
        <v>0</v>
      </c>
    </row>
    <row r="80" spans="1:135" x14ac:dyDescent="0.6">
      <c r="B80" s="12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</row>
    <row r="81" spans="1:135" ht="8.0500000000000007" customHeight="1" thickBot="1" x14ac:dyDescent="0.65">
      <c r="B81" s="12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</row>
    <row r="82" spans="1:135" ht="33" customHeight="1" thickBot="1" x14ac:dyDescent="0.65">
      <c r="B82" s="4" t="str">
        <f>"Tier 2: Up to "&amp; TEXT(D9, "0.0%")&amp; " IRR"</f>
        <v>Tier 2: Up to 12.0% IRR</v>
      </c>
      <c r="C82" s="5"/>
      <c r="D82" s="6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</row>
    <row r="83" spans="1:135" ht="8.0500000000000007" customHeight="1" x14ac:dyDescent="0.6">
      <c r="B83" s="12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</row>
    <row r="84" spans="1:135" s="50" customFormat="1" x14ac:dyDescent="0.6">
      <c r="B84" s="51" t="s">
        <v>15</v>
      </c>
      <c r="C84" s="52">
        <f t="shared" ref="C84:AH84" si="223">C51</f>
        <v>11504</v>
      </c>
      <c r="D84" s="52">
        <f t="shared" si="223"/>
        <v>11535</v>
      </c>
      <c r="E84" s="52">
        <f t="shared" si="223"/>
        <v>11566</v>
      </c>
      <c r="F84" s="52">
        <f t="shared" si="223"/>
        <v>11596</v>
      </c>
      <c r="G84" s="52">
        <f t="shared" si="223"/>
        <v>11627</v>
      </c>
      <c r="H84" s="52">
        <f t="shared" si="223"/>
        <v>11657</v>
      </c>
      <c r="I84" s="52">
        <f t="shared" si="223"/>
        <v>11688</v>
      </c>
      <c r="J84" s="52">
        <f t="shared" si="223"/>
        <v>11719</v>
      </c>
      <c r="K84" s="52">
        <f t="shared" si="223"/>
        <v>11748</v>
      </c>
      <c r="L84" s="52">
        <f t="shared" si="223"/>
        <v>11779</v>
      </c>
      <c r="M84" s="52">
        <f t="shared" si="223"/>
        <v>11809</v>
      </c>
      <c r="N84" s="52">
        <f t="shared" si="223"/>
        <v>11840</v>
      </c>
      <c r="O84" s="52">
        <f t="shared" si="223"/>
        <v>11870</v>
      </c>
      <c r="P84" s="52">
        <f t="shared" si="223"/>
        <v>11901</v>
      </c>
      <c r="Q84" s="52">
        <f t="shared" si="223"/>
        <v>11932</v>
      </c>
      <c r="R84" s="52">
        <f t="shared" si="223"/>
        <v>11962</v>
      </c>
      <c r="S84" s="52">
        <f t="shared" si="223"/>
        <v>11993</v>
      </c>
      <c r="T84" s="52">
        <f t="shared" si="223"/>
        <v>12023</v>
      </c>
      <c r="U84" s="52">
        <f t="shared" si="223"/>
        <v>12054</v>
      </c>
      <c r="V84" s="52">
        <f t="shared" si="223"/>
        <v>12085</v>
      </c>
      <c r="W84" s="52">
        <f t="shared" si="223"/>
        <v>12113</v>
      </c>
      <c r="X84" s="52">
        <f t="shared" si="223"/>
        <v>12144</v>
      </c>
      <c r="Y84" s="52">
        <f t="shared" si="223"/>
        <v>12174</v>
      </c>
      <c r="Z84" s="52">
        <f t="shared" si="223"/>
        <v>12205</v>
      </c>
      <c r="AA84" s="52">
        <f t="shared" si="223"/>
        <v>12235</v>
      </c>
      <c r="AB84" s="52">
        <f t="shared" si="223"/>
        <v>12266</v>
      </c>
      <c r="AC84" s="52">
        <f t="shared" si="223"/>
        <v>12297</v>
      </c>
      <c r="AD84" s="52">
        <f t="shared" si="223"/>
        <v>12327</v>
      </c>
      <c r="AE84" s="52">
        <f t="shared" si="223"/>
        <v>12358</v>
      </c>
      <c r="AF84" s="52">
        <f t="shared" si="223"/>
        <v>12388</v>
      </c>
      <c r="AG84" s="52">
        <f t="shared" si="223"/>
        <v>12419</v>
      </c>
      <c r="AH84" s="52">
        <f t="shared" si="223"/>
        <v>12450</v>
      </c>
      <c r="AI84" s="52">
        <f t="shared" ref="AI84:BN84" si="224">AI51</f>
        <v>12478</v>
      </c>
      <c r="AJ84" s="52">
        <f t="shared" si="224"/>
        <v>12509</v>
      </c>
      <c r="AK84" s="52">
        <f t="shared" si="224"/>
        <v>12539</v>
      </c>
      <c r="AL84" s="52">
        <f t="shared" si="224"/>
        <v>12570</v>
      </c>
      <c r="AM84" s="52">
        <f t="shared" si="224"/>
        <v>12600</v>
      </c>
      <c r="AN84" s="52">
        <f t="shared" si="224"/>
        <v>12631</v>
      </c>
      <c r="AO84" s="52">
        <f t="shared" si="224"/>
        <v>12662</v>
      </c>
      <c r="AP84" s="52">
        <f t="shared" si="224"/>
        <v>12692</v>
      </c>
      <c r="AQ84" s="52">
        <f t="shared" si="224"/>
        <v>12723</v>
      </c>
      <c r="AR84" s="52">
        <f t="shared" si="224"/>
        <v>12753</v>
      </c>
      <c r="AS84" s="52">
        <f t="shared" si="224"/>
        <v>12784</v>
      </c>
      <c r="AT84" s="52">
        <f t="shared" si="224"/>
        <v>12815</v>
      </c>
      <c r="AU84" s="52">
        <f t="shared" si="224"/>
        <v>12843</v>
      </c>
      <c r="AV84" s="52">
        <f t="shared" si="224"/>
        <v>12874</v>
      </c>
      <c r="AW84" s="52">
        <f t="shared" si="224"/>
        <v>12904</v>
      </c>
      <c r="AX84" s="52">
        <f t="shared" si="224"/>
        <v>12935</v>
      </c>
      <c r="AY84" s="52">
        <f t="shared" si="224"/>
        <v>12965</v>
      </c>
      <c r="AZ84" s="52">
        <f t="shared" si="224"/>
        <v>12996</v>
      </c>
      <c r="BA84" s="52">
        <f t="shared" si="224"/>
        <v>13027</v>
      </c>
      <c r="BB84" s="52">
        <f t="shared" si="224"/>
        <v>13057</v>
      </c>
      <c r="BC84" s="52">
        <f t="shared" si="224"/>
        <v>13088</v>
      </c>
      <c r="BD84" s="52">
        <f t="shared" si="224"/>
        <v>13118</v>
      </c>
      <c r="BE84" s="52">
        <f t="shared" si="224"/>
        <v>13149</v>
      </c>
      <c r="BF84" s="52">
        <f t="shared" si="224"/>
        <v>13180</v>
      </c>
      <c r="BG84" s="52">
        <f t="shared" si="224"/>
        <v>13209</v>
      </c>
      <c r="BH84" s="52">
        <f t="shared" si="224"/>
        <v>13240</v>
      </c>
      <c r="BI84" s="52">
        <f t="shared" si="224"/>
        <v>13270</v>
      </c>
      <c r="BJ84" s="52">
        <f t="shared" si="224"/>
        <v>13301</v>
      </c>
      <c r="BK84" s="52">
        <f t="shared" si="224"/>
        <v>13331</v>
      </c>
      <c r="BL84" s="52">
        <f t="shared" si="224"/>
        <v>13362</v>
      </c>
      <c r="BM84" s="52">
        <f t="shared" si="224"/>
        <v>13393</v>
      </c>
      <c r="BN84" s="52">
        <f t="shared" si="224"/>
        <v>13423</v>
      </c>
      <c r="BO84" s="52">
        <f t="shared" ref="BO84:CT84" si="225">BO51</f>
        <v>13454</v>
      </c>
      <c r="BP84" s="52">
        <f t="shared" si="225"/>
        <v>13484</v>
      </c>
      <c r="BQ84" s="52">
        <f t="shared" si="225"/>
        <v>13515</v>
      </c>
      <c r="BR84" s="52">
        <f t="shared" si="225"/>
        <v>13546</v>
      </c>
      <c r="BS84" s="52">
        <f t="shared" si="225"/>
        <v>13574</v>
      </c>
      <c r="BT84" s="52">
        <f t="shared" si="225"/>
        <v>13605</v>
      </c>
      <c r="BU84" s="52">
        <f t="shared" si="225"/>
        <v>13635</v>
      </c>
      <c r="BV84" s="52">
        <f t="shared" si="225"/>
        <v>13666</v>
      </c>
      <c r="BW84" s="52">
        <f t="shared" si="225"/>
        <v>13696</v>
      </c>
      <c r="BX84" s="52">
        <f t="shared" si="225"/>
        <v>13727</v>
      </c>
      <c r="BY84" s="52">
        <f t="shared" si="225"/>
        <v>13758</v>
      </c>
      <c r="BZ84" s="52">
        <f t="shared" si="225"/>
        <v>13788</v>
      </c>
      <c r="CA84" s="52">
        <f t="shared" si="225"/>
        <v>13819</v>
      </c>
      <c r="CB84" s="52">
        <f t="shared" si="225"/>
        <v>13849</v>
      </c>
      <c r="CC84" s="52">
        <f t="shared" si="225"/>
        <v>13880</v>
      </c>
      <c r="CD84" s="52">
        <f t="shared" si="225"/>
        <v>13911</v>
      </c>
      <c r="CE84" s="52">
        <f t="shared" si="225"/>
        <v>13939</v>
      </c>
      <c r="CF84" s="52">
        <f t="shared" si="225"/>
        <v>13970</v>
      </c>
      <c r="CG84" s="52">
        <f t="shared" si="225"/>
        <v>14000</v>
      </c>
      <c r="CH84" s="52">
        <f t="shared" si="225"/>
        <v>14031</v>
      </c>
      <c r="CI84" s="52">
        <f t="shared" si="225"/>
        <v>14061</v>
      </c>
      <c r="CJ84" s="52">
        <f t="shared" si="225"/>
        <v>14092</v>
      </c>
      <c r="CK84" s="52">
        <f t="shared" si="225"/>
        <v>14123</v>
      </c>
      <c r="CL84" s="52">
        <f t="shared" si="225"/>
        <v>14153</v>
      </c>
      <c r="CM84" s="52">
        <f t="shared" si="225"/>
        <v>14184</v>
      </c>
      <c r="CN84" s="52">
        <f t="shared" si="225"/>
        <v>14214</v>
      </c>
      <c r="CO84" s="52">
        <f t="shared" si="225"/>
        <v>14245</v>
      </c>
      <c r="CP84" s="52">
        <f t="shared" si="225"/>
        <v>14276</v>
      </c>
      <c r="CQ84" s="52">
        <f t="shared" si="225"/>
        <v>14304</v>
      </c>
      <c r="CR84" s="52">
        <f t="shared" si="225"/>
        <v>14335</v>
      </c>
      <c r="CS84" s="52">
        <f t="shared" si="225"/>
        <v>14365</v>
      </c>
      <c r="CT84" s="52">
        <f t="shared" si="225"/>
        <v>14396</v>
      </c>
      <c r="CU84" s="52">
        <f t="shared" ref="CU84:EE84" si="226">CU51</f>
        <v>14426</v>
      </c>
      <c r="CV84" s="52">
        <f t="shared" si="226"/>
        <v>14457</v>
      </c>
      <c r="CW84" s="52">
        <f t="shared" si="226"/>
        <v>14488</v>
      </c>
      <c r="CX84" s="52">
        <f t="shared" si="226"/>
        <v>14518</v>
      </c>
      <c r="CY84" s="52">
        <f t="shared" si="226"/>
        <v>14549</v>
      </c>
      <c r="CZ84" s="52">
        <f t="shared" si="226"/>
        <v>14579</v>
      </c>
      <c r="DA84" s="52">
        <f t="shared" si="226"/>
        <v>14610</v>
      </c>
      <c r="DB84" s="52">
        <f t="shared" si="226"/>
        <v>14641</v>
      </c>
      <c r="DC84" s="52">
        <f t="shared" si="226"/>
        <v>14670</v>
      </c>
      <c r="DD84" s="52">
        <f t="shared" si="226"/>
        <v>14701</v>
      </c>
      <c r="DE84" s="52">
        <f t="shared" si="226"/>
        <v>14731</v>
      </c>
      <c r="DF84" s="52">
        <f t="shared" si="226"/>
        <v>14762</v>
      </c>
      <c r="DG84" s="52">
        <f t="shared" si="226"/>
        <v>14792</v>
      </c>
      <c r="DH84" s="52">
        <f t="shared" si="226"/>
        <v>14823</v>
      </c>
      <c r="DI84" s="52">
        <f t="shared" si="226"/>
        <v>14854</v>
      </c>
      <c r="DJ84" s="52">
        <f t="shared" si="226"/>
        <v>14884</v>
      </c>
      <c r="DK84" s="52">
        <f t="shared" si="226"/>
        <v>14915</v>
      </c>
      <c r="DL84" s="52">
        <f t="shared" si="226"/>
        <v>14945</v>
      </c>
      <c r="DM84" s="52">
        <f t="shared" si="226"/>
        <v>14976</v>
      </c>
      <c r="DN84" s="52">
        <f t="shared" si="226"/>
        <v>15007</v>
      </c>
      <c r="DO84" s="52">
        <f t="shared" si="226"/>
        <v>15035</v>
      </c>
      <c r="DP84" s="52">
        <f t="shared" si="226"/>
        <v>15066</v>
      </c>
      <c r="DQ84" s="52">
        <f t="shared" si="226"/>
        <v>15096</v>
      </c>
      <c r="DR84" s="52">
        <f t="shared" si="226"/>
        <v>15127</v>
      </c>
      <c r="DS84" s="52">
        <f t="shared" si="226"/>
        <v>15157</v>
      </c>
      <c r="DT84" s="52">
        <f t="shared" si="226"/>
        <v>15188</v>
      </c>
      <c r="DU84" s="52">
        <f t="shared" si="226"/>
        <v>15219</v>
      </c>
      <c r="DV84" s="52">
        <f t="shared" si="226"/>
        <v>15249</v>
      </c>
      <c r="DW84" s="52">
        <f t="shared" si="226"/>
        <v>15280</v>
      </c>
      <c r="DX84" s="52">
        <f t="shared" si="226"/>
        <v>15310</v>
      </c>
      <c r="DY84" s="52">
        <f t="shared" si="226"/>
        <v>15341</v>
      </c>
      <c r="DZ84" s="52">
        <f t="shared" si="226"/>
        <v>15372</v>
      </c>
      <c r="EA84" s="52">
        <f t="shared" si="226"/>
        <v>15400</v>
      </c>
      <c r="EB84" s="52">
        <f t="shared" si="226"/>
        <v>15431</v>
      </c>
      <c r="EC84" s="52">
        <f t="shared" si="226"/>
        <v>15461</v>
      </c>
      <c r="ED84" s="52">
        <f t="shared" si="226"/>
        <v>15492</v>
      </c>
      <c r="EE84" s="52">
        <f t="shared" si="226"/>
        <v>15522</v>
      </c>
    </row>
    <row r="85" spans="1:135" ht="8.0500000000000007" customHeight="1" x14ac:dyDescent="0.6">
      <c r="B85" s="12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</row>
    <row r="86" spans="1:135" ht="18.3" x14ac:dyDescent="0.7">
      <c r="B86" s="27" t="s">
        <v>54</v>
      </c>
      <c r="C86" s="28"/>
      <c r="D86" s="9"/>
    </row>
    <row r="87" spans="1:135" ht="8.0500000000000007" customHeight="1" x14ac:dyDescent="0.6">
      <c r="B87" s="12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</row>
    <row r="88" spans="1:135" x14ac:dyDescent="0.6">
      <c r="B88" s="55" t="s">
        <v>17</v>
      </c>
      <c r="C88" s="30">
        <v>0</v>
      </c>
      <c r="D88" s="31">
        <f t="shared" ref="D88:AI88" si="227">IF(D17&gt;$C$15, 0, C93)</f>
        <v>3800000</v>
      </c>
      <c r="E88" s="31">
        <f t="shared" si="227"/>
        <v>3808252.2585866121</v>
      </c>
      <c r="F88" s="31">
        <f t="shared" si="227"/>
        <v>3816514.0414166865</v>
      </c>
      <c r="G88" s="31">
        <f t="shared" si="227"/>
        <v>3823589.0044720285</v>
      </c>
      <c r="H88" s="31">
        <f t="shared" si="227"/>
        <v>3831858.0210372265</v>
      </c>
      <c r="I88" s="31">
        <f t="shared" si="227"/>
        <v>3838935.1303286888</v>
      </c>
      <c r="J88" s="31">
        <f t="shared" si="227"/>
        <v>3847210.7745197956</v>
      </c>
      <c r="K88" s="31">
        <f t="shared" si="227"/>
        <v>3855495.2980914805</v>
      </c>
      <c r="L88" s="31">
        <f t="shared" si="227"/>
        <v>3861372.0241516717</v>
      </c>
      <c r="M88" s="31">
        <f t="shared" si="227"/>
        <v>3869650.6639433196</v>
      </c>
      <c r="N88" s="31">
        <f t="shared" si="227"/>
        <v>3876724.7661621384</v>
      </c>
      <c r="O88" s="31">
        <f t="shared" si="227"/>
        <v>3885008.3404031177</v>
      </c>
      <c r="P88" s="31">
        <f t="shared" si="227"/>
        <v>3892082.2569889808</v>
      </c>
      <c r="Q88" s="31">
        <f t="shared" si="227"/>
        <v>3900370.102659829</v>
      </c>
      <c r="R88" s="31">
        <f t="shared" si="227"/>
        <v>3908665.7080992013</v>
      </c>
      <c r="S88" s="31">
        <f t="shared" si="227"/>
        <v>3915743.822651553</v>
      </c>
      <c r="T88" s="31">
        <f t="shared" si="227"/>
        <v>3924042.7864908385</v>
      </c>
      <c r="U88" s="31">
        <f t="shared" si="227"/>
        <v>3931119.1136490591</v>
      </c>
      <c r="V88" s="31">
        <f t="shared" si="227"/>
        <v>3939420.7333486155</v>
      </c>
      <c r="W88" s="31">
        <f t="shared" si="227"/>
        <v>3947729.3488628371</v>
      </c>
      <c r="X88" s="31">
        <f t="shared" si="227"/>
        <v>3952333.8251485219</v>
      </c>
      <c r="Y88" s="31">
        <f t="shared" si="227"/>
        <v>3960620.1997491349</v>
      </c>
      <c r="Z88" s="31">
        <f t="shared" si="227"/>
        <v>3967671.4471196816</v>
      </c>
      <c r="AA88" s="31">
        <f t="shared" si="227"/>
        <v>3975958.3033783883</v>
      </c>
      <c r="AB88" s="31">
        <f t="shared" si="227"/>
        <v>3983004.8647727724</v>
      </c>
      <c r="AC88" s="31">
        <f t="shared" si="227"/>
        <v>3991291.4318101048</v>
      </c>
      <c r="AD88" s="31">
        <f t="shared" si="227"/>
        <v>3999583.5743289939</v>
      </c>
      <c r="AE88" s="31">
        <f t="shared" si="227"/>
        <v>4006627.5175473983</v>
      </c>
      <c r="AF88" s="31">
        <f t="shared" si="227"/>
        <v>4014918.294557191</v>
      </c>
      <c r="AG88" s="31">
        <f t="shared" si="227"/>
        <v>4021955.6833086303</v>
      </c>
      <c r="AH88" s="31">
        <f t="shared" si="227"/>
        <v>4030244.2789442423</v>
      </c>
      <c r="AI88" s="31">
        <f t="shared" si="227"/>
        <v>4038537.5455947532</v>
      </c>
      <c r="AJ88" s="31">
        <f t="shared" ref="AJ88:BO88" si="228">IF(AJ17&gt;$C$15, 0, AI93)</f>
        <v>4043038.9570079548</v>
      </c>
      <c r="AK88" s="31">
        <f t="shared" si="228"/>
        <v>4051304.4235356268</v>
      </c>
      <c r="AL88" s="31">
        <f t="shared" si="228"/>
        <v>4058303.921062673</v>
      </c>
      <c r="AM88" s="31">
        <f t="shared" si="228"/>
        <v>4066564.7307744985</v>
      </c>
      <c r="AN88" s="31">
        <f t="shared" si="228"/>
        <v>4073554.3675989723</v>
      </c>
      <c r="AO88" s="31">
        <f t="shared" si="228"/>
        <v>4081809.627963346</v>
      </c>
      <c r="AP88" s="31">
        <f t="shared" si="228"/>
        <v>4090067.9239440975</v>
      </c>
      <c r="AQ88" s="31">
        <f t="shared" si="228"/>
        <v>4097047.0889160736</v>
      </c>
      <c r="AR88" s="31">
        <f t="shared" si="228"/>
        <v>4105298.5748021277</v>
      </c>
      <c r="AS88" s="31">
        <f t="shared" si="228"/>
        <v>4112265.7096079993</v>
      </c>
      <c r="AT88" s="31">
        <f t="shared" si="228"/>
        <v>4120509.4417391564</v>
      </c>
      <c r="AU88" s="31">
        <f t="shared" si="228"/>
        <v>4128755.1461805487</v>
      </c>
      <c r="AV88" s="31">
        <f t="shared" si="228"/>
        <v>4133121.4568757652</v>
      </c>
      <c r="AW88" s="31">
        <f t="shared" si="228"/>
        <v>4141333.048170994</v>
      </c>
      <c r="AX88" s="31">
        <f t="shared" si="228"/>
        <v>4148247.6488874801</v>
      </c>
      <c r="AY88" s="31">
        <f t="shared" si="228"/>
        <v>4156448.6723878612</v>
      </c>
      <c r="AZ88" s="31">
        <f t="shared" si="228"/>
        <v>4163347.4783359189</v>
      </c>
      <c r="BA88" s="31">
        <f t="shared" si="228"/>
        <v>4171536.9043850554</v>
      </c>
      <c r="BB88" s="31">
        <f t="shared" si="228"/>
        <v>4179726.4251338816</v>
      </c>
      <c r="BC88" s="31">
        <f t="shared" si="228"/>
        <v>4186605.7369268788</v>
      </c>
      <c r="BD88" s="31">
        <f t="shared" si="228"/>
        <v>4194782.1912233988</v>
      </c>
      <c r="BE88" s="31">
        <f t="shared" si="228"/>
        <v>4201643.1993923625</v>
      </c>
      <c r="BF88" s="31">
        <f t="shared" si="228"/>
        <v>4209805.4995491086</v>
      </c>
      <c r="BG88" s="31">
        <f t="shared" si="228"/>
        <v>4217966.6516900733</v>
      </c>
      <c r="BH88" s="31">
        <f t="shared" si="228"/>
        <v>4223482.6663662307</v>
      </c>
      <c r="BI88" s="31">
        <f t="shared" si="228"/>
        <v>4231615.324368949</v>
      </c>
      <c r="BJ88" s="31">
        <f t="shared" si="228"/>
        <v>4238419.5799086131</v>
      </c>
      <c r="BK88" s="31">
        <f t="shared" si="228"/>
        <v>4246535.1335924128</v>
      </c>
      <c r="BL88" s="31">
        <f t="shared" si="228"/>
        <v>0</v>
      </c>
      <c r="BM88" s="31">
        <f t="shared" si="228"/>
        <v>0</v>
      </c>
      <c r="BN88" s="31">
        <f t="shared" si="228"/>
        <v>0</v>
      </c>
      <c r="BO88" s="31">
        <f t="shared" si="228"/>
        <v>0</v>
      </c>
      <c r="BP88" s="31">
        <f t="shared" ref="BP88:CU88" si="229">IF(BP17&gt;$C$15, 0, BO93)</f>
        <v>0</v>
      </c>
      <c r="BQ88" s="31">
        <f t="shared" si="229"/>
        <v>0</v>
      </c>
      <c r="BR88" s="31">
        <f t="shared" si="229"/>
        <v>0</v>
      </c>
      <c r="BS88" s="31">
        <f t="shared" si="229"/>
        <v>0</v>
      </c>
      <c r="BT88" s="31">
        <f t="shared" si="229"/>
        <v>0</v>
      </c>
      <c r="BU88" s="31">
        <f t="shared" si="229"/>
        <v>0</v>
      </c>
      <c r="BV88" s="31">
        <f t="shared" si="229"/>
        <v>0</v>
      </c>
      <c r="BW88" s="31">
        <f t="shared" si="229"/>
        <v>0</v>
      </c>
      <c r="BX88" s="31">
        <f t="shared" si="229"/>
        <v>0</v>
      </c>
      <c r="BY88" s="31">
        <f t="shared" si="229"/>
        <v>0</v>
      </c>
      <c r="BZ88" s="31">
        <f t="shared" si="229"/>
        <v>0</v>
      </c>
      <c r="CA88" s="31">
        <f t="shared" si="229"/>
        <v>0</v>
      </c>
      <c r="CB88" s="31">
        <f t="shared" si="229"/>
        <v>0</v>
      </c>
      <c r="CC88" s="31">
        <f t="shared" si="229"/>
        <v>0</v>
      </c>
      <c r="CD88" s="31">
        <f t="shared" si="229"/>
        <v>0</v>
      </c>
      <c r="CE88" s="31">
        <f t="shared" si="229"/>
        <v>0</v>
      </c>
      <c r="CF88" s="31">
        <f t="shared" si="229"/>
        <v>0</v>
      </c>
      <c r="CG88" s="31">
        <f t="shared" si="229"/>
        <v>0</v>
      </c>
      <c r="CH88" s="31">
        <f t="shared" si="229"/>
        <v>0</v>
      </c>
      <c r="CI88" s="31">
        <f t="shared" si="229"/>
        <v>0</v>
      </c>
      <c r="CJ88" s="31">
        <f t="shared" si="229"/>
        <v>0</v>
      </c>
      <c r="CK88" s="31">
        <f t="shared" si="229"/>
        <v>0</v>
      </c>
      <c r="CL88" s="31">
        <f t="shared" si="229"/>
        <v>0</v>
      </c>
      <c r="CM88" s="31">
        <f t="shared" si="229"/>
        <v>0</v>
      </c>
      <c r="CN88" s="31">
        <f t="shared" si="229"/>
        <v>0</v>
      </c>
      <c r="CO88" s="31">
        <f t="shared" si="229"/>
        <v>0</v>
      </c>
      <c r="CP88" s="31">
        <f t="shared" si="229"/>
        <v>0</v>
      </c>
      <c r="CQ88" s="31">
        <f t="shared" si="229"/>
        <v>0</v>
      </c>
      <c r="CR88" s="31">
        <f t="shared" si="229"/>
        <v>0</v>
      </c>
      <c r="CS88" s="31">
        <f t="shared" si="229"/>
        <v>0</v>
      </c>
      <c r="CT88" s="31">
        <f t="shared" si="229"/>
        <v>0</v>
      </c>
      <c r="CU88" s="31">
        <f t="shared" si="229"/>
        <v>0</v>
      </c>
      <c r="CV88" s="31">
        <f t="shared" ref="CV88:EE88" si="230">IF(CV17&gt;$C$15, 0, CU93)</f>
        <v>0</v>
      </c>
      <c r="CW88" s="31">
        <f t="shared" si="230"/>
        <v>0</v>
      </c>
      <c r="CX88" s="31">
        <f t="shared" si="230"/>
        <v>0</v>
      </c>
      <c r="CY88" s="31">
        <f t="shared" si="230"/>
        <v>0</v>
      </c>
      <c r="CZ88" s="31">
        <f t="shared" si="230"/>
        <v>0</v>
      </c>
      <c r="DA88" s="31">
        <f t="shared" si="230"/>
        <v>0</v>
      </c>
      <c r="DB88" s="31">
        <f t="shared" si="230"/>
        <v>0</v>
      </c>
      <c r="DC88" s="31">
        <f t="shared" si="230"/>
        <v>0</v>
      </c>
      <c r="DD88" s="31">
        <f t="shared" si="230"/>
        <v>0</v>
      </c>
      <c r="DE88" s="31">
        <f t="shared" si="230"/>
        <v>0</v>
      </c>
      <c r="DF88" s="31">
        <f t="shared" si="230"/>
        <v>0</v>
      </c>
      <c r="DG88" s="31">
        <f t="shared" si="230"/>
        <v>0</v>
      </c>
      <c r="DH88" s="31">
        <f t="shared" si="230"/>
        <v>0</v>
      </c>
      <c r="DI88" s="31">
        <f t="shared" si="230"/>
        <v>0</v>
      </c>
      <c r="DJ88" s="31">
        <f t="shared" si="230"/>
        <v>0</v>
      </c>
      <c r="DK88" s="31">
        <f t="shared" si="230"/>
        <v>0</v>
      </c>
      <c r="DL88" s="31">
        <f t="shared" si="230"/>
        <v>0</v>
      </c>
      <c r="DM88" s="31">
        <f t="shared" si="230"/>
        <v>0</v>
      </c>
      <c r="DN88" s="31">
        <f t="shared" si="230"/>
        <v>0</v>
      </c>
      <c r="DO88" s="31">
        <f t="shared" si="230"/>
        <v>0</v>
      </c>
      <c r="DP88" s="31">
        <f t="shared" si="230"/>
        <v>0</v>
      </c>
      <c r="DQ88" s="31">
        <f t="shared" si="230"/>
        <v>0</v>
      </c>
      <c r="DR88" s="31">
        <f t="shared" si="230"/>
        <v>0</v>
      </c>
      <c r="DS88" s="31">
        <f t="shared" si="230"/>
        <v>0</v>
      </c>
      <c r="DT88" s="31">
        <f t="shared" si="230"/>
        <v>0</v>
      </c>
      <c r="DU88" s="31">
        <f t="shared" si="230"/>
        <v>0</v>
      </c>
      <c r="DV88" s="31">
        <f t="shared" si="230"/>
        <v>0</v>
      </c>
      <c r="DW88" s="31">
        <f t="shared" si="230"/>
        <v>0</v>
      </c>
      <c r="DX88" s="31">
        <f t="shared" si="230"/>
        <v>0</v>
      </c>
      <c r="DY88" s="31">
        <f t="shared" si="230"/>
        <v>0</v>
      </c>
      <c r="DZ88" s="31">
        <f t="shared" si="230"/>
        <v>0</v>
      </c>
      <c r="EA88" s="31">
        <f t="shared" si="230"/>
        <v>0</v>
      </c>
      <c r="EB88" s="31">
        <f t="shared" si="230"/>
        <v>0</v>
      </c>
      <c r="EC88" s="31">
        <f t="shared" si="230"/>
        <v>0</v>
      </c>
      <c r="ED88" s="31">
        <f t="shared" si="230"/>
        <v>0</v>
      </c>
      <c r="EE88" s="32">
        <f t="shared" si="230"/>
        <v>0</v>
      </c>
    </row>
    <row r="89" spans="1:135" x14ac:dyDescent="0.6">
      <c r="B89" s="54" t="s">
        <v>29</v>
      </c>
      <c r="C89" s="33">
        <v>0</v>
      </c>
      <c r="D89" s="34">
        <f>D88*(1+$D$9)^((D84-C84)/365)-D88</f>
        <v>36752.258586612064</v>
      </c>
      <c r="E89" s="34">
        <f t="shared" ref="E89:BP89" si="231">E88*(1+$D$9)^((E84-D84)/365)-E88</f>
        <v>36832.071518585086</v>
      </c>
      <c r="F89" s="34">
        <f t="shared" si="231"/>
        <v>35715.713783231098</v>
      </c>
      <c r="G89" s="34">
        <f t="shared" si="231"/>
        <v>36980.403110863641</v>
      </c>
      <c r="H89" s="34">
        <f t="shared" si="231"/>
        <v>35859.305861886125</v>
      </c>
      <c r="I89" s="34">
        <f t="shared" si="231"/>
        <v>37128.825422912836</v>
      </c>
      <c r="J89" s="34">
        <f t="shared" si="231"/>
        <v>37208.864532197826</v>
      </c>
      <c r="K89" s="34">
        <f t="shared" si="231"/>
        <v>34872.402248498518</v>
      </c>
      <c r="L89" s="34">
        <f t="shared" si="231"/>
        <v>37345.827139666304</v>
      </c>
      <c r="M89" s="34">
        <f t="shared" si="231"/>
        <v>36212.977092359215</v>
      </c>
      <c r="N89" s="34">
        <f t="shared" si="231"/>
        <v>37494.313440819271</v>
      </c>
      <c r="O89" s="34">
        <f t="shared" si="231"/>
        <v>36356.697348818649</v>
      </c>
      <c r="P89" s="34">
        <f t="shared" si="231"/>
        <v>37642.845670848154</v>
      </c>
      <c r="Q89" s="34">
        <f t="shared" si="231"/>
        <v>37723.002788538113</v>
      </c>
      <c r="R89" s="34">
        <f t="shared" si="231"/>
        <v>36578.087802077644</v>
      </c>
      <c r="S89" s="34">
        <f t="shared" si="231"/>
        <v>37871.691981320735</v>
      </c>
      <c r="T89" s="34">
        <f t="shared" si="231"/>
        <v>36721.989625757094</v>
      </c>
      <c r="U89" s="34">
        <f t="shared" si="231"/>
        <v>38020.396368316375</v>
      </c>
      <c r="V89" s="34">
        <f t="shared" si="231"/>
        <v>38100.686703549698</v>
      </c>
      <c r="W89" s="34">
        <f t="shared" si="231"/>
        <v>34470.022759641521</v>
      </c>
      <c r="X89" s="34">
        <f t="shared" si="231"/>
        <v>38225.577569071669</v>
      </c>
      <c r="Y89" s="34">
        <f t="shared" si="231"/>
        <v>37064.288490293548</v>
      </c>
      <c r="Z89" s="34">
        <f t="shared" si="231"/>
        <v>38373.9176345421</v>
      </c>
      <c r="AA89" s="34">
        <f t="shared" si="231"/>
        <v>37207.82558022812</v>
      </c>
      <c r="AB89" s="34">
        <f t="shared" si="231"/>
        <v>38522.217037332244</v>
      </c>
      <c r="AC89" s="34">
        <f t="shared" si="231"/>
        <v>38602.361788529903</v>
      </c>
      <c r="AD89" s="34">
        <f t="shared" si="231"/>
        <v>37428.915665621869</v>
      </c>
      <c r="AE89" s="34">
        <f t="shared" si="231"/>
        <v>38750.686996088829</v>
      </c>
      <c r="AF89" s="34">
        <f t="shared" si="231"/>
        <v>37572.421093001962</v>
      </c>
      <c r="AG89" s="34">
        <f t="shared" si="231"/>
        <v>38898.935604434926</v>
      </c>
      <c r="AH89" s="34">
        <f t="shared" si="231"/>
        <v>38979.099975518882</v>
      </c>
      <c r="AI89" s="34">
        <f t="shared" si="231"/>
        <v>35262.92428137688</v>
      </c>
      <c r="AJ89" s="34">
        <f t="shared" si="231"/>
        <v>39102.845585184637</v>
      </c>
      <c r="AK89" s="34">
        <f t="shared" si="231"/>
        <v>37912.929880385287</v>
      </c>
      <c r="AL89" s="34">
        <f t="shared" si="231"/>
        <v>39250.482928935904</v>
      </c>
      <c r="AM89" s="34">
        <f t="shared" si="231"/>
        <v>38055.738935892936</v>
      </c>
      <c r="AN89" s="34">
        <f t="shared" si="231"/>
        <v>39397.979864373803</v>
      </c>
      <c r="AO89" s="34">
        <f t="shared" si="231"/>
        <v>39477.821828481741</v>
      </c>
      <c r="AP89" s="34">
        <f t="shared" si="231"/>
        <v>38275.686592610087</v>
      </c>
      <c r="AQ89" s="34">
        <f t="shared" si="231"/>
        <v>39625.193171939347</v>
      </c>
      <c r="AR89" s="34">
        <f t="shared" si="231"/>
        <v>38418.218117681332</v>
      </c>
      <c r="AS89" s="34">
        <f t="shared" si="231"/>
        <v>39772.382299044635</v>
      </c>
      <c r="AT89" s="34">
        <f t="shared" si="231"/>
        <v>39852.112766150851</v>
      </c>
      <c r="AU89" s="34">
        <f t="shared" si="231"/>
        <v>36050.668949437328</v>
      </c>
      <c r="AV89" s="34">
        <f t="shared" si="231"/>
        <v>39974.091724466532</v>
      </c>
      <c r="AW89" s="34">
        <f t="shared" si="231"/>
        <v>38755.436040425673</v>
      </c>
      <c r="AX89" s="34">
        <f t="shared" si="231"/>
        <v>40120.386914004572</v>
      </c>
      <c r="AY89" s="34">
        <f t="shared" si="231"/>
        <v>38896.89112281939</v>
      </c>
      <c r="AZ89" s="34">
        <f t="shared" si="231"/>
        <v>40266.427134136669</v>
      </c>
      <c r="BA89" s="34">
        <f t="shared" si="231"/>
        <v>40345.632371988147</v>
      </c>
      <c r="BB89" s="34">
        <f t="shared" si="231"/>
        <v>39114.72906225035</v>
      </c>
      <c r="BC89" s="34">
        <f t="shared" si="231"/>
        <v>40491.372800981626</v>
      </c>
      <c r="BD89" s="34">
        <f t="shared" si="231"/>
        <v>39255.623980127275</v>
      </c>
      <c r="BE89" s="34">
        <f t="shared" si="231"/>
        <v>40636.809829670005</v>
      </c>
      <c r="BF89" s="34">
        <f t="shared" si="231"/>
        <v>40715.752715465613</v>
      </c>
      <c r="BG89" s="34">
        <f t="shared" si="231"/>
        <v>38150.90367800463</v>
      </c>
      <c r="BH89" s="34">
        <f t="shared" si="231"/>
        <v>40848.03344483301</v>
      </c>
      <c r="BI89" s="34">
        <f t="shared" si="231"/>
        <v>39600.315923321992</v>
      </c>
      <c r="BJ89" s="34">
        <f t="shared" si="231"/>
        <v>40992.497999832034</v>
      </c>
      <c r="BK89" s="34">
        <f t="shared" si="231"/>
        <v>39739.938529224135</v>
      </c>
      <c r="BL89" s="34">
        <f t="shared" si="231"/>
        <v>0</v>
      </c>
      <c r="BM89" s="34">
        <f t="shared" si="231"/>
        <v>0</v>
      </c>
      <c r="BN89" s="34">
        <f t="shared" si="231"/>
        <v>0</v>
      </c>
      <c r="BO89" s="34">
        <f t="shared" si="231"/>
        <v>0</v>
      </c>
      <c r="BP89" s="34">
        <f t="shared" si="231"/>
        <v>0</v>
      </c>
      <c r="BQ89" s="34">
        <f t="shared" ref="BQ89:EB89" si="232">BQ88*(1+$D$9)^((BQ84-BP84)/365)-BQ88</f>
        <v>0</v>
      </c>
      <c r="BR89" s="34">
        <f t="shared" si="232"/>
        <v>0</v>
      </c>
      <c r="BS89" s="34">
        <f t="shared" si="232"/>
        <v>0</v>
      </c>
      <c r="BT89" s="34">
        <f t="shared" si="232"/>
        <v>0</v>
      </c>
      <c r="BU89" s="34">
        <f t="shared" si="232"/>
        <v>0</v>
      </c>
      <c r="BV89" s="34">
        <f t="shared" si="232"/>
        <v>0</v>
      </c>
      <c r="BW89" s="34">
        <f t="shared" si="232"/>
        <v>0</v>
      </c>
      <c r="BX89" s="34">
        <f t="shared" si="232"/>
        <v>0</v>
      </c>
      <c r="BY89" s="34">
        <f t="shared" si="232"/>
        <v>0</v>
      </c>
      <c r="BZ89" s="34">
        <f t="shared" si="232"/>
        <v>0</v>
      </c>
      <c r="CA89" s="34">
        <f t="shared" si="232"/>
        <v>0</v>
      </c>
      <c r="CB89" s="34">
        <f t="shared" si="232"/>
        <v>0</v>
      </c>
      <c r="CC89" s="34">
        <f t="shared" si="232"/>
        <v>0</v>
      </c>
      <c r="CD89" s="34">
        <f t="shared" si="232"/>
        <v>0</v>
      </c>
      <c r="CE89" s="34">
        <f t="shared" si="232"/>
        <v>0</v>
      </c>
      <c r="CF89" s="34">
        <f t="shared" si="232"/>
        <v>0</v>
      </c>
      <c r="CG89" s="34">
        <f t="shared" si="232"/>
        <v>0</v>
      </c>
      <c r="CH89" s="34">
        <f t="shared" si="232"/>
        <v>0</v>
      </c>
      <c r="CI89" s="34">
        <f t="shared" si="232"/>
        <v>0</v>
      </c>
      <c r="CJ89" s="34">
        <f t="shared" si="232"/>
        <v>0</v>
      </c>
      <c r="CK89" s="34">
        <f t="shared" si="232"/>
        <v>0</v>
      </c>
      <c r="CL89" s="34">
        <f t="shared" si="232"/>
        <v>0</v>
      </c>
      <c r="CM89" s="34">
        <f t="shared" si="232"/>
        <v>0</v>
      </c>
      <c r="CN89" s="34">
        <f t="shared" si="232"/>
        <v>0</v>
      </c>
      <c r="CO89" s="34">
        <f t="shared" si="232"/>
        <v>0</v>
      </c>
      <c r="CP89" s="34">
        <f t="shared" si="232"/>
        <v>0</v>
      </c>
      <c r="CQ89" s="34">
        <f t="shared" si="232"/>
        <v>0</v>
      </c>
      <c r="CR89" s="34">
        <f t="shared" si="232"/>
        <v>0</v>
      </c>
      <c r="CS89" s="34">
        <f t="shared" si="232"/>
        <v>0</v>
      </c>
      <c r="CT89" s="34">
        <f t="shared" si="232"/>
        <v>0</v>
      </c>
      <c r="CU89" s="34">
        <f t="shared" si="232"/>
        <v>0</v>
      </c>
      <c r="CV89" s="34">
        <f t="shared" si="232"/>
        <v>0</v>
      </c>
      <c r="CW89" s="34">
        <f t="shared" si="232"/>
        <v>0</v>
      </c>
      <c r="CX89" s="34">
        <f t="shared" si="232"/>
        <v>0</v>
      </c>
      <c r="CY89" s="34">
        <f t="shared" si="232"/>
        <v>0</v>
      </c>
      <c r="CZ89" s="34">
        <f t="shared" si="232"/>
        <v>0</v>
      </c>
      <c r="DA89" s="34">
        <f t="shared" si="232"/>
        <v>0</v>
      </c>
      <c r="DB89" s="34">
        <f t="shared" si="232"/>
        <v>0</v>
      </c>
      <c r="DC89" s="34">
        <f t="shared" si="232"/>
        <v>0</v>
      </c>
      <c r="DD89" s="34">
        <f t="shared" si="232"/>
        <v>0</v>
      </c>
      <c r="DE89" s="34">
        <f t="shared" si="232"/>
        <v>0</v>
      </c>
      <c r="DF89" s="34">
        <f t="shared" si="232"/>
        <v>0</v>
      </c>
      <c r="DG89" s="34">
        <f t="shared" si="232"/>
        <v>0</v>
      </c>
      <c r="DH89" s="34">
        <f t="shared" si="232"/>
        <v>0</v>
      </c>
      <c r="DI89" s="34">
        <f t="shared" si="232"/>
        <v>0</v>
      </c>
      <c r="DJ89" s="34">
        <f t="shared" si="232"/>
        <v>0</v>
      </c>
      <c r="DK89" s="34">
        <f t="shared" si="232"/>
        <v>0</v>
      </c>
      <c r="DL89" s="34">
        <f t="shared" si="232"/>
        <v>0</v>
      </c>
      <c r="DM89" s="34">
        <f t="shared" si="232"/>
        <v>0</v>
      </c>
      <c r="DN89" s="34">
        <f t="shared" si="232"/>
        <v>0</v>
      </c>
      <c r="DO89" s="34">
        <f t="shared" si="232"/>
        <v>0</v>
      </c>
      <c r="DP89" s="34">
        <f t="shared" si="232"/>
        <v>0</v>
      </c>
      <c r="DQ89" s="34">
        <f t="shared" si="232"/>
        <v>0</v>
      </c>
      <c r="DR89" s="34">
        <f t="shared" si="232"/>
        <v>0</v>
      </c>
      <c r="DS89" s="34">
        <f t="shared" si="232"/>
        <v>0</v>
      </c>
      <c r="DT89" s="34">
        <f t="shared" si="232"/>
        <v>0</v>
      </c>
      <c r="DU89" s="34">
        <f t="shared" si="232"/>
        <v>0</v>
      </c>
      <c r="DV89" s="34">
        <f t="shared" si="232"/>
        <v>0</v>
      </c>
      <c r="DW89" s="34">
        <f t="shared" si="232"/>
        <v>0</v>
      </c>
      <c r="DX89" s="34">
        <f t="shared" si="232"/>
        <v>0</v>
      </c>
      <c r="DY89" s="34">
        <f t="shared" si="232"/>
        <v>0</v>
      </c>
      <c r="DZ89" s="34">
        <f t="shared" si="232"/>
        <v>0</v>
      </c>
      <c r="EA89" s="34">
        <f t="shared" si="232"/>
        <v>0</v>
      </c>
      <c r="EB89" s="34">
        <f t="shared" si="232"/>
        <v>0</v>
      </c>
      <c r="EC89" s="34">
        <f t="shared" ref="EC89:EE89" si="233">EC88*(1+$D$9)^((EC84-EB84)/365)-EC88</f>
        <v>0</v>
      </c>
      <c r="ED89" s="34">
        <f t="shared" si="233"/>
        <v>0</v>
      </c>
      <c r="EE89" s="35">
        <f t="shared" si="233"/>
        <v>0</v>
      </c>
    </row>
    <row r="90" spans="1:135" x14ac:dyDescent="0.6">
      <c r="B90" s="54" t="s">
        <v>30</v>
      </c>
      <c r="C90" s="33">
        <f t="shared" ref="C90:AH90" si="234">C57</f>
        <v>-3800000</v>
      </c>
      <c r="D90" s="34">
        <f t="shared" si="234"/>
        <v>0</v>
      </c>
      <c r="E90" s="34">
        <f t="shared" si="234"/>
        <v>0</v>
      </c>
      <c r="F90" s="34">
        <f t="shared" si="234"/>
        <v>0</v>
      </c>
      <c r="G90" s="34">
        <f t="shared" si="234"/>
        <v>0</v>
      </c>
      <c r="H90" s="34">
        <f t="shared" si="234"/>
        <v>0</v>
      </c>
      <c r="I90" s="34">
        <f t="shared" si="234"/>
        <v>0</v>
      </c>
      <c r="J90" s="34">
        <f t="shared" si="234"/>
        <v>0</v>
      </c>
      <c r="K90" s="34">
        <f t="shared" si="234"/>
        <v>0</v>
      </c>
      <c r="L90" s="34">
        <f t="shared" si="234"/>
        <v>0</v>
      </c>
      <c r="M90" s="34">
        <f t="shared" si="234"/>
        <v>0</v>
      </c>
      <c r="N90" s="34">
        <f t="shared" si="234"/>
        <v>0</v>
      </c>
      <c r="O90" s="34">
        <f t="shared" si="234"/>
        <v>0</v>
      </c>
      <c r="P90" s="34">
        <f t="shared" si="234"/>
        <v>0</v>
      </c>
      <c r="Q90" s="34">
        <f t="shared" si="234"/>
        <v>0</v>
      </c>
      <c r="R90" s="34">
        <f t="shared" si="234"/>
        <v>0</v>
      </c>
      <c r="S90" s="34">
        <f t="shared" si="234"/>
        <v>0</v>
      </c>
      <c r="T90" s="34">
        <f t="shared" si="234"/>
        <v>0</v>
      </c>
      <c r="U90" s="34">
        <f t="shared" si="234"/>
        <v>0</v>
      </c>
      <c r="V90" s="34">
        <f t="shared" si="234"/>
        <v>0</v>
      </c>
      <c r="W90" s="34">
        <f t="shared" si="234"/>
        <v>0</v>
      </c>
      <c r="X90" s="34">
        <f t="shared" si="234"/>
        <v>0</v>
      </c>
      <c r="Y90" s="34">
        <f t="shared" si="234"/>
        <v>0</v>
      </c>
      <c r="Z90" s="34">
        <f t="shared" si="234"/>
        <v>0</v>
      </c>
      <c r="AA90" s="34">
        <f t="shared" si="234"/>
        <v>0</v>
      </c>
      <c r="AB90" s="34">
        <f t="shared" si="234"/>
        <v>0</v>
      </c>
      <c r="AC90" s="34">
        <f t="shared" si="234"/>
        <v>0</v>
      </c>
      <c r="AD90" s="34">
        <f t="shared" si="234"/>
        <v>0</v>
      </c>
      <c r="AE90" s="34">
        <f t="shared" si="234"/>
        <v>0</v>
      </c>
      <c r="AF90" s="34">
        <f t="shared" si="234"/>
        <v>0</v>
      </c>
      <c r="AG90" s="34">
        <f t="shared" si="234"/>
        <v>0</v>
      </c>
      <c r="AH90" s="34">
        <f t="shared" si="234"/>
        <v>0</v>
      </c>
      <c r="AI90" s="34">
        <f t="shared" ref="AI90:BN90" si="235">AI57</f>
        <v>0</v>
      </c>
      <c r="AJ90" s="34">
        <f t="shared" si="235"/>
        <v>0</v>
      </c>
      <c r="AK90" s="34">
        <f t="shared" si="235"/>
        <v>0</v>
      </c>
      <c r="AL90" s="34">
        <f t="shared" si="235"/>
        <v>0</v>
      </c>
      <c r="AM90" s="34">
        <f t="shared" si="235"/>
        <v>0</v>
      </c>
      <c r="AN90" s="34">
        <f t="shared" si="235"/>
        <v>0</v>
      </c>
      <c r="AO90" s="34">
        <f t="shared" si="235"/>
        <v>0</v>
      </c>
      <c r="AP90" s="34">
        <f t="shared" si="235"/>
        <v>0</v>
      </c>
      <c r="AQ90" s="34">
        <f t="shared" si="235"/>
        <v>0</v>
      </c>
      <c r="AR90" s="34">
        <f t="shared" si="235"/>
        <v>0</v>
      </c>
      <c r="AS90" s="34">
        <f t="shared" si="235"/>
        <v>0</v>
      </c>
      <c r="AT90" s="34">
        <f t="shared" si="235"/>
        <v>0</v>
      </c>
      <c r="AU90" s="34">
        <f t="shared" si="235"/>
        <v>0</v>
      </c>
      <c r="AV90" s="34">
        <f t="shared" si="235"/>
        <v>0</v>
      </c>
      <c r="AW90" s="34">
        <f t="shared" si="235"/>
        <v>0</v>
      </c>
      <c r="AX90" s="34">
        <f t="shared" si="235"/>
        <v>0</v>
      </c>
      <c r="AY90" s="34">
        <f t="shared" si="235"/>
        <v>0</v>
      </c>
      <c r="AZ90" s="34">
        <f t="shared" si="235"/>
        <v>0</v>
      </c>
      <c r="BA90" s="34">
        <f t="shared" si="235"/>
        <v>0</v>
      </c>
      <c r="BB90" s="34">
        <f t="shared" si="235"/>
        <v>0</v>
      </c>
      <c r="BC90" s="34">
        <f t="shared" si="235"/>
        <v>0</v>
      </c>
      <c r="BD90" s="34">
        <f t="shared" si="235"/>
        <v>0</v>
      </c>
      <c r="BE90" s="34">
        <f t="shared" si="235"/>
        <v>0</v>
      </c>
      <c r="BF90" s="34">
        <f t="shared" si="235"/>
        <v>0</v>
      </c>
      <c r="BG90" s="34">
        <f t="shared" si="235"/>
        <v>0</v>
      </c>
      <c r="BH90" s="34">
        <f t="shared" si="235"/>
        <v>0</v>
      </c>
      <c r="BI90" s="34">
        <f t="shared" si="235"/>
        <v>0</v>
      </c>
      <c r="BJ90" s="34">
        <f t="shared" si="235"/>
        <v>0</v>
      </c>
      <c r="BK90" s="34">
        <f t="shared" si="235"/>
        <v>0</v>
      </c>
      <c r="BL90" s="34">
        <f t="shared" si="235"/>
        <v>0</v>
      </c>
      <c r="BM90" s="34">
        <f t="shared" si="235"/>
        <v>0</v>
      </c>
      <c r="BN90" s="34">
        <f t="shared" si="235"/>
        <v>0</v>
      </c>
      <c r="BO90" s="34">
        <f t="shared" ref="BO90:CT90" si="236">BO57</f>
        <v>0</v>
      </c>
      <c r="BP90" s="34">
        <f t="shared" si="236"/>
        <v>0</v>
      </c>
      <c r="BQ90" s="34">
        <f t="shared" si="236"/>
        <v>0</v>
      </c>
      <c r="BR90" s="34">
        <f t="shared" si="236"/>
        <v>0</v>
      </c>
      <c r="BS90" s="34">
        <f t="shared" si="236"/>
        <v>0</v>
      </c>
      <c r="BT90" s="34">
        <f t="shared" si="236"/>
        <v>0</v>
      </c>
      <c r="BU90" s="34">
        <f t="shared" si="236"/>
        <v>0</v>
      </c>
      <c r="BV90" s="34">
        <f t="shared" si="236"/>
        <v>0</v>
      </c>
      <c r="BW90" s="34">
        <f t="shared" si="236"/>
        <v>0</v>
      </c>
      <c r="BX90" s="34">
        <f t="shared" si="236"/>
        <v>0</v>
      </c>
      <c r="BY90" s="34">
        <f t="shared" si="236"/>
        <v>0</v>
      </c>
      <c r="BZ90" s="34">
        <f t="shared" si="236"/>
        <v>0</v>
      </c>
      <c r="CA90" s="34">
        <f t="shared" si="236"/>
        <v>0</v>
      </c>
      <c r="CB90" s="34">
        <f t="shared" si="236"/>
        <v>0</v>
      </c>
      <c r="CC90" s="34">
        <f t="shared" si="236"/>
        <v>0</v>
      </c>
      <c r="CD90" s="34">
        <f t="shared" si="236"/>
        <v>0</v>
      </c>
      <c r="CE90" s="34">
        <f t="shared" si="236"/>
        <v>0</v>
      </c>
      <c r="CF90" s="34">
        <f t="shared" si="236"/>
        <v>0</v>
      </c>
      <c r="CG90" s="34">
        <f t="shared" si="236"/>
        <v>0</v>
      </c>
      <c r="CH90" s="34">
        <f t="shared" si="236"/>
        <v>0</v>
      </c>
      <c r="CI90" s="34">
        <f t="shared" si="236"/>
        <v>0</v>
      </c>
      <c r="CJ90" s="34">
        <f t="shared" si="236"/>
        <v>0</v>
      </c>
      <c r="CK90" s="34">
        <f t="shared" si="236"/>
        <v>0</v>
      </c>
      <c r="CL90" s="34">
        <f t="shared" si="236"/>
        <v>0</v>
      </c>
      <c r="CM90" s="34">
        <f t="shared" si="236"/>
        <v>0</v>
      </c>
      <c r="CN90" s="34">
        <f t="shared" si="236"/>
        <v>0</v>
      </c>
      <c r="CO90" s="34">
        <f t="shared" si="236"/>
        <v>0</v>
      </c>
      <c r="CP90" s="34">
        <f t="shared" si="236"/>
        <v>0</v>
      </c>
      <c r="CQ90" s="34">
        <f t="shared" si="236"/>
        <v>0</v>
      </c>
      <c r="CR90" s="34">
        <f t="shared" si="236"/>
        <v>0</v>
      </c>
      <c r="CS90" s="34">
        <f t="shared" si="236"/>
        <v>0</v>
      </c>
      <c r="CT90" s="34">
        <f t="shared" si="236"/>
        <v>0</v>
      </c>
      <c r="CU90" s="34">
        <f t="shared" ref="CU90:EE90" si="237">CU57</f>
        <v>0</v>
      </c>
      <c r="CV90" s="34">
        <f t="shared" si="237"/>
        <v>0</v>
      </c>
      <c r="CW90" s="34">
        <f t="shared" si="237"/>
        <v>0</v>
      </c>
      <c r="CX90" s="34">
        <f t="shared" si="237"/>
        <v>0</v>
      </c>
      <c r="CY90" s="34">
        <f t="shared" si="237"/>
        <v>0</v>
      </c>
      <c r="CZ90" s="34">
        <f t="shared" si="237"/>
        <v>0</v>
      </c>
      <c r="DA90" s="34">
        <f t="shared" si="237"/>
        <v>0</v>
      </c>
      <c r="DB90" s="34">
        <f t="shared" si="237"/>
        <v>0</v>
      </c>
      <c r="DC90" s="34">
        <f t="shared" si="237"/>
        <v>0</v>
      </c>
      <c r="DD90" s="34">
        <f t="shared" si="237"/>
        <v>0</v>
      </c>
      <c r="DE90" s="34">
        <f t="shared" si="237"/>
        <v>0</v>
      </c>
      <c r="DF90" s="34">
        <f t="shared" si="237"/>
        <v>0</v>
      </c>
      <c r="DG90" s="34">
        <f t="shared" si="237"/>
        <v>0</v>
      </c>
      <c r="DH90" s="34">
        <f t="shared" si="237"/>
        <v>0</v>
      </c>
      <c r="DI90" s="34">
        <f t="shared" si="237"/>
        <v>0</v>
      </c>
      <c r="DJ90" s="34">
        <f t="shared" si="237"/>
        <v>0</v>
      </c>
      <c r="DK90" s="34">
        <f t="shared" si="237"/>
        <v>0</v>
      </c>
      <c r="DL90" s="34">
        <f t="shared" si="237"/>
        <v>0</v>
      </c>
      <c r="DM90" s="34">
        <f t="shared" si="237"/>
        <v>0</v>
      </c>
      <c r="DN90" s="34">
        <f t="shared" si="237"/>
        <v>0</v>
      </c>
      <c r="DO90" s="34">
        <f t="shared" si="237"/>
        <v>0</v>
      </c>
      <c r="DP90" s="34">
        <f t="shared" si="237"/>
        <v>0</v>
      </c>
      <c r="DQ90" s="34">
        <f t="shared" si="237"/>
        <v>0</v>
      </c>
      <c r="DR90" s="34">
        <f t="shared" si="237"/>
        <v>0</v>
      </c>
      <c r="DS90" s="34">
        <f t="shared" si="237"/>
        <v>0</v>
      </c>
      <c r="DT90" s="34">
        <f t="shared" si="237"/>
        <v>0</v>
      </c>
      <c r="DU90" s="34">
        <f t="shared" si="237"/>
        <v>0</v>
      </c>
      <c r="DV90" s="34">
        <f t="shared" si="237"/>
        <v>0</v>
      </c>
      <c r="DW90" s="34">
        <f t="shared" si="237"/>
        <v>0</v>
      </c>
      <c r="DX90" s="34">
        <f t="shared" si="237"/>
        <v>0</v>
      </c>
      <c r="DY90" s="34">
        <f t="shared" si="237"/>
        <v>0</v>
      </c>
      <c r="DZ90" s="34">
        <f t="shared" si="237"/>
        <v>0</v>
      </c>
      <c r="EA90" s="34">
        <f t="shared" si="237"/>
        <v>0</v>
      </c>
      <c r="EB90" s="34">
        <f t="shared" si="237"/>
        <v>0</v>
      </c>
      <c r="EC90" s="34">
        <f t="shared" si="237"/>
        <v>0</v>
      </c>
      <c r="ED90" s="34">
        <f t="shared" si="237"/>
        <v>0</v>
      </c>
      <c r="EE90" s="35">
        <f t="shared" si="237"/>
        <v>0</v>
      </c>
    </row>
    <row r="91" spans="1:135" x14ac:dyDescent="0.6">
      <c r="B91" s="54" t="s">
        <v>31</v>
      </c>
      <c r="C91" s="33">
        <f t="shared" ref="C91:AH91" si="238">C58</f>
        <v>0</v>
      </c>
      <c r="D91" s="34">
        <f t="shared" si="238"/>
        <v>28500</v>
      </c>
      <c r="E91" s="34">
        <f t="shared" si="238"/>
        <v>28570.288688510653</v>
      </c>
      <c r="F91" s="34">
        <f t="shared" si="238"/>
        <v>28640.75072788911</v>
      </c>
      <c r="G91" s="34">
        <f t="shared" si="238"/>
        <v>28711.386545665388</v>
      </c>
      <c r="H91" s="34">
        <f t="shared" si="238"/>
        <v>28782.196570423886</v>
      </c>
      <c r="I91" s="34">
        <f t="shared" si="238"/>
        <v>28853.181231806022</v>
      </c>
      <c r="J91" s="34">
        <f t="shared" si="238"/>
        <v>28924.340960512825</v>
      </c>
      <c r="K91" s="34">
        <f t="shared" si="238"/>
        <v>28995.676188307538</v>
      </c>
      <c r="L91" s="34">
        <f t="shared" si="238"/>
        <v>29067.187348018266</v>
      </c>
      <c r="M91" s="34">
        <f t="shared" si="238"/>
        <v>29138.874873540568</v>
      </c>
      <c r="N91" s="34">
        <f t="shared" si="238"/>
        <v>29210.739199840114</v>
      </c>
      <c r="O91" s="34">
        <f t="shared" si="238"/>
        <v>29282.780762955328</v>
      </c>
      <c r="P91" s="34">
        <f t="shared" si="238"/>
        <v>29355</v>
      </c>
      <c r="Q91" s="34">
        <f t="shared" si="238"/>
        <v>29427.397349165974</v>
      </c>
      <c r="R91" s="34">
        <f t="shared" si="238"/>
        <v>29499.973249725786</v>
      </c>
      <c r="S91" s="34">
        <f t="shared" si="238"/>
        <v>29572.72814203535</v>
      </c>
      <c r="T91" s="34">
        <f t="shared" si="238"/>
        <v>29645.662467536604</v>
      </c>
      <c r="U91" s="34">
        <f t="shared" si="238"/>
        <v>29718.776668760205</v>
      </c>
      <c r="V91" s="34">
        <f t="shared" si="238"/>
        <v>29792.07118932821</v>
      </c>
      <c r="W91" s="34">
        <f t="shared" si="238"/>
        <v>29865.546473956769</v>
      </c>
      <c r="X91" s="34">
        <f t="shared" si="238"/>
        <v>29939.202968458812</v>
      </c>
      <c r="Y91" s="34">
        <f t="shared" si="238"/>
        <v>30013.041119746787</v>
      </c>
      <c r="Z91" s="34">
        <f t="shared" si="238"/>
        <v>30087.061375835325</v>
      </c>
      <c r="AA91" s="34">
        <f t="shared" si="238"/>
        <v>30161.264185843986</v>
      </c>
      <c r="AB91" s="34">
        <f t="shared" si="238"/>
        <v>30235.649999999998</v>
      </c>
      <c r="AC91" s="34">
        <f t="shared" si="238"/>
        <v>30310.219269640947</v>
      </c>
      <c r="AD91" s="34">
        <f t="shared" si="238"/>
        <v>30384.972447217562</v>
      </c>
      <c r="AE91" s="34">
        <f t="shared" si="238"/>
        <v>30459.90998629641</v>
      </c>
      <c r="AF91" s="34">
        <f t="shared" si="238"/>
        <v>30535.032341562706</v>
      </c>
      <c r="AG91" s="34">
        <f t="shared" si="238"/>
        <v>30610.339968823009</v>
      </c>
      <c r="AH91" s="34">
        <f t="shared" si="238"/>
        <v>30685.833325008054</v>
      </c>
      <c r="AI91" s="34">
        <f t="shared" ref="AI91:BN91" si="239">AI58</f>
        <v>30761.512868175472</v>
      </c>
      <c r="AJ91" s="34">
        <f t="shared" si="239"/>
        <v>30837.379057512582</v>
      </c>
      <c r="AK91" s="34">
        <f t="shared" si="239"/>
        <v>30913.432353339191</v>
      </c>
      <c r="AL91" s="34">
        <f t="shared" si="239"/>
        <v>30989.673217110383</v>
      </c>
      <c r="AM91" s="34">
        <f t="shared" si="239"/>
        <v>31066.102111419314</v>
      </c>
      <c r="AN91" s="34">
        <f t="shared" si="239"/>
        <v>31142.719499999996</v>
      </c>
      <c r="AO91" s="34">
        <f t="shared" si="239"/>
        <v>31219.52584773018</v>
      </c>
      <c r="AP91" s="34">
        <f t="shared" si="239"/>
        <v>31296.521620634085</v>
      </c>
      <c r="AQ91" s="34">
        <f t="shared" si="239"/>
        <v>31373.707285885299</v>
      </c>
      <c r="AR91" s="34">
        <f t="shared" si="239"/>
        <v>31451.083311809587</v>
      </c>
      <c r="AS91" s="34">
        <f t="shared" si="239"/>
        <v>31528.650167887703</v>
      </c>
      <c r="AT91" s="34">
        <f t="shared" si="239"/>
        <v>31606.4083247583</v>
      </c>
      <c r="AU91" s="34">
        <f t="shared" si="239"/>
        <v>31684.358254220733</v>
      </c>
      <c r="AV91" s="34">
        <f t="shared" si="239"/>
        <v>31762.50042923796</v>
      </c>
      <c r="AW91" s="34">
        <f t="shared" si="239"/>
        <v>31840.835323939373</v>
      </c>
      <c r="AX91" s="34">
        <f t="shared" si="239"/>
        <v>31919.363413623694</v>
      </c>
      <c r="AY91" s="34">
        <f t="shared" si="239"/>
        <v>31998.085174761894</v>
      </c>
      <c r="AZ91" s="34">
        <f t="shared" si="239"/>
        <v>32077.001084999993</v>
      </c>
      <c r="BA91" s="34">
        <f t="shared" si="239"/>
        <v>32156.111623162084</v>
      </c>
      <c r="BB91" s="34">
        <f t="shared" si="239"/>
        <v>32235.417269253106</v>
      </c>
      <c r="BC91" s="34">
        <f t="shared" si="239"/>
        <v>32314.918504461864</v>
      </c>
      <c r="BD91" s="34">
        <f t="shared" si="239"/>
        <v>32394.615811163872</v>
      </c>
      <c r="BE91" s="34">
        <f t="shared" si="239"/>
        <v>32474.509672924331</v>
      </c>
      <c r="BF91" s="34">
        <f t="shared" si="239"/>
        <v>32554.600574501052</v>
      </c>
      <c r="BG91" s="34">
        <f t="shared" si="239"/>
        <v>32634.889001847361</v>
      </c>
      <c r="BH91" s="34">
        <f t="shared" si="239"/>
        <v>32715.375442115092</v>
      </c>
      <c r="BI91" s="34">
        <f t="shared" si="239"/>
        <v>32796.060383657546</v>
      </c>
      <c r="BJ91" s="34">
        <f t="shared" si="239"/>
        <v>32876.944316032408</v>
      </c>
      <c r="BK91" s="34">
        <f t="shared" si="239"/>
        <v>3391514.4036968481</v>
      </c>
      <c r="BL91" s="34">
        <f t="shared" si="239"/>
        <v>0</v>
      </c>
      <c r="BM91" s="34">
        <f t="shared" si="239"/>
        <v>0</v>
      </c>
      <c r="BN91" s="34">
        <f t="shared" si="239"/>
        <v>0</v>
      </c>
      <c r="BO91" s="34">
        <f t="shared" ref="BO91:CT91" si="240">BO58</f>
        <v>0</v>
      </c>
      <c r="BP91" s="34">
        <f t="shared" si="240"/>
        <v>0</v>
      </c>
      <c r="BQ91" s="34">
        <f t="shared" si="240"/>
        <v>0</v>
      </c>
      <c r="BR91" s="34">
        <f t="shared" si="240"/>
        <v>0</v>
      </c>
      <c r="BS91" s="34">
        <f t="shared" si="240"/>
        <v>0</v>
      </c>
      <c r="BT91" s="34">
        <f t="shared" si="240"/>
        <v>0</v>
      </c>
      <c r="BU91" s="34">
        <f t="shared" si="240"/>
        <v>0</v>
      </c>
      <c r="BV91" s="34">
        <f t="shared" si="240"/>
        <v>0</v>
      </c>
      <c r="BW91" s="34">
        <f t="shared" si="240"/>
        <v>0</v>
      </c>
      <c r="BX91" s="34">
        <f t="shared" si="240"/>
        <v>0</v>
      </c>
      <c r="BY91" s="34">
        <f t="shared" si="240"/>
        <v>0</v>
      </c>
      <c r="BZ91" s="34">
        <f t="shared" si="240"/>
        <v>0</v>
      </c>
      <c r="CA91" s="34">
        <f t="shared" si="240"/>
        <v>0</v>
      </c>
      <c r="CB91" s="34">
        <f t="shared" si="240"/>
        <v>0</v>
      </c>
      <c r="CC91" s="34">
        <f t="shared" si="240"/>
        <v>0</v>
      </c>
      <c r="CD91" s="34">
        <f t="shared" si="240"/>
        <v>0</v>
      </c>
      <c r="CE91" s="34">
        <f t="shared" si="240"/>
        <v>0</v>
      </c>
      <c r="CF91" s="34">
        <f t="shared" si="240"/>
        <v>0</v>
      </c>
      <c r="CG91" s="34">
        <f t="shared" si="240"/>
        <v>0</v>
      </c>
      <c r="CH91" s="34">
        <f t="shared" si="240"/>
        <v>0</v>
      </c>
      <c r="CI91" s="34">
        <f t="shared" si="240"/>
        <v>0</v>
      </c>
      <c r="CJ91" s="34">
        <f t="shared" si="240"/>
        <v>0</v>
      </c>
      <c r="CK91" s="34">
        <f t="shared" si="240"/>
        <v>0</v>
      </c>
      <c r="CL91" s="34">
        <f t="shared" si="240"/>
        <v>0</v>
      </c>
      <c r="CM91" s="34">
        <f t="shared" si="240"/>
        <v>0</v>
      </c>
      <c r="CN91" s="34">
        <f t="shared" si="240"/>
        <v>0</v>
      </c>
      <c r="CO91" s="34">
        <f t="shared" si="240"/>
        <v>0</v>
      </c>
      <c r="CP91" s="34">
        <f t="shared" si="240"/>
        <v>0</v>
      </c>
      <c r="CQ91" s="34">
        <f t="shared" si="240"/>
        <v>0</v>
      </c>
      <c r="CR91" s="34">
        <f t="shared" si="240"/>
        <v>0</v>
      </c>
      <c r="CS91" s="34">
        <f t="shared" si="240"/>
        <v>0</v>
      </c>
      <c r="CT91" s="34">
        <f t="shared" si="240"/>
        <v>0</v>
      </c>
      <c r="CU91" s="34">
        <f t="shared" ref="CU91:EE91" si="241">CU58</f>
        <v>0</v>
      </c>
      <c r="CV91" s="34">
        <f t="shared" si="241"/>
        <v>0</v>
      </c>
      <c r="CW91" s="34">
        <f t="shared" si="241"/>
        <v>0</v>
      </c>
      <c r="CX91" s="34">
        <f t="shared" si="241"/>
        <v>0</v>
      </c>
      <c r="CY91" s="34">
        <f t="shared" si="241"/>
        <v>0</v>
      </c>
      <c r="CZ91" s="34">
        <f t="shared" si="241"/>
        <v>0</v>
      </c>
      <c r="DA91" s="34">
        <f t="shared" si="241"/>
        <v>0</v>
      </c>
      <c r="DB91" s="34">
        <f t="shared" si="241"/>
        <v>0</v>
      </c>
      <c r="DC91" s="34">
        <f t="shared" si="241"/>
        <v>0</v>
      </c>
      <c r="DD91" s="34">
        <f t="shared" si="241"/>
        <v>0</v>
      </c>
      <c r="DE91" s="34">
        <f t="shared" si="241"/>
        <v>0</v>
      </c>
      <c r="DF91" s="34">
        <f t="shared" si="241"/>
        <v>0</v>
      </c>
      <c r="DG91" s="34">
        <f t="shared" si="241"/>
        <v>0</v>
      </c>
      <c r="DH91" s="34">
        <f t="shared" si="241"/>
        <v>0</v>
      </c>
      <c r="DI91" s="34">
        <f t="shared" si="241"/>
        <v>0</v>
      </c>
      <c r="DJ91" s="34">
        <f t="shared" si="241"/>
        <v>0</v>
      </c>
      <c r="DK91" s="34">
        <f t="shared" si="241"/>
        <v>0</v>
      </c>
      <c r="DL91" s="34">
        <f t="shared" si="241"/>
        <v>0</v>
      </c>
      <c r="DM91" s="34">
        <f t="shared" si="241"/>
        <v>0</v>
      </c>
      <c r="DN91" s="34">
        <f t="shared" si="241"/>
        <v>0</v>
      </c>
      <c r="DO91" s="34">
        <f t="shared" si="241"/>
        <v>0</v>
      </c>
      <c r="DP91" s="34">
        <f t="shared" si="241"/>
        <v>0</v>
      </c>
      <c r="DQ91" s="34">
        <f t="shared" si="241"/>
        <v>0</v>
      </c>
      <c r="DR91" s="34">
        <f t="shared" si="241"/>
        <v>0</v>
      </c>
      <c r="DS91" s="34">
        <f t="shared" si="241"/>
        <v>0</v>
      </c>
      <c r="DT91" s="34">
        <f t="shared" si="241"/>
        <v>0</v>
      </c>
      <c r="DU91" s="34">
        <f t="shared" si="241"/>
        <v>0</v>
      </c>
      <c r="DV91" s="34">
        <f t="shared" si="241"/>
        <v>0</v>
      </c>
      <c r="DW91" s="34">
        <f t="shared" si="241"/>
        <v>0</v>
      </c>
      <c r="DX91" s="34">
        <f t="shared" si="241"/>
        <v>0</v>
      </c>
      <c r="DY91" s="34">
        <f t="shared" si="241"/>
        <v>0</v>
      </c>
      <c r="DZ91" s="34">
        <f t="shared" si="241"/>
        <v>0</v>
      </c>
      <c r="EA91" s="34">
        <f t="shared" si="241"/>
        <v>0</v>
      </c>
      <c r="EB91" s="34">
        <f t="shared" si="241"/>
        <v>0</v>
      </c>
      <c r="EC91" s="34">
        <f t="shared" si="241"/>
        <v>0</v>
      </c>
      <c r="ED91" s="34">
        <f t="shared" si="241"/>
        <v>0</v>
      </c>
      <c r="EE91" s="35">
        <f t="shared" si="241"/>
        <v>0</v>
      </c>
    </row>
    <row r="92" spans="1:135" s="49" customFormat="1" x14ac:dyDescent="0.6">
      <c r="A92" s="65"/>
      <c r="B92" s="66" t="s">
        <v>20</v>
      </c>
      <c r="C92" s="67">
        <v>0</v>
      </c>
      <c r="D92" s="68">
        <f t="shared" ref="D92:AI92" si="242">MIN(D88+D89-D90-D91, D79*$J$9)</f>
        <v>0</v>
      </c>
      <c r="E92" s="68">
        <f t="shared" si="242"/>
        <v>2.7648638933897019E-12</v>
      </c>
      <c r="F92" s="68">
        <f t="shared" si="242"/>
        <v>2.7648638933897019E-12</v>
      </c>
      <c r="G92" s="68">
        <f t="shared" si="242"/>
        <v>0</v>
      </c>
      <c r="H92" s="68">
        <f t="shared" si="242"/>
        <v>0</v>
      </c>
      <c r="I92" s="68">
        <f t="shared" si="242"/>
        <v>0</v>
      </c>
      <c r="J92" s="68">
        <f t="shared" si="242"/>
        <v>0</v>
      </c>
      <c r="K92" s="68">
        <f t="shared" si="242"/>
        <v>0</v>
      </c>
      <c r="L92" s="68">
        <f t="shared" si="242"/>
        <v>2.7648638933897019E-12</v>
      </c>
      <c r="M92" s="68">
        <f t="shared" si="242"/>
        <v>0</v>
      </c>
      <c r="N92" s="68">
        <f t="shared" si="242"/>
        <v>2.7648638933897019E-12</v>
      </c>
      <c r="O92" s="68">
        <f t="shared" si="242"/>
        <v>2.7648638933897019E-12</v>
      </c>
      <c r="P92" s="68">
        <f t="shared" si="242"/>
        <v>0</v>
      </c>
      <c r="Q92" s="68">
        <f t="shared" si="242"/>
        <v>0</v>
      </c>
      <c r="R92" s="68">
        <f t="shared" si="242"/>
        <v>0</v>
      </c>
      <c r="S92" s="68">
        <f t="shared" si="242"/>
        <v>2.7648638933897019E-12</v>
      </c>
      <c r="T92" s="68">
        <f t="shared" si="242"/>
        <v>0</v>
      </c>
      <c r="U92" s="68">
        <f t="shared" si="242"/>
        <v>0</v>
      </c>
      <c r="V92" s="68">
        <f t="shared" si="242"/>
        <v>0</v>
      </c>
      <c r="W92" s="68">
        <f t="shared" si="242"/>
        <v>2.7648638933897019E-12</v>
      </c>
      <c r="X92" s="68">
        <f t="shared" si="242"/>
        <v>2.7648638933897019E-12</v>
      </c>
      <c r="Y92" s="68">
        <f t="shared" si="242"/>
        <v>0</v>
      </c>
      <c r="Z92" s="68">
        <f t="shared" si="242"/>
        <v>0</v>
      </c>
      <c r="AA92" s="68">
        <f t="shared" si="242"/>
        <v>2.7648638933897019E-12</v>
      </c>
      <c r="AB92" s="68">
        <f t="shared" si="242"/>
        <v>2.7648638933897019E-12</v>
      </c>
      <c r="AC92" s="68">
        <f t="shared" si="242"/>
        <v>2.7648638933897019E-12</v>
      </c>
      <c r="AD92" s="68">
        <f t="shared" si="242"/>
        <v>0</v>
      </c>
      <c r="AE92" s="68">
        <f t="shared" si="242"/>
        <v>0</v>
      </c>
      <c r="AF92" s="68">
        <f t="shared" si="242"/>
        <v>0</v>
      </c>
      <c r="AG92" s="68">
        <f t="shared" si="242"/>
        <v>2.7648638933897019E-12</v>
      </c>
      <c r="AH92" s="68">
        <f t="shared" si="242"/>
        <v>2.7648638933897019E-12</v>
      </c>
      <c r="AI92" s="68">
        <f t="shared" si="242"/>
        <v>0</v>
      </c>
      <c r="AJ92" s="68">
        <f t="shared" ref="AJ92:BO92" si="243">MIN(AJ88+AJ89-AJ90-AJ91, AJ79*$J$9)</f>
        <v>0</v>
      </c>
      <c r="AK92" s="68">
        <f t="shared" si="243"/>
        <v>0</v>
      </c>
      <c r="AL92" s="68">
        <f t="shared" si="243"/>
        <v>2.7648638933897019E-12</v>
      </c>
      <c r="AM92" s="68">
        <f t="shared" si="243"/>
        <v>0</v>
      </c>
      <c r="AN92" s="68">
        <f t="shared" si="243"/>
        <v>0</v>
      </c>
      <c r="AO92" s="68">
        <f t="shared" si="243"/>
        <v>0</v>
      </c>
      <c r="AP92" s="68">
        <f t="shared" si="243"/>
        <v>0</v>
      </c>
      <c r="AQ92" s="68">
        <f t="shared" si="243"/>
        <v>0</v>
      </c>
      <c r="AR92" s="68">
        <f t="shared" si="243"/>
        <v>0</v>
      </c>
      <c r="AS92" s="68">
        <f t="shared" si="243"/>
        <v>0</v>
      </c>
      <c r="AT92" s="68">
        <f t="shared" si="243"/>
        <v>0</v>
      </c>
      <c r="AU92" s="68">
        <f t="shared" si="243"/>
        <v>0</v>
      </c>
      <c r="AV92" s="68">
        <f t="shared" si="243"/>
        <v>0</v>
      </c>
      <c r="AW92" s="68">
        <f t="shared" si="243"/>
        <v>0</v>
      </c>
      <c r="AX92" s="68">
        <f t="shared" si="243"/>
        <v>0</v>
      </c>
      <c r="AY92" s="68">
        <f t="shared" si="243"/>
        <v>0</v>
      </c>
      <c r="AZ92" s="68">
        <f t="shared" si="243"/>
        <v>0</v>
      </c>
      <c r="BA92" s="68">
        <f t="shared" si="243"/>
        <v>0</v>
      </c>
      <c r="BB92" s="68">
        <f t="shared" si="243"/>
        <v>0</v>
      </c>
      <c r="BC92" s="68">
        <f t="shared" si="243"/>
        <v>0</v>
      </c>
      <c r="BD92" s="68">
        <f t="shared" si="243"/>
        <v>0</v>
      </c>
      <c r="BE92" s="68">
        <f t="shared" si="243"/>
        <v>0</v>
      </c>
      <c r="BF92" s="68">
        <f t="shared" si="243"/>
        <v>0</v>
      </c>
      <c r="BG92" s="68">
        <f t="shared" si="243"/>
        <v>0</v>
      </c>
      <c r="BH92" s="68">
        <f t="shared" si="243"/>
        <v>0</v>
      </c>
      <c r="BI92" s="68">
        <f t="shared" si="243"/>
        <v>5.5297277867794038E-12</v>
      </c>
      <c r="BJ92" s="68">
        <f t="shared" si="243"/>
        <v>0</v>
      </c>
      <c r="BK92" s="68">
        <f t="shared" si="243"/>
        <v>894760.66842478886</v>
      </c>
      <c r="BL92" s="68">
        <f t="shared" si="243"/>
        <v>0</v>
      </c>
      <c r="BM92" s="68">
        <f t="shared" si="243"/>
        <v>0</v>
      </c>
      <c r="BN92" s="68">
        <f t="shared" si="243"/>
        <v>0</v>
      </c>
      <c r="BO92" s="68">
        <f t="shared" si="243"/>
        <v>0</v>
      </c>
      <c r="BP92" s="68">
        <f t="shared" ref="BP92:CU92" si="244">MIN(BP88+BP89-BP90-BP91, BP79*$J$9)</f>
        <v>0</v>
      </c>
      <c r="BQ92" s="68">
        <f t="shared" si="244"/>
        <v>0</v>
      </c>
      <c r="BR92" s="68">
        <f t="shared" si="244"/>
        <v>0</v>
      </c>
      <c r="BS92" s="68">
        <f t="shared" si="244"/>
        <v>0</v>
      </c>
      <c r="BT92" s="68">
        <f t="shared" si="244"/>
        <v>0</v>
      </c>
      <c r="BU92" s="68">
        <f t="shared" si="244"/>
        <v>0</v>
      </c>
      <c r="BV92" s="68">
        <f t="shared" si="244"/>
        <v>0</v>
      </c>
      <c r="BW92" s="68">
        <f t="shared" si="244"/>
        <v>0</v>
      </c>
      <c r="BX92" s="68">
        <f t="shared" si="244"/>
        <v>0</v>
      </c>
      <c r="BY92" s="68">
        <f t="shared" si="244"/>
        <v>0</v>
      </c>
      <c r="BZ92" s="68">
        <f t="shared" si="244"/>
        <v>0</v>
      </c>
      <c r="CA92" s="68">
        <f t="shared" si="244"/>
        <v>0</v>
      </c>
      <c r="CB92" s="68">
        <f t="shared" si="244"/>
        <v>0</v>
      </c>
      <c r="CC92" s="68">
        <f t="shared" si="244"/>
        <v>0</v>
      </c>
      <c r="CD92" s="68">
        <f t="shared" si="244"/>
        <v>0</v>
      </c>
      <c r="CE92" s="68">
        <f t="shared" si="244"/>
        <v>0</v>
      </c>
      <c r="CF92" s="68">
        <f t="shared" si="244"/>
        <v>0</v>
      </c>
      <c r="CG92" s="68">
        <f t="shared" si="244"/>
        <v>0</v>
      </c>
      <c r="CH92" s="68">
        <f t="shared" si="244"/>
        <v>0</v>
      </c>
      <c r="CI92" s="68">
        <f t="shared" si="244"/>
        <v>0</v>
      </c>
      <c r="CJ92" s="68">
        <f t="shared" si="244"/>
        <v>0</v>
      </c>
      <c r="CK92" s="68">
        <f t="shared" si="244"/>
        <v>0</v>
      </c>
      <c r="CL92" s="68">
        <f t="shared" si="244"/>
        <v>0</v>
      </c>
      <c r="CM92" s="68">
        <f t="shared" si="244"/>
        <v>0</v>
      </c>
      <c r="CN92" s="68">
        <f t="shared" si="244"/>
        <v>0</v>
      </c>
      <c r="CO92" s="68">
        <f t="shared" si="244"/>
        <v>0</v>
      </c>
      <c r="CP92" s="68">
        <f t="shared" si="244"/>
        <v>0</v>
      </c>
      <c r="CQ92" s="68">
        <f t="shared" si="244"/>
        <v>0</v>
      </c>
      <c r="CR92" s="68">
        <f t="shared" si="244"/>
        <v>0</v>
      </c>
      <c r="CS92" s="68">
        <f t="shared" si="244"/>
        <v>0</v>
      </c>
      <c r="CT92" s="68">
        <f t="shared" si="244"/>
        <v>0</v>
      </c>
      <c r="CU92" s="68">
        <f t="shared" si="244"/>
        <v>0</v>
      </c>
      <c r="CV92" s="68">
        <f t="shared" ref="CV92:EA92" si="245">MIN(CV88+CV89-CV90-CV91, CV79*$J$9)</f>
        <v>0</v>
      </c>
      <c r="CW92" s="68">
        <f t="shared" si="245"/>
        <v>0</v>
      </c>
      <c r="CX92" s="68">
        <f t="shared" si="245"/>
        <v>0</v>
      </c>
      <c r="CY92" s="68">
        <f t="shared" si="245"/>
        <v>0</v>
      </c>
      <c r="CZ92" s="68">
        <f t="shared" si="245"/>
        <v>0</v>
      </c>
      <c r="DA92" s="68">
        <f t="shared" si="245"/>
        <v>0</v>
      </c>
      <c r="DB92" s="68">
        <f t="shared" si="245"/>
        <v>0</v>
      </c>
      <c r="DC92" s="68">
        <f t="shared" si="245"/>
        <v>0</v>
      </c>
      <c r="DD92" s="68">
        <f t="shared" si="245"/>
        <v>0</v>
      </c>
      <c r="DE92" s="68">
        <f t="shared" si="245"/>
        <v>0</v>
      </c>
      <c r="DF92" s="68">
        <f t="shared" si="245"/>
        <v>0</v>
      </c>
      <c r="DG92" s="68">
        <f t="shared" si="245"/>
        <v>0</v>
      </c>
      <c r="DH92" s="68">
        <f t="shared" si="245"/>
        <v>0</v>
      </c>
      <c r="DI92" s="68">
        <f t="shared" si="245"/>
        <v>0</v>
      </c>
      <c r="DJ92" s="68">
        <f t="shared" si="245"/>
        <v>0</v>
      </c>
      <c r="DK92" s="68">
        <f t="shared" si="245"/>
        <v>0</v>
      </c>
      <c r="DL92" s="68">
        <f t="shared" si="245"/>
        <v>0</v>
      </c>
      <c r="DM92" s="68">
        <f t="shared" si="245"/>
        <v>0</v>
      </c>
      <c r="DN92" s="68">
        <f t="shared" si="245"/>
        <v>0</v>
      </c>
      <c r="DO92" s="68">
        <f t="shared" si="245"/>
        <v>0</v>
      </c>
      <c r="DP92" s="68">
        <f t="shared" si="245"/>
        <v>0</v>
      </c>
      <c r="DQ92" s="68">
        <f t="shared" si="245"/>
        <v>0</v>
      </c>
      <c r="DR92" s="68">
        <f t="shared" si="245"/>
        <v>0</v>
      </c>
      <c r="DS92" s="68">
        <f t="shared" si="245"/>
        <v>0</v>
      </c>
      <c r="DT92" s="68">
        <f t="shared" si="245"/>
        <v>0</v>
      </c>
      <c r="DU92" s="68">
        <f t="shared" si="245"/>
        <v>0</v>
      </c>
      <c r="DV92" s="68">
        <f t="shared" si="245"/>
        <v>0</v>
      </c>
      <c r="DW92" s="68">
        <f t="shared" si="245"/>
        <v>0</v>
      </c>
      <c r="DX92" s="68">
        <f t="shared" si="245"/>
        <v>0</v>
      </c>
      <c r="DY92" s="68">
        <f t="shared" si="245"/>
        <v>0</v>
      </c>
      <c r="DZ92" s="68">
        <f t="shared" si="245"/>
        <v>0</v>
      </c>
      <c r="EA92" s="68">
        <f t="shared" si="245"/>
        <v>0</v>
      </c>
      <c r="EB92" s="68">
        <f t="shared" ref="EB92:EE92" si="246">MIN(EB88+EB89-EB90-EB91, EB79*$J$9)</f>
        <v>0</v>
      </c>
      <c r="EC92" s="68">
        <f t="shared" si="246"/>
        <v>0</v>
      </c>
      <c r="ED92" s="68">
        <f t="shared" si="246"/>
        <v>0</v>
      </c>
      <c r="EE92" s="69">
        <f t="shared" si="246"/>
        <v>0</v>
      </c>
    </row>
    <row r="93" spans="1:135" x14ac:dyDescent="0.6">
      <c r="A93" s="1"/>
      <c r="B93" s="54" t="s">
        <v>21</v>
      </c>
      <c r="C93" s="33">
        <f>C88+C89-C90-C91-C92</f>
        <v>3800000</v>
      </c>
      <c r="D93" s="34">
        <f>D88+D89-D90-D91-D92</f>
        <v>3808252.2585866121</v>
      </c>
      <c r="E93" s="34">
        <f t="shared" ref="E93:BP93" si="247">E88+E89-E90-E91-E92</f>
        <v>3816514.0414166865</v>
      </c>
      <c r="F93" s="34">
        <f t="shared" si="247"/>
        <v>3823589.0044720285</v>
      </c>
      <c r="G93" s="34">
        <f t="shared" si="247"/>
        <v>3831858.0210372265</v>
      </c>
      <c r="H93" s="34">
        <f t="shared" si="247"/>
        <v>3838935.1303286888</v>
      </c>
      <c r="I93" s="34">
        <f t="shared" si="247"/>
        <v>3847210.7745197956</v>
      </c>
      <c r="J93" s="34">
        <f t="shared" si="247"/>
        <v>3855495.2980914805</v>
      </c>
      <c r="K93" s="34">
        <f t="shared" si="247"/>
        <v>3861372.0241516717</v>
      </c>
      <c r="L93" s="34">
        <f t="shared" si="247"/>
        <v>3869650.6639433196</v>
      </c>
      <c r="M93" s="34">
        <f t="shared" si="247"/>
        <v>3876724.7661621384</v>
      </c>
      <c r="N93" s="34">
        <f t="shared" si="247"/>
        <v>3885008.3404031177</v>
      </c>
      <c r="O93" s="34">
        <f t="shared" si="247"/>
        <v>3892082.2569889808</v>
      </c>
      <c r="P93" s="34">
        <f t="shared" si="247"/>
        <v>3900370.102659829</v>
      </c>
      <c r="Q93" s="34">
        <f t="shared" si="247"/>
        <v>3908665.7080992013</v>
      </c>
      <c r="R93" s="34">
        <f t="shared" si="247"/>
        <v>3915743.822651553</v>
      </c>
      <c r="S93" s="34">
        <f t="shared" si="247"/>
        <v>3924042.7864908385</v>
      </c>
      <c r="T93" s="34">
        <f t="shared" si="247"/>
        <v>3931119.1136490591</v>
      </c>
      <c r="U93" s="34">
        <f t="shared" si="247"/>
        <v>3939420.7333486155</v>
      </c>
      <c r="V93" s="34">
        <f t="shared" si="247"/>
        <v>3947729.3488628371</v>
      </c>
      <c r="W93" s="34">
        <f t="shared" si="247"/>
        <v>3952333.8251485219</v>
      </c>
      <c r="X93" s="34">
        <f t="shared" si="247"/>
        <v>3960620.1997491349</v>
      </c>
      <c r="Y93" s="34">
        <f t="shared" si="247"/>
        <v>3967671.4471196816</v>
      </c>
      <c r="Z93" s="34">
        <f t="shared" si="247"/>
        <v>3975958.3033783883</v>
      </c>
      <c r="AA93" s="34">
        <f t="shared" si="247"/>
        <v>3983004.8647727724</v>
      </c>
      <c r="AB93" s="34">
        <f t="shared" si="247"/>
        <v>3991291.4318101048</v>
      </c>
      <c r="AC93" s="34">
        <f t="shared" si="247"/>
        <v>3999583.5743289939</v>
      </c>
      <c r="AD93" s="34">
        <f t="shared" si="247"/>
        <v>4006627.5175473983</v>
      </c>
      <c r="AE93" s="34">
        <f t="shared" si="247"/>
        <v>4014918.294557191</v>
      </c>
      <c r="AF93" s="34">
        <f t="shared" si="247"/>
        <v>4021955.6833086303</v>
      </c>
      <c r="AG93" s="34">
        <f t="shared" si="247"/>
        <v>4030244.2789442423</v>
      </c>
      <c r="AH93" s="34">
        <f t="shared" si="247"/>
        <v>4038537.5455947532</v>
      </c>
      <c r="AI93" s="34">
        <f t="shared" si="247"/>
        <v>4043038.9570079548</v>
      </c>
      <c r="AJ93" s="34">
        <f t="shared" si="247"/>
        <v>4051304.4235356268</v>
      </c>
      <c r="AK93" s="34">
        <f t="shared" si="247"/>
        <v>4058303.921062673</v>
      </c>
      <c r="AL93" s="34">
        <f t="shared" si="247"/>
        <v>4066564.7307744985</v>
      </c>
      <c r="AM93" s="34">
        <f t="shared" si="247"/>
        <v>4073554.3675989723</v>
      </c>
      <c r="AN93" s="34">
        <f t="shared" si="247"/>
        <v>4081809.627963346</v>
      </c>
      <c r="AO93" s="34">
        <f t="shared" si="247"/>
        <v>4090067.9239440975</v>
      </c>
      <c r="AP93" s="34">
        <f t="shared" si="247"/>
        <v>4097047.0889160736</v>
      </c>
      <c r="AQ93" s="34">
        <f t="shared" si="247"/>
        <v>4105298.5748021277</v>
      </c>
      <c r="AR93" s="34">
        <f t="shared" si="247"/>
        <v>4112265.7096079993</v>
      </c>
      <c r="AS93" s="34">
        <f t="shared" si="247"/>
        <v>4120509.4417391564</v>
      </c>
      <c r="AT93" s="34">
        <f t="shared" si="247"/>
        <v>4128755.1461805487</v>
      </c>
      <c r="AU93" s="34">
        <f t="shared" si="247"/>
        <v>4133121.4568757652</v>
      </c>
      <c r="AV93" s="34">
        <f t="shared" si="247"/>
        <v>4141333.048170994</v>
      </c>
      <c r="AW93" s="34">
        <f t="shared" si="247"/>
        <v>4148247.6488874801</v>
      </c>
      <c r="AX93" s="34">
        <f t="shared" si="247"/>
        <v>4156448.6723878612</v>
      </c>
      <c r="AY93" s="34">
        <f t="shared" si="247"/>
        <v>4163347.4783359189</v>
      </c>
      <c r="AZ93" s="34">
        <f t="shared" si="247"/>
        <v>4171536.9043850554</v>
      </c>
      <c r="BA93" s="34">
        <f t="shared" si="247"/>
        <v>4179726.4251338816</v>
      </c>
      <c r="BB93" s="34">
        <f t="shared" si="247"/>
        <v>4186605.7369268788</v>
      </c>
      <c r="BC93" s="34">
        <f t="shared" si="247"/>
        <v>4194782.1912233988</v>
      </c>
      <c r="BD93" s="34">
        <f t="shared" si="247"/>
        <v>4201643.1993923625</v>
      </c>
      <c r="BE93" s="34">
        <f t="shared" si="247"/>
        <v>4209805.4995491086</v>
      </c>
      <c r="BF93" s="34">
        <f t="shared" si="247"/>
        <v>4217966.6516900733</v>
      </c>
      <c r="BG93" s="34">
        <f t="shared" si="247"/>
        <v>4223482.6663662307</v>
      </c>
      <c r="BH93" s="34">
        <f t="shared" si="247"/>
        <v>4231615.324368949</v>
      </c>
      <c r="BI93" s="34">
        <f t="shared" si="247"/>
        <v>4238419.5799086131</v>
      </c>
      <c r="BJ93" s="34">
        <f t="shared" si="247"/>
        <v>4246535.1335924128</v>
      </c>
      <c r="BK93" s="34">
        <f t="shared" si="247"/>
        <v>0</v>
      </c>
      <c r="BL93" s="34">
        <f t="shared" si="247"/>
        <v>0</v>
      </c>
      <c r="BM93" s="34">
        <f t="shared" si="247"/>
        <v>0</v>
      </c>
      <c r="BN93" s="34">
        <f t="shared" si="247"/>
        <v>0</v>
      </c>
      <c r="BO93" s="34">
        <f t="shared" si="247"/>
        <v>0</v>
      </c>
      <c r="BP93" s="34">
        <f t="shared" si="247"/>
        <v>0</v>
      </c>
      <c r="BQ93" s="34">
        <f t="shared" ref="BQ93:EB93" si="248">BQ88+BQ89-BQ90-BQ91-BQ92</f>
        <v>0</v>
      </c>
      <c r="BR93" s="34">
        <f t="shared" si="248"/>
        <v>0</v>
      </c>
      <c r="BS93" s="34">
        <f t="shared" si="248"/>
        <v>0</v>
      </c>
      <c r="BT93" s="34">
        <f t="shared" si="248"/>
        <v>0</v>
      </c>
      <c r="BU93" s="34">
        <f t="shared" si="248"/>
        <v>0</v>
      </c>
      <c r="BV93" s="34">
        <f t="shared" si="248"/>
        <v>0</v>
      </c>
      <c r="BW93" s="34">
        <f t="shared" si="248"/>
        <v>0</v>
      </c>
      <c r="BX93" s="34">
        <f t="shared" si="248"/>
        <v>0</v>
      </c>
      <c r="BY93" s="34">
        <f t="shared" si="248"/>
        <v>0</v>
      </c>
      <c r="BZ93" s="34">
        <f t="shared" si="248"/>
        <v>0</v>
      </c>
      <c r="CA93" s="34">
        <f t="shared" si="248"/>
        <v>0</v>
      </c>
      <c r="CB93" s="34">
        <f t="shared" si="248"/>
        <v>0</v>
      </c>
      <c r="CC93" s="34">
        <f t="shared" si="248"/>
        <v>0</v>
      </c>
      <c r="CD93" s="34">
        <f t="shared" si="248"/>
        <v>0</v>
      </c>
      <c r="CE93" s="34">
        <f t="shared" si="248"/>
        <v>0</v>
      </c>
      <c r="CF93" s="34">
        <f t="shared" si="248"/>
        <v>0</v>
      </c>
      <c r="CG93" s="34">
        <f t="shared" si="248"/>
        <v>0</v>
      </c>
      <c r="CH93" s="34">
        <f t="shared" si="248"/>
        <v>0</v>
      </c>
      <c r="CI93" s="34">
        <f t="shared" si="248"/>
        <v>0</v>
      </c>
      <c r="CJ93" s="34">
        <f t="shared" si="248"/>
        <v>0</v>
      </c>
      <c r="CK93" s="34">
        <f t="shared" si="248"/>
        <v>0</v>
      </c>
      <c r="CL93" s="34">
        <f t="shared" si="248"/>
        <v>0</v>
      </c>
      <c r="CM93" s="34">
        <f t="shared" si="248"/>
        <v>0</v>
      </c>
      <c r="CN93" s="34">
        <f t="shared" si="248"/>
        <v>0</v>
      </c>
      <c r="CO93" s="34">
        <f t="shared" si="248"/>
        <v>0</v>
      </c>
      <c r="CP93" s="34">
        <f t="shared" si="248"/>
        <v>0</v>
      </c>
      <c r="CQ93" s="34">
        <f t="shared" si="248"/>
        <v>0</v>
      </c>
      <c r="CR93" s="34">
        <f t="shared" si="248"/>
        <v>0</v>
      </c>
      <c r="CS93" s="34">
        <f t="shared" si="248"/>
        <v>0</v>
      </c>
      <c r="CT93" s="34">
        <f t="shared" si="248"/>
        <v>0</v>
      </c>
      <c r="CU93" s="34">
        <f t="shared" si="248"/>
        <v>0</v>
      </c>
      <c r="CV93" s="34">
        <f t="shared" si="248"/>
        <v>0</v>
      </c>
      <c r="CW93" s="34">
        <f t="shared" si="248"/>
        <v>0</v>
      </c>
      <c r="CX93" s="34">
        <f t="shared" si="248"/>
        <v>0</v>
      </c>
      <c r="CY93" s="34">
        <f t="shared" si="248"/>
        <v>0</v>
      </c>
      <c r="CZ93" s="34">
        <f t="shared" si="248"/>
        <v>0</v>
      </c>
      <c r="DA93" s="34">
        <f t="shared" si="248"/>
        <v>0</v>
      </c>
      <c r="DB93" s="34">
        <f t="shared" si="248"/>
        <v>0</v>
      </c>
      <c r="DC93" s="34">
        <f t="shared" si="248"/>
        <v>0</v>
      </c>
      <c r="DD93" s="34">
        <f t="shared" si="248"/>
        <v>0</v>
      </c>
      <c r="DE93" s="34">
        <f t="shared" si="248"/>
        <v>0</v>
      </c>
      <c r="DF93" s="34">
        <f t="shared" si="248"/>
        <v>0</v>
      </c>
      <c r="DG93" s="34">
        <f t="shared" si="248"/>
        <v>0</v>
      </c>
      <c r="DH93" s="34">
        <f t="shared" si="248"/>
        <v>0</v>
      </c>
      <c r="DI93" s="34">
        <f t="shared" si="248"/>
        <v>0</v>
      </c>
      <c r="DJ93" s="34">
        <f t="shared" si="248"/>
        <v>0</v>
      </c>
      <c r="DK93" s="34">
        <f t="shared" si="248"/>
        <v>0</v>
      </c>
      <c r="DL93" s="34">
        <f t="shared" si="248"/>
        <v>0</v>
      </c>
      <c r="DM93" s="34">
        <f t="shared" si="248"/>
        <v>0</v>
      </c>
      <c r="DN93" s="34">
        <f t="shared" si="248"/>
        <v>0</v>
      </c>
      <c r="DO93" s="34">
        <f t="shared" si="248"/>
        <v>0</v>
      </c>
      <c r="DP93" s="34">
        <f t="shared" si="248"/>
        <v>0</v>
      </c>
      <c r="DQ93" s="34">
        <f t="shared" si="248"/>
        <v>0</v>
      </c>
      <c r="DR93" s="34">
        <f t="shared" si="248"/>
        <v>0</v>
      </c>
      <c r="DS93" s="34">
        <f t="shared" si="248"/>
        <v>0</v>
      </c>
      <c r="DT93" s="34">
        <f t="shared" si="248"/>
        <v>0</v>
      </c>
      <c r="DU93" s="34">
        <f t="shared" si="248"/>
        <v>0</v>
      </c>
      <c r="DV93" s="34">
        <f t="shared" si="248"/>
        <v>0</v>
      </c>
      <c r="DW93" s="34">
        <f t="shared" si="248"/>
        <v>0</v>
      </c>
      <c r="DX93" s="34">
        <f t="shared" si="248"/>
        <v>0</v>
      </c>
      <c r="DY93" s="34">
        <f t="shared" si="248"/>
        <v>0</v>
      </c>
      <c r="DZ93" s="34">
        <f t="shared" si="248"/>
        <v>0</v>
      </c>
      <c r="EA93" s="34">
        <f t="shared" si="248"/>
        <v>0</v>
      </c>
      <c r="EB93" s="34">
        <f t="shared" si="248"/>
        <v>0</v>
      </c>
      <c r="EC93" s="34">
        <f t="shared" ref="EC93:EE93" si="249">EC88+EC89-EC90-EC91-EC92</f>
        <v>0</v>
      </c>
      <c r="ED93" s="34">
        <f t="shared" si="249"/>
        <v>0</v>
      </c>
      <c r="EE93" s="35">
        <f t="shared" si="249"/>
        <v>0</v>
      </c>
    </row>
    <row r="94" spans="1:135" s="49" customFormat="1" x14ac:dyDescent="0.6">
      <c r="B94" s="60" t="s">
        <v>22</v>
      </c>
      <c r="C94" s="62">
        <f>SUM(C90:C92)</f>
        <v>-3800000</v>
      </c>
      <c r="D94" s="63">
        <f>SUM(D90:D92)</f>
        <v>28500</v>
      </c>
      <c r="E94" s="63">
        <f t="shared" ref="E94:BP94" si="250">SUM(E90:E92)</f>
        <v>28570.288688510656</v>
      </c>
      <c r="F94" s="63">
        <f t="shared" si="250"/>
        <v>28640.750727889113</v>
      </c>
      <c r="G94" s="63">
        <f t="shared" si="250"/>
        <v>28711.386545665388</v>
      </c>
      <c r="H94" s="63">
        <f t="shared" si="250"/>
        <v>28782.196570423886</v>
      </c>
      <c r="I94" s="63">
        <f t="shared" si="250"/>
        <v>28853.181231806022</v>
      </c>
      <c r="J94" s="63">
        <f t="shared" si="250"/>
        <v>28924.340960512825</v>
      </c>
      <c r="K94" s="63">
        <f t="shared" si="250"/>
        <v>28995.676188307538</v>
      </c>
      <c r="L94" s="63">
        <f t="shared" si="250"/>
        <v>29067.187348018269</v>
      </c>
      <c r="M94" s="63">
        <f t="shared" si="250"/>
        <v>29138.874873540568</v>
      </c>
      <c r="N94" s="63">
        <f t="shared" si="250"/>
        <v>29210.739199840118</v>
      </c>
      <c r="O94" s="63">
        <f t="shared" si="250"/>
        <v>29282.780762955332</v>
      </c>
      <c r="P94" s="63">
        <f t="shared" si="250"/>
        <v>29355</v>
      </c>
      <c r="Q94" s="63">
        <f t="shared" si="250"/>
        <v>29427.397349165974</v>
      </c>
      <c r="R94" s="63">
        <f t="shared" si="250"/>
        <v>29499.973249725786</v>
      </c>
      <c r="S94" s="63">
        <f t="shared" si="250"/>
        <v>29572.728142035354</v>
      </c>
      <c r="T94" s="63">
        <f t="shared" si="250"/>
        <v>29645.662467536604</v>
      </c>
      <c r="U94" s="63">
        <f t="shared" si="250"/>
        <v>29718.776668760205</v>
      </c>
      <c r="V94" s="63">
        <f t="shared" si="250"/>
        <v>29792.07118932821</v>
      </c>
      <c r="W94" s="63">
        <f t="shared" si="250"/>
        <v>29865.546473956772</v>
      </c>
      <c r="X94" s="63">
        <f t="shared" si="250"/>
        <v>29939.202968458816</v>
      </c>
      <c r="Y94" s="63">
        <f t="shared" si="250"/>
        <v>30013.041119746787</v>
      </c>
      <c r="Z94" s="63">
        <f t="shared" si="250"/>
        <v>30087.061375835325</v>
      </c>
      <c r="AA94" s="63">
        <f t="shared" si="250"/>
        <v>30161.264185843989</v>
      </c>
      <c r="AB94" s="63">
        <f t="shared" si="250"/>
        <v>30235.65</v>
      </c>
      <c r="AC94" s="63">
        <f t="shared" si="250"/>
        <v>30310.219269640951</v>
      </c>
      <c r="AD94" s="63">
        <f t="shared" si="250"/>
        <v>30384.972447217562</v>
      </c>
      <c r="AE94" s="63">
        <f t="shared" si="250"/>
        <v>30459.90998629641</v>
      </c>
      <c r="AF94" s="63">
        <f t="shared" si="250"/>
        <v>30535.032341562706</v>
      </c>
      <c r="AG94" s="63">
        <f t="shared" si="250"/>
        <v>30610.339968823013</v>
      </c>
      <c r="AH94" s="63">
        <f t="shared" si="250"/>
        <v>30685.833325008058</v>
      </c>
      <c r="AI94" s="63">
        <f t="shared" si="250"/>
        <v>30761.512868175472</v>
      </c>
      <c r="AJ94" s="63">
        <f t="shared" si="250"/>
        <v>30837.379057512582</v>
      </c>
      <c r="AK94" s="63">
        <f t="shared" si="250"/>
        <v>30913.432353339191</v>
      </c>
      <c r="AL94" s="63">
        <f t="shared" si="250"/>
        <v>30989.673217110387</v>
      </c>
      <c r="AM94" s="63">
        <f t="shared" si="250"/>
        <v>31066.102111419314</v>
      </c>
      <c r="AN94" s="63">
        <f t="shared" si="250"/>
        <v>31142.719499999996</v>
      </c>
      <c r="AO94" s="63">
        <f t="shared" si="250"/>
        <v>31219.52584773018</v>
      </c>
      <c r="AP94" s="63">
        <f t="shared" si="250"/>
        <v>31296.521620634085</v>
      </c>
      <c r="AQ94" s="63">
        <f t="shared" si="250"/>
        <v>31373.707285885299</v>
      </c>
      <c r="AR94" s="63">
        <f t="shared" si="250"/>
        <v>31451.083311809587</v>
      </c>
      <c r="AS94" s="63">
        <f t="shared" si="250"/>
        <v>31528.650167887703</v>
      </c>
      <c r="AT94" s="63">
        <f t="shared" si="250"/>
        <v>31606.4083247583</v>
      </c>
      <c r="AU94" s="63">
        <f t="shared" si="250"/>
        <v>31684.358254220733</v>
      </c>
      <c r="AV94" s="63">
        <f t="shared" si="250"/>
        <v>31762.50042923796</v>
      </c>
      <c r="AW94" s="63">
        <f t="shared" si="250"/>
        <v>31840.835323939373</v>
      </c>
      <c r="AX94" s="63">
        <f t="shared" si="250"/>
        <v>31919.363413623694</v>
      </c>
      <c r="AY94" s="63">
        <f t="shared" si="250"/>
        <v>31998.085174761894</v>
      </c>
      <c r="AZ94" s="63">
        <f t="shared" si="250"/>
        <v>32077.001084999993</v>
      </c>
      <c r="BA94" s="63">
        <f t="shared" si="250"/>
        <v>32156.111623162084</v>
      </c>
      <c r="BB94" s="63">
        <f t="shared" si="250"/>
        <v>32235.417269253106</v>
      </c>
      <c r="BC94" s="63">
        <f t="shared" si="250"/>
        <v>32314.918504461864</v>
      </c>
      <c r="BD94" s="63">
        <f t="shared" si="250"/>
        <v>32394.615811163872</v>
      </c>
      <c r="BE94" s="63">
        <f t="shared" si="250"/>
        <v>32474.509672924331</v>
      </c>
      <c r="BF94" s="63">
        <f t="shared" si="250"/>
        <v>32554.600574501052</v>
      </c>
      <c r="BG94" s="63">
        <f t="shared" si="250"/>
        <v>32634.889001847361</v>
      </c>
      <c r="BH94" s="63">
        <f t="shared" si="250"/>
        <v>32715.375442115092</v>
      </c>
      <c r="BI94" s="63">
        <f t="shared" si="250"/>
        <v>32796.060383657554</v>
      </c>
      <c r="BJ94" s="63">
        <f t="shared" si="250"/>
        <v>32876.944316032408</v>
      </c>
      <c r="BK94" s="63">
        <f t="shared" si="250"/>
        <v>4286275.0721216369</v>
      </c>
      <c r="BL94" s="63">
        <f t="shared" si="250"/>
        <v>0</v>
      </c>
      <c r="BM94" s="63">
        <f t="shared" si="250"/>
        <v>0</v>
      </c>
      <c r="BN94" s="63">
        <f t="shared" si="250"/>
        <v>0</v>
      </c>
      <c r="BO94" s="63">
        <f t="shared" si="250"/>
        <v>0</v>
      </c>
      <c r="BP94" s="63">
        <f t="shared" si="250"/>
        <v>0</v>
      </c>
      <c r="BQ94" s="63">
        <f t="shared" ref="BQ94:EB94" si="251">SUM(BQ90:BQ92)</f>
        <v>0</v>
      </c>
      <c r="BR94" s="63">
        <f t="shared" si="251"/>
        <v>0</v>
      </c>
      <c r="BS94" s="63">
        <f t="shared" si="251"/>
        <v>0</v>
      </c>
      <c r="BT94" s="63">
        <f t="shared" si="251"/>
        <v>0</v>
      </c>
      <c r="BU94" s="63">
        <f t="shared" si="251"/>
        <v>0</v>
      </c>
      <c r="BV94" s="63">
        <f t="shared" si="251"/>
        <v>0</v>
      </c>
      <c r="BW94" s="63">
        <f t="shared" si="251"/>
        <v>0</v>
      </c>
      <c r="BX94" s="63">
        <f t="shared" si="251"/>
        <v>0</v>
      </c>
      <c r="BY94" s="63">
        <f t="shared" si="251"/>
        <v>0</v>
      </c>
      <c r="BZ94" s="63">
        <f t="shared" si="251"/>
        <v>0</v>
      </c>
      <c r="CA94" s="63">
        <f t="shared" si="251"/>
        <v>0</v>
      </c>
      <c r="CB94" s="63">
        <f t="shared" si="251"/>
        <v>0</v>
      </c>
      <c r="CC94" s="63">
        <f t="shared" si="251"/>
        <v>0</v>
      </c>
      <c r="CD94" s="63">
        <f t="shared" si="251"/>
        <v>0</v>
      </c>
      <c r="CE94" s="63">
        <f t="shared" si="251"/>
        <v>0</v>
      </c>
      <c r="CF94" s="63">
        <f t="shared" si="251"/>
        <v>0</v>
      </c>
      <c r="CG94" s="63">
        <f t="shared" si="251"/>
        <v>0</v>
      </c>
      <c r="CH94" s="63">
        <f t="shared" si="251"/>
        <v>0</v>
      </c>
      <c r="CI94" s="63">
        <f t="shared" si="251"/>
        <v>0</v>
      </c>
      <c r="CJ94" s="63">
        <f t="shared" si="251"/>
        <v>0</v>
      </c>
      <c r="CK94" s="63">
        <f t="shared" si="251"/>
        <v>0</v>
      </c>
      <c r="CL94" s="63">
        <f t="shared" si="251"/>
        <v>0</v>
      </c>
      <c r="CM94" s="63">
        <f t="shared" si="251"/>
        <v>0</v>
      </c>
      <c r="CN94" s="63">
        <f t="shared" si="251"/>
        <v>0</v>
      </c>
      <c r="CO94" s="63">
        <f t="shared" si="251"/>
        <v>0</v>
      </c>
      <c r="CP94" s="63">
        <f t="shared" si="251"/>
        <v>0</v>
      </c>
      <c r="CQ94" s="63">
        <f t="shared" si="251"/>
        <v>0</v>
      </c>
      <c r="CR94" s="63">
        <f t="shared" si="251"/>
        <v>0</v>
      </c>
      <c r="CS94" s="63">
        <f t="shared" si="251"/>
        <v>0</v>
      </c>
      <c r="CT94" s="63">
        <f t="shared" si="251"/>
        <v>0</v>
      </c>
      <c r="CU94" s="63">
        <f t="shared" si="251"/>
        <v>0</v>
      </c>
      <c r="CV94" s="63">
        <f t="shared" si="251"/>
        <v>0</v>
      </c>
      <c r="CW94" s="63">
        <f t="shared" si="251"/>
        <v>0</v>
      </c>
      <c r="CX94" s="63">
        <f t="shared" si="251"/>
        <v>0</v>
      </c>
      <c r="CY94" s="63">
        <f t="shared" si="251"/>
        <v>0</v>
      </c>
      <c r="CZ94" s="63">
        <f t="shared" si="251"/>
        <v>0</v>
      </c>
      <c r="DA94" s="63">
        <f t="shared" si="251"/>
        <v>0</v>
      </c>
      <c r="DB94" s="63">
        <f t="shared" si="251"/>
        <v>0</v>
      </c>
      <c r="DC94" s="63">
        <f t="shared" si="251"/>
        <v>0</v>
      </c>
      <c r="DD94" s="63">
        <f t="shared" si="251"/>
        <v>0</v>
      </c>
      <c r="DE94" s="63">
        <f t="shared" si="251"/>
        <v>0</v>
      </c>
      <c r="DF94" s="63">
        <f t="shared" si="251"/>
        <v>0</v>
      </c>
      <c r="DG94" s="63">
        <f t="shared" si="251"/>
        <v>0</v>
      </c>
      <c r="DH94" s="63">
        <f t="shared" si="251"/>
        <v>0</v>
      </c>
      <c r="DI94" s="63">
        <f t="shared" si="251"/>
        <v>0</v>
      </c>
      <c r="DJ94" s="63">
        <f t="shared" si="251"/>
        <v>0</v>
      </c>
      <c r="DK94" s="63">
        <f t="shared" si="251"/>
        <v>0</v>
      </c>
      <c r="DL94" s="63">
        <f t="shared" si="251"/>
        <v>0</v>
      </c>
      <c r="DM94" s="63">
        <f t="shared" si="251"/>
        <v>0</v>
      </c>
      <c r="DN94" s="63">
        <f t="shared" si="251"/>
        <v>0</v>
      </c>
      <c r="DO94" s="63">
        <f t="shared" si="251"/>
        <v>0</v>
      </c>
      <c r="DP94" s="63">
        <f t="shared" si="251"/>
        <v>0</v>
      </c>
      <c r="DQ94" s="63">
        <f t="shared" si="251"/>
        <v>0</v>
      </c>
      <c r="DR94" s="63">
        <f t="shared" si="251"/>
        <v>0</v>
      </c>
      <c r="DS94" s="63">
        <f t="shared" si="251"/>
        <v>0</v>
      </c>
      <c r="DT94" s="63">
        <f t="shared" si="251"/>
        <v>0</v>
      </c>
      <c r="DU94" s="63">
        <f t="shared" si="251"/>
        <v>0</v>
      </c>
      <c r="DV94" s="63">
        <f t="shared" si="251"/>
        <v>0</v>
      </c>
      <c r="DW94" s="63">
        <f t="shared" si="251"/>
        <v>0</v>
      </c>
      <c r="DX94" s="63">
        <f t="shared" si="251"/>
        <v>0</v>
      </c>
      <c r="DY94" s="63">
        <f t="shared" si="251"/>
        <v>0</v>
      </c>
      <c r="DZ94" s="63">
        <f t="shared" si="251"/>
        <v>0</v>
      </c>
      <c r="EA94" s="63">
        <f t="shared" si="251"/>
        <v>0</v>
      </c>
      <c r="EB94" s="63">
        <f t="shared" si="251"/>
        <v>0</v>
      </c>
      <c r="EC94" s="63">
        <f t="shared" ref="EC94:EE94" si="252">SUM(EC90:EC92)</f>
        <v>0</v>
      </c>
      <c r="ED94" s="63">
        <f t="shared" si="252"/>
        <v>0</v>
      </c>
      <c r="EE94" s="64">
        <f t="shared" si="252"/>
        <v>0</v>
      </c>
    </row>
    <row r="95" spans="1:135" x14ac:dyDescent="0.6">
      <c r="B95" s="12"/>
      <c r="C95" s="20"/>
      <c r="D95" s="20"/>
      <c r="E95" s="20"/>
      <c r="F95" s="20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25"/>
      <c r="BM95" s="26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</row>
    <row r="96" spans="1:135" x14ac:dyDescent="0.6">
      <c r="B96" s="41" t="s">
        <v>48</v>
      </c>
      <c r="C96" s="42">
        <f>XIRR(C94:EE94, $C$51:$EE$51)</f>
        <v>0.11999999880790704</v>
      </c>
      <c r="D96" s="20"/>
      <c r="E96" s="20"/>
      <c r="F96" s="20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25"/>
      <c r="BM96" s="26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</row>
    <row r="97" spans="2:135" ht="8.0500000000000007" customHeight="1" x14ac:dyDescent="0.6">
      <c r="B97" s="12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</row>
    <row r="98" spans="2:135" ht="18.3" x14ac:dyDescent="0.7">
      <c r="B98" s="27" t="s">
        <v>55</v>
      </c>
      <c r="C98" s="2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</row>
    <row r="99" spans="2:135" ht="8.0500000000000007" customHeight="1" x14ac:dyDescent="0.6">
      <c r="B99" s="12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</row>
    <row r="100" spans="2:135" s="49" customFormat="1" x14ac:dyDescent="0.6">
      <c r="B100" s="60" t="s">
        <v>24</v>
      </c>
      <c r="C100" s="62">
        <f t="shared" ref="C100:AH100" si="253">C92/$J$9*$I$9</f>
        <v>0</v>
      </c>
      <c r="D100" s="63">
        <f t="shared" si="253"/>
        <v>0</v>
      </c>
      <c r="E100" s="63">
        <f t="shared" si="253"/>
        <v>8.7311491370201108E-13</v>
      </c>
      <c r="F100" s="63">
        <f t="shared" si="253"/>
        <v>8.7311491370201108E-13</v>
      </c>
      <c r="G100" s="63">
        <f t="shared" si="253"/>
        <v>0</v>
      </c>
      <c r="H100" s="63">
        <f t="shared" si="253"/>
        <v>0</v>
      </c>
      <c r="I100" s="63">
        <f t="shared" si="253"/>
        <v>0</v>
      </c>
      <c r="J100" s="63">
        <f t="shared" si="253"/>
        <v>0</v>
      </c>
      <c r="K100" s="63">
        <f t="shared" si="253"/>
        <v>0</v>
      </c>
      <c r="L100" s="63">
        <f t="shared" si="253"/>
        <v>8.7311491370201108E-13</v>
      </c>
      <c r="M100" s="63">
        <f t="shared" si="253"/>
        <v>0</v>
      </c>
      <c r="N100" s="63">
        <f t="shared" si="253"/>
        <v>8.7311491370201108E-13</v>
      </c>
      <c r="O100" s="63">
        <f t="shared" si="253"/>
        <v>8.7311491370201108E-13</v>
      </c>
      <c r="P100" s="63">
        <f t="shared" si="253"/>
        <v>0</v>
      </c>
      <c r="Q100" s="63">
        <f t="shared" si="253"/>
        <v>0</v>
      </c>
      <c r="R100" s="63">
        <f t="shared" si="253"/>
        <v>0</v>
      </c>
      <c r="S100" s="63">
        <f t="shared" si="253"/>
        <v>8.7311491370201108E-13</v>
      </c>
      <c r="T100" s="63">
        <f t="shared" si="253"/>
        <v>0</v>
      </c>
      <c r="U100" s="63">
        <f t="shared" si="253"/>
        <v>0</v>
      </c>
      <c r="V100" s="63">
        <f t="shared" si="253"/>
        <v>0</v>
      </c>
      <c r="W100" s="63">
        <f t="shared" si="253"/>
        <v>8.7311491370201108E-13</v>
      </c>
      <c r="X100" s="63">
        <f t="shared" si="253"/>
        <v>8.7311491370201108E-13</v>
      </c>
      <c r="Y100" s="63">
        <f t="shared" si="253"/>
        <v>0</v>
      </c>
      <c r="Z100" s="63">
        <f t="shared" si="253"/>
        <v>0</v>
      </c>
      <c r="AA100" s="63">
        <f t="shared" si="253"/>
        <v>8.7311491370201108E-13</v>
      </c>
      <c r="AB100" s="63">
        <f t="shared" si="253"/>
        <v>8.7311491370201108E-13</v>
      </c>
      <c r="AC100" s="63">
        <f t="shared" si="253"/>
        <v>8.7311491370201108E-13</v>
      </c>
      <c r="AD100" s="63">
        <f t="shared" si="253"/>
        <v>0</v>
      </c>
      <c r="AE100" s="63">
        <f t="shared" si="253"/>
        <v>0</v>
      </c>
      <c r="AF100" s="63">
        <f t="shared" si="253"/>
        <v>0</v>
      </c>
      <c r="AG100" s="63">
        <f t="shared" si="253"/>
        <v>8.7311491370201108E-13</v>
      </c>
      <c r="AH100" s="63">
        <f t="shared" si="253"/>
        <v>8.7311491370201108E-13</v>
      </c>
      <c r="AI100" s="63">
        <f t="shared" ref="AI100:BN100" si="254">AI92/$J$9*$I$9</f>
        <v>0</v>
      </c>
      <c r="AJ100" s="63">
        <f t="shared" si="254"/>
        <v>0</v>
      </c>
      <c r="AK100" s="63">
        <f t="shared" si="254"/>
        <v>0</v>
      </c>
      <c r="AL100" s="63">
        <f t="shared" si="254"/>
        <v>8.7311491370201108E-13</v>
      </c>
      <c r="AM100" s="63">
        <f t="shared" si="254"/>
        <v>0</v>
      </c>
      <c r="AN100" s="63">
        <f t="shared" si="254"/>
        <v>0</v>
      </c>
      <c r="AO100" s="63">
        <f t="shared" si="254"/>
        <v>0</v>
      </c>
      <c r="AP100" s="63">
        <f t="shared" si="254"/>
        <v>0</v>
      </c>
      <c r="AQ100" s="63">
        <f t="shared" si="254"/>
        <v>0</v>
      </c>
      <c r="AR100" s="63">
        <f t="shared" si="254"/>
        <v>0</v>
      </c>
      <c r="AS100" s="63">
        <f t="shared" si="254"/>
        <v>0</v>
      </c>
      <c r="AT100" s="63">
        <f t="shared" si="254"/>
        <v>0</v>
      </c>
      <c r="AU100" s="63">
        <f t="shared" si="254"/>
        <v>0</v>
      </c>
      <c r="AV100" s="63">
        <f t="shared" si="254"/>
        <v>0</v>
      </c>
      <c r="AW100" s="63">
        <f t="shared" si="254"/>
        <v>0</v>
      </c>
      <c r="AX100" s="63">
        <f t="shared" si="254"/>
        <v>0</v>
      </c>
      <c r="AY100" s="63">
        <f t="shared" si="254"/>
        <v>0</v>
      </c>
      <c r="AZ100" s="63">
        <f t="shared" si="254"/>
        <v>0</v>
      </c>
      <c r="BA100" s="63">
        <f t="shared" si="254"/>
        <v>0</v>
      </c>
      <c r="BB100" s="63">
        <f t="shared" si="254"/>
        <v>0</v>
      </c>
      <c r="BC100" s="63">
        <f t="shared" si="254"/>
        <v>0</v>
      </c>
      <c r="BD100" s="63">
        <f t="shared" si="254"/>
        <v>0</v>
      </c>
      <c r="BE100" s="63">
        <f t="shared" si="254"/>
        <v>0</v>
      </c>
      <c r="BF100" s="63">
        <f t="shared" si="254"/>
        <v>0</v>
      </c>
      <c r="BG100" s="63">
        <f t="shared" si="254"/>
        <v>0</v>
      </c>
      <c r="BH100" s="63">
        <f t="shared" si="254"/>
        <v>0</v>
      </c>
      <c r="BI100" s="63">
        <f t="shared" si="254"/>
        <v>1.7462298274040222E-12</v>
      </c>
      <c r="BJ100" s="63">
        <f t="shared" si="254"/>
        <v>0</v>
      </c>
      <c r="BK100" s="63">
        <f t="shared" si="254"/>
        <v>282556.00055519649</v>
      </c>
      <c r="BL100" s="63">
        <f t="shared" si="254"/>
        <v>0</v>
      </c>
      <c r="BM100" s="63">
        <f t="shared" si="254"/>
        <v>0</v>
      </c>
      <c r="BN100" s="63">
        <f t="shared" si="254"/>
        <v>0</v>
      </c>
      <c r="BO100" s="63">
        <f t="shared" ref="BO100:CT100" si="255">BO92/$J$9*$I$9</f>
        <v>0</v>
      </c>
      <c r="BP100" s="63">
        <f t="shared" si="255"/>
        <v>0</v>
      </c>
      <c r="BQ100" s="63">
        <f t="shared" si="255"/>
        <v>0</v>
      </c>
      <c r="BR100" s="63">
        <f t="shared" si="255"/>
        <v>0</v>
      </c>
      <c r="BS100" s="63">
        <f t="shared" si="255"/>
        <v>0</v>
      </c>
      <c r="BT100" s="63">
        <f t="shared" si="255"/>
        <v>0</v>
      </c>
      <c r="BU100" s="63">
        <f t="shared" si="255"/>
        <v>0</v>
      </c>
      <c r="BV100" s="63">
        <f t="shared" si="255"/>
        <v>0</v>
      </c>
      <c r="BW100" s="63">
        <f t="shared" si="255"/>
        <v>0</v>
      </c>
      <c r="BX100" s="63">
        <f t="shared" si="255"/>
        <v>0</v>
      </c>
      <c r="BY100" s="63">
        <f t="shared" si="255"/>
        <v>0</v>
      </c>
      <c r="BZ100" s="63">
        <f t="shared" si="255"/>
        <v>0</v>
      </c>
      <c r="CA100" s="63">
        <f t="shared" si="255"/>
        <v>0</v>
      </c>
      <c r="CB100" s="63">
        <f t="shared" si="255"/>
        <v>0</v>
      </c>
      <c r="CC100" s="63">
        <f t="shared" si="255"/>
        <v>0</v>
      </c>
      <c r="CD100" s="63">
        <f t="shared" si="255"/>
        <v>0</v>
      </c>
      <c r="CE100" s="63">
        <f t="shared" si="255"/>
        <v>0</v>
      </c>
      <c r="CF100" s="63">
        <f t="shared" si="255"/>
        <v>0</v>
      </c>
      <c r="CG100" s="63">
        <f t="shared" si="255"/>
        <v>0</v>
      </c>
      <c r="CH100" s="63">
        <f t="shared" si="255"/>
        <v>0</v>
      </c>
      <c r="CI100" s="63">
        <f t="shared" si="255"/>
        <v>0</v>
      </c>
      <c r="CJ100" s="63">
        <f t="shared" si="255"/>
        <v>0</v>
      </c>
      <c r="CK100" s="63">
        <f t="shared" si="255"/>
        <v>0</v>
      </c>
      <c r="CL100" s="63">
        <f t="shared" si="255"/>
        <v>0</v>
      </c>
      <c r="CM100" s="63">
        <f t="shared" si="255"/>
        <v>0</v>
      </c>
      <c r="CN100" s="63">
        <f t="shared" si="255"/>
        <v>0</v>
      </c>
      <c r="CO100" s="63">
        <f t="shared" si="255"/>
        <v>0</v>
      </c>
      <c r="CP100" s="63">
        <f t="shared" si="255"/>
        <v>0</v>
      </c>
      <c r="CQ100" s="63">
        <f t="shared" si="255"/>
        <v>0</v>
      </c>
      <c r="CR100" s="63">
        <f t="shared" si="255"/>
        <v>0</v>
      </c>
      <c r="CS100" s="63">
        <f t="shared" si="255"/>
        <v>0</v>
      </c>
      <c r="CT100" s="63">
        <f t="shared" si="255"/>
        <v>0</v>
      </c>
      <c r="CU100" s="63">
        <f t="shared" ref="CU100:EE100" si="256">CU92/$J$9*$I$9</f>
        <v>0</v>
      </c>
      <c r="CV100" s="63">
        <f t="shared" si="256"/>
        <v>0</v>
      </c>
      <c r="CW100" s="63">
        <f t="shared" si="256"/>
        <v>0</v>
      </c>
      <c r="CX100" s="63">
        <f t="shared" si="256"/>
        <v>0</v>
      </c>
      <c r="CY100" s="63">
        <f t="shared" si="256"/>
        <v>0</v>
      </c>
      <c r="CZ100" s="63">
        <f t="shared" si="256"/>
        <v>0</v>
      </c>
      <c r="DA100" s="63">
        <f t="shared" si="256"/>
        <v>0</v>
      </c>
      <c r="DB100" s="63">
        <f t="shared" si="256"/>
        <v>0</v>
      </c>
      <c r="DC100" s="63">
        <f t="shared" si="256"/>
        <v>0</v>
      </c>
      <c r="DD100" s="63">
        <f t="shared" si="256"/>
        <v>0</v>
      </c>
      <c r="DE100" s="63">
        <f t="shared" si="256"/>
        <v>0</v>
      </c>
      <c r="DF100" s="63">
        <f t="shared" si="256"/>
        <v>0</v>
      </c>
      <c r="DG100" s="63">
        <f t="shared" si="256"/>
        <v>0</v>
      </c>
      <c r="DH100" s="63">
        <f t="shared" si="256"/>
        <v>0</v>
      </c>
      <c r="DI100" s="63">
        <f t="shared" si="256"/>
        <v>0</v>
      </c>
      <c r="DJ100" s="63">
        <f t="shared" si="256"/>
        <v>0</v>
      </c>
      <c r="DK100" s="63">
        <f t="shared" si="256"/>
        <v>0</v>
      </c>
      <c r="DL100" s="63">
        <f t="shared" si="256"/>
        <v>0</v>
      </c>
      <c r="DM100" s="63">
        <f t="shared" si="256"/>
        <v>0</v>
      </c>
      <c r="DN100" s="63">
        <f t="shared" si="256"/>
        <v>0</v>
      </c>
      <c r="DO100" s="63">
        <f t="shared" si="256"/>
        <v>0</v>
      </c>
      <c r="DP100" s="63">
        <f t="shared" si="256"/>
        <v>0</v>
      </c>
      <c r="DQ100" s="63">
        <f t="shared" si="256"/>
        <v>0</v>
      </c>
      <c r="DR100" s="63">
        <f t="shared" si="256"/>
        <v>0</v>
      </c>
      <c r="DS100" s="63">
        <f t="shared" si="256"/>
        <v>0</v>
      </c>
      <c r="DT100" s="63">
        <f t="shared" si="256"/>
        <v>0</v>
      </c>
      <c r="DU100" s="63">
        <f t="shared" si="256"/>
        <v>0</v>
      </c>
      <c r="DV100" s="63">
        <f t="shared" si="256"/>
        <v>0</v>
      </c>
      <c r="DW100" s="63">
        <f t="shared" si="256"/>
        <v>0</v>
      </c>
      <c r="DX100" s="63">
        <f t="shared" si="256"/>
        <v>0</v>
      </c>
      <c r="DY100" s="63">
        <f t="shared" si="256"/>
        <v>0</v>
      </c>
      <c r="DZ100" s="63">
        <f t="shared" si="256"/>
        <v>0</v>
      </c>
      <c r="EA100" s="63">
        <f t="shared" si="256"/>
        <v>0</v>
      </c>
      <c r="EB100" s="63">
        <f t="shared" si="256"/>
        <v>0</v>
      </c>
      <c r="EC100" s="63">
        <f t="shared" si="256"/>
        <v>0</v>
      </c>
      <c r="ED100" s="63">
        <f t="shared" si="256"/>
        <v>0</v>
      </c>
      <c r="EE100" s="64">
        <f t="shared" si="256"/>
        <v>0</v>
      </c>
    </row>
    <row r="101" spans="2:135" ht="8.0500000000000007" customHeight="1" x14ac:dyDescent="0.6">
      <c r="B101" s="12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</row>
    <row r="102" spans="2:135" ht="18.3" x14ac:dyDescent="0.7">
      <c r="B102" s="27" t="s">
        <v>56</v>
      </c>
      <c r="C102" s="2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</row>
    <row r="103" spans="2:135" ht="8.0500000000000007" customHeight="1" x14ac:dyDescent="0.6"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</row>
    <row r="104" spans="2:135" x14ac:dyDescent="0.6">
      <c r="B104" s="55" t="s">
        <v>26</v>
      </c>
      <c r="C104" s="30">
        <f t="shared" ref="C104:AH104" si="257">C92+C100</f>
        <v>0</v>
      </c>
      <c r="D104" s="31">
        <f t="shared" si="257"/>
        <v>0</v>
      </c>
      <c r="E104" s="31">
        <f t="shared" si="257"/>
        <v>3.637978807091713E-12</v>
      </c>
      <c r="F104" s="31">
        <f t="shared" si="257"/>
        <v>3.637978807091713E-12</v>
      </c>
      <c r="G104" s="31">
        <f t="shared" si="257"/>
        <v>0</v>
      </c>
      <c r="H104" s="31">
        <f t="shared" si="257"/>
        <v>0</v>
      </c>
      <c r="I104" s="31">
        <f t="shared" si="257"/>
        <v>0</v>
      </c>
      <c r="J104" s="31">
        <f t="shared" si="257"/>
        <v>0</v>
      </c>
      <c r="K104" s="31">
        <f t="shared" si="257"/>
        <v>0</v>
      </c>
      <c r="L104" s="31">
        <f t="shared" si="257"/>
        <v>3.637978807091713E-12</v>
      </c>
      <c r="M104" s="31">
        <f t="shared" si="257"/>
        <v>0</v>
      </c>
      <c r="N104" s="31">
        <f t="shared" si="257"/>
        <v>3.637978807091713E-12</v>
      </c>
      <c r="O104" s="31">
        <f t="shared" si="257"/>
        <v>3.637978807091713E-12</v>
      </c>
      <c r="P104" s="31">
        <f t="shared" si="257"/>
        <v>0</v>
      </c>
      <c r="Q104" s="31">
        <f t="shared" si="257"/>
        <v>0</v>
      </c>
      <c r="R104" s="31">
        <f t="shared" si="257"/>
        <v>0</v>
      </c>
      <c r="S104" s="31">
        <f t="shared" si="257"/>
        <v>3.637978807091713E-12</v>
      </c>
      <c r="T104" s="31">
        <f t="shared" si="257"/>
        <v>0</v>
      </c>
      <c r="U104" s="31">
        <f t="shared" si="257"/>
        <v>0</v>
      </c>
      <c r="V104" s="31">
        <f t="shared" si="257"/>
        <v>0</v>
      </c>
      <c r="W104" s="31">
        <f t="shared" si="257"/>
        <v>3.637978807091713E-12</v>
      </c>
      <c r="X104" s="31">
        <f t="shared" si="257"/>
        <v>3.637978807091713E-12</v>
      </c>
      <c r="Y104" s="31">
        <f t="shared" si="257"/>
        <v>0</v>
      </c>
      <c r="Z104" s="31">
        <f t="shared" si="257"/>
        <v>0</v>
      </c>
      <c r="AA104" s="31">
        <f t="shared" si="257"/>
        <v>3.637978807091713E-12</v>
      </c>
      <c r="AB104" s="31">
        <f t="shared" si="257"/>
        <v>3.637978807091713E-12</v>
      </c>
      <c r="AC104" s="31">
        <f t="shared" si="257"/>
        <v>3.637978807091713E-12</v>
      </c>
      <c r="AD104" s="31">
        <f t="shared" si="257"/>
        <v>0</v>
      </c>
      <c r="AE104" s="31">
        <f t="shared" si="257"/>
        <v>0</v>
      </c>
      <c r="AF104" s="31">
        <f t="shared" si="257"/>
        <v>0</v>
      </c>
      <c r="AG104" s="31">
        <f t="shared" si="257"/>
        <v>3.637978807091713E-12</v>
      </c>
      <c r="AH104" s="31">
        <f t="shared" si="257"/>
        <v>3.637978807091713E-12</v>
      </c>
      <c r="AI104" s="31">
        <f t="shared" ref="AI104:BN104" si="258">AI92+AI100</f>
        <v>0</v>
      </c>
      <c r="AJ104" s="31">
        <f t="shared" si="258"/>
        <v>0</v>
      </c>
      <c r="AK104" s="31">
        <f t="shared" si="258"/>
        <v>0</v>
      </c>
      <c r="AL104" s="31">
        <f t="shared" si="258"/>
        <v>3.637978807091713E-12</v>
      </c>
      <c r="AM104" s="31">
        <f t="shared" si="258"/>
        <v>0</v>
      </c>
      <c r="AN104" s="31">
        <f t="shared" si="258"/>
        <v>0</v>
      </c>
      <c r="AO104" s="31">
        <f t="shared" si="258"/>
        <v>0</v>
      </c>
      <c r="AP104" s="31">
        <f t="shared" si="258"/>
        <v>0</v>
      </c>
      <c r="AQ104" s="31">
        <f t="shared" si="258"/>
        <v>0</v>
      </c>
      <c r="AR104" s="31">
        <f t="shared" si="258"/>
        <v>0</v>
      </c>
      <c r="AS104" s="31">
        <f t="shared" si="258"/>
        <v>0</v>
      </c>
      <c r="AT104" s="31">
        <f t="shared" si="258"/>
        <v>0</v>
      </c>
      <c r="AU104" s="31">
        <f t="shared" si="258"/>
        <v>0</v>
      </c>
      <c r="AV104" s="31">
        <f t="shared" si="258"/>
        <v>0</v>
      </c>
      <c r="AW104" s="31">
        <f t="shared" si="258"/>
        <v>0</v>
      </c>
      <c r="AX104" s="31">
        <f t="shared" si="258"/>
        <v>0</v>
      </c>
      <c r="AY104" s="31">
        <f t="shared" si="258"/>
        <v>0</v>
      </c>
      <c r="AZ104" s="31">
        <f t="shared" si="258"/>
        <v>0</v>
      </c>
      <c r="BA104" s="31">
        <f t="shared" si="258"/>
        <v>0</v>
      </c>
      <c r="BB104" s="31">
        <f t="shared" si="258"/>
        <v>0</v>
      </c>
      <c r="BC104" s="31">
        <f t="shared" si="258"/>
        <v>0</v>
      </c>
      <c r="BD104" s="31">
        <f t="shared" si="258"/>
        <v>0</v>
      </c>
      <c r="BE104" s="31">
        <f t="shared" si="258"/>
        <v>0</v>
      </c>
      <c r="BF104" s="31">
        <f t="shared" si="258"/>
        <v>0</v>
      </c>
      <c r="BG104" s="31">
        <f t="shared" si="258"/>
        <v>0</v>
      </c>
      <c r="BH104" s="31">
        <f t="shared" si="258"/>
        <v>0</v>
      </c>
      <c r="BI104" s="31">
        <f t="shared" si="258"/>
        <v>7.2759576141834259E-12</v>
      </c>
      <c r="BJ104" s="31">
        <f t="shared" si="258"/>
        <v>0</v>
      </c>
      <c r="BK104" s="31">
        <f t="shared" si="258"/>
        <v>1177316.6689799854</v>
      </c>
      <c r="BL104" s="31">
        <f t="shared" si="258"/>
        <v>0</v>
      </c>
      <c r="BM104" s="31">
        <f t="shared" si="258"/>
        <v>0</v>
      </c>
      <c r="BN104" s="31">
        <f t="shared" si="258"/>
        <v>0</v>
      </c>
      <c r="BO104" s="31">
        <f t="shared" ref="BO104:CT104" si="259">BO92+BO100</f>
        <v>0</v>
      </c>
      <c r="BP104" s="31">
        <f t="shared" si="259"/>
        <v>0</v>
      </c>
      <c r="BQ104" s="31">
        <f t="shared" si="259"/>
        <v>0</v>
      </c>
      <c r="BR104" s="31">
        <f t="shared" si="259"/>
        <v>0</v>
      </c>
      <c r="BS104" s="31">
        <f t="shared" si="259"/>
        <v>0</v>
      </c>
      <c r="BT104" s="31">
        <f t="shared" si="259"/>
        <v>0</v>
      </c>
      <c r="BU104" s="31">
        <f t="shared" si="259"/>
        <v>0</v>
      </c>
      <c r="BV104" s="31">
        <f t="shared" si="259"/>
        <v>0</v>
      </c>
      <c r="BW104" s="31">
        <f t="shared" si="259"/>
        <v>0</v>
      </c>
      <c r="BX104" s="31">
        <f t="shared" si="259"/>
        <v>0</v>
      </c>
      <c r="BY104" s="31">
        <f t="shared" si="259"/>
        <v>0</v>
      </c>
      <c r="BZ104" s="31">
        <f t="shared" si="259"/>
        <v>0</v>
      </c>
      <c r="CA104" s="31">
        <f t="shared" si="259"/>
        <v>0</v>
      </c>
      <c r="CB104" s="31">
        <f t="shared" si="259"/>
        <v>0</v>
      </c>
      <c r="CC104" s="31">
        <f t="shared" si="259"/>
        <v>0</v>
      </c>
      <c r="CD104" s="31">
        <f t="shared" si="259"/>
        <v>0</v>
      </c>
      <c r="CE104" s="31">
        <f t="shared" si="259"/>
        <v>0</v>
      </c>
      <c r="CF104" s="31">
        <f t="shared" si="259"/>
        <v>0</v>
      </c>
      <c r="CG104" s="31">
        <f t="shared" si="259"/>
        <v>0</v>
      </c>
      <c r="CH104" s="31">
        <f t="shared" si="259"/>
        <v>0</v>
      </c>
      <c r="CI104" s="31">
        <f t="shared" si="259"/>
        <v>0</v>
      </c>
      <c r="CJ104" s="31">
        <f t="shared" si="259"/>
        <v>0</v>
      </c>
      <c r="CK104" s="31">
        <f t="shared" si="259"/>
        <v>0</v>
      </c>
      <c r="CL104" s="31">
        <f t="shared" si="259"/>
        <v>0</v>
      </c>
      <c r="CM104" s="31">
        <f t="shared" si="259"/>
        <v>0</v>
      </c>
      <c r="CN104" s="31">
        <f t="shared" si="259"/>
        <v>0</v>
      </c>
      <c r="CO104" s="31">
        <f t="shared" si="259"/>
        <v>0</v>
      </c>
      <c r="CP104" s="31">
        <f t="shared" si="259"/>
        <v>0</v>
      </c>
      <c r="CQ104" s="31">
        <f t="shared" si="259"/>
        <v>0</v>
      </c>
      <c r="CR104" s="31">
        <f t="shared" si="259"/>
        <v>0</v>
      </c>
      <c r="CS104" s="31">
        <f t="shared" si="259"/>
        <v>0</v>
      </c>
      <c r="CT104" s="31">
        <f t="shared" si="259"/>
        <v>0</v>
      </c>
      <c r="CU104" s="31">
        <f t="shared" ref="CU104:EE104" si="260">CU92+CU100</f>
        <v>0</v>
      </c>
      <c r="CV104" s="31">
        <f t="shared" si="260"/>
        <v>0</v>
      </c>
      <c r="CW104" s="31">
        <f t="shared" si="260"/>
        <v>0</v>
      </c>
      <c r="CX104" s="31">
        <f t="shared" si="260"/>
        <v>0</v>
      </c>
      <c r="CY104" s="31">
        <f t="shared" si="260"/>
        <v>0</v>
      </c>
      <c r="CZ104" s="31">
        <f t="shared" si="260"/>
        <v>0</v>
      </c>
      <c r="DA104" s="31">
        <f t="shared" si="260"/>
        <v>0</v>
      </c>
      <c r="DB104" s="31">
        <f t="shared" si="260"/>
        <v>0</v>
      </c>
      <c r="DC104" s="31">
        <f t="shared" si="260"/>
        <v>0</v>
      </c>
      <c r="DD104" s="31">
        <f t="shared" si="260"/>
        <v>0</v>
      </c>
      <c r="DE104" s="31">
        <f t="shared" si="260"/>
        <v>0</v>
      </c>
      <c r="DF104" s="31">
        <f t="shared" si="260"/>
        <v>0</v>
      </c>
      <c r="DG104" s="31">
        <f t="shared" si="260"/>
        <v>0</v>
      </c>
      <c r="DH104" s="31">
        <f t="shared" si="260"/>
        <v>0</v>
      </c>
      <c r="DI104" s="31">
        <f t="shared" si="260"/>
        <v>0</v>
      </c>
      <c r="DJ104" s="31">
        <f t="shared" si="260"/>
        <v>0</v>
      </c>
      <c r="DK104" s="31">
        <f t="shared" si="260"/>
        <v>0</v>
      </c>
      <c r="DL104" s="31">
        <f t="shared" si="260"/>
        <v>0</v>
      </c>
      <c r="DM104" s="31">
        <f t="shared" si="260"/>
        <v>0</v>
      </c>
      <c r="DN104" s="31">
        <f t="shared" si="260"/>
        <v>0</v>
      </c>
      <c r="DO104" s="31">
        <f t="shared" si="260"/>
        <v>0</v>
      </c>
      <c r="DP104" s="31">
        <f t="shared" si="260"/>
        <v>0</v>
      </c>
      <c r="DQ104" s="31">
        <f t="shared" si="260"/>
        <v>0</v>
      </c>
      <c r="DR104" s="31">
        <f t="shared" si="260"/>
        <v>0</v>
      </c>
      <c r="DS104" s="31">
        <f t="shared" si="260"/>
        <v>0</v>
      </c>
      <c r="DT104" s="31">
        <f t="shared" si="260"/>
        <v>0</v>
      </c>
      <c r="DU104" s="31">
        <f t="shared" si="260"/>
        <v>0</v>
      </c>
      <c r="DV104" s="31">
        <f t="shared" si="260"/>
        <v>0</v>
      </c>
      <c r="DW104" s="31">
        <f t="shared" si="260"/>
        <v>0</v>
      </c>
      <c r="DX104" s="31">
        <f t="shared" si="260"/>
        <v>0</v>
      </c>
      <c r="DY104" s="31">
        <f t="shared" si="260"/>
        <v>0</v>
      </c>
      <c r="DZ104" s="31">
        <f t="shared" si="260"/>
        <v>0</v>
      </c>
      <c r="EA104" s="31">
        <f t="shared" si="260"/>
        <v>0</v>
      </c>
      <c r="EB104" s="31">
        <f t="shared" si="260"/>
        <v>0</v>
      </c>
      <c r="EC104" s="31">
        <f t="shared" si="260"/>
        <v>0</v>
      </c>
      <c r="ED104" s="31">
        <f t="shared" si="260"/>
        <v>0</v>
      </c>
      <c r="EE104" s="32">
        <f t="shared" si="260"/>
        <v>0</v>
      </c>
    </row>
    <row r="105" spans="2:135" s="49" customFormat="1" x14ac:dyDescent="0.6">
      <c r="B105" s="60" t="s">
        <v>27</v>
      </c>
      <c r="C105" s="62">
        <f t="shared" ref="C105:AH105" si="261">MAX(C19-C78-C104, 0)</f>
        <v>0</v>
      </c>
      <c r="D105" s="63">
        <f t="shared" si="261"/>
        <v>0</v>
      </c>
      <c r="E105" s="63">
        <f t="shared" si="261"/>
        <v>0</v>
      </c>
      <c r="F105" s="63">
        <f t="shared" si="261"/>
        <v>0</v>
      </c>
      <c r="G105" s="63">
        <f t="shared" si="261"/>
        <v>0</v>
      </c>
      <c r="H105" s="63">
        <f t="shared" si="261"/>
        <v>0</v>
      </c>
      <c r="I105" s="63">
        <f t="shared" si="261"/>
        <v>0</v>
      </c>
      <c r="J105" s="63">
        <f t="shared" si="261"/>
        <v>0</v>
      </c>
      <c r="K105" s="63">
        <f t="shared" si="261"/>
        <v>0</v>
      </c>
      <c r="L105" s="63">
        <f t="shared" si="261"/>
        <v>0</v>
      </c>
      <c r="M105" s="63">
        <f t="shared" si="261"/>
        <v>0</v>
      </c>
      <c r="N105" s="63">
        <f t="shared" si="261"/>
        <v>0</v>
      </c>
      <c r="O105" s="63">
        <f t="shared" si="261"/>
        <v>0</v>
      </c>
      <c r="P105" s="63">
        <f t="shared" si="261"/>
        <v>0</v>
      </c>
      <c r="Q105" s="63">
        <f t="shared" si="261"/>
        <v>0</v>
      </c>
      <c r="R105" s="63">
        <f t="shared" si="261"/>
        <v>0</v>
      </c>
      <c r="S105" s="63">
        <f t="shared" si="261"/>
        <v>0</v>
      </c>
      <c r="T105" s="63">
        <f t="shared" si="261"/>
        <v>0</v>
      </c>
      <c r="U105" s="63">
        <f t="shared" si="261"/>
        <v>0</v>
      </c>
      <c r="V105" s="63">
        <f t="shared" si="261"/>
        <v>0</v>
      </c>
      <c r="W105" s="63">
        <f t="shared" si="261"/>
        <v>0</v>
      </c>
      <c r="X105" s="63">
        <f t="shared" si="261"/>
        <v>0</v>
      </c>
      <c r="Y105" s="63">
        <f t="shared" si="261"/>
        <v>0</v>
      </c>
      <c r="Z105" s="63">
        <f t="shared" si="261"/>
        <v>0</v>
      </c>
      <c r="AA105" s="63">
        <f t="shared" si="261"/>
        <v>0</v>
      </c>
      <c r="AB105" s="63">
        <f t="shared" si="261"/>
        <v>0</v>
      </c>
      <c r="AC105" s="63">
        <f t="shared" si="261"/>
        <v>0</v>
      </c>
      <c r="AD105" s="63">
        <f t="shared" si="261"/>
        <v>0</v>
      </c>
      <c r="AE105" s="63">
        <f t="shared" si="261"/>
        <v>0</v>
      </c>
      <c r="AF105" s="63">
        <f t="shared" si="261"/>
        <v>0</v>
      </c>
      <c r="AG105" s="63">
        <f t="shared" si="261"/>
        <v>0</v>
      </c>
      <c r="AH105" s="63">
        <f t="shared" si="261"/>
        <v>0</v>
      </c>
      <c r="AI105" s="63">
        <f t="shared" ref="AI105:BN105" si="262">MAX(AI19-AI78-AI104, 0)</f>
        <v>0</v>
      </c>
      <c r="AJ105" s="63">
        <f t="shared" si="262"/>
        <v>0</v>
      </c>
      <c r="AK105" s="63">
        <f t="shared" si="262"/>
        <v>0</v>
      </c>
      <c r="AL105" s="63">
        <f t="shared" si="262"/>
        <v>0</v>
      </c>
      <c r="AM105" s="63">
        <f t="shared" si="262"/>
        <v>0</v>
      </c>
      <c r="AN105" s="63">
        <f t="shared" si="262"/>
        <v>0</v>
      </c>
      <c r="AO105" s="63">
        <f t="shared" si="262"/>
        <v>0</v>
      </c>
      <c r="AP105" s="63">
        <f t="shared" si="262"/>
        <v>0</v>
      </c>
      <c r="AQ105" s="63">
        <f t="shared" si="262"/>
        <v>0</v>
      </c>
      <c r="AR105" s="63">
        <f t="shared" si="262"/>
        <v>0</v>
      </c>
      <c r="AS105" s="63">
        <f t="shared" si="262"/>
        <v>0</v>
      </c>
      <c r="AT105" s="63">
        <f t="shared" si="262"/>
        <v>0</v>
      </c>
      <c r="AU105" s="63">
        <f t="shared" si="262"/>
        <v>0</v>
      </c>
      <c r="AV105" s="63">
        <f t="shared" si="262"/>
        <v>0</v>
      </c>
      <c r="AW105" s="63">
        <f t="shared" si="262"/>
        <v>0</v>
      </c>
      <c r="AX105" s="63">
        <f t="shared" si="262"/>
        <v>0</v>
      </c>
      <c r="AY105" s="63">
        <f t="shared" si="262"/>
        <v>0</v>
      </c>
      <c r="AZ105" s="63">
        <f t="shared" si="262"/>
        <v>0</v>
      </c>
      <c r="BA105" s="63">
        <f t="shared" si="262"/>
        <v>0</v>
      </c>
      <c r="BB105" s="63">
        <f t="shared" si="262"/>
        <v>0</v>
      </c>
      <c r="BC105" s="63">
        <f t="shared" si="262"/>
        <v>0</v>
      </c>
      <c r="BD105" s="63">
        <f t="shared" si="262"/>
        <v>0</v>
      </c>
      <c r="BE105" s="63">
        <f t="shared" si="262"/>
        <v>0</v>
      </c>
      <c r="BF105" s="63">
        <f t="shared" si="262"/>
        <v>0</v>
      </c>
      <c r="BG105" s="63">
        <f t="shared" si="262"/>
        <v>0</v>
      </c>
      <c r="BH105" s="63">
        <f t="shared" si="262"/>
        <v>0</v>
      </c>
      <c r="BI105" s="63">
        <f t="shared" si="262"/>
        <v>0</v>
      </c>
      <c r="BJ105" s="63">
        <f t="shared" si="262"/>
        <v>0</v>
      </c>
      <c r="BK105" s="63">
        <f t="shared" si="262"/>
        <v>3446952.987315556</v>
      </c>
      <c r="BL105" s="63">
        <f t="shared" si="262"/>
        <v>0</v>
      </c>
      <c r="BM105" s="63">
        <f t="shared" si="262"/>
        <v>0</v>
      </c>
      <c r="BN105" s="63">
        <f t="shared" si="262"/>
        <v>0</v>
      </c>
      <c r="BO105" s="63">
        <f t="shared" ref="BO105:CT105" si="263">MAX(BO19-BO78-BO104, 0)</f>
        <v>0</v>
      </c>
      <c r="BP105" s="63">
        <f t="shared" si="263"/>
        <v>0</v>
      </c>
      <c r="BQ105" s="63">
        <f t="shared" si="263"/>
        <v>0</v>
      </c>
      <c r="BR105" s="63">
        <f t="shared" si="263"/>
        <v>0</v>
      </c>
      <c r="BS105" s="63">
        <f t="shared" si="263"/>
        <v>0</v>
      </c>
      <c r="BT105" s="63">
        <f t="shared" si="263"/>
        <v>0</v>
      </c>
      <c r="BU105" s="63">
        <f t="shared" si="263"/>
        <v>0</v>
      </c>
      <c r="BV105" s="63">
        <f t="shared" si="263"/>
        <v>0</v>
      </c>
      <c r="BW105" s="63">
        <f t="shared" si="263"/>
        <v>0</v>
      </c>
      <c r="BX105" s="63">
        <f t="shared" si="263"/>
        <v>0</v>
      </c>
      <c r="BY105" s="63">
        <f t="shared" si="263"/>
        <v>0</v>
      </c>
      <c r="BZ105" s="63">
        <f t="shared" si="263"/>
        <v>0</v>
      </c>
      <c r="CA105" s="63">
        <f t="shared" si="263"/>
        <v>0</v>
      </c>
      <c r="CB105" s="63">
        <f t="shared" si="263"/>
        <v>0</v>
      </c>
      <c r="CC105" s="63">
        <f t="shared" si="263"/>
        <v>0</v>
      </c>
      <c r="CD105" s="63">
        <f t="shared" si="263"/>
        <v>0</v>
      </c>
      <c r="CE105" s="63">
        <f t="shared" si="263"/>
        <v>0</v>
      </c>
      <c r="CF105" s="63">
        <f t="shared" si="263"/>
        <v>0</v>
      </c>
      <c r="CG105" s="63">
        <f t="shared" si="263"/>
        <v>0</v>
      </c>
      <c r="CH105" s="63">
        <f t="shared" si="263"/>
        <v>0</v>
      </c>
      <c r="CI105" s="63">
        <f t="shared" si="263"/>
        <v>0</v>
      </c>
      <c r="CJ105" s="63">
        <f t="shared" si="263"/>
        <v>0</v>
      </c>
      <c r="CK105" s="63">
        <f t="shared" si="263"/>
        <v>0</v>
      </c>
      <c r="CL105" s="63">
        <f t="shared" si="263"/>
        <v>0</v>
      </c>
      <c r="CM105" s="63">
        <f t="shared" si="263"/>
        <v>0</v>
      </c>
      <c r="CN105" s="63">
        <f t="shared" si="263"/>
        <v>0</v>
      </c>
      <c r="CO105" s="63">
        <f t="shared" si="263"/>
        <v>0</v>
      </c>
      <c r="CP105" s="63">
        <f t="shared" si="263"/>
        <v>0</v>
      </c>
      <c r="CQ105" s="63">
        <f t="shared" si="263"/>
        <v>0</v>
      </c>
      <c r="CR105" s="63">
        <f t="shared" si="263"/>
        <v>0</v>
      </c>
      <c r="CS105" s="63">
        <f t="shared" si="263"/>
        <v>0</v>
      </c>
      <c r="CT105" s="63">
        <f t="shared" si="263"/>
        <v>0</v>
      </c>
      <c r="CU105" s="63">
        <f t="shared" ref="CU105:DZ105" si="264">MAX(CU19-CU78-CU104, 0)</f>
        <v>0</v>
      </c>
      <c r="CV105" s="63">
        <f t="shared" si="264"/>
        <v>0</v>
      </c>
      <c r="CW105" s="63">
        <f t="shared" si="264"/>
        <v>0</v>
      </c>
      <c r="CX105" s="63">
        <f t="shared" si="264"/>
        <v>0</v>
      </c>
      <c r="CY105" s="63">
        <f t="shared" si="264"/>
        <v>0</v>
      </c>
      <c r="CZ105" s="63">
        <f t="shared" si="264"/>
        <v>0</v>
      </c>
      <c r="DA105" s="63">
        <f t="shared" si="264"/>
        <v>0</v>
      </c>
      <c r="DB105" s="63">
        <f t="shared" si="264"/>
        <v>0</v>
      </c>
      <c r="DC105" s="63">
        <f t="shared" si="264"/>
        <v>0</v>
      </c>
      <c r="DD105" s="63">
        <f t="shared" si="264"/>
        <v>0</v>
      </c>
      <c r="DE105" s="63">
        <f t="shared" si="264"/>
        <v>0</v>
      </c>
      <c r="DF105" s="63">
        <f t="shared" si="264"/>
        <v>0</v>
      </c>
      <c r="DG105" s="63">
        <f t="shared" si="264"/>
        <v>0</v>
      </c>
      <c r="DH105" s="63">
        <f t="shared" si="264"/>
        <v>0</v>
      </c>
      <c r="DI105" s="63">
        <f t="shared" si="264"/>
        <v>0</v>
      </c>
      <c r="DJ105" s="63">
        <f t="shared" si="264"/>
        <v>0</v>
      </c>
      <c r="DK105" s="63">
        <f t="shared" si="264"/>
        <v>0</v>
      </c>
      <c r="DL105" s="63">
        <f t="shared" si="264"/>
        <v>0</v>
      </c>
      <c r="DM105" s="63">
        <f t="shared" si="264"/>
        <v>0</v>
      </c>
      <c r="DN105" s="63">
        <f t="shared" si="264"/>
        <v>0</v>
      </c>
      <c r="DO105" s="63">
        <f t="shared" si="264"/>
        <v>0</v>
      </c>
      <c r="DP105" s="63">
        <f t="shared" si="264"/>
        <v>0</v>
      </c>
      <c r="DQ105" s="63">
        <f t="shared" si="264"/>
        <v>0</v>
      </c>
      <c r="DR105" s="63">
        <f t="shared" si="264"/>
        <v>0</v>
      </c>
      <c r="DS105" s="63">
        <f t="shared" si="264"/>
        <v>0</v>
      </c>
      <c r="DT105" s="63">
        <f t="shared" si="264"/>
        <v>0</v>
      </c>
      <c r="DU105" s="63">
        <f t="shared" si="264"/>
        <v>0</v>
      </c>
      <c r="DV105" s="63">
        <f t="shared" si="264"/>
        <v>0</v>
      </c>
      <c r="DW105" s="63">
        <f t="shared" si="264"/>
        <v>0</v>
      </c>
      <c r="DX105" s="63">
        <f t="shared" si="264"/>
        <v>0</v>
      </c>
      <c r="DY105" s="63">
        <f t="shared" si="264"/>
        <v>0</v>
      </c>
      <c r="DZ105" s="63">
        <f t="shared" si="264"/>
        <v>0</v>
      </c>
      <c r="EA105" s="63">
        <f t="shared" ref="EA105:EE105" si="265">MAX(EA19-EA78-EA104, 0)</f>
        <v>0</v>
      </c>
      <c r="EB105" s="63">
        <f t="shared" si="265"/>
        <v>0</v>
      </c>
      <c r="EC105" s="63">
        <f t="shared" si="265"/>
        <v>0</v>
      </c>
      <c r="ED105" s="63">
        <f t="shared" si="265"/>
        <v>0</v>
      </c>
      <c r="EE105" s="64">
        <f t="shared" si="265"/>
        <v>0</v>
      </c>
    </row>
    <row r="106" spans="2:135" x14ac:dyDescent="0.6">
      <c r="B106" s="9"/>
      <c r="C106" s="20"/>
      <c r="D106" s="20"/>
      <c r="E106" s="20"/>
      <c r="F106" s="20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</row>
    <row r="107" spans="2:135" ht="8.0500000000000007" customHeight="1" thickBot="1" x14ac:dyDescent="0.65">
      <c r="B107" s="12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</row>
    <row r="108" spans="2:135" ht="33" customHeight="1" thickBot="1" x14ac:dyDescent="0.65">
      <c r="B108" s="4" t="str">
        <f>"Tier 3: Up to "&amp; TEXT(D10, "0.0%")&amp; " IRR"</f>
        <v>Tier 3: Up to 14.0% IRR</v>
      </c>
      <c r="C108" s="5"/>
      <c r="D108" s="6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</row>
    <row r="109" spans="2:135" ht="8.0500000000000007" customHeight="1" x14ac:dyDescent="0.6">
      <c r="B109" s="1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</row>
    <row r="110" spans="2:135" s="50" customFormat="1" x14ac:dyDescent="0.6">
      <c r="B110" s="51" t="s">
        <v>15</v>
      </c>
      <c r="C110" s="52">
        <f t="shared" ref="C110:AH110" si="266">C84</f>
        <v>11504</v>
      </c>
      <c r="D110" s="52">
        <f t="shared" si="266"/>
        <v>11535</v>
      </c>
      <c r="E110" s="52">
        <f t="shared" si="266"/>
        <v>11566</v>
      </c>
      <c r="F110" s="52">
        <f t="shared" si="266"/>
        <v>11596</v>
      </c>
      <c r="G110" s="52">
        <f t="shared" si="266"/>
        <v>11627</v>
      </c>
      <c r="H110" s="52">
        <f t="shared" si="266"/>
        <v>11657</v>
      </c>
      <c r="I110" s="52">
        <f t="shared" si="266"/>
        <v>11688</v>
      </c>
      <c r="J110" s="52">
        <f t="shared" si="266"/>
        <v>11719</v>
      </c>
      <c r="K110" s="52">
        <f t="shared" si="266"/>
        <v>11748</v>
      </c>
      <c r="L110" s="52">
        <f t="shared" si="266"/>
        <v>11779</v>
      </c>
      <c r="M110" s="52">
        <f t="shared" si="266"/>
        <v>11809</v>
      </c>
      <c r="N110" s="52">
        <f t="shared" si="266"/>
        <v>11840</v>
      </c>
      <c r="O110" s="52">
        <f t="shared" si="266"/>
        <v>11870</v>
      </c>
      <c r="P110" s="52">
        <f t="shared" si="266"/>
        <v>11901</v>
      </c>
      <c r="Q110" s="52">
        <f t="shared" si="266"/>
        <v>11932</v>
      </c>
      <c r="R110" s="52">
        <f t="shared" si="266"/>
        <v>11962</v>
      </c>
      <c r="S110" s="52">
        <f t="shared" si="266"/>
        <v>11993</v>
      </c>
      <c r="T110" s="52">
        <f t="shared" si="266"/>
        <v>12023</v>
      </c>
      <c r="U110" s="52">
        <f t="shared" si="266"/>
        <v>12054</v>
      </c>
      <c r="V110" s="52">
        <f t="shared" si="266"/>
        <v>12085</v>
      </c>
      <c r="W110" s="52">
        <f t="shared" si="266"/>
        <v>12113</v>
      </c>
      <c r="X110" s="52">
        <f t="shared" si="266"/>
        <v>12144</v>
      </c>
      <c r="Y110" s="52">
        <f t="shared" si="266"/>
        <v>12174</v>
      </c>
      <c r="Z110" s="52">
        <f t="shared" si="266"/>
        <v>12205</v>
      </c>
      <c r="AA110" s="52">
        <f t="shared" si="266"/>
        <v>12235</v>
      </c>
      <c r="AB110" s="52">
        <f t="shared" si="266"/>
        <v>12266</v>
      </c>
      <c r="AC110" s="52">
        <f t="shared" si="266"/>
        <v>12297</v>
      </c>
      <c r="AD110" s="52">
        <f t="shared" si="266"/>
        <v>12327</v>
      </c>
      <c r="AE110" s="52">
        <f t="shared" si="266"/>
        <v>12358</v>
      </c>
      <c r="AF110" s="52">
        <f t="shared" si="266"/>
        <v>12388</v>
      </c>
      <c r="AG110" s="52">
        <f t="shared" si="266"/>
        <v>12419</v>
      </c>
      <c r="AH110" s="52">
        <f t="shared" si="266"/>
        <v>12450</v>
      </c>
      <c r="AI110" s="52">
        <f t="shared" ref="AI110:BN110" si="267">AI84</f>
        <v>12478</v>
      </c>
      <c r="AJ110" s="52">
        <f t="shared" si="267"/>
        <v>12509</v>
      </c>
      <c r="AK110" s="52">
        <f t="shared" si="267"/>
        <v>12539</v>
      </c>
      <c r="AL110" s="52">
        <f t="shared" si="267"/>
        <v>12570</v>
      </c>
      <c r="AM110" s="52">
        <f t="shared" si="267"/>
        <v>12600</v>
      </c>
      <c r="AN110" s="52">
        <f t="shared" si="267"/>
        <v>12631</v>
      </c>
      <c r="AO110" s="52">
        <f t="shared" si="267"/>
        <v>12662</v>
      </c>
      <c r="AP110" s="52">
        <f t="shared" si="267"/>
        <v>12692</v>
      </c>
      <c r="AQ110" s="52">
        <f t="shared" si="267"/>
        <v>12723</v>
      </c>
      <c r="AR110" s="52">
        <f t="shared" si="267"/>
        <v>12753</v>
      </c>
      <c r="AS110" s="52">
        <f t="shared" si="267"/>
        <v>12784</v>
      </c>
      <c r="AT110" s="52">
        <f t="shared" si="267"/>
        <v>12815</v>
      </c>
      <c r="AU110" s="52">
        <f t="shared" si="267"/>
        <v>12843</v>
      </c>
      <c r="AV110" s="52">
        <f t="shared" si="267"/>
        <v>12874</v>
      </c>
      <c r="AW110" s="52">
        <f t="shared" si="267"/>
        <v>12904</v>
      </c>
      <c r="AX110" s="52">
        <f t="shared" si="267"/>
        <v>12935</v>
      </c>
      <c r="AY110" s="52">
        <f t="shared" si="267"/>
        <v>12965</v>
      </c>
      <c r="AZ110" s="52">
        <f t="shared" si="267"/>
        <v>12996</v>
      </c>
      <c r="BA110" s="52">
        <f t="shared" si="267"/>
        <v>13027</v>
      </c>
      <c r="BB110" s="52">
        <f t="shared" si="267"/>
        <v>13057</v>
      </c>
      <c r="BC110" s="52">
        <f t="shared" si="267"/>
        <v>13088</v>
      </c>
      <c r="BD110" s="52">
        <f t="shared" si="267"/>
        <v>13118</v>
      </c>
      <c r="BE110" s="52">
        <f t="shared" si="267"/>
        <v>13149</v>
      </c>
      <c r="BF110" s="52">
        <f t="shared" si="267"/>
        <v>13180</v>
      </c>
      <c r="BG110" s="52">
        <f t="shared" si="267"/>
        <v>13209</v>
      </c>
      <c r="BH110" s="52">
        <f t="shared" si="267"/>
        <v>13240</v>
      </c>
      <c r="BI110" s="52">
        <f t="shared" si="267"/>
        <v>13270</v>
      </c>
      <c r="BJ110" s="52">
        <f t="shared" si="267"/>
        <v>13301</v>
      </c>
      <c r="BK110" s="52">
        <f t="shared" si="267"/>
        <v>13331</v>
      </c>
      <c r="BL110" s="52">
        <f t="shared" si="267"/>
        <v>13362</v>
      </c>
      <c r="BM110" s="52">
        <f t="shared" si="267"/>
        <v>13393</v>
      </c>
      <c r="BN110" s="52">
        <f t="shared" si="267"/>
        <v>13423</v>
      </c>
      <c r="BO110" s="52">
        <f t="shared" ref="BO110:CT110" si="268">BO84</f>
        <v>13454</v>
      </c>
      <c r="BP110" s="52">
        <f t="shared" si="268"/>
        <v>13484</v>
      </c>
      <c r="BQ110" s="52">
        <f t="shared" si="268"/>
        <v>13515</v>
      </c>
      <c r="BR110" s="52">
        <f t="shared" si="268"/>
        <v>13546</v>
      </c>
      <c r="BS110" s="52">
        <f t="shared" si="268"/>
        <v>13574</v>
      </c>
      <c r="BT110" s="52">
        <f t="shared" si="268"/>
        <v>13605</v>
      </c>
      <c r="BU110" s="52">
        <f t="shared" si="268"/>
        <v>13635</v>
      </c>
      <c r="BV110" s="52">
        <f t="shared" si="268"/>
        <v>13666</v>
      </c>
      <c r="BW110" s="52">
        <f t="shared" si="268"/>
        <v>13696</v>
      </c>
      <c r="BX110" s="52">
        <f t="shared" si="268"/>
        <v>13727</v>
      </c>
      <c r="BY110" s="52">
        <f t="shared" si="268"/>
        <v>13758</v>
      </c>
      <c r="BZ110" s="52">
        <f t="shared" si="268"/>
        <v>13788</v>
      </c>
      <c r="CA110" s="52">
        <f t="shared" si="268"/>
        <v>13819</v>
      </c>
      <c r="CB110" s="52">
        <f t="shared" si="268"/>
        <v>13849</v>
      </c>
      <c r="CC110" s="52">
        <f t="shared" si="268"/>
        <v>13880</v>
      </c>
      <c r="CD110" s="52">
        <f t="shared" si="268"/>
        <v>13911</v>
      </c>
      <c r="CE110" s="52">
        <f t="shared" si="268"/>
        <v>13939</v>
      </c>
      <c r="CF110" s="52">
        <f t="shared" si="268"/>
        <v>13970</v>
      </c>
      <c r="CG110" s="52">
        <f t="shared" si="268"/>
        <v>14000</v>
      </c>
      <c r="CH110" s="52">
        <f t="shared" si="268"/>
        <v>14031</v>
      </c>
      <c r="CI110" s="52">
        <f t="shared" si="268"/>
        <v>14061</v>
      </c>
      <c r="CJ110" s="52">
        <f t="shared" si="268"/>
        <v>14092</v>
      </c>
      <c r="CK110" s="52">
        <f t="shared" si="268"/>
        <v>14123</v>
      </c>
      <c r="CL110" s="52">
        <f t="shared" si="268"/>
        <v>14153</v>
      </c>
      <c r="CM110" s="52">
        <f t="shared" si="268"/>
        <v>14184</v>
      </c>
      <c r="CN110" s="52">
        <f t="shared" si="268"/>
        <v>14214</v>
      </c>
      <c r="CO110" s="52">
        <f t="shared" si="268"/>
        <v>14245</v>
      </c>
      <c r="CP110" s="52">
        <f t="shared" si="268"/>
        <v>14276</v>
      </c>
      <c r="CQ110" s="52">
        <f t="shared" si="268"/>
        <v>14304</v>
      </c>
      <c r="CR110" s="52">
        <f t="shared" si="268"/>
        <v>14335</v>
      </c>
      <c r="CS110" s="52">
        <f t="shared" si="268"/>
        <v>14365</v>
      </c>
      <c r="CT110" s="52">
        <f t="shared" si="268"/>
        <v>14396</v>
      </c>
      <c r="CU110" s="52">
        <f t="shared" ref="CU110:EE110" si="269">CU84</f>
        <v>14426</v>
      </c>
      <c r="CV110" s="52">
        <f t="shared" si="269"/>
        <v>14457</v>
      </c>
      <c r="CW110" s="52">
        <f t="shared" si="269"/>
        <v>14488</v>
      </c>
      <c r="CX110" s="52">
        <f t="shared" si="269"/>
        <v>14518</v>
      </c>
      <c r="CY110" s="52">
        <f t="shared" si="269"/>
        <v>14549</v>
      </c>
      <c r="CZ110" s="52">
        <f t="shared" si="269"/>
        <v>14579</v>
      </c>
      <c r="DA110" s="52">
        <f t="shared" si="269"/>
        <v>14610</v>
      </c>
      <c r="DB110" s="52">
        <f t="shared" si="269"/>
        <v>14641</v>
      </c>
      <c r="DC110" s="52">
        <f t="shared" si="269"/>
        <v>14670</v>
      </c>
      <c r="DD110" s="52">
        <f t="shared" si="269"/>
        <v>14701</v>
      </c>
      <c r="DE110" s="52">
        <f t="shared" si="269"/>
        <v>14731</v>
      </c>
      <c r="DF110" s="52">
        <f t="shared" si="269"/>
        <v>14762</v>
      </c>
      <c r="DG110" s="52">
        <f t="shared" si="269"/>
        <v>14792</v>
      </c>
      <c r="DH110" s="52">
        <f t="shared" si="269"/>
        <v>14823</v>
      </c>
      <c r="DI110" s="52">
        <f t="shared" si="269"/>
        <v>14854</v>
      </c>
      <c r="DJ110" s="52">
        <f t="shared" si="269"/>
        <v>14884</v>
      </c>
      <c r="DK110" s="52">
        <f t="shared" si="269"/>
        <v>14915</v>
      </c>
      <c r="DL110" s="52">
        <f t="shared" si="269"/>
        <v>14945</v>
      </c>
      <c r="DM110" s="52">
        <f t="shared" si="269"/>
        <v>14976</v>
      </c>
      <c r="DN110" s="52">
        <f t="shared" si="269"/>
        <v>15007</v>
      </c>
      <c r="DO110" s="52">
        <f t="shared" si="269"/>
        <v>15035</v>
      </c>
      <c r="DP110" s="52">
        <f t="shared" si="269"/>
        <v>15066</v>
      </c>
      <c r="DQ110" s="52">
        <f t="shared" si="269"/>
        <v>15096</v>
      </c>
      <c r="DR110" s="52">
        <f t="shared" si="269"/>
        <v>15127</v>
      </c>
      <c r="DS110" s="52">
        <f t="shared" si="269"/>
        <v>15157</v>
      </c>
      <c r="DT110" s="52">
        <f t="shared" si="269"/>
        <v>15188</v>
      </c>
      <c r="DU110" s="52">
        <f t="shared" si="269"/>
        <v>15219</v>
      </c>
      <c r="DV110" s="52">
        <f t="shared" si="269"/>
        <v>15249</v>
      </c>
      <c r="DW110" s="52">
        <f t="shared" si="269"/>
        <v>15280</v>
      </c>
      <c r="DX110" s="52">
        <f t="shared" si="269"/>
        <v>15310</v>
      </c>
      <c r="DY110" s="52">
        <f t="shared" si="269"/>
        <v>15341</v>
      </c>
      <c r="DZ110" s="52">
        <f t="shared" si="269"/>
        <v>15372</v>
      </c>
      <c r="EA110" s="52">
        <f t="shared" si="269"/>
        <v>15400</v>
      </c>
      <c r="EB110" s="52">
        <f t="shared" si="269"/>
        <v>15431</v>
      </c>
      <c r="EC110" s="52">
        <f t="shared" si="269"/>
        <v>15461</v>
      </c>
      <c r="ED110" s="52">
        <f t="shared" si="269"/>
        <v>15492</v>
      </c>
      <c r="EE110" s="52">
        <f t="shared" si="269"/>
        <v>15522</v>
      </c>
    </row>
    <row r="111" spans="2:135" ht="8.0500000000000007" customHeight="1" x14ac:dyDescent="0.6">
      <c r="B111" s="1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</row>
    <row r="112" spans="2:135" ht="18.3" x14ac:dyDescent="0.7">
      <c r="B112" s="27" t="s">
        <v>54</v>
      </c>
      <c r="C112" s="2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</row>
    <row r="113" spans="1:135" ht="8.0500000000000007" customHeight="1" x14ac:dyDescent="0.6">
      <c r="B113" s="12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</row>
    <row r="114" spans="1:135" x14ac:dyDescent="0.6">
      <c r="B114" s="55" t="s">
        <v>17</v>
      </c>
      <c r="C114" s="30">
        <v>0</v>
      </c>
      <c r="D114" s="31">
        <f t="shared" ref="D114:AI114" si="270">IF(D17&gt;$C$15, 0, C119)</f>
        <v>3800000</v>
      </c>
      <c r="E114" s="31">
        <f t="shared" si="270"/>
        <v>3814024.2004015357</v>
      </c>
      <c r="F114" s="31">
        <f t="shared" si="270"/>
        <v>3828135.0510378098</v>
      </c>
      <c r="G114" s="31">
        <f t="shared" si="270"/>
        <v>3840943.989369676</v>
      </c>
      <c r="H114" s="31">
        <f t="shared" si="270"/>
        <v>3855214.9901753343</v>
      </c>
      <c r="I114" s="31">
        <f t="shared" si="270"/>
        <v>3868175.6946444004</v>
      </c>
      <c r="J114" s="31">
        <f t="shared" si="270"/>
        <v>3882609.6393145439</v>
      </c>
      <c r="K114" s="31">
        <f t="shared" si="270"/>
        <v>3897133.9484548592</v>
      </c>
      <c r="L114" s="31">
        <f t="shared" si="270"/>
        <v>3908921.1637033615</v>
      </c>
      <c r="M114" s="31">
        <f t="shared" si="270"/>
        <v>3923597.0676498502</v>
      </c>
      <c r="N114" s="31">
        <f t="shared" si="270"/>
        <v>3936941.5107056927</v>
      </c>
      <c r="O114" s="31">
        <f t="shared" si="270"/>
        <v>3951787.4267085828</v>
      </c>
      <c r="P114" s="31">
        <f t="shared" si="270"/>
        <v>3965293.1990879504</v>
      </c>
      <c r="Q114" s="31">
        <f t="shared" si="270"/>
        <v>3980312.1261008093</v>
      </c>
      <c r="R114" s="31">
        <f t="shared" si="270"/>
        <v>3995426.7262545316</v>
      </c>
      <c r="S114" s="31">
        <f t="shared" si="270"/>
        <v>4009187.8170102118</v>
      </c>
      <c r="T114" s="31">
        <f t="shared" si="270"/>
        <v>4024480.2220728975</v>
      </c>
      <c r="U114" s="31">
        <f t="shared" si="270"/>
        <v>4038410.2045625141</v>
      </c>
      <c r="V114" s="31">
        <f t="shared" si="270"/>
        <v>4053883.5765364971</v>
      </c>
      <c r="W114" s="31">
        <f t="shared" si="270"/>
        <v>4069456.8099822039</v>
      </c>
      <c r="X114" s="31">
        <f t="shared" si="270"/>
        <v>4080701.6038613971</v>
      </c>
      <c r="Y114" s="31">
        <f t="shared" si="270"/>
        <v>4096427.8147827992</v>
      </c>
      <c r="Z114" s="31">
        <f t="shared" si="270"/>
        <v>4110769.4416449061</v>
      </c>
      <c r="AA114" s="31">
        <f t="shared" si="270"/>
        <v>4126684.2706746017</v>
      </c>
      <c r="AB114" s="31">
        <f t="shared" si="270"/>
        <v>4141205.2806475214</v>
      </c>
      <c r="AC114" s="31">
        <f t="shared" si="270"/>
        <v>4157312.1157154567</v>
      </c>
      <c r="AD114" s="31">
        <f t="shared" si="270"/>
        <v>4173524.6263248734</v>
      </c>
      <c r="AE114" s="31">
        <f t="shared" si="270"/>
        <v>4188329.0988000603</v>
      </c>
      <c r="AF114" s="31">
        <f t="shared" si="270"/>
        <v>4204739.0166940158</v>
      </c>
      <c r="AG114" s="31">
        <f t="shared" si="270"/>
        <v>4219731.4076266494</v>
      </c>
      <c r="AH114" s="31">
        <f t="shared" si="270"/>
        <v>4236342.3055574503</v>
      </c>
      <c r="AI114" s="31">
        <f t="shared" si="270"/>
        <v>4253063.5956985028</v>
      </c>
      <c r="AJ114" s="31">
        <f t="shared" ref="AJ114:BO114" si="271">IF(AJ17&gt;$C$15, 0, AI119)</f>
        <v>4265267.2499587433</v>
      </c>
      <c r="AK114" s="31">
        <f t="shared" si="271"/>
        <v>4282160.6812442187</v>
      </c>
      <c r="AL114" s="31">
        <f t="shared" si="271"/>
        <v>4297612.966498821</v>
      </c>
      <c r="AM114" s="31">
        <f t="shared" si="271"/>
        <v>4314716.0709226672</v>
      </c>
      <c r="AN114" s="31">
        <f t="shared" si="271"/>
        <v>4330368.184636049</v>
      </c>
      <c r="AO114" s="31">
        <f t="shared" si="271"/>
        <v>4347684.7926349705</v>
      </c>
      <c r="AP114" s="31">
        <f t="shared" si="271"/>
        <v>4365118.377156903</v>
      </c>
      <c r="AQ114" s="31">
        <f t="shared" si="271"/>
        <v>4381085.8096627379</v>
      </c>
      <c r="AR114" s="31">
        <f t="shared" si="271"/>
        <v>4398738.9894680167</v>
      </c>
      <c r="AS114" s="31">
        <f t="shared" si="271"/>
        <v>4414915.8923525261</v>
      </c>
      <c r="AT114" s="31">
        <f t="shared" si="271"/>
        <v>4432792.7074905131</v>
      </c>
      <c r="AU114" s="31">
        <f t="shared" si="271"/>
        <v>4450791.816384648</v>
      </c>
      <c r="AV114" s="31">
        <f t="shared" si="271"/>
        <v>4464070.1091564223</v>
      </c>
      <c r="AW114" s="31">
        <f t="shared" si="271"/>
        <v>4482263.1381819928</v>
      </c>
      <c r="AX114" s="31">
        <f t="shared" si="271"/>
        <v>4498954.6589229945</v>
      </c>
      <c r="AY114" s="31">
        <f t="shared" si="271"/>
        <v>4517381.2032760726</v>
      </c>
      <c r="AZ114" s="31">
        <f t="shared" si="271"/>
        <v>4534295.7201239103</v>
      </c>
      <c r="BA114" s="31">
        <f t="shared" si="271"/>
        <v>4552960.113744799</v>
      </c>
      <c r="BB114" s="31">
        <f t="shared" si="271"/>
        <v>4571754.2621998163</v>
      </c>
      <c r="BC114" s="31">
        <f t="shared" si="271"/>
        <v>4589020.1791571127</v>
      </c>
      <c r="BD114" s="31">
        <f t="shared" si="271"/>
        <v>4608059.0537434854</v>
      </c>
      <c r="BE114" s="31">
        <f t="shared" si="271"/>
        <v>4625558.8675697707</v>
      </c>
      <c r="BF114" s="31">
        <f t="shared" si="271"/>
        <v>4644847.0400688564</v>
      </c>
      <c r="BG114" s="31">
        <f t="shared" si="271"/>
        <v>4664270.9674855052</v>
      </c>
      <c r="BH114" s="31">
        <f t="shared" si="271"/>
        <v>4680446.9376983494</v>
      </c>
      <c r="BI114" s="31">
        <f t="shared" si="271"/>
        <v>4700108.4737160876</v>
      </c>
      <c r="BJ114" s="31">
        <f t="shared" si="271"/>
        <v>4718203.5214530369</v>
      </c>
      <c r="BK114" s="31">
        <f t="shared" si="271"/>
        <v>4738126.0066321362</v>
      </c>
      <c r="BL114" s="31">
        <f t="shared" si="271"/>
        <v>0</v>
      </c>
      <c r="BM114" s="31">
        <f t="shared" si="271"/>
        <v>0</v>
      </c>
      <c r="BN114" s="31">
        <f t="shared" si="271"/>
        <v>0</v>
      </c>
      <c r="BO114" s="31">
        <f t="shared" si="271"/>
        <v>0</v>
      </c>
      <c r="BP114" s="31">
        <f t="shared" ref="BP114:CU114" si="272">IF(BP17&gt;$C$15, 0, BO119)</f>
        <v>0</v>
      </c>
      <c r="BQ114" s="31">
        <f t="shared" si="272"/>
        <v>0</v>
      </c>
      <c r="BR114" s="31">
        <f t="shared" si="272"/>
        <v>0</v>
      </c>
      <c r="BS114" s="31">
        <f t="shared" si="272"/>
        <v>0</v>
      </c>
      <c r="BT114" s="31">
        <f t="shared" si="272"/>
        <v>0</v>
      </c>
      <c r="BU114" s="31">
        <f t="shared" si="272"/>
        <v>0</v>
      </c>
      <c r="BV114" s="31">
        <f t="shared" si="272"/>
        <v>0</v>
      </c>
      <c r="BW114" s="31">
        <f t="shared" si="272"/>
        <v>0</v>
      </c>
      <c r="BX114" s="31">
        <f t="shared" si="272"/>
        <v>0</v>
      </c>
      <c r="BY114" s="31">
        <f t="shared" si="272"/>
        <v>0</v>
      </c>
      <c r="BZ114" s="31">
        <f t="shared" si="272"/>
        <v>0</v>
      </c>
      <c r="CA114" s="31">
        <f t="shared" si="272"/>
        <v>0</v>
      </c>
      <c r="CB114" s="31">
        <f t="shared" si="272"/>
        <v>0</v>
      </c>
      <c r="CC114" s="31">
        <f t="shared" si="272"/>
        <v>0</v>
      </c>
      <c r="CD114" s="31">
        <f t="shared" si="272"/>
        <v>0</v>
      </c>
      <c r="CE114" s="31">
        <f t="shared" si="272"/>
        <v>0</v>
      </c>
      <c r="CF114" s="31">
        <f t="shared" si="272"/>
        <v>0</v>
      </c>
      <c r="CG114" s="31">
        <f t="shared" si="272"/>
        <v>0</v>
      </c>
      <c r="CH114" s="31">
        <f t="shared" si="272"/>
        <v>0</v>
      </c>
      <c r="CI114" s="31">
        <f t="shared" si="272"/>
        <v>0</v>
      </c>
      <c r="CJ114" s="31">
        <f t="shared" si="272"/>
        <v>0</v>
      </c>
      <c r="CK114" s="31">
        <f t="shared" si="272"/>
        <v>0</v>
      </c>
      <c r="CL114" s="31">
        <f t="shared" si="272"/>
        <v>0</v>
      </c>
      <c r="CM114" s="31">
        <f t="shared" si="272"/>
        <v>0</v>
      </c>
      <c r="CN114" s="31">
        <f t="shared" si="272"/>
        <v>0</v>
      </c>
      <c r="CO114" s="31">
        <f t="shared" si="272"/>
        <v>0</v>
      </c>
      <c r="CP114" s="31">
        <f t="shared" si="272"/>
        <v>0</v>
      </c>
      <c r="CQ114" s="31">
        <f t="shared" si="272"/>
        <v>0</v>
      </c>
      <c r="CR114" s="31">
        <f t="shared" si="272"/>
        <v>0</v>
      </c>
      <c r="CS114" s="31">
        <f t="shared" si="272"/>
        <v>0</v>
      </c>
      <c r="CT114" s="31">
        <f t="shared" si="272"/>
        <v>0</v>
      </c>
      <c r="CU114" s="31">
        <f t="shared" si="272"/>
        <v>0</v>
      </c>
      <c r="CV114" s="31">
        <f t="shared" ref="CV114:EE114" si="273">IF(CV17&gt;$C$15, 0, CU119)</f>
        <v>0</v>
      </c>
      <c r="CW114" s="31">
        <f t="shared" si="273"/>
        <v>0</v>
      </c>
      <c r="CX114" s="31">
        <f t="shared" si="273"/>
        <v>0</v>
      </c>
      <c r="CY114" s="31">
        <f t="shared" si="273"/>
        <v>0</v>
      </c>
      <c r="CZ114" s="31">
        <f t="shared" si="273"/>
        <v>0</v>
      </c>
      <c r="DA114" s="31">
        <f t="shared" si="273"/>
        <v>0</v>
      </c>
      <c r="DB114" s="31">
        <f t="shared" si="273"/>
        <v>0</v>
      </c>
      <c r="DC114" s="31">
        <f t="shared" si="273"/>
        <v>0</v>
      </c>
      <c r="DD114" s="31">
        <f t="shared" si="273"/>
        <v>0</v>
      </c>
      <c r="DE114" s="31">
        <f t="shared" si="273"/>
        <v>0</v>
      </c>
      <c r="DF114" s="31">
        <f t="shared" si="273"/>
        <v>0</v>
      </c>
      <c r="DG114" s="31">
        <f t="shared" si="273"/>
        <v>0</v>
      </c>
      <c r="DH114" s="31">
        <f t="shared" si="273"/>
        <v>0</v>
      </c>
      <c r="DI114" s="31">
        <f t="shared" si="273"/>
        <v>0</v>
      </c>
      <c r="DJ114" s="31">
        <f t="shared" si="273"/>
        <v>0</v>
      </c>
      <c r="DK114" s="31">
        <f t="shared" si="273"/>
        <v>0</v>
      </c>
      <c r="DL114" s="31">
        <f t="shared" si="273"/>
        <v>0</v>
      </c>
      <c r="DM114" s="31">
        <f t="shared" si="273"/>
        <v>0</v>
      </c>
      <c r="DN114" s="31">
        <f t="shared" si="273"/>
        <v>0</v>
      </c>
      <c r="DO114" s="31">
        <f t="shared" si="273"/>
        <v>0</v>
      </c>
      <c r="DP114" s="31">
        <f t="shared" si="273"/>
        <v>0</v>
      </c>
      <c r="DQ114" s="31">
        <f t="shared" si="273"/>
        <v>0</v>
      </c>
      <c r="DR114" s="31">
        <f t="shared" si="273"/>
        <v>0</v>
      </c>
      <c r="DS114" s="31">
        <f t="shared" si="273"/>
        <v>0</v>
      </c>
      <c r="DT114" s="31">
        <f t="shared" si="273"/>
        <v>0</v>
      </c>
      <c r="DU114" s="31">
        <f t="shared" si="273"/>
        <v>0</v>
      </c>
      <c r="DV114" s="31">
        <f t="shared" si="273"/>
        <v>0</v>
      </c>
      <c r="DW114" s="31">
        <f t="shared" si="273"/>
        <v>0</v>
      </c>
      <c r="DX114" s="31">
        <f t="shared" si="273"/>
        <v>0</v>
      </c>
      <c r="DY114" s="31">
        <f t="shared" si="273"/>
        <v>0</v>
      </c>
      <c r="DZ114" s="31">
        <f t="shared" si="273"/>
        <v>0</v>
      </c>
      <c r="EA114" s="31">
        <f t="shared" si="273"/>
        <v>0</v>
      </c>
      <c r="EB114" s="31">
        <f t="shared" si="273"/>
        <v>0</v>
      </c>
      <c r="EC114" s="31">
        <f t="shared" si="273"/>
        <v>0</v>
      </c>
      <c r="ED114" s="31">
        <f t="shared" si="273"/>
        <v>0</v>
      </c>
      <c r="EE114" s="32">
        <f t="shared" si="273"/>
        <v>0</v>
      </c>
    </row>
    <row r="115" spans="1:135" x14ac:dyDescent="0.6">
      <c r="B115" s="54" t="s">
        <v>32</v>
      </c>
      <c r="C115" s="33">
        <v>0</v>
      </c>
      <c r="D115" s="34">
        <f t="shared" ref="D115:AI115" si="274">D114*(1+$D$10)^((D110-C110)/365)-D114</f>
        <v>42524.200401535723</v>
      </c>
      <c r="E115" s="34">
        <f t="shared" si="274"/>
        <v>42681.139324784745</v>
      </c>
      <c r="F115" s="34">
        <f t="shared" si="274"/>
        <v>41449.689059755299</v>
      </c>
      <c r="G115" s="34">
        <f t="shared" si="274"/>
        <v>42982.38735132385</v>
      </c>
      <c r="H115" s="34">
        <f t="shared" si="274"/>
        <v>41742.901039490011</v>
      </c>
      <c r="I115" s="34">
        <f t="shared" si="274"/>
        <v>43287.125901949592</v>
      </c>
      <c r="J115" s="34">
        <f t="shared" si="274"/>
        <v>43448.650100828148</v>
      </c>
      <c r="K115" s="34">
        <f t="shared" si="274"/>
        <v>40782.891436809674</v>
      </c>
      <c r="L115" s="34">
        <f t="shared" si="274"/>
        <v>43743.09129450703</v>
      </c>
      <c r="M115" s="34">
        <f t="shared" si="274"/>
        <v>42483.317929382902</v>
      </c>
      <c r="N115" s="34">
        <f t="shared" si="274"/>
        <v>44056.655202730093</v>
      </c>
      <c r="O115" s="34">
        <f t="shared" si="274"/>
        <v>42788.553142323159</v>
      </c>
      <c r="P115" s="34">
        <f t="shared" si="274"/>
        <v>44373.927012858912</v>
      </c>
      <c r="Q115" s="34">
        <f t="shared" si="274"/>
        <v>44541.997502888087</v>
      </c>
      <c r="R115" s="34">
        <f t="shared" si="274"/>
        <v>43261.064005406108</v>
      </c>
      <c r="S115" s="34">
        <f t="shared" si="274"/>
        <v>44865.133204720914</v>
      </c>
      <c r="T115" s="34">
        <f t="shared" si="274"/>
        <v>43575.644957153127</v>
      </c>
      <c r="U115" s="34">
        <f t="shared" si="274"/>
        <v>45192.148642743006</v>
      </c>
      <c r="V115" s="34">
        <f t="shared" si="274"/>
        <v>45365.304635034874</v>
      </c>
      <c r="W115" s="34">
        <f t="shared" si="274"/>
        <v>41110.340353149921</v>
      </c>
      <c r="X115" s="34">
        <f t="shared" si="274"/>
        <v>45665.413889860734</v>
      </c>
      <c r="Y115" s="34">
        <f t="shared" si="274"/>
        <v>44354.667981853709</v>
      </c>
      <c r="Z115" s="34">
        <f t="shared" si="274"/>
        <v>46001.890405531041</v>
      </c>
      <c r="AA115" s="34">
        <f t="shared" si="274"/>
        <v>44682.274158763699</v>
      </c>
      <c r="AB115" s="34">
        <f t="shared" si="274"/>
        <v>46342.485067935195</v>
      </c>
      <c r="AC115" s="34">
        <f t="shared" si="274"/>
        <v>46522.729879057501</v>
      </c>
      <c r="AD115" s="34">
        <f t="shared" si="274"/>
        <v>45189.444922404364</v>
      </c>
      <c r="AE115" s="34">
        <f t="shared" si="274"/>
        <v>46869.827880252153</v>
      </c>
      <c r="AF115" s="34">
        <f t="shared" si="274"/>
        <v>45527.423274196684</v>
      </c>
      <c r="AG115" s="34">
        <f t="shared" si="274"/>
        <v>47221.237899623811</v>
      </c>
      <c r="AH115" s="34">
        <f t="shared" si="274"/>
        <v>47407.123466060497</v>
      </c>
      <c r="AI115" s="34">
        <f t="shared" si="274"/>
        <v>42965.167128415778</v>
      </c>
      <c r="AJ115" s="34">
        <f t="shared" ref="AJ115:BO115" si="275">AJ114*(1+$D$10)^((AJ110-AI110)/365)-AJ114</f>
        <v>47730.810342987999</v>
      </c>
      <c r="AK115" s="34">
        <f t="shared" si="275"/>
        <v>46365.717607941478</v>
      </c>
      <c r="AL115" s="34">
        <f t="shared" si="275"/>
        <v>48092.777640956454</v>
      </c>
      <c r="AM115" s="34">
        <f t="shared" si="275"/>
        <v>46718.215824801475</v>
      </c>
      <c r="AN115" s="34">
        <f t="shared" si="275"/>
        <v>48459.327498921193</v>
      </c>
      <c r="AO115" s="34">
        <f t="shared" si="275"/>
        <v>48653.110369662754</v>
      </c>
      <c r="AP115" s="34">
        <f t="shared" si="275"/>
        <v>47263.95412646886</v>
      </c>
      <c r="AQ115" s="34">
        <f t="shared" si="275"/>
        <v>49026.887091164477</v>
      </c>
      <c r="AR115" s="34">
        <f t="shared" si="275"/>
        <v>47627.986196318641</v>
      </c>
      <c r="AS115" s="34">
        <f t="shared" si="275"/>
        <v>49405.465305875055</v>
      </c>
      <c r="AT115" s="34">
        <f t="shared" si="275"/>
        <v>49605.517218893394</v>
      </c>
      <c r="AU115" s="34">
        <f t="shared" si="275"/>
        <v>44962.651025994681</v>
      </c>
      <c r="AV115" s="34">
        <f t="shared" si="275"/>
        <v>49955.529454808682</v>
      </c>
      <c r="AW115" s="34">
        <f t="shared" si="275"/>
        <v>48532.356064940803</v>
      </c>
      <c r="AX115" s="34">
        <f t="shared" si="275"/>
        <v>50345.907766701654</v>
      </c>
      <c r="AY115" s="34">
        <f t="shared" si="275"/>
        <v>48912.602022599429</v>
      </c>
      <c r="AZ115" s="34">
        <f t="shared" si="275"/>
        <v>50741.394705888815</v>
      </c>
      <c r="BA115" s="34">
        <f t="shared" si="275"/>
        <v>50950.26007817965</v>
      </c>
      <c r="BB115" s="34">
        <f t="shared" si="275"/>
        <v>49501.334226549603</v>
      </c>
      <c r="BC115" s="34">
        <f t="shared" si="275"/>
        <v>51353.793090834282</v>
      </c>
      <c r="BD115" s="34">
        <f t="shared" si="275"/>
        <v>49894.429637448862</v>
      </c>
      <c r="BE115" s="34">
        <f t="shared" si="275"/>
        <v>51762.682172009721</v>
      </c>
      <c r="BF115" s="34">
        <f t="shared" si="275"/>
        <v>51978.527991149575</v>
      </c>
      <c r="BG115" s="34">
        <f t="shared" si="275"/>
        <v>48810.859214691445</v>
      </c>
      <c r="BH115" s="34">
        <f t="shared" si="275"/>
        <v>52376.911459852941</v>
      </c>
      <c r="BI115" s="34">
        <f t="shared" si="275"/>
        <v>50891.108120607212</v>
      </c>
      <c r="BJ115" s="34">
        <f t="shared" si="275"/>
        <v>52799.429495131597</v>
      </c>
      <c r="BK115" s="34">
        <f t="shared" si="275"/>
        <v>51302.748487831093</v>
      </c>
      <c r="BL115" s="34">
        <f t="shared" si="275"/>
        <v>0</v>
      </c>
      <c r="BM115" s="34">
        <f t="shared" si="275"/>
        <v>0</v>
      </c>
      <c r="BN115" s="34">
        <f t="shared" si="275"/>
        <v>0</v>
      </c>
      <c r="BO115" s="34">
        <f t="shared" si="275"/>
        <v>0</v>
      </c>
      <c r="BP115" s="34">
        <f t="shared" ref="BP115:CU115" si="276">BP114*(1+$D$10)^((BP110-BO110)/365)-BP114</f>
        <v>0</v>
      </c>
      <c r="BQ115" s="34">
        <f t="shared" si="276"/>
        <v>0</v>
      </c>
      <c r="BR115" s="34">
        <f t="shared" si="276"/>
        <v>0</v>
      </c>
      <c r="BS115" s="34">
        <f t="shared" si="276"/>
        <v>0</v>
      </c>
      <c r="BT115" s="34">
        <f t="shared" si="276"/>
        <v>0</v>
      </c>
      <c r="BU115" s="34">
        <f t="shared" si="276"/>
        <v>0</v>
      </c>
      <c r="BV115" s="34">
        <f t="shared" si="276"/>
        <v>0</v>
      </c>
      <c r="BW115" s="34">
        <f t="shared" si="276"/>
        <v>0</v>
      </c>
      <c r="BX115" s="34">
        <f t="shared" si="276"/>
        <v>0</v>
      </c>
      <c r="BY115" s="34">
        <f t="shared" si="276"/>
        <v>0</v>
      </c>
      <c r="BZ115" s="34">
        <f t="shared" si="276"/>
        <v>0</v>
      </c>
      <c r="CA115" s="34">
        <f t="shared" si="276"/>
        <v>0</v>
      </c>
      <c r="CB115" s="34">
        <f t="shared" si="276"/>
        <v>0</v>
      </c>
      <c r="CC115" s="34">
        <f t="shared" si="276"/>
        <v>0</v>
      </c>
      <c r="CD115" s="34">
        <f t="shared" si="276"/>
        <v>0</v>
      </c>
      <c r="CE115" s="34">
        <f t="shared" si="276"/>
        <v>0</v>
      </c>
      <c r="CF115" s="34">
        <f t="shared" si="276"/>
        <v>0</v>
      </c>
      <c r="CG115" s="34">
        <f t="shared" si="276"/>
        <v>0</v>
      </c>
      <c r="CH115" s="34">
        <f t="shared" si="276"/>
        <v>0</v>
      </c>
      <c r="CI115" s="34">
        <f t="shared" si="276"/>
        <v>0</v>
      </c>
      <c r="CJ115" s="34">
        <f t="shared" si="276"/>
        <v>0</v>
      </c>
      <c r="CK115" s="34">
        <f t="shared" si="276"/>
        <v>0</v>
      </c>
      <c r="CL115" s="34">
        <f t="shared" si="276"/>
        <v>0</v>
      </c>
      <c r="CM115" s="34">
        <f t="shared" si="276"/>
        <v>0</v>
      </c>
      <c r="CN115" s="34">
        <f t="shared" si="276"/>
        <v>0</v>
      </c>
      <c r="CO115" s="34">
        <f t="shared" si="276"/>
        <v>0</v>
      </c>
      <c r="CP115" s="34">
        <f t="shared" si="276"/>
        <v>0</v>
      </c>
      <c r="CQ115" s="34">
        <f t="shared" si="276"/>
        <v>0</v>
      </c>
      <c r="CR115" s="34">
        <f t="shared" si="276"/>
        <v>0</v>
      </c>
      <c r="CS115" s="34">
        <f t="shared" si="276"/>
        <v>0</v>
      </c>
      <c r="CT115" s="34">
        <f t="shared" si="276"/>
        <v>0</v>
      </c>
      <c r="CU115" s="34">
        <f t="shared" si="276"/>
        <v>0</v>
      </c>
      <c r="CV115" s="34">
        <f t="shared" ref="CV115:EA115" si="277">CV114*(1+$D$10)^((CV110-CU110)/365)-CV114</f>
        <v>0</v>
      </c>
      <c r="CW115" s="34">
        <f t="shared" si="277"/>
        <v>0</v>
      </c>
      <c r="CX115" s="34">
        <f t="shared" si="277"/>
        <v>0</v>
      </c>
      <c r="CY115" s="34">
        <f t="shared" si="277"/>
        <v>0</v>
      </c>
      <c r="CZ115" s="34">
        <f t="shared" si="277"/>
        <v>0</v>
      </c>
      <c r="DA115" s="34">
        <f t="shared" si="277"/>
        <v>0</v>
      </c>
      <c r="DB115" s="34">
        <f t="shared" si="277"/>
        <v>0</v>
      </c>
      <c r="DC115" s="34">
        <f t="shared" si="277"/>
        <v>0</v>
      </c>
      <c r="DD115" s="34">
        <f t="shared" si="277"/>
        <v>0</v>
      </c>
      <c r="DE115" s="34">
        <f t="shared" si="277"/>
        <v>0</v>
      </c>
      <c r="DF115" s="34">
        <f t="shared" si="277"/>
        <v>0</v>
      </c>
      <c r="DG115" s="34">
        <f t="shared" si="277"/>
        <v>0</v>
      </c>
      <c r="DH115" s="34">
        <f t="shared" si="277"/>
        <v>0</v>
      </c>
      <c r="DI115" s="34">
        <f t="shared" si="277"/>
        <v>0</v>
      </c>
      <c r="DJ115" s="34">
        <f t="shared" si="277"/>
        <v>0</v>
      </c>
      <c r="DK115" s="34">
        <f t="shared" si="277"/>
        <v>0</v>
      </c>
      <c r="DL115" s="34">
        <f t="shared" si="277"/>
        <v>0</v>
      </c>
      <c r="DM115" s="34">
        <f t="shared" si="277"/>
        <v>0</v>
      </c>
      <c r="DN115" s="34">
        <f t="shared" si="277"/>
        <v>0</v>
      </c>
      <c r="DO115" s="34">
        <f t="shared" si="277"/>
        <v>0</v>
      </c>
      <c r="DP115" s="34">
        <f t="shared" si="277"/>
        <v>0</v>
      </c>
      <c r="DQ115" s="34">
        <f t="shared" si="277"/>
        <v>0</v>
      </c>
      <c r="DR115" s="34">
        <f t="shared" si="277"/>
        <v>0</v>
      </c>
      <c r="DS115" s="34">
        <f t="shared" si="277"/>
        <v>0</v>
      </c>
      <c r="DT115" s="34">
        <f t="shared" si="277"/>
        <v>0</v>
      </c>
      <c r="DU115" s="34">
        <f t="shared" si="277"/>
        <v>0</v>
      </c>
      <c r="DV115" s="34">
        <f t="shared" si="277"/>
        <v>0</v>
      </c>
      <c r="DW115" s="34">
        <f t="shared" si="277"/>
        <v>0</v>
      </c>
      <c r="DX115" s="34">
        <f t="shared" si="277"/>
        <v>0</v>
      </c>
      <c r="DY115" s="34">
        <f t="shared" si="277"/>
        <v>0</v>
      </c>
      <c r="DZ115" s="34">
        <f t="shared" si="277"/>
        <v>0</v>
      </c>
      <c r="EA115" s="34">
        <f t="shared" si="277"/>
        <v>0</v>
      </c>
      <c r="EB115" s="34">
        <f t="shared" ref="EB115:EE115" si="278">EB114*(1+$D$10)^((EB110-EA110)/365)-EB114</f>
        <v>0</v>
      </c>
      <c r="EC115" s="34">
        <f t="shared" si="278"/>
        <v>0</v>
      </c>
      <c r="ED115" s="34">
        <f t="shared" si="278"/>
        <v>0</v>
      </c>
      <c r="EE115" s="35">
        <f t="shared" si="278"/>
        <v>0</v>
      </c>
    </row>
    <row r="116" spans="1:135" x14ac:dyDescent="0.6">
      <c r="B116" s="54" t="s">
        <v>30</v>
      </c>
      <c r="C116" s="33">
        <f t="shared" ref="C116:AH116" si="279">C90</f>
        <v>-3800000</v>
      </c>
      <c r="D116" s="34">
        <f t="shared" si="279"/>
        <v>0</v>
      </c>
      <c r="E116" s="34">
        <f t="shared" si="279"/>
        <v>0</v>
      </c>
      <c r="F116" s="34">
        <f t="shared" si="279"/>
        <v>0</v>
      </c>
      <c r="G116" s="34">
        <f t="shared" si="279"/>
        <v>0</v>
      </c>
      <c r="H116" s="34">
        <f t="shared" si="279"/>
        <v>0</v>
      </c>
      <c r="I116" s="34">
        <f t="shared" si="279"/>
        <v>0</v>
      </c>
      <c r="J116" s="34">
        <f t="shared" si="279"/>
        <v>0</v>
      </c>
      <c r="K116" s="34">
        <f t="shared" si="279"/>
        <v>0</v>
      </c>
      <c r="L116" s="34">
        <f t="shared" si="279"/>
        <v>0</v>
      </c>
      <c r="M116" s="34">
        <f t="shared" si="279"/>
        <v>0</v>
      </c>
      <c r="N116" s="34">
        <f t="shared" si="279"/>
        <v>0</v>
      </c>
      <c r="O116" s="34">
        <f t="shared" si="279"/>
        <v>0</v>
      </c>
      <c r="P116" s="34">
        <f t="shared" si="279"/>
        <v>0</v>
      </c>
      <c r="Q116" s="34">
        <f t="shared" si="279"/>
        <v>0</v>
      </c>
      <c r="R116" s="34">
        <f t="shared" si="279"/>
        <v>0</v>
      </c>
      <c r="S116" s="34">
        <f t="shared" si="279"/>
        <v>0</v>
      </c>
      <c r="T116" s="34">
        <f t="shared" si="279"/>
        <v>0</v>
      </c>
      <c r="U116" s="34">
        <f t="shared" si="279"/>
        <v>0</v>
      </c>
      <c r="V116" s="34">
        <f t="shared" si="279"/>
        <v>0</v>
      </c>
      <c r="W116" s="34">
        <f t="shared" si="279"/>
        <v>0</v>
      </c>
      <c r="X116" s="34">
        <f t="shared" si="279"/>
        <v>0</v>
      </c>
      <c r="Y116" s="34">
        <f t="shared" si="279"/>
        <v>0</v>
      </c>
      <c r="Z116" s="34">
        <f t="shared" si="279"/>
        <v>0</v>
      </c>
      <c r="AA116" s="34">
        <f t="shared" si="279"/>
        <v>0</v>
      </c>
      <c r="AB116" s="34">
        <f t="shared" si="279"/>
        <v>0</v>
      </c>
      <c r="AC116" s="34">
        <f t="shared" si="279"/>
        <v>0</v>
      </c>
      <c r="AD116" s="34">
        <f t="shared" si="279"/>
        <v>0</v>
      </c>
      <c r="AE116" s="34">
        <f t="shared" si="279"/>
        <v>0</v>
      </c>
      <c r="AF116" s="34">
        <f t="shared" si="279"/>
        <v>0</v>
      </c>
      <c r="AG116" s="34">
        <f t="shared" si="279"/>
        <v>0</v>
      </c>
      <c r="AH116" s="34">
        <f t="shared" si="279"/>
        <v>0</v>
      </c>
      <c r="AI116" s="34">
        <f t="shared" ref="AI116:BN116" si="280">AI90</f>
        <v>0</v>
      </c>
      <c r="AJ116" s="34">
        <f t="shared" si="280"/>
        <v>0</v>
      </c>
      <c r="AK116" s="34">
        <f t="shared" si="280"/>
        <v>0</v>
      </c>
      <c r="AL116" s="34">
        <f t="shared" si="280"/>
        <v>0</v>
      </c>
      <c r="AM116" s="34">
        <f t="shared" si="280"/>
        <v>0</v>
      </c>
      <c r="AN116" s="34">
        <f t="shared" si="280"/>
        <v>0</v>
      </c>
      <c r="AO116" s="34">
        <f t="shared" si="280"/>
        <v>0</v>
      </c>
      <c r="AP116" s="34">
        <f t="shared" si="280"/>
        <v>0</v>
      </c>
      <c r="AQ116" s="34">
        <f t="shared" si="280"/>
        <v>0</v>
      </c>
      <c r="AR116" s="34">
        <f t="shared" si="280"/>
        <v>0</v>
      </c>
      <c r="AS116" s="34">
        <f t="shared" si="280"/>
        <v>0</v>
      </c>
      <c r="AT116" s="34">
        <f t="shared" si="280"/>
        <v>0</v>
      </c>
      <c r="AU116" s="34">
        <f t="shared" si="280"/>
        <v>0</v>
      </c>
      <c r="AV116" s="34">
        <f t="shared" si="280"/>
        <v>0</v>
      </c>
      <c r="AW116" s="34">
        <f t="shared" si="280"/>
        <v>0</v>
      </c>
      <c r="AX116" s="34">
        <f t="shared" si="280"/>
        <v>0</v>
      </c>
      <c r="AY116" s="34">
        <f t="shared" si="280"/>
        <v>0</v>
      </c>
      <c r="AZ116" s="34">
        <f t="shared" si="280"/>
        <v>0</v>
      </c>
      <c r="BA116" s="34">
        <f t="shared" si="280"/>
        <v>0</v>
      </c>
      <c r="BB116" s="34">
        <f t="shared" si="280"/>
        <v>0</v>
      </c>
      <c r="BC116" s="34">
        <f t="shared" si="280"/>
        <v>0</v>
      </c>
      <c r="BD116" s="34">
        <f t="shared" si="280"/>
        <v>0</v>
      </c>
      <c r="BE116" s="34">
        <f t="shared" si="280"/>
        <v>0</v>
      </c>
      <c r="BF116" s="34">
        <f t="shared" si="280"/>
        <v>0</v>
      </c>
      <c r="BG116" s="34">
        <f t="shared" si="280"/>
        <v>0</v>
      </c>
      <c r="BH116" s="34">
        <f t="shared" si="280"/>
        <v>0</v>
      </c>
      <c r="BI116" s="34">
        <f t="shared" si="280"/>
        <v>0</v>
      </c>
      <c r="BJ116" s="34">
        <f t="shared" si="280"/>
        <v>0</v>
      </c>
      <c r="BK116" s="34">
        <f t="shared" si="280"/>
        <v>0</v>
      </c>
      <c r="BL116" s="34">
        <f t="shared" si="280"/>
        <v>0</v>
      </c>
      <c r="BM116" s="34">
        <f t="shared" si="280"/>
        <v>0</v>
      </c>
      <c r="BN116" s="34">
        <f t="shared" si="280"/>
        <v>0</v>
      </c>
      <c r="BO116" s="34">
        <f t="shared" ref="BO116:CT116" si="281">BO90</f>
        <v>0</v>
      </c>
      <c r="BP116" s="34">
        <f t="shared" si="281"/>
        <v>0</v>
      </c>
      <c r="BQ116" s="34">
        <f t="shared" si="281"/>
        <v>0</v>
      </c>
      <c r="BR116" s="34">
        <f t="shared" si="281"/>
        <v>0</v>
      </c>
      <c r="BS116" s="34">
        <f t="shared" si="281"/>
        <v>0</v>
      </c>
      <c r="BT116" s="34">
        <f t="shared" si="281"/>
        <v>0</v>
      </c>
      <c r="BU116" s="34">
        <f t="shared" si="281"/>
        <v>0</v>
      </c>
      <c r="BV116" s="34">
        <f t="shared" si="281"/>
        <v>0</v>
      </c>
      <c r="BW116" s="34">
        <f t="shared" si="281"/>
        <v>0</v>
      </c>
      <c r="BX116" s="34">
        <f t="shared" si="281"/>
        <v>0</v>
      </c>
      <c r="BY116" s="34">
        <f t="shared" si="281"/>
        <v>0</v>
      </c>
      <c r="BZ116" s="34">
        <f t="shared" si="281"/>
        <v>0</v>
      </c>
      <c r="CA116" s="34">
        <f t="shared" si="281"/>
        <v>0</v>
      </c>
      <c r="CB116" s="34">
        <f t="shared" si="281"/>
        <v>0</v>
      </c>
      <c r="CC116" s="34">
        <f t="shared" si="281"/>
        <v>0</v>
      </c>
      <c r="CD116" s="34">
        <f t="shared" si="281"/>
        <v>0</v>
      </c>
      <c r="CE116" s="34">
        <f t="shared" si="281"/>
        <v>0</v>
      </c>
      <c r="CF116" s="34">
        <f t="shared" si="281"/>
        <v>0</v>
      </c>
      <c r="CG116" s="34">
        <f t="shared" si="281"/>
        <v>0</v>
      </c>
      <c r="CH116" s="34">
        <f t="shared" si="281"/>
        <v>0</v>
      </c>
      <c r="CI116" s="34">
        <f t="shared" si="281"/>
        <v>0</v>
      </c>
      <c r="CJ116" s="34">
        <f t="shared" si="281"/>
        <v>0</v>
      </c>
      <c r="CK116" s="34">
        <f t="shared" si="281"/>
        <v>0</v>
      </c>
      <c r="CL116" s="34">
        <f t="shared" si="281"/>
        <v>0</v>
      </c>
      <c r="CM116" s="34">
        <f t="shared" si="281"/>
        <v>0</v>
      </c>
      <c r="CN116" s="34">
        <f t="shared" si="281"/>
        <v>0</v>
      </c>
      <c r="CO116" s="34">
        <f t="shared" si="281"/>
        <v>0</v>
      </c>
      <c r="CP116" s="34">
        <f t="shared" si="281"/>
        <v>0</v>
      </c>
      <c r="CQ116" s="34">
        <f t="shared" si="281"/>
        <v>0</v>
      </c>
      <c r="CR116" s="34">
        <f t="shared" si="281"/>
        <v>0</v>
      </c>
      <c r="CS116" s="34">
        <f t="shared" si="281"/>
        <v>0</v>
      </c>
      <c r="CT116" s="34">
        <f t="shared" si="281"/>
        <v>0</v>
      </c>
      <c r="CU116" s="34">
        <f t="shared" ref="CU116:EE116" si="282">CU90</f>
        <v>0</v>
      </c>
      <c r="CV116" s="34">
        <f t="shared" si="282"/>
        <v>0</v>
      </c>
      <c r="CW116" s="34">
        <f t="shared" si="282"/>
        <v>0</v>
      </c>
      <c r="CX116" s="34">
        <f t="shared" si="282"/>
        <v>0</v>
      </c>
      <c r="CY116" s="34">
        <f t="shared" si="282"/>
        <v>0</v>
      </c>
      <c r="CZ116" s="34">
        <f t="shared" si="282"/>
        <v>0</v>
      </c>
      <c r="DA116" s="34">
        <f t="shared" si="282"/>
        <v>0</v>
      </c>
      <c r="DB116" s="34">
        <f t="shared" si="282"/>
        <v>0</v>
      </c>
      <c r="DC116" s="34">
        <f t="shared" si="282"/>
        <v>0</v>
      </c>
      <c r="DD116" s="34">
        <f t="shared" si="282"/>
        <v>0</v>
      </c>
      <c r="DE116" s="34">
        <f t="shared" si="282"/>
        <v>0</v>
      </c>
      <c r="DF116" s="34">
        <f t="shared" si="282"/>
        <v>0</v>
      </c>
      <c r="DG116" s="34">
        <f t="shared" si="282"/>
        <v>0</v>
      </c>
      <c r="DH116" s="34">
        <f t="shared" si="282"/>
        <v>0</v>
      </c>
      <c r="DI116" s="34">
        <f t="shared" si="282"/>
        <v>0</v>
      </c>
      <c r="DJ116" s="34">
        <f t="shared" si="282"/>
        <v>0</v>
      </c>
      <c r="DK116" s="34">
        <f t="shared" si="282"/>
        <v>0</v>
      </c>
      <c r="DL116" s="34">
        <f t="shared" si="282"/>
        <v>0</v>
      </c>
      <c r="DM116" s="34">
        <f t="shared" si="282"/>
        <v>0</v>
      </c>
      <c r="DN116" s="34">
        <f t="shared" si="282"/>
        <v>0</v>
      </c>
      <c r="DO116" s="34">
        <f t="shared" si="282"/>
        <v>0</v>
      </c>
      <c r="DP116" s="34">
        <f t="shared" si="282"/>
        <v>0</v>
      </c>
      <c r="DQ116" s="34">
        <f t="shared" si="282"/>
        <v>0</v>
      </c>
      <c r="DR116" s="34">
        <f t="shared" si="282"/>
        <v>0</v>
      </c>
      <c r="DS116" s="34">
        <f t="shared" si="282"/>
        <v>0</v>
      </c>
      <c r="DT116" s="34">
        <f t="shared" si="282"/>
        <v>0</v>
      </c>
      <c r="DU116" s="34">
        <f t="shared" si="282"/>
        <v>0</v>
      </c>
      <c r="DV116" s="34">
        <f t="shared" si="282"/>
        <v>0</v>
      </c>
      <c r="DW116" s="34">
        <f t="shared" si="282"/>
        <v>0</v>
      </c>
      <c r="DX116" s="34">
        <f t="shared" si="282"/>
        <v>0</v>
      </c>
      <c r="DY116" s="34">
        <f t="shared" si="282"/>
        <v>0</v>
      </c>
      <c r="DZ116" s="34">
        <f t="shared" si="282"/>
        <v>0</v>
      </c>
      <c r="EA116" s="34">
        <f t="shared" si="282"/>
        <v>0</v>
      </c>
      <c r="EB116" s="34">
        <f t="shared" si="282"/>
        <v>0</v>
      </c>
      <c r="EC116" s="34">
        <f t="shared" si="282"/>
        <v>0</v>
      </c>
      <c r="ED116" s="34">
        <f t="shared" si="282"/>
        <v>0</v>
      </c>
      <c r="EE116" s="35">
        <f t="shared" si="282"/>
        <v>0</v>
      </c>
    </row>
    <row r="117" spans="1:135" x14ac:dyDescent="0.6">
      <c r="B117" s="54" t="s">
        <v>31</v>
      </c>
      <c r="C117" s="33">
        <f t="shared" ref="C117:AH117" si="283">SUM(C91:C92)</f>
        <v>0</v>
      </c>
      <c r="D117" s="34">
        <f t="shared" si="283"/>
        <v>28500</v>
      </c>
      <c r="E117" s="34">
        <f t="shared" si="283"/>
        <v>28570.288688510656</v>
      </c>
      <c r="F117" s="34">
        <f t="shared" si="283"/>
        <v>28640.750727889113</v>
      </c>
      <c r="G117" s="34">
        <f t="shared" si="283"/>
        <v>28711.386545665388</v>
      </c>
      <c r="H117" s="34">
        <f t="shared" si="283"/>
        <v>28782.196570423886</v>
      </c>
      <c r="I117" s="34">
        <f t="shared" si="283"/>
        <v>28853.181231806022</v>
      </c>
      <c r="J117" s="34">
        <f t="shared" si="283"/>
        <v>28924.340960512825</v>
      </c>
      <c r="K117" s="34">
        <f t="shared" si="283"/>
        <v>28995.676188307538</v>
      </c>
      <c r="L117" s="34">
        <f t="shared" si="283"/>
        <v>29067.187348018269</v>
      </c>
      <c r="M117" s="34">
        <f t="shared" si="283"/>
        <v>29138.874873540568</v>
      </c>
      <c r="N117" s="34">
        <f t="shared" si="283"/>
        <v>29210.739199840118</v>
      </c>
      <c r="O117" s="34">
        <f t="shared" si="283"/>
        <v>29282.780762955332</v>
      </c>
      <c r="P117" s="34">
        <f t="shared" si="283"/>
        <v>29355</v>
      </c>
      <c r="Q117" s="34">
        <f t="shared" si="283"/>
        <v>29427.397349165974</v>
      </c>
      <c r="R117" s="34">
        <f t="shared" si="283"/>
        <v>29499.973249725786</v>
      </c>
      <c r="S117" s="34">
        <f t="shared" si="283"/>
        <v>29572.728142035354</v>
      </c>
      <c r="T117" s="34">
        <f t="shared" si="283"/>
        <v>29645.662467536604</v>
      </c>
      <c r="U117" s="34">
        <f t="shared" si="283"/>
        <v>29718.776668760205</v>
      </c>
      <c r="V117" s="34">
        <f t="shared" si="283"/>
        <v>29792.07118932821</v>
      </c>
      <c r="W117" s="34">
        <f t="shared" si="283"/>
        <v>29865.546473956772</v>
      </c>
      <c r="X117" s="34">
        <f t="shared" si="283"/>
        <v>29939.202968458816</v>
      </c>
      <c r="Y117" s="34">
        <f t="shared" si="283"/>
        <v>30013.041119746787</v>
      </c>
      <c r="Z117" s="34">
        <f t="shared" si="283"/>
        <v>30087.061375835325</v>
      </c>
      <c r="AA117" s="34">
        <f t="shared" si="283"/>
        <v>30161.264185843989</v>
      </c>
      <c r="AB117" s="34">
        <f t="shared" si="283"/>
        <v>30235.65</v>
      </c>
      <c r="AC117" s="34">
        <f t="shared" si="283"/>
        <v>30310.219269640951</v>
      </c>
      <c r="AD117" s="34">
        <f t="shared" si="283"/>
        <v>30384.972447217562</v>
      </c>
      <c r="AE117" s="34">
        <f t="shared" si="283"/>
        <v>30459.90998629641</v>
      </c>
      <c r="AF117" s="34">
        <f t="shared" si="283"/>
        <v>30535.032341562706</v>
      </c>
      <c r="AG117" s="34">
        <f t="shared" si="283"/>
        <v>30610.339968823013</v>
      </c>
      <c r="AH117" s="34">
        <f t="shared" si="283"/>
        <v>30685.833325008058</v>
      </c>
      <c r="AI117" s="34">
        <f t="shared" ref="AI117:BN117" si="284">SUM(AI91:AI92)</f>
        <v>30761.512868175472</v>
      </c>
      <c r="AJ117" s="34">
        <f t="shared" si="284"/>
        <v>30837.379057512582</v>
      </c>
      <c r="AK117" s="34">
        <f t="shared" si="284"/>
        <v>30913.432353339191</v>
      </c>
      <c r="AL117" s="34">
        <f t="shared" si="284"/>
        <v>30989.673217110387</v>
      </c>
      <c r="AM117" s="34">
        <f t="shared" si="284"/>
        <v>31066.102111419314</v>
      </c>
      <c r="AN117" s="34">
        <f t="shared" si="284"/>
        <v>31142.719499999996</v>
      </c>
      <c r="AO117" s="34">
        <f t="shared" si="284"/>
        <v>31219.52584773018</v>
      </c>
      <c r="AP117" s="34">
        <f t="shared" si="284"/>
        <v>31296.521620634085</v>
      </c>
      <c r="AQ117" s="34">
        <f t="shared" si="284"/>
        <v>31373.707285885299</v>
      </c>
      <c r="AR117" s="34">
        <f t="shared" si="284"/>
        <v>31451.083311809587</v>
      </c>
      <c r="AS117" s="34">
        <f t="shared" si="284"/>
        <v>31528.650167887703</v>
      </c>
      <c r="AT117" s="34">
        <f t="shared" si="284"/>
        <v>31606.4083247583</v>
      </c>
      <c r="AU117" s="34">
        <f t="shared" si="284"/>
        <v>31684.358254220733</v>
      </c>
      <c r="AV117" s="34">
        <f t="shared" si="284"/>
        <v>31762.50042923796</v>
      </c>
      <c r="AW117" s="34">
        <f t="shared" si="284"/>
        <v>31840.835323939373</v>
      </c>
      <c r="AX117" s="34">
        <f t="shared" si="284"/>
        <v>31919.363413623694</v>
      </c>
      <c r="AY117" s="34">
        <f t="shared" si="284"/>
        <v>31998.085174761894</v>
      </c>
      <c r="AZ117" s="34">
        <f t="shared" si="284"/>
        <v>32077.001084999993</v>
      </c>
      <c r="BA117" s="34">
        <f t="shared" si="284"/>
        <v>32156.111623162084</v>
      </c>
      <c r="BB117" s="34">
        <f t="shared" si="284"/>
        <v>32235.417269253106</v>
      </c>
      <c r="BC117" s="34">
        <f t="shared" si="284"/>
        <v>32314.918504461864</v>
      </c>
      <c r="BD117" s="34">
        <f t="shared" si="284"/>
        <v>32394.615811163872</v>
      </c>
      <c r="BE117" s="34">
        <f t="shared" si="284"/>
        <v>32474.509672924331</v>
      </c>
      <c r="BF117" s="34">
        <f t="shared" si="284"/>
        <v>32554.600574501052</v>
      </c>
      <c r="BG117" s="34">
        <f t="shared" si="284"/>
        <v>32634.889001847361</v>
      </c>
      <c r="BH117" s="34">
        <f t="shared" si="284"/>
        <v>32715.375442115092</v>
      </c>
      <c r="BI117" s="34">
        <f t="shared" si="284"/>
        <v>32796.060383657554</v>
      </c>
      <c r="BJ117" s="34">
        <f t="shared" si="284"/>
        <v>32876.944316032408</v>
      </c>
      <c r="BK117" s="34">
        <f t="shared" si="284"/>
        <v>4286275.0721216369</v>
      </c>
      <c r="BL117" s="34">
        <f t="shared" si="284"/>
        <v>0</v>
      </c>
      <c r="BM117" s="34">
        <f t="shared" si="284"/>
        <v>0</v>
      </c>
      <c r="BN117" s="34">
        <f t="shared" si="284"/>
        <v>0</v>
      </c>
      <c r="BO117" s="34">
        <f t="shared" ref="BO117:CT117" si="285">SUM(BO91:BO92)</f>
        <v>0</v>
      </c>
      <c r="BP117" s="34">
        <f t="shared" si="285"/>
        <v>0</v>
      </c>
      <c r="BQ117" s="34">
        <f t="shared" si="285"/>
        <v>0</v>
      </c>
      <c r="BR117" s="34">
        <f t="shared" si="285"/>
        <v>0</v>
      </c>
      <c r="BS117" s="34">
        <f t="shared" si="285"/>
        <v>0</v>
      </c>
      <c r="BT117" s="34">
        <f t="shared" si="285"/>
        <v>0</v>
      </c>
      <c r="BU117" s="34">
        <f t="shared" si="285"/>
        <v>0</v>
      </c>
      <c r="BV117" s="34">
        <f t="shared" si="285"/>
        <v>0</v>
      </c>
      <c r="BW117" s="34">
        <f t="shared" si="285"/>
        <v>0</v>
      </c>
      <c r="BX117" s="34">
        <f t="shared" si="285"/>
        <v>0</v>
      </c>
      <c r="BY117" s="34">
        <f t="shared" si="285"/>
        <v>0</v>
      </c>
      <c r="BZ117" s="34">
        <f t="shared" si="285"/>
        <v>0</v>
      </c>
      <c r="CA117" s="34">
        <f t="shared" si="285"/>
        <v>0</v>
      </c>
      <c r="CB117" s="34">
        <f t="shared" si="285"/>
        <v>0</v>
      </c>
      <c r="CC117" s="34">
        <f t="shared" si="285"/>
        <v>0</v>
      </c>
      <c r="CD117" s="34">
        <f t="shared" si="285"/>
        <v>0</v>
      </c>
      <c r="CE117" s="34">
        <f t="shared" si="285"/>
        <v>0</v>
      </c>
      <c r="CF117" s="34">
        <f t="shared" si="285"/>
        <v>0</v>
      </c>
      <c r="CG117" s="34">
        <f t="shared" si="285"/>
        <v>0</v>
      </c>
      <c r="CH117" s="34">
        <f t="shared" si="285"/>
        <v>0</v>
      </c>
      <c r="CI117" s="34">
        <f t="shared" si="285"/>
        <v>0</v>
      </c>
      <c r="CJ117" s="34">
        <f t="shared" si="285"/>
        <v>0</v>
      </c>
      <c r="CK117" s="34">
        <f t="shared" si="285"/>
        <v>0</v>
      </c>
      <c r="CL117" s="34">
        <f t="shared" si="285"/>
        <v>0</v>
      </c>
      <c r="CM117" s="34">
        <f t="shared" si="285"/>
        <v>0</v>
      </c>
      <c r="CN117" s="34">
        <f t="shared" si="285"/>
        <v>0</v>
      </c>
      <c r="CO117" s="34">
        <f t="shared" si="285"/>
        <v>0</v>
      </c>
      <c r="CP117" s="34">
        <f t="shared" si="285"/>
        <v>0</v>
      </c>
      <c r="CQ117" s="34">
        <f t="shared" si="285"/>
        <v>0</v>
      </c>
      <c r="CR117" s="34">
        <f t="shared" si="285"/>
        <v>0</v>
      </c>
      <c r="CS117" s="34">
        <f t="shared" si="285"/>
        <v>0</v>
      </c>
      <c r="CT117" s="34">
        <f t="shared" si="285"/>
        <v>0</v>
      </c>
      <c r="CU117" s="34">
        <f t="shared" ref="CU117:EE117" si="286">SUM(CU91:CU92)</f>
        <v>0</v>
      </c>
      <c r="CV117" s="34">
        <f t="shared" si="286"/>
        <v>0</v>
      </c>
      <c r="CW117" s="34">
        <f t="shared" si="286"/>
        <v>0</v>
      </c>
      <c r="CX117" s="34">
        <f t="shared" si="286"/>
        <v>0</v>
      </c>
      <c r="CY117" s="34">
        <f t="shared" si="286"/>
        <v>0</v>
      </c>
      <c r="CZ117" s="34">
        <f t="shared" si="286"/>
        <v>0</v>
      </c>
      <c r="DA117" s="34">
        <f t="shared" si="286"/>
        <v>0</v>
      </c>
      <c r="DB117" s="34">
        <f t="shared" si="286"/>
        <v>0</v>
      </c>
      <c r="DC117" s="34">
        <f t="shared" si="286"/>
        <v>0</v>
      </c>
      <c r="DD117" s="34">
        <f t="shared" si="286"/>
        <v>0</v>
      </c>
      <c r="DE117" s="34">
        <f t="shared" si="286"/>
        <v>0</v>
      </c>
      <c r="DF117" s="34">
        <f t="shared" si="286"/>
        <v>0</v>
      </c>
      <c r="DG117" s="34">
        <f t="shared" si="286"/>
        <v>0</v>
      </c>
      <c r="DH117" s="34">
        <f t="shared" si="286"/>
        <v>0</v>
      </c>
      <c r="DI117" s="34">
        <f t="shared" si="286"/>
        <v>0</v>
      </c>
      <c r="DJ117" s="34">
        <f t="shared" si="286"/>
        <v>0</v>
      </c>
      <c r="DK117" s="34">
        <f t="shared" si="286"/>
        <v>0</v>
      </c>
      <c r="DL117" s="34">
        <f t="shared" si="286"/>
        <v>0</v>
      </c>
      <c r="DM117" s="34">
        <f t="shared" si="286"/>
        <v>0</v>
      </c>
      <c r="DN117" s="34">
        <f t="shared" si="286"/>
        <v>0</v>
      </c>
      <c r="DO117" s="34">
        <f t="shared" si="286"/>
        <v>0</v>
      </c>
      <c r="DP117" s="34">
        <f t="shared" si="286"/>
        <v>0</v>
      </c>
      <c r="DQ117" s="34">
        <f t="shared" si="286"/>
        <v>0</v>
      </c>
      <c r="DR117" s="34">
        <f t="shared" si="286"/>
        <v>0</v>
      </c>
      <c r="DS117" s="34">
        <f t="shared" si="286"/>
        <v>0</v>
      </c>
      <c r="DT117" s="34">
        <f t="shared" si="286"/>
        <v>0</v>
      </c>
      <c r="DU117" s="34">
        <f t="shared" si="286"/>
        <v>0</v>
      </c>
      <c r="DV117" s="34">
        <f t="shared" si="286"/>
        <v>0</v>
      </c>
      <c r="DW117" s="34">
        <f t="shared" si="286"/>
        <v>0</v>
      </c>
      <c r="DX117" s="34">
        <f t="shared" si="286"/>
        <v>0</v>
      </c>
      <c r="DY117" s="34">
        <f t="shared" si="286"/>
        <v>0</v>
      </c>
      <c r="DZ117" s="34">
        <f t="shared" si="286"/>
        <v>0</v>
      </c>
      <c r="EA117" s="34">
        <f t="shared" si="286"/>
        <v>0</v>
      </c>
      <c r="EB117" s="34">
        <f t="shared" si="286"/>
        <v>0</v>
      </c>
      <c r="EC117" s="34">
        <f t="shared" si="286"/>
        <v>0</v>
      </c>
      <c r="ED117" s="34">
        <f t="shared" si="286"/>
        <v>0</v>
      </c>
      <c r="EE117" s="35">
        <f t="shared" si="286"/>
        <v>0</v>
      </c>
    </row>
    <row r="118" spans="1:135" s="49" customFormat="1" x14ac:dyDescent="0.6">
      <c r="A118" s="65"/>
      <c r="B118" s="66" t="s">
        <v>20</v>
      </c>
      <c r="C118" s="67">
        <v>0</v>
      </c>
      <c r="D118" s="68">
        <f t="shared" ref="D118:AI118" si="287">MIN(D114+D115-D116-D117, D105*$J$10)</f>
        <v>0</v>
      </c>
      <c r="E118" s="68">
        <f t="shared" si="287"/>
        <v>0</v>
      </c>
      <c r="F118" s="68">
        <f t="shared" si="287"/>
        <v>0</v>
      </c>
      <c r="G118" s="68">
        <f t="shared" si="287"/>
        <v>0</v>
      </c>
      <c r="H118" s="68">
        <f t="shared" si="287"/>
        <v>0</v>
      </c>
      <c r="I118" s="68">
        <f t="shared" si="287"/>
        <v>0</v>
      </c>
      <c r="J118" s="68">
        <f t="shared" si="287"/>
        <v>0</v>
      </c>
      <c r="K118" s="68">
        <f t="shared" si="287"/>
        <v>0</v>
      </c>
      <c r="L118" s="68">
        <f t="shared" si="287"/>
        <v>0</v>
      </c>
      <c r="M118" s="68">
        <f t="shared" si="287"/>
        <v>0</v>
      </c>
      <c r="N118" s="68">
        <f t="shared" si="287"/>
        <v>0</v>
      </c>
      <c r="O118" s="68">
        <f t="shared" si="287"/>
        <v>0</v>
      </c>
      <c r="P118" s="68">
        <f t="shared" si="287"/>
        <v>0</v>
      </c>
      <c r="Q118" s="68">
        <f t="shared" si="287"/>
        <v>0</v>
      </c>
      <c r="R118" s="68">
        <f t="shared" si="287"/>
        <v>0</v>
      </c>
      <c r="S118" s="68">
        <f t="shared" si="287"/>
        <v>0</v>
      </c>
      <c r="T118" s="68">
        <f t="shared" si="287"/>
        <v>0</v>
      </c>
      <c r="U118" s="68">
        <f t="shared" si="287"/>
        <v>0</v>
      </c>
      <c r="V118" s="68">
        <f t="shared" si="287"/>
        <v>0</v>
      </c>
      <c r="W118" s="68">
        <f t="shared" si="287"/>
        <v>0</v>
      </c>
      <c r="X118" s="68">
        <f t="shared" si="287"/>
        <v>0</v>
      </c>
      <c r="Y118" s="68">
        <f t="shared" si="287"/>
        <v>0</v>
      </c>
      <c r="Z118" s="68">
        <f t="shared" si="287"/>
        <v>0</v>
      </c>
      <c r="AA118" s="68">
        <f t="shared" si="287"/>
        <v>0</v>
      </c>
      <c r="AB118" s="68">
        <f t="shared" si="287"/>
        <v>0</v>
      </c>
      <c r="AC118" s="68">
        <f t="shared" si="287"/>
        <v>0</v>
      </c>
      <c r="AD118" s="68">
        <f t="shared" si="287"/>
        <v>0</v>
      </c>
      <c r="AE118" s="68">
        <f t="shared" si="287"/>
        <v>0</v>
      </c>
      <c r="AF118" s="68">
        <f t="shared" si="287"/>
        <v>0</v>
      </c>
      <c r="AG118" s="68">
        <f t="shared" si="287"/>
        <v>0</v>
      </c>
      <c r="AH118" s="68">
        <f t="shared" si="287"/>
        <v>0</v>
      </c>
      <c r="AI118" s="68">
        <f t="shared" si="287"/>
        <v>0</v>
      </c>
      <c r="AJ118" s="68">
        <f t="shared" ref="AJ118:BO118" si="288">MIN(AJ114+AJ115-AJ116-AJ117, AJ105*$J$10)</f>
        <v>0</v>
      </c>
      <c r="AK118" s="68">
        <f t="shared" si="288"/>
        <v>0</v>
      </c>
      <c r="AL118" s="68">
        <f t="shared" si="288"/>
        <v>0</v>
      </c>
      <c r="AM118" s="68">
        <f t="shared" si="288"/>
        <v>0</v>
      </c>
      <c r="AN118" s="68">
        <f t="shared" si="288"/>
        <v>0</v>
      </c>
      <c r="AO118" s="68">
        <f t="shared" si="288"/>
        <v>0</v>
      </c>
      <c r="AP118" s="68">
        <f t="shared" si="288"/>
        <v>0</v>
      </c>
      <c r="AQ118" s="68">
        <f t="shared" si="288"/>
        <v>0</v>
      </c>
      <c r="AR118" s="68">
        <f t="shared" si="288"/>
        <v>0</v>
      </c>
      <c r="AS118" s="68">
        <f t="shared" si="288"/>
        <v>0</v>
      </c>
      <c r="AT118" s="68">
        <f t="shared" si="288"/>
        <v>0</v>
      </c>
      <c r="AU118" s="68">
        <f t="shared" si="288"/>
        <v>0</v>
      </c>
      <c r="AV118" s="68">
        <f t="shared" si="288"/>
        <v>0</v>
      </c>
      <c r="AW118" s="68">
        <f t="shared" si="288"/>
        <v>0</v>
      </c>
      <c r="AX118" s="68">
        <f t="shared" si="288"/>
        <v>0</v>
      </c>
      <c r="AY118" s="68">
        <f t="shared" si="288"/>
        <v>0</v>
      </c>
      <c r="AZ118" s="68">
        <f t="shared" si="288"/>
        <v>0</v>
      </c>
      <c r="BA118" s="68">
        <f t="shared" si="288"/>
        <v>0</v>
      </c>
      <c r="BB118" s="68">
        <f t="shared" si="288"/>
        <v>0</v>
      </c>
      <c r="BC118" s="68">
        <f t="shared" si="288"/>
        <v>0</v>
      </c>
      <c r="BD118" s="68">
        <f t="shared" si="288"/>
        <v>0</v>
      </c>
      <c r="BE118" s="68">
        <f t="shared" si="288"/>
        <v>0</v>
      </c>
      <c r="BF118" s="68">
        <f t="shared" si="288"/>
        <v>0</v>
      </c>
      <c r="BG118" s="68">
        <f t="shared" si="288"/>
        <v>0</v>
      </c>
      <c r="BH118" s="68">
        <f t="shared" si="288"/>
        <v>0</v>
      </c>
      <c r="BI118" s="68">
        <f t="shared" si="288"/>
        <v>0</v>
      </c>
      <c r="BJ118" s="68">
        <f t="shared" si="288"/>
        <v>0</v>
      </c>
      <c r="BK118" s="68">
        <f t="shared" si="288"/>
        <v>503153.68299833033</v>
      </c>
      <c r="BL118" s="68">
        <f t="shared" si="288"/>
        <v>0</v>
      </c>
      <c r="BM118" s="68">
        <f t="shared" si="288"/>
        <v>0</v>
      </c>
      <c r="BN118" s="68">
        <f t="shared" si="288"/>
        <v>0</v>
      </c>
      <c r="BO118" s="68">
        <f t="shared" si="288"/>
        <v>0</v>
      </c>
      <c r="BP118" s="68">
        <f t="shared" ref="BP118:CU118" si="289">MIN(BP114+BP115-BP116-BP117, BP105*$J$10)</f>
        <v>0</v>
      </c>
      <c r="BQ118" s="68">
        <f t="shared" si="289"/>
        <v>0</v>
      </c>
      <c r="BR118" s="68">
        <f t="shared" si="289"/>
        <v>0</v>
      </c>
      <c r="BS118" s="68">
        <f t="shared" si="289"/>
        <v>0</v>
      </c>
      <c r="BT118" s="68">
        <f t="shared" si="289"/>
        <v>0</v>
      </c>
      <c r="BU118" s="68">
        <f t="shared" si="289"/>
        <v>0</v>
      </c>
      <c r="BV118" s="68">
        <f t="shared" si="289"/>
        <v>0</v>
      </c>
      <c r="BW118" s="68">
        <f t="shared" si="289"/>
        <v>0</v>
      </c>
      <c r="BX118" s="68">
        <f t="shared" si="289"/>
        <v>0</v>
      </c>
      <c r="BY118" s="68">
        <f t="shared" si="289"/>
        <v>0</v>
      </c>
      <c r="BZ118" s="68">
        <f t="shared" si="289"/>
        <v>0</v>
      </c>
      <c r="CA118" s="68">
        <f t="shared" si="289"/>
        <v>0</v>
      </c>
      <c r="CB118" s="68">
        <f t="shared" si="289"/>
        <v>0</v>
      </c>
      <c r="CC118" s="68">
        <f t="shared" si="289"/>
        <v>0</v>
      </c>
      <c r="CD118" s="68">
        <f t="shared" si="289"/>
        <v>0</v>
      </c>
      <c r="CE118" s="68">
        <f t="shared" si="289"/>
        <v>0</v>
      </c>
      <c r="CF118" s="68">
        <f t="shared" si="289"/>
        <v>0</v>
      </c>
      <c r="CG118" s="68">
        <f t="shared" si="289"/>
        <v>0</v>
      </c>
      <c r="CH118" s="68">
        <f t="shared" si="289"/>
        <v>0</v>
      </c>
      <c r="CI118" s="68">
        <f t="shared" si="289"/>
        <v>0</v>
      </c>
      <c r="CJ118" s="68">
        <f t="shared" si="289"/>
        <v>0</v>
      </c>
      <c r="CK118" s="68">
        <f t="shared" si="289"/>
        <v>0</v>
      </c>
      <c r="CL118" s="68">
        <f t="shared" si="289"/>
        <v>0</v>
      </c>
      <c r="CM118" s="68">
        <f t="shared" si="289"/>
        <v>0</v>
      </c>
      <c r="CN118" s="68">
        <f t="shared" si="289"/>
        <v>0</v>
      </c>
      <c r="CO118" s="68">
        <f t="shared" si="289"/>
        <v>0</v>
      </c>
      <c r="CP118" s="68">
        <f t="shared" si="289"/>
        <v>0</v>
      </c>
      <c r="CQ118" s="68">
        <f t="shared" si="289"/>
        <v>0</v>
      </c>
      <c r="CR118" s="68">
        <f t="shared" si="289"/>
        <v>0</v>
      </c>
      <c r="CS118" s="68">
        <f t="shared" si="289"/>
        <v>0</v>
      </c>
      <c r="CT118" s="68">
        <f t="shared" si="289"/>
        <v>0</v>
      </c>
      <c r="CU118" s="68">
        <f t="shared" si="289"/>
        <v>0</v>
      </c>
      <c r="CV118" s="68">
        <f t="shared" ref="CV118:EA118" si="290">MIN(CV114+CV115-CV116-CV117, CV105*$J$10)</f>
        <v>0</v>
      </c>
      <c r="CW118" s="68">
        <f t="shared" si="290"/>
        <v>0</v>
      </c>
      <c r="CX118" s="68">
        <f t="shared" si="290"/>
        <v>0</v>
      </c>
      <c r="CY118" s="68">
        <f t="shared" si="290"/>
        <v>0</v>
      </c>
      <c r="CZ118" s="68">
        <f t="shared" si="290"/>
        <v>0</v>
      </c>
      <c r="DA118" s="68">
        <f t="shared" si="290"/>
        <v>0</v>
      </c>
      <c r="DB118" s="68">
        <f t="shared" si="290"/>
        <v>0</v>
      </c>
      <c r="DC118" s="68">
        <f t="shared" si="290"/>
        <v>0</v>
      </c>
      <c r="DD118" s="68">
        <f t="shared" si="290"/>
        <v>0</v>
      </c>
      <c r="DE118" s="68">
        <f t="shared" si="290"/>
        <v>0</v>
      </c>
      <c r="DF118" s="68">
        <f t="shared" si="290"/>
        <v>0</v>
      </c>
      <c r="DG118" s="68">
        <f t="shared" si="290"/>
        <v>0</v>
      </c>
      <c r="DH118" s="68">
        <f t="shared" si="290"/>
        <v>0</v>
      </c>
      <c r="DI118" s="68">
        <f t="shared" si="290"/>
        <v>0</v>
      </c>
      <c r="DJ118" s="68">
        <f t="shared" si="290"/>
        <v>0</v>
      </c>
      <c r="DK118" s="68">
        <f t="shared" si="290"/>
        <v>0</v>
      </c>
      <c r="DL118" s="68">
        <f t="shared" si="290"/>
        <v>0</v>
      </c>
      <c r="DM118" s="68">
        <f t="shared" si="290"/>
        <v>0</v>
      </c>
      <c r="DN118" s="68">
        <f t="shared" si="290"/>
        <v>0</v>
      </c>
      <c r="DO118" s="68">
        <f t="shared" si="290"/>
        <v>0</v>
      </c>
      <c r="DP118" s="68">
        <f t="shared" si="290"/>
        <v>0</v>
      </c>
      <c r="DQ118" s="68">
        <f t="shared" si="290"/>
        <v>0</v>
      </c>
      <c r="DR118" s="68">
        <f t="shared" si="290"/>
        <v>0</v>
      </c>
      <c r="DS118" s="68">
        <f t="shared" si="290"/>
        <v>0</v>
      </c>
      <c r="DT118" s="68">
        <f t="shared" si="290"/>
        <v>0</v>
      </c>
      <c r="DU118" s="68">
        <f t="shared" si="290"/>
        <v>0</v>
      </c>
      <c r="DV118" s="68">
        <f t="shared" si="290"/>
        <v>0</v>
      </c>
      <c r="DW118" s="68">
        <f t="shared" si="290"/>
        <v>0</v>
      </c>
      <c r="DX118" s="68">
        <f t="shared" si="290"/>
        <v>0</v>
      </c>
      <c r="DY118" s="68">
        <f t="shared" si="290"/>
        <v>0</v>
      </c>
      <c r="DZ118" s="68">
        <f t="shared" si="290"/>
        <v>0</v>
      </c>
      <c r="EA118" s="68">
        <f t="shared" si="290"/>
        <v>0</v>
      </c>
      <c r="EB118" s="68">
        <f t="shared" ref="EB118:EE118" si="291">MIN(EB114+EB115-EB116-EB117, EB105*$J$10)</f>
        <v>0</v>
      </c>
      <c r="EC118" s="68">
        <f t="shared" si="291"/>
        <v>0</v>
      </c>
      <c r="ED118" s="68">
        <f t="shared" si="291"/>
        <v>0</v>
      </c>
      <c r="EE118" s="69">
        <f t="shared" si="291"/>
        <v>0</v>
      </c>
    </row>
    <row r="119" spans="1:135" x14ac:dyDescent="0.6">
      <c r="A119" s="1"/>
      <c r="B119" s="54" t="s">
        <v>21</v>
      </c>
      <c r="C119" s="33">
        <f>C114+C115-C116-C117-C118</f>
        <v>3800000</v>
      </c>
      <c r="D119" s="34">
        <f>D114+D115-D116-D117-D118</f>
        <v>3814024.2004015357</v>
      </c>
      <c r="E119" s="34">
        <f t="shared" ref="E119:BP119" si="292">E114+E115-E116-E117-E118</f>
        <v>3828135.0510378098</v>
      </c>
      <c r="F119" s="34">
        <f t="shared" si="292"/>
        <v>3840943.989369676</v>
      </c>
      <c r="G119" s="34">
        <f t="shared" si="292"/>
        <v>3855214.9901753343</v>
      </c>
      <c r="H119" s="34">
        <f t="shared" si="292"/>
        <v>3868175.6946444004</v>
      </c>
      <c r="I119" s="34">
        <f t="shared" si="292"/>
        <v>3882609.6393145439</v>
      </c>
      <c r="J119" s="34">
        <f t="shared" si="292"/>
        <v>3897133.9484548592</v>
      </c>
      <c r="K119" s="34">
        <f t="shared" si="292"/>
        <v>3908921.1637033615</v>
      </c>
      <c r="L119" s="34">
        <f t="shared" si="292"/>
        <v>3923597.0676498502</v>
      </c>
      <c r="M119" s="34">
        <f t="shared" si="292"/>
        <v>3936941.5107056927</v>
      </c>
      <c r="N119" s="34">
        <f t="shared" si="292"/>
        <v>3951787.4267085828</v>
      </c>
      <c r="O119" s="34">
        <f t="shared" si="292"/>
        <v>3965293.1990879504</v>
      </c>
      <c r="P119" s="34">
        <f t="shared" si="292"/>
        <v>3980312.1261008093</v>
      </c>
      <c r="Q119" s="34">
        <f t="shared" si="292"/>
        <v>3995426.7262545316</v>
      </c>
      <c r="R119" s="34">
        <f t="shared" si="292"/>
        <v>4009187.8170102118</v>
      </c>
      <c r="S119" s="34">
        <f t="shared" si="292"/>
        <v>4024480.2220728975</v>
      </c>
      <c r="T119" s="34">
        <f t="shared" si="292"/>
        <v>4038410.2045625141</v>
      </c>
      <c r="U119" s="34">
        <f t="shared" si="292"/>
        <v>4053883.5765364971</v>
      </c>
      <c r="V119" s="34">
        <f t="shared" si="292"/>
        <v>4069456.8099822039</v>
      </c>
      <c r="W119" s="34">
        <f t="shared" si="292"/>
        <v>4080701.6038613971</v>
      </c>
      <c r="X119" s="34">
        <f t="shared" si="292"/>
        <v>4096427.8147827992</v>
      </c>
      <c r="Y119" s="34">
        <f t="shared" si="292"/>
        <v>4110769.4416449061</v>
      </c>
      <c r="Z119" s="34">
        <f t="shared" si="292"/>
        <v>4126684.2706746017</v>
      </c>
      <c r="AA119" s="34">
        <f t="shared" si="292"/>
        <v>4141205.2806475214</v>
      </c>
      <c r="AB119" s="34">
        <f t="shared" si="292"/>
        <v>4157312.1157154567</v>
      </c>
      <c r="AC119" s="34">
        <f t="shared" si="292"/>
        <v>4173524.6263248734</v>
      </c>
      <c r="AD119" s="34">
        <f t="shared" si="292"/>
        <v>4188329.0988000603</v>
      </c>
      <c r="AE119" s="34">
        <f t="shared" si="292"/>
        <v>4204739.0166940158</v>
      </c>
      <c r="AF119" s="34">
        <f t="shared" si="292"/>
        <v>4219731.4076266494</v>
      </c>
      <c r="AG119" s="34">
        <f t="shared" si="292"/>
        <v>4236342.3055574503</v>
      </c>
      <c r="AH119" s="34">
        <f t="shared" si="292"/>
        <v>4253063.5956985028</v>
      </c>
      <c r="AI119" s="34">
        <f t="shared" si="292"/>
        <v>4265267.2499587433</v>
      </c>
      <c r="AJ119" s="34">
        <f t="shared" si="292"/>
        <v>4282160.6812442187</v>
      </c>
      <c r="AK119" s="34">
        <f t="shared" si="292"/>
        <v>4297612.966498821</v>
      </c>
      <c r="AL119" s="34">
        <f t="shared" si="292"/>
        <v>4314716.0709226672</v>
      </c>
      <c r="AM119" s="34">
        <f t="shared" si="292"/>
        <v>4330368.184636049</v>
      </c>
      <c r="AN119" s="34">
        <f t="shared" si="292"/>
        <v>4347684.7926349705</v>
      </c>
      <c r="AO119" s="34">
        <f t="shared" si="292"/>
        <v>4365118.377156903</v>
      </c>
      <c r="AP119" s="34">
        <f t="shared" si="292"/>
        <v>4381085.8096627379</v>
      </c>
      <c r="AQ119" s="34">
        <f t="shared" si="292"/>
        <v>4398738.9894680167</v>
      </c>
      <c r="AR119" s="34">
        <f t="shared" si="292"/>
        <v>4414915.8923525261</v>
      </c>
      <c r="AS119" s="34">
        <f t="shared" si="292"/>
        <v>4432792.7074905131</v>
      </c>
      <c r="AT119" s="34">
        <f t="shared" si="292"/>
        <v>4450791.816384648</v>
      </c>
      <c r="AU119" s="34">
        <f t="shared" si="292"/>
        <v>4464070.1091564223</v>
      </c>
      <c r="AV119" s="34">
        <f t="shared" si="292"/>
        <v>4482263.1381819928</v>
      </c>
      <c r="AW119" s="34">
        <f t="shared" si="292"/>
        <v>4498954.6589229945</v>
      </c>
      <c r="AX119" s="34">
        <f t="shared" si="292"/>
        <v>4517381.2032760726</v>
      </c>
      <c r="AY119" s="34">
        <f t="shared" si="292"/>
        <v>4534295.7201239103</v>
      </c>
      <c r="AZ119" s="34">
        <f t="shared" si="292"/>
        <v>4552960.113744799</v>
      </c>
      <c r="BA119" s="34">
        <f t="shared" si="292"/>
        <v>4571754.2621998163</v>
      </c>
      <c r="BB119" s="34">
        <f t="shared" si="292"/>
        <v>4589020.1791571127</v>
      </c>
      <c r="BC119" s="34">
        <f t="shared" si="292"/>
        <v>4608059.0537434854</v>
      </c>
      <c r="BD119" s="34">
        <f t="shared" si="292"/>
        <v>4625558.8675697707</v>
      </c>
      <c r="BE119" s="34">
        <f t="shared" si="292"/>
        <v>4644847.0400688564</v>
      </c>
      <c r="BF119" s="34">
        <f t="shared" si="292"/>
        <v>4664270.9674855052</v>
      </c>
      <c r="BG119" s="34">
        <f t="shared" si="292"/>
        <v>4680446.9376983494</v>
      </c>
      <c r="BH119" s="34">
        <f t="shared" si="292"/>
        <v>4700108.4737160876</v>
      </c>
      <c r="BI119" s="34">
        <f t="shared" si="292"/>
        <v>4718203.5214530369</v>
      </c>
      <c r="BJ119" s="34">
        <f t="shared" si="292"/>
        <v>4738126.0066321362</v>
      </c>
      <c r="BK119" s="34">
        <f t="shared" si="292"/>
        <v>0</v>
      </c>
      <c r="BL119" s="34">
        <f t="shared" si="292"/>
        <v>0</v>
      </c>
      <c r="BM119" s="34">
        <f t="shared" si="292"/>
        <v>0</v>
      </c>
      <c r="BN119" s="34">
        <f t="shared" si="292"/>
        <v>0</v>
      </c>
      <c r="BO119" s="34">
        <f t="shared" si="292"/>
        <v>0</v>
      </c>
      <c r="BP119" s="34">
        <f t="shared" si="292"/>
        <v>0</v>
      </c>
      <c r="BQ119" s="34">
        <f t="shared" ref="BQ119:EB119" si="293">BQ114+BQ115-BQ116-BQ117-BQ118</f>
        <v>0</v>
      </c>
      <c r="BR119" s="34">
        <f t="shared" si="293"/>
        <v>0</v>
      </c>
      <c r="BS119" s="34">
        <f t="shared" si="293"/>
        <v>0</v>
      </c>
      <c r="BT119" s="34">
        <f t="shared" si="293"/>
        <v>0</v>
      </c>
      <c r="BU119" s="34">
        <f t="shared" si="293"/>
        <v>0</v>
      </c>
      <c r="BV119" s="34">
        <f t="shared" si="293"/>
        <v>0</v>
      </c>
      <c r="BW119" s="34">
        <f t="shared" si="293"/>
        <v>0</v>
      </c>
      <c r="BX119" s="34">
        <f t="shared" si="293"/>
        <v>0</v>
      </c>
      <c r="BY119" s="34">
        <f t="shared" si="293"/>
        <v>0</v>
      </c>
      <c r="BZ119" s="34">
        <f t="shared" si="293"/>
        <v>0</v>
      </c>
      <c r="CA119" s="34">
        <f t="shared" si="293"/>
        <v>0</v>
      </c>
      <c r="CB119" s="34">
        <f t="shared" si="293"/>
        <v>0</v>
      </c>
      <c r="CC119" s="34">
        <f t="shared" si="293"/>
        <v>0</v>
      </c>
      <c r="CD119" s="34">
        <f t="shared" si="293"/>
        <v>0</v>
      </c>
      <c r="CE119" s="34">
        <f t="shared" si="293"/>
        <v>0</v>
      </c>
      <c r="CF119" s="34">
        <f t="shared" si="293"/>
        <v>0</v>
      </c>
      <c r="CG119" s="34">
        <f t="shared" si="293"/>
        <v>0</v>
      </c>
      <c r="CH119" s="34">
        <f t="shared" si="293"/>
        <v>0</v>
      </c>
      <c r="CI119" s="34">
        <f t="shared" si="293"/>
        <v>0</v>
      </c>
      <c r="CJ119" s="34">
        <f t="shared" si="293"/>
        <v>0</v>
      </c>
      <c r="CK119" s="34">
        <f t="shared" si="293"/>
        <v>0</v>
      </c>
      <c r="CL119" s="34">
        <f t="shared" si="293"/>
        <v>0</v>
      </c>
      <c r="CM119" s="34">
        <f t="shared" si="293"/>
        <v>0</v>
      </c>
      <c r="CN119" s="34">
        <f t="shared" si="293"/>
        <v>0</v>
      </c>
      <c r="CO119" s="34">
        <f t="shared" si="293"/>
        <v>0</v>
      </c>
      <c r="CP119" s="34">
        <f t="shared" si="293"/>
        <v>0</v>
      </c>
      <c r="CQ119" s="34">
        <f t="shared" si="293"/>
        <v>0</v>
      </c>
      <c r="CR119" s="34">
        <f t="shared" si="293"/>
        <v>0</v>
      </c>
      <c r="CS119" s="34">
        <f t="shared" si="293"/>
        <v>0</v>
      </c>
      <c r="CT119" s="34">
        <f t="shared" si="293"/>
        <v>0</v>
      </c>
      <c r="CU119" s="34">
        <f t="shared" si="293"/>
        <v>0</v>
      </c>
      <c r="CV119" s="34">
        <f t="shared" si="293"/>
        <v>0</v>
      </c>
      <c r="CW119" s="34">
        <f t="shared" si="293"/>
        <v>0</v>
      </c>
      <c r="CX119" s="34">
        <f t="shared" si="293"/>
        <v>0</v>
      </c>
      <c r="CY119" s="34">
        <f t="shared" si="293"/>
        <v>0</v>
      </c>
      <c r="CZ119" s="34">
        <f t="shared" si="293"/>
        <v>0</v>
      </c>
      <c r="DA119" s="34">
        <f t="shared" si="293"/>
        <v>0</v>
      </c>
      <c r="DB119" s="34">
        <f t="shared" si="293"/>
        <v>0</v>
      </c>
      <c r="DC119" s="34">
        <f t="shared" si="293"/>
        <v>0</v>
      </c>
      <c r="DD119" s="34">
        <f t="shared" si="293"/>
        <v>0</v>
      </c>
      <c r="DE119" s="34">
        <f t="shared" si="293"/>
        <v>0</v>
      </c>
      <c r="DF119" s="34">
        <f t="shared" si="293"/>
        <v>0</v>
      </c>
      <c r="DG119" s="34">
        <f t="shared" si="293"/>
        <v>0</v>
      </c>
      <c r="DH119" s="34">
        <f t="shared" si="293"/>
        <v>0</v>
      </c>
      <c r="DI119" s="34">
        <f t="shared" si="293"/>
        <v>0</v>
      </c>
      <c r="DJ119" s="34">
        <f t="shared" si="293"/>
        <v>0</v>
      </c>
      <c r="DK119" s="34">
        <f t="shared" si="293"/>
        <v>0</v>
      </c>
      <c r="DL119" s="34">
        <f t="shared" si="293"/>
        <v>0</v>
      </c>
      <c r="DM119" s="34">
        <f t="shared" si="293"/>
        <v>0</v>
      </c>
      <c r="DN119" s="34">
        <f t="shared" si="293"/>
        <v>0</v>
      </c>
      <c r="DO119" s="34">
        <f t="shared" si="293"/>
        <v>0</v>
      </c>
      <c r="DP119" s="34">
        <f t="shared" si="293"/>
        <v>0</v>
      </c>
      <c r="DQ119" s="34">
        <f t="shared" si="293"/>
        <v>0</v>
      </c>
      <c r="DR119" s="34">
        <f t="shared" si="293"/>
        <v>0</v>
      </c>
      <c r="DS119" s="34">
        <f t="shared" si="293"/>
        <v>0</v>
      </c>
      <c r="DT119" s="34">
        <f t="shared" si="293"/>
        <v>0</v>
      </c>
      <c r="DU119" s="34">
        <f t="shared" si="293"/>
        <v>0</v>
      </c>
      <c r="DV119" s="34">
        <f t="shared" si="293"/>
        <v>0</v>
      </c>
      <c r="DW119" s="34">
        <f t="shared" si="293"/>
        <v>0</v>
      </c>
      <c r="DX119" s="34">
        <f t="shared" si="293"/>
        <v>0</v>
      </c>
      <c r="DY119" s="34">
        <f t="shared" si="293"/>
        <v>0</v>
      </c>
      <c r="DZ119" s="34">
        <f t="shared" si="293"/>
        <v>0</v>
      </c>
      <c r="EA119" s="34">
        <f t="shared" si="293"/>
        <v>0</v>
      </c>
      <c r="EB119" s="34">
        <f t="shared" si="293"/>
        <v>0</v>
      </c>
      <c r="EC119" s="34">
        <f t="shared" ref="EC119:EE119" si="294">EC114+EC115-EC116-EC117-EC118</f>
        <v>0</v>
      </c>
      <c r="ED119" s="34">
        <f t="shared" si="294"/>
        <v>0</v>
      </c>
      <c r="EE119" s="35">
        <f t="shared" si="294"/>
        <v>0</v>
      </c>
    </row>
    <row r="120" spans="1:135" s="49" customFormat="1" x14ac:dyDescent="0.6">
      <c r="B120" s="60" t="s">
        <v>22</v>
      </c>
      <c r="C120" s="62">
        <f>SUM(C116:C118)</f>
        <v>-3800000</v>
      </c>
      <c r="D120" s="63">
        <f>SUM(D116:D118)</f>
        <v>28500</v>
      </c>
      <c r="E120" s="63">
        <f t="shared" ref="E120:BP120" si="295">SUM(E116:E118)</f>
        <v>28570.288688510656</v>
      </c>
      <c r="F120" s="63">
        <f t="shared" si="295"/>
        <v>28640.750727889113</v>
      </c>
      <c r="G120" s="63">
        <f t="shared" si="295"/>
        <v>28711.386545665388</v>
      </c>
      <c r="H120" s="63">
        <f t="shared" si="295"/>
        <v>28782.196570423886</v>
      </c>
      <c r="I120" s="63">
        <f t="shared" si="295"/>
        <v>28853.181231806022</v>
      </c>
      <c r="J120" s="63">
        <f t="shared" si="295"/>
        <v>28924.340960512825</v>
      </c>
      <c r="K120" s="63">
        <f t="shared" si="295"/>
        <v>28995.676188307538</v>
      </c>
      <c r="L120" s="63">
        <f t="shared" si="295"/>
        <v>29067.187348018269</v>
      </c>
      <c r="M120" s="63">
        <f t="shared" si="295"/>
        <v>29138.874873540568</v>
      </c>
      <c r="N120" s="63">
        <f t="shared" si="295"/>
        <v>29210.739199840118</v>
      </c>
      <c r="O120" s="63">
        <f t="shared" si="295"/>
        <v>29282.780762955332</v>
      </c>
      <c r="P120" s="63">
        <f t="shared" si="295"/>
        <v>29355</v>
      </c>
      <c r="Q120" s="63">
        <f t="shared" si="295"/>
        <v>29427.397349165974</v>
      </c>
      <c r="R120" s="63">
        <f t="shared" si="295"/>
        <v>29499.973249725786</v>
      </c>
      <c r="S120" s="63">
        <f t="shared" si="295"/>
        <v>29572.728142035354</v>
      </c>
      <c r="T120" s="63">
        <f t="shared" si="295"/>
        <v>29645.662467536604</v>
      </c>
      <c r="U120" s="63">
        <f t="shared" si="295"/>
        <v>29718.776668760205</v>
      </c>
      <c r="V120" s="63">
        <f t="shared" si="295"/>
        <v>29792.07118932821</v>
      </c>
      <c r="W120" s="63">
        <f t="shared" si="295"/>
        <v>29865.546473956772</v>
      </c>
      <c r="X120" s="63">
        <f t="shared" si="295"/>
        <v>29939.202968458816</v>
      </c>
      <c r="Y120" s="63">
        <f t="shared" si="295"/>
        <v>30013.041119746787</v>
      </c>
      <c r="Z120" s="63">
        <f t="shared" si="295"/>
        <v>30087.061375835325</v>
      </c>
      <c r="AA120" s="63">
        <f t="shared" si="295"/>
        <v>30161.264185843989</v>
      </c>
      <c r="AB120" s="63">
        <f t="shared" si="295"/>
        <v>30235.65</v>
      </c>
      <c r="AC120" s="63">
        <f t="shared" si="295"/>
        <v>30310.219269640951</v>
      </c>
      <c r="AD120" s="63">
        <f t="shared" si="295"/>
        <v>30384.972447217562</v>
      </c>
      <c r="AE120" s="63">
        <f t="shared" si="295"/>
        <v>30459.90998629641</v>
      </c>
      <c r="AF120" s="63">
        <f t="shared" si="295"/>
        <v>30535.032341562706</v>
      </c>
      <c r="AG120" s="63">
        <f t="shared" si="295"/>
        <v>30610.339968823013</v>
      </c>
      <c r="AH120" s="63">
        <f t="shared" si="295"/>
        <v>30685.833325008058</v>
      </c>
      <c r="AI120" s="63">
        <f t="shared" si="295"/>
        <v>30761.512868175472</v>
      </c>
      <c r="AJ120" s="63">
        <f t="shared" si="295"/>
        <v>30837.379057512582</v>
      </c>
      <c r="AK120" s="63">
        <f t="shared" si="295"/>
        <v>30913.432353339191</v>
      </c>
      <c r="AL120" s="63">
        <f t="shared" si="295"/>
        <v>30989.673217110387</v>
      </c>
      <c r="AM120" s="63">
        <f t="shared" si="295"/>
        <v>31066.102111419314</v>
      </c>
      <c r="AN120" s="63">
        <f t="shared" si="295"/>
        <v>31142.719499999996</v>
      </c>
      <c r="AO120" s="63">
        <f t="shared" si="295"/>
        <v>31219.52584773018</v>
      </c>
      <c r="AP120" s="63">
        <f t="shared" si="295"/>
        <v>31296.521620634085</v>
      </c>
      <c r="AQ120" s="63">
        <f t="shared" si="295"/>
        <v>31373.707285885299</v>
      </c>
      <c r="AR120" s="63">
        <f t="shared" si="295"/>
        <v>31451.083311809587</v>
      </c>
      <c r="AS120" s="63">
        <f t="shared" si="295"/>
        <v>31528.650167887703</v>
      </c>
      <c r="AT120" s="63">
        <f t="shared" si="295"/>
        <v>31606.4083247583</v>
      </c>
      <c r="AU120" s="63">
        <f t="shared" si="295"/>
        <v>31684.358254220733</v>
      </c>
      <c r="AV120" s="63">
        <f t="shared" si="295"/>
        <v>31762.50042923796</v>
      </c>
      <c r="AW120" s="63">
        <f t="shared" si="295"/>
        <v>31840.835323939373</v>
      </c>
      <c r="AX120" s="63">
        <f t="shared" si="295"/>
        <v>31919.363413623694</v>
      </c>
      <c r="AY120" s="63">
        <f t="shared" si="295"/>
        <v>31998.085174761894</v>
      </c>
      <c r="AZ120" s="63">
        <f t="shared" si="295"/>
        <v>32077.001084999993</v>
      </c>
      <c r="BA120" s="63">
        <f t="shared" si="295"/>
        <v>32156.111623162084</v>
      </c>
      <c r="BB120" s="63">
        <f t="shared" si="295"/>
        <v>32235.417269253106</v>
      </c>
      <c r="BC120" s="63">
        <f t="shared" si="295"/>
        <v>32314.918504461864</v>
      </c>
      <c r="BD120" s="63">
        <f t="shared" si="295"/>
        <v>32394.615811163872</v>
      </c>
      <c r="BE120" s="63">
        <f t="shared" si="295"/>
        <v>32474.509672924331</v>
      </c>
      <c r="BF120" s="63">
        <f t="shared" si="295"/>
        <v>32554.600574501052</v>
      </c>
      <c r="BG120" s="63">
        <f t="shared" si="295"/>
        <v>32634.889001847361</v>
      </c>
      <c r="BH120" s="63">
        <f t="shared" si="295"/>
        <v>32715.375442115092</v>
      </c>
      <c r="BI120" s="63">
        <f t="shared" si="295"/>
        <v>32796.060383657554</v>
      </c>
      <c r="BJ120" s="63">
        <f t="shared" si="295"/>
        <v>32876.944316032408</v>
      </c>
      <c r="BK120" s="63">
        <f t="shared" si="295"/>
        <v>4789428.7551199673</v>
      </c>
      <c r="BL120" s="63">
        <f t="shared" si="295"/>
        <v>0</v>
      </c>
      <c r="BM120" s="63">
        <f t="shared" si="295"/>
        <v>0</v>
      </c>
      <c r="BN120" s="63">
        <f t="shared" si="295"/>
        <v>0</v>
      </c>
      <c r="BO120" s="63">
        <f t="shared" si="295"/>
        <v>0</v>
      </c>
      <c r="BP120" s="63">
        <f t="shared" si="295"/>
        <v>0</v>
      </c>
      <c r="BQ120" s="63">
        <f t="shared" ref="BQ120:EB120" si="296">SUM(BQ116:BQ118)</f>
        <v>0</v>
      </c>
      <c r="BR120" s="63">
        <f t="shared" si="296"/>
        <v>0</v>
      </c>
      <c r="BS120" s="63">
        <f t="shared" si="296"/>
        <v>0</v>
      </c>
      <c r="BT120" s="63">
        <f t="shared" si="296"/>
        <v>0</v>
      </c>
      <c r="BU120" s="63">
        <f t="shared" si="296"/>
        <v>0</v>
      </c>
      <c r="BV120" s="63">
        <f t="shared" si="296"/>
        <v>0</v>
      </c>
      <c r="BW120" s="63">
        <f t="shared" si="296"/>
        <v>0</v>
      </c>
      <c r="BX120" s="63">
        <f t="shared" si="296"/>
        <v>0</v>
      </c>
      <c r="BY120" s="63">
        <f t="shared" si="296"/>
        <v>0</v>
      </c>
      <c r="BZ120" s="63">
        <f t="shared" si="296"/>
        <v>0</v>
      </c>
      <c r="CA120" s="63">
        <f t="shared" si="296"/>
        <v>0</v>
      </c>
      <c r="CB120" s="63">
        <f t="shared" si="296"/>
        <v>0</v>
      </c>
      <c r="CC120" s="63">
        <f t="shared" si="296"/>
        <v>0</v>
      </c>
      <c r="CD120" s="63">
        <f t="shared" si="296"/>
        <v>0</v>
      </c>
      <c r="CE120" s="63">
        <f t="shared" si="296"/>
        <v>0</v>
      </c>
      <c r="CF120" s="63">
        <f t="shared" si="296"/>
        <v>0</v>
      </c>
      <c r="CG120" s="63">
        <f t="shared" si="296"/>
        <v>0</v>
      </c>
      <c r="CH120" s="63">
        <f t="shared" si="296"/>
        <v>0</v>
      </c>
      <c r="CI120" s="63">
        <f t="shared" si="296"/>
        <v>0</v>
      </c>
      <c r="CJ120" s="63">
        <f t="shared" si="296"/>
        <v>0</v>
      </c>
      <c r="CK120" s="63">
        <f t="shared" si="296"/>
        <v>0</v>
      </c>
      <c r="CL120" s="63">
        <f t="shared" si="296"/>
        <v>0</v>
      </c>
      <c r="CM120" s="63">
        <f t="shared" si="296"/>
        <v>0</v>
      </c>
      <c r="CN120" s="63">
        <f t="shared" si="296"/>
        <v>0</v>
      </c>
      <c r="CO120" s="63">
        <f t="shared" si="296"/>
        <v>0</v>
      </c>
      <c r="CP120" s="63">
        <f t="shared" si="296"/>
        <v>0</v>
      </c>
      <c r="CQ120" s="63">
        <f t="shared" si="296"/>
        <v>0</v>
      </c>
      <c r="CR120" s="63">
        <f t="shared" si="296"/>
        <v>0</v>
      </c>
      <c r="CS120" s="63">
        <f t="shared" si="296"/>
        <v>0</v>
      </c>
      <c r="CT120" s="63">
        <f t="shared" si="296"/>
        <v>0</v>
      </c>
      <c r="CU120" s="63">
        <f t="shared" si="296"/>
        <v>0</v>
      </c>
      <c r="CV120" s="63">
        <f t="shared" si="296"/>
        <v>0</v>
      </c>
      <c r="CW120" s="63">
        <f t="shared" si="296"/>
        <v>0</v>
      </c>
      <c r="CX120" s="63">
        <f t="shared" si="296"/>
        <v>0</v>
      </c>
      <c r="CY120" s="63">
        <f t="shared" si="296"/>
        <v>0</v>
      </c>
      <c r="CZ120" s="63">
        <f t="shared" si="296"/>
        <v>0</v>
      </c>
      <c r="DA120" s="63">
        <f t="shared" si="296"/>
        <v>0</v>
      </c>
      <c r="DB120" s="63">
        <f t="shared" si="296"/>
        <v>0</v>
      </c>
      <c r="DC120" s="63">
        <f t="shared" si="296"/>
        <v>0</v>
      </c>
      <c r="DD120" s="63">
        <f t="shared" si="296"/>
        <v>0</v>
      </c>
      <c r="DE120" s="63">
        <f t="shared" si="296"/>
        <v>0</v>
      </c>
      <c r="DF120" s="63">
        <f t="shared" si="296"/>
        <v>0</v>
      </c>
      <c r="DG120" s="63">
        <f t="shared" si="296"/>
        <v>0</v>
      </c>
      <c r="DH120" s="63">
        <f t="shared" si="296"/>
        <v>0</v>
      </c>
      <c r="DI120" s="63">
        <f t="shared" si="296"/>
        <v>0</v>
      </c>
      <c r="DJ120" s="63">
        <f t="shared" si="296"/>
        <v>0</v>
      </c>
      <c r="DK120" s="63">
        <f t="shared" si="296"/>
        <v>0</v>
      </c>
      <c r="DL120" s="63">
        <f t="shared" si="296"/>
        <v>0</v>
      </c>
      <c r="DM120" s="63">
        <f t="shared" si="296"/>
        <v>0</v>
      </c>
      <c r="DN120" s="63">
        <f t="shared" si="296"/>
        <v>0</v>
      </c>
      <c r="DO120" s="63">
        <f t="shared" si="296"/>
        <v>0</v>
      </c>
      <c r="DP120" s="63">
        <f t="shared" si="296"/>
        <v>0</v>
      </c>
      <c r="DQ120" s="63">
        <f t="shared" si="296"/>
        <v>0</v>
      </c>
      <c r="DR120" s="63">
        <f t="shared" si="296"/>
        <v>0</v>
      </c>
      <c r="DS120" s="63">
        <f t="shared" si="296"/>
        <v>0</v>
      </c>
      <c r="DT120" s="63">
        <f t="shared" si="296"/>
        <v>0</v>
      </c>
      <c r="DU120" s="63">
        <f t="shared" si="296"/>
        <v>0</v>
      </c>
      <c r="DV120" s="63">
        <f t="shared" si="296"/>
        <v>0</v>
      </c>
      <c r="DW120" s="63">
        <f t="shared" si="296"/>
        <v>0</v>
      </c>
      <c r="DX120" s="63">
        <f t="shared" si="296"/>
        <v>0</v>
      </c>
      <c r="DY120" s="63">
        <f t="shared" si="296"/>
        <v>0</v>
      </c>
      <c r="DZ120" s="63">
        <f t="shared" si="296"/>
        <v>0</v>
      </c>
      <c r="EA120" s="63">
        <f t="shared" si="296"/>
        <v>0</v>
      </c>
      <c r="EB120" s="63">
        <f t="shared" si="296"/>
        <v>0</v>
      </c>
      <c r="EC120" s="63">
        <f t="shared" ref="EC120:EE120" si="297">SUM(EC116:EC118)</f>
        <v>0</v>
      </c>
      <c r="ED120" s="63">
        <f t="shared" si="297"/>
        <v>0</v>
      </c>
      <c r="EE120" s="64">
        <f t="shared" si="297"/>
        <v>0</v>
      </c>
    </row>
    <row r="121" spans="1:135" x14ac:dyDescent="0.6">
      <c r="B121" s="12"/>
      <c r="C121" s="20"/>
      <c r="D121" s="20"/>
      <c r="E121" s="20"/>
      <c r="F121" s="20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25"/>
      <c r="BM121" s="26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</row>
    <row r="122" spans="1:135" s="49" customFormat="1" x14ac:dyDescent="0.6">
      <c r="B122" s="41" t="s">
        <v>48</v>
      </c>
      <c r="C122" s="42">
        <f>XIRR(C120:EE120, $C$51:$EE$51)</f>
        <v>0.14000000357627859</v>
      </c>
      <c r="D122" s="53"/>
      <c r="E122" s="53"/>
      <c r="F122" s="53"/>
      <c r="BL122" s="56"/>
      <c r="BM122" s="57"/>
    </row>
    <row r="123" spans="1:135" ht="8.0500000000000007" customHeight="1" x14ac:dyDescent="0.6">
      <c r="B123" s="12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</row>
    <row r="124" spans="1:135" ht="18.3" x14ac:dyDescent="0.7">
      <c r="B124" s="27" t="s">
        <v>55</v>
      </c>
      <c r="C124" s="2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</row>
    <row r="125" spans="1:135" ht="8.0500000000000007" customHeight="1" x14ac:dyDescent="0.6">
      <c r="B125" s="12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</row>
    <row r="126" spans="1:135" s="49" customFormat="1" x14ac:dyDescent="0.6">
      <c r="B126" s="60" t="s">
        <v>24</v>
      </c>
      <c r="C126" s="62">
        <f t="shared" ref="C126:AH126" si="298">C118/$J$10*$I$10</f>
        <v>0</v>
      </c>
      <c r="D126" s="63">
        <f t="shared" si="298"/>
        <v>0</v>
      </c>
      <c r="E126" s="63">
        <f t="shared" si="298"/>
        <v>0</v>
      </c>
      <c r="F126" s="63">
        <f t="shared" si="298"/>
        <v>0</v>
      </c>
      <c r="G126" s="63">
        <f t="shared" si="298"/>
        <v>0</v>
      </c>
      <c r="H126" s="63">
        <f t="shared" si="298"/>
        <v>0</v>
      </c>
      <c r="I126" s="63">
        <f t="shared" si="298"/>
        <v>0</v>
      </c>
      <c r="J126" s="63">
        <f t="shared" si="298"/>
        <v>0</v>
      </c>
      <c r="K126" s="63">
        <f t="shared" si="298"/>
        <v>0</v>
      </c>
      <c r="L126" s="63">
        <f t="shared" si="298"/>
        <v>0</v>
      </c>
      <c r="M126" s="63">
        <f t="shared" si="298"/>
        <v>0</v>
      </c>
      <c r="N126" s="63">
        <f t="shared" si="298"/>
        <v>0</v>
      </c>
      <c r="O126" s="63">
        <f t="shared" si="298"/>
        <v>0</v>
      </c>
      <c r="P126" s="63">
        <f t="shared" si="298"/>
        <v>0</v>
      </c>
      <c r="Q126" s="63">
        <f t="shared" si="298"/>
        <v>0</v>
      </c>
      <c r="R126" s="63">
        <f t="shared" si="298"/>
        <v>0</v>
      </c>
      <c r="S126" s="63">
        <f t="shared" si="298"/>
        <v>0</v>
      </c>
      <c r="T126" s="63">
        <f t="shared" si="298"/>
        <v>0</v>
      </c>
      <c r="U126" s="63">
        <f t="shared" si="298"/>
        <v>0</v>
      </c>
      <c r="V126" s="63">
        <f t="shared" si="298"/>
        <v>0</v>
      </c>
      <c r="W126" s="63">
        <f t="shared" si="298"/>
        <v>0</v>
      </c>
      <c r="X126" s="63">
        <f t="shared" si="298"/>
        <v>0</v>
      </c>
      <c r="Y126" s="63">
        <f t="shared" si="298"/>
        <v>0</v>
      </c>
      <c r="Z126" s="63">
        <f t="shared" si="298"/>
        <v>0</v>
      </c>
      <c r="AA126" s="63">
        <f t="shared" si="298"/>
        <v>0</v>
      </c>
      <c r="AB126" s="63">
        <f t="shared" si="298"/>
        <v>0</v>
      </c>
      <c r="AC126" s="63">
        <f t="shared" si="298"/>
        <v>0</v>
      </c>
      <c r="AD126" s="63">
        <f t="shared" si="298"/>
        <v>0</v>
      </c>
      <c r="AE126" s="63">
        <f t="shared" si="298"/>
        <v>0</v>
      </c>
      <c r="AF126" s="63">
        <f t="shared" si="298"/>
        <v>0</v>
      </c>
      <c r="AG126" s="63">
        <f t="shared" si="298"/>
        <v>0</v>
      </c>
      <c r="AH126" s="63">
        <f t="shared" si="298"/>
        <v>0</v>
      </c>
      <c r="AI126" s="63">
        <f t="shared" ref="AI126:BN126" si="299">AI118/$J$10*$I$10</f>
        <v>0</v>
      </c>
      <c r="AJ126" s="63">
        <f t="shared" si="299"/>
        <v>0</v>
      </c>
      <c r="AK126" s="63">
        <f t="shared" si="299"/>
        <v>0</v>
      </c>
      <c r="AL126" s="63">
        <f t="shared" si="299"/>
        <v>0</v>
      </c>
      <c r="AM126" s="63">
        <f t="shared" si="299"/>
        <v>0</v>
      </c>
      <c r="AN126" s="63">
        <f t="shared" si="299"/>
        <v>0</v>
      </c>
      <c r="AO126" s="63">
        <f t="shared" si="299"/>
        <v>0</v>
      </c>
      <c r="AP126" s="63">
        <f t="shared" si="299"/>
        <v>0</v>
      </c>
      <c r="AQ126" s="63">
        <f t="shared" si="299"/>
        <v>0</v>
      </c>
      <c r="AR126" s="63">
        <f t="shared" si="299"/>
        <v>0</v>
      </c>
      <c r="AS126" s="63">
        <f t="shared" si="299"/>
        <v>0</v>
      </c>
      <c r="AT126" s="63">
        <f t="shared" si="299"/>
        <v>0</v>
      </c>
      <c r="AU126" s="63">
        <f t="shared" si="299"/>
        <v>0</v>
      </c>
      <c r="AV126" s="63">
        <f t="shared" si="299"/>
        <v>0</v>
      </c>
      <c r="AW126" s="63">
        <f t="shared" si="299"/>
        <v>0</v>
      </c>
      <c r="AX126" s="63">
        <f t="shared" si="299"/>
        <v>0</v>
      </c>
      <c r="AY126" s="63">
        <f t="shared" si="299"/>
        <v>0</v>
      </c>
      <c r="AZ126" s="63">
        <f t="shared" si="299"/>
        <v>0</v>
      </c>
      <c r="BA126" s="63">
        <f t="shared" si="299"/>
        <v>0</v>
      </c>
      <c r="BB126" s="63">
        <f t="shared" si="299"/>
        <v>0</v>
      </c>
      <c r="BC126" s="63">
        <f t="shared" si="299"/>
        <v>0</v>
      </c>
      <c r="BD126" s="63">
        <f t="shared" si="299"/>
        <v>0</v>
      </c>
      <c r="BE126" s="63">
        <f t="shared" si="299"/>
        <v>0</v>
      </c>
      <c r="BF126" s="63">
        <f t="shared" si="299"/>
        <v>0</v>
      </c>
      <c r="BG126" s="63">
        <f t="shared" si="299"/>
        <v>0</v>
      </c>
      <c r="BH126" s="63">
        <f t="shared" si="299"/>
        <v>0</v>
      </c>
      <c r="BI126" s="63">
        <f t="shared" si="299"/>
        <v>0</v>
      </c>
      <c r="BJ126" s="63">
        <f t="shared" si="299"/>
        <v>0</v>
      </c>
      <c r="BK126" s="63">
        <f t="shared" si="299"/>
        <v>203026.92471862459</v>
      </c>
      <c r="BL126" s="63">
        <f t="shared" si="299"/>
        <v>0</v>
      </c>
      <c r="BM126" s="63">
        <f t="shared" si="299"/>
        <v>0</v>
      </c>
      <c r="BN126" s="63">
        <f t="shared" si="299"/>
        <v>0</v>
      </c>
      <c r="BO126" s="63">
        <f t="shared" ref="BO126:CT126" si="300">BO118/$J$10*$I$10</f>
        <v>0</v>
      </c>
      <c r="BP126" s="63">
        <f t="shared" si="300"/>
        <v>0</v>
      </c>
      <c r="BQ126" s="63">
        <f t="shared" si="300"/>
        <v>0</v>
      </c>
      <c r="BR126" s="63">
        <f t="shared" si="300"/>
        <v>0</v>
      </c>
      <c r="BS126" s="63">
        <f t="shared" si="300"/>
        <v>0</v>
      </c>
      <c r="BT126" s="63">
        <f t="shared" si="300"/>
        <v>0</v>
      </c>
      <c r="BU126" s="63">
        <f t="shared" si="300"/>
        <v>0</v>
      </c>
      <c r="BV126" s="63">
        <f t="shared" si="300"/>
        <v>0</v>
      </c>
      <c r="BW126" s="63">
        <f t="shared" si="300"/>
        <v>0</v>
      </c>
      <c r="BX126" s="63">
        <f t="shared" si="300"/>
        <v>0</v>
      </c>
      <c r="BY126" s="63">
        <f t="shared" si="300"/>
        <v>0</v>
      </c>
      <c r="BZ126" s="63">
        <f t="shared" si="300"/>
        <v>0</v>
      </c>
      <c r="CA126" s="63">
        <f t="shared" si="300"/>
        <v>0</v>
      </c>
      <c r="CB126" s="63">
        <f t="shared" si="300"/>
        <v>0</v>
      </c>
      <c r="CC126" s="63">
        <f t="shared" si="300"/>
        <v>0</v>
      </c>
      <c r="CD126" s="63">
        <f t="shared" si="300"/>
        <v>0</v>
      </c>
      <c r="CE126" s="63">
        <f t="shared" si="300"/>
        <v>0</v>
      </c>
      <c r="CF126" s="63">
        <f t="shared" si="300"/>
        <v>0</v>
      </c>
      <c r="CG126" s="63">
        <f t="shared" si="300"/>
        <v>0</v>
      </c>
      <c r="CH126" s="63">
        <f t="shared" si="300"/>
        <v>0</v>
      </c>
      <c r="CI126" s="63">
        <f t="shared" si="300"/>
        <v>0</v>
      </c>
      <c r="CJ126" s="63">
        <f t="shared" si="300"/>
        <v>0</v>
      </c>
      <c r="CK126" s="63">
        <f t="shared" si="300"/>
        <v>0</v>
      </c>
      <c r="CL126" s="63">
        <f t="shared" si="300"/>
        <v>0</v>
      </c>
      <c r="CM126" s="63">
        <f t="shared" si="300"/>
        <v>0</v>
      </c>
      <c r="CN126" s="63">
        <f t="shared" si="300"/>
        <v>0</v>
      </c>
      <c r="CO126" s="63">
        <f t="shared" si="300"/>
        <v>0</v>
      </c>
      <c r="CP126" s="63">
        <f t="shared" si="300"/>
        <v>0</v>
      </c>
      <c r="CQ126" s="63">
        <f t="shared" si="300"/>
        <v>0</v>
      </c>
      <c r="CR126" s="63">
        <f t="shared" si="300"/>
        <v>0</v>
      </c>
      <c r="CS126" s="63">
        <f t="shared" si="300"/>
        <v>0</v>
      </c>
      <c r="CT126" s="63">
        <f t="shared" si="300"/>
        <v>0</v>
      </c>
      <c r="CU126" s="63">
        <f t="shared" ref="CU126:EE126" si="301">CU118/$J$10*$I$10</f>
        <v>0</v>
      </c>
      <c r="CV126" s="63">
        <f t="shared" si="301"/>
        <v>0</v>
      </c>
      <c r="CW126" s="63">
        <f t="shared" si="301"/>
        <v>0</v>
      </c>
      <c r="CX126" s="63">
        <f t="shared" si="301"/>
        <v>0</v>
      </c>
      <c r="CY126" s="63">
        <f t="shared" si="301"/>
        <v>0</v>
      </c>
      <c r="CZ126" s="63">
        <f t="shared" si="301"/>
        <v>0</v>
      </c>
      <c r="DA126" s="63">
        <f t="shared" si="301"/>
        <v>0</v>
      </c>
      <c r="DB126" s="63">
        <f t="shared" si="301"/>
        <v>0</v>
      </c>
      <c r="DC126" s="63">
        <f t="shared" si="301"/>
        <v>0</v>
      </c>
      <c r="DD126" s="63">
        <f t="shared" si="301"/>
        <v>0</v>
      </c>
      <c r="DE126" s="63">
        <f t="shared" si="301"/>
        <v>0</v>
      </c>
      <c r="DF126" s="63">
        <f t="shared" si="301"/>
        <v>0</v>
      </c>
      <c r="DG126" s="63">
        <f t="shared" si="301"/>
        <v>0</v>
      </c>
      <c r="DH126" s="63">
        <f t="shared" si="301"/>
        <v>0</v>
      </c>
      <c r="DI126" s="63">
        <f t="shared" si="301"/>
        <v>0</v>
      </c>
      <c r="DJ126" s="63">
        <f t="shared" si="301"/>
        <v>0</v>
      </c>
      <c r="DK126" s="63">
        <f t="shared" si="301"/>
        <v>0</v>
      </c>
      <c r="DL126" s="63">
        <f t="shared" si="301"/>
        <v>0</v>
      </c>
      <c r="DM126" s="63">
        <f t="shared" si="301"/>
        <v>0</v>
      </c>
      <c r="DN126" s="63">
        <f t="shared" si="301"/>
        <v>0</v>
      </c>
      <c r="DO126" s="63">
        <f t="shared" si="301"/>
        <v>0</v>
      </c>
      <c r="DP126" s="63">
        <f t="shared" si="301"/>
        <v>0</v>
      </c>
      <c r="DQ126" s="63">
        <f t="shared" si="301"/>
        <v>0</v>
      </c>
      <c r="DR126" s="63">
        <f t="shared" si="301"/>
        <v>0</v>
      </c>
      <c r="DS126" s="63">
        <f t="shared" si="301"/>
        <v>0</v>
      </c>
      <c r="DT126" s="63">
        <f t="shared" si="301"/>
        <v>0</v>
      </c>
      <c r="DU126" s="63">
        <f t="shared" si="301"/>
        <v>0</v>
      </c>
      <c r="DV126" s="63">
        <f t="shared" si="301"/>
        <v>0</v>
      </c>
      <c r="DW126" s="63">
        <f t="shared" si="301"/>
        <v>0</v>
      </c>
      <c r="DX126" s="63">
        <f t="shared" si="301"/>
        <v>0</v>
      </c>
      <c r="DY126" s="63">
        <f t="shared" si="301"/>
        <v>0</v>
      </c>
      <c r="DZ126" s="63">
        <f t="shared" si="301"/>
        <v>0</v>
      </c>
      <c r="EA126" s="63">
        <f t="shared" si="301"/>
        <v>0</v>
      </c>
      <c r="EB126" s="63">
        <f t="shared" si="301"/>
        <v>0</v>
      </c>
      <c r="EC126" s="63">
        <f t="shared" si="301"/>
        <v>0</v>
      </c>
      <c r="ED126" s="63">
        <f t="shared" si="301"/>
        <v>0</v>
      </c>
      <c r="EE126" s="64">
        <f t="shared" si="301"/>
        <v>0</v>
      </c>
    </row>
    <row r="127" spans="1:135" ht="8.0500000000000007" customHeight="1" x14ac:dyDescent="0.6">
      <c r="B127" s="12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</row>
    <row r="128" spans="1:135" ht="18.3" x14ac:dyDescent="0.7">
      <c r="B128" s="27" t="s">
        <v>57</v>
      </c>
      <c r="C128" s="2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</row>
    <row r="129" spans="2:135" ht="8.0500000000000007" customHeight="1" x14ac:dyDescent="0.6">
      <c r="B129" s="12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</row>
    <row r="130" spans="2:135" x14ac:dyDescent="0.6">
      <c r="B130" s="55" t="s">
        <v>26</v>
      </c>
      <c r="C130" s="30">
        <f t="shared" ref="C130:AH130" si="302">C118+C126</f>
        <v>0</v>
      </c>
      <c r="D130" s="31">
        <f t="shared" si="302"/>
        <v>0</v>
      </c>
      <c r="E130" s="31">
        <f t="shared" si="302"/>
        <v>0</v>
      </c>
      <c r="F130" s="31">
        <f t="shared" si="302"/>
        <v>0</v>
      </c>
      <c r="G130" s="31">
        <f t="shared" si="302"/>
        <v>0</v>
      </c>
      <c r="H130" s="31">
        <f t="shared" si="302"/>
        <v>0</v>
      </c>
      <c r="I130" s="31">
        <f t="shared" si="302"/>
        <v>0</v>
      </c>
      <c r="J130" s="31">
        <f t="shared" si="302"/>
        <v>0</v>
      </c>
      <c r="K130" s="31">
        <f t="shared" si="302"/>
        <v>0</v>
      </c>
      <c r="L130" s="31">
        <f t="shared" si="302"/>
        <v>0</v>
      </c>
      <c r="M130" s="31">
        <f t="shared" si="302"/>
        <v>0</v>
      </c>
      <c r="N130" s="31">
        <f t="shared" si="302"/>
        <v>0</v>
      </c>
      <c r="O130" s="31">
        <f t="shared" si="302"/>
        <v>0</v>
      </c>
      <c r="P130" s="31">
        <f t="shared" si="302"/>
        <v>0</v>
      </c>
      <c r="Q130" s="31">
        <f t="shared" si="302"/>
        <v>0</v>
      </c>
      <c r="R130" s="31">
        <f t="shared" si="302"/>
        <v>0</v>
      </c>
      <c r="S130" s="31">
        <f t="shared" si="302"/>
        <v>0</v>
      </c>
      <c r="T130" s="31">
        <f t="shared" si="302"/>
        <v>0</v>
      </c>
      <c r="U130" s="31">
        <f t="shared" si="302"/>
        <v>0</v>
      </c>
      <c r="V130" s="31">
        <f t="shared" si="302"/>
        <v>0</v>
      </c>
      <c r="W130" s="31">
        <f t="shared" si="302"/>
        <v>0</v>
      </c>
      <c r="X130" s="31">
        <f t="shared" si="302"/>
        <v>0</v>
      </c>
      <c r="Y130" s="31">
        <f t="shared" si="302"/>
        <v>0</v>
      </c>
      <c r="Z130" s="31">
        <f t="shared" si="302"/>
        <v>0</v>
      </c>
      <c r="AA130" s="31">
        <f t="shared" si="302"/>
        <v>0</v>
      </c>
      <c r="AB130" s="31">
        <f t="shared" si="302"/>
        <v>0</v>
      </c>
      <c r="AC130" s="31">
        <f t="shared" si="302"/>
        <v>0</v>
      </c>
      <c r="AD130" s="31">
        <f t="shared" si="302"/>
        <v>0</v>
      </c>
      <c r="AE130" s="31">
        <f t="shared" si="302"/>
        <v>0</v>
      </c>
      <c r="AF130" s="31">
        <f t="shared" si="302"/>
        <v>0</v>
      </c>
      <c r="AG130" s="31">
        <f t="shared" si="302"/>
        <v>0</v>
      </c>
      <c r="AH130" s="31">
        <f t="shared" si="302"/>
        <v>0</v>
      </c>
      <c r="AI130" s="31">
        <f t="shared" ref="AI130:BN130" si="303">AI118+AI126</f>
        <v>0</v>
      </c>
      <c r="AJ130" s="31">
        <f t="shared" si="303"/>
        <v>0</v>
      </c>
      <c r="AK130" s="31">
        <f t="shared" si="303"/>
        <v>0</v>
      </c>
      <c r="AL130" s="31">
        <f t="shared" si="303"/>
        <v>0</v>
      </c>
      <c r="AM130" s="31">
        <f t="shared" si="303"/>
        <v>0</v>
      </c>
      <c r="AN130" s="31">
        <f t="shared" si="303"/>
        <v>0</v>
      </c>
      <c r="AO130" s="31">
        <f t="shared" si="303"/>
        <v>0</v>
      </c>
      <c r="AP130" s="31">
        <f t="shared" si="303"/>
        <v>0</v>
      </c>
      <c r="AQ130" s="31">
        <f t="shared" si="303"/>
        <v>0</v>
      </c>
      <c r="AR130" s="31">
        <f t="shared" si="303"/>
        <v>0</v>
      </c>
      <c r="AS130" s="31">
        <f t="shared" si="303"/>
        <v>0</v>
      </c>
      <c r="AT130" s="31">
        <f t="shared" si="303"/>
        <v>0</v>
      </c>
      <c r="AU130" s="31">
        <f t="shared" si="303"/>
        <v>0</v>
      </c>
      <c r="AV130" s="31">
        <f t="shared" si="303"/>
        <v>0</v>
      </c>
      <c r="AW130" s="31">
        <f t="shared" si="303"/>
        <v>0</v>
      </c>
      <c r="AX130" s="31">
        <f t="shared" si="303"/>
        <v>0</v>
      </c>
      <c r="AY130" s="31">
        <f t="shared" si="303"/>
        <v>0</v>
      </c>
      <c r="AZ130" s="31">
        <f t="shared" si="303"/>
        <v>0</v>
      </c>
      <c r="BA130" s="31">
        <f t="shared" si="303"/>
        <v>0</v>
      </c>
      <c r="BB130" s="31">
        <f t="shared" si="303"/>
        <v>0</v>
      </c>
      <c r="BC130" s="31">
        <f t="shared" si="303"/>
        <v>0</v>
      </c>
      <c r="BD130" s="31">
        <f t="shared" si="303"/>
        <v>0</v>
      </c>
      <c r="BE130" s="31">
        <f t="shared" si="303"/>
        <v>0</v>
      </c>
      <c r="BF130" s="31">
        <f t="shared" si="303"/>
        <v>0</v>
      </c>
      <c r="BG130" s="31">
        <f t="shared" si="303"/>
        <v>0</v>
      </c>
      <c r="BH130" s="31">
        <f t="shared" si="303"/>
        <v>0</v>
      </c>
      <c r="BI130" s="31">
        <f t="shared" si="303"/>
        <v>0</v>
      </c>
      <c r="BJ130" s="31">
        <f t="shared" si="303"/>
        <v>0</v>
      </c>
      <c r="BK130" s="31">
        <f t="shared" si="303"/>
        <v>706180.6077169549</v>
      </c>
      <c r="BL130" s="31">
        <f t="shared" si="303"/>
        <v>0</v>
      </c>
      <c r="BM130" s="31">
        <f t="shared" si="303"/>
        <v>0</v>
      </c>
      <c r="BN130" s="31">
        <f t="shared" si="303"/>
        <v>0</v>
      </c>
      <c r="BO130" s="31">
        <f t="shared" ref="BO130:CT130" si="304">BO118+BO126</f>
        <v>0</v>
      </c>
      <c r="BP130" s="31">
        <f t="shared" si="304"/>
        <v>0</v>
      </c>
      <c r="BQ130" s="31">
        <f t="shared" si="304"/>
        <v>0</v>
      </c>
      <c r="BR130" s="31">
        <f t="shared" si="304"/>
        <v>0</v>
      </c>
      <c r="BS130" s="31">
        <f t="shared" si="304"/>
        <v>0</v>
      </c>
      <c r="BT130" s="31">
        <f t="shared" si="304"/>
        <v>0</v>
      </c>
      <c r="BU130" s="31">
        <f t="shared" si="304"/>
        <v>0</v>
      </c>
      <c r="BV130" s="31">
        <f t="shared" si="304"/>
        <v>0</v>
      </c>
      <c r="BW130" s="31">
        <f t="shared" si="304"/>
        <v>0</v>
      </c>
      <c r="BX130" s="31">
        <f t="shared" si="304"/>
        <v>0</v>
      </c>
      <c r="BY130" s="31">
        <f t="shared" si="304"/>
        <v>0</v>
      </c>
      <c r="BZ130" s="31">
        <f t="shared" si="304"/>
        <v>0</v>
      </c>
      <c r="CA130" s="31">
        <f t="shared" si="304"/>
        <v>0</v>
      </c>
      <c r="CB130" s="31">
        <f t="shared" si="304"/>
        <v>0</v>
      </c>
      <c r="CC130" s="31">
        <f t="shared" si="304"/>
        <v>0</v>
      </c>
      <c r="CD130" s="31">
        <f t="shared" si="304"/>
        <v>0</v>
      </c>
      <c r="CE130" s="31">
        <f t="shared" si="304"/>
        <v>0</v>
      </c>
      <c r="CF130" s="31">
        <f t="shared" si="304"/>
        <v>0</v>
      </c>
      <c r="CG130" s="31">
        <f t="shared" si="304"/>
        <v>0</v>
      </c>
      <c r="CH130" s="31">
        <f t="shared" si="304"/>
        <v>0</v>
      </c>
      <c r="CI130" s="31">
        <f t="shared" si="304"/>
        <v>0</v>
      </c>
      <c r="CJ130" s="31">
        <f t="shared" si="304"/>
        <v>0</v>
      </c>
      <c r="CK130" s="31">
        <f t="shared" si="304"/>
        <v>0</v>
      </c>
      <c r="CL130" s="31">
        <f t="shared" si="304"/>
        <v>0</v>
      </c>
      <c r="CM130" s="31">
        <f t="shared" si="304"/>
        <v>0</v>
      </c>
      <c r="CN130" s="31">
        <f t="shared" si="304"/>
        <v>0</v>
      </c>
      <c r="CO130" s="31">
        <f t="shared" si="304"/>
        <v>0</v>
      </c>
      <c r="CP130" s="31">
        <f t="shared" si="304"/>
        <v>0</v>
      </c>
      <c r="CQ130" s="31">
        <f t="shared" si="304"/>
        <v>0</v>
      </c>
      <c r="CR130" s="31">
        <f t="shared" si="304"/>
        <v>0</v>
      </c>
      <c r="CS130" s="31">
        <f t="shared" si="304"/>
        <v>0</v>
      </c>
      <c r="CT130" s="31">
        <f t="shared" si="304"/>
        <v>0</v>
      </c>
      <c r="CU130" s="31">
        <f t="shared" ref="CU130:EE130" si="305">CU118+CU126</f>
        <v>0</v>
      </c>
      <c r="CV130" s="31">
        <f t="shared" si="305"/>
        <v>0</v>
      </c>
      <c r="CW130" s="31">
        <f t="shared" si="305"/>
        <v>0</v>
      </c>
      <c r="CX130" s="31">
        <f t="shared" si="305"/>
        <v>0</v>
      </c>
      <c r="CY130" s="31">
        <f t="shared" si="305"/>
        <v>0</v>
      </c>
      <c r="CZ130" s="31">
        <f t="shared" si="305"/>
        <v>0</v>
      </c>
      <c r="DA130" s="31">
        <f t="shared" si="305"/>
        <v>0</v>
      </c>
      <c r="DB130" s="31">
        <f t="shared" si="305"/>
        <v>0</v>
      </c>
      <c r="DC130" s="31">
        <f t="shared" si="305"/>
        <v>0</v>
      </c>
      <c r="DD130" s="31">
        <f t="shared" si="305"/>
        <v>0</v>
      </c>
      <c r="DE130" s="31">
        <f t="shared" si="305"/>
        <v>0</v>
      </c>
      <c r="DF130" s="31">
        <f t="shared" si="305"/>
        <v>0</v>
      </c>
      <c r="DG130" s="31">
        <f t="shared" si="305"/>
        <v>0</v>
      </c>
      <c r="DH130" s="31">
        <f t="shared" si="305"/>
        <v>0</v>
      </c>
      <c r="DI130" s="31">
        <f t="shared" si="305"/>
        <v>0</v>
      </c>
      <c r="DJ130" s="31">
        <f t="shared" si="305"/>
        <v>0</v>
      </c>
      <c r="DK130" s="31">
        <f t="shared" si="305"/>
        <v>0</v>
      </c>
      <c r="DL130" s="31">
        <f t="shared" si="305"/>
        <v>0</v>
      </c>
      <c r="DM130" s="31">
        <f t="shared" si="305"/>
        <v>0</v>
      </c>
      <c r="DN130" s="31">
        <f t="shared" si="305"/>
        <v>0</v>
      </c>
      <c r="DO130" s="31">
        <f t="shared" si="305"/>
        <v>0</v>
      </c>
      <c r="DP130" s="31">
        <f t="shared" si="305"/>
        <v>0</v>
      </c>
      <c r="DQ130" s="31">
        <f t="shared" si="305"/>
        <v>0</v>
      </c>
      <c r="DR130" s="31">
        <f t="shared" si="305"/>
        <v>0</v>
      </c>
      <c r="DS130" s="31">
        <f t="shared" si="305"/>
        <v>0</v>
      </c>
      <c r="DT130" s="31">
        <f t="shared" si="305"/>
        <v>0</v>
      </c>
      <c r="DU130" s="31">
        <f t="shared" si="305"/>
        <v>0</v>
      </c>
      <c r="DV130" s="31">
        <f t="shared" si="305"/>
        <v>0</v>
      </c>
      <c r="DW130" s="31">
        <f t="shared" si="305"/>
        <v>0</v>
      </c>
      <c r="DX130" s="31">
        <f t="shared" si="305"/>
        <v>0</v>
      </c>
      <c r="DY130" s="31">
        <f t="shared" si="305"/>
        <v>0</v>
      </c>
      <c r="DZ130" s="31">
        <f t="shared" si="305"/>
        <v>0</v>
      </c>
      <c r="EA130" s="31">
        <f t="shared" si="305"/>
        <v>0</v>
      </c>
      <c r="EB130" s="31">
        <f t="shared" si="305"/>
        <v>0</v>
      </c>
      <c r="EC130" s="31">
        <f t="shared" si="305"/>
        <v>0</v>
      </c>
      <c r="ED130" s="31">
        <f t="shared" si="305"/>
        <v>0</v>
      </c>
      <c r="EE130" s="32">
        <f t="shared" si="305"/>
        <v>0</v>
      </c>
    </row>
    <row r="131" spans="2:135" s="49" customFormat="1" x14ac:dyDescent="0.6">
      <c r="B131" s="60" t="s">
        <v>27</v>
      </c>
      <c r="C131" s="62">
        <f t="shared" ref="C131:AH131" si="306">MAX(C19-C78-C104, 0)-C130</f>
        <v>0</v>
      </c>
      <c r="D131" s="63">
        <f t="shared" si="306"/>
        <v>0</v>
      </c>
      <c r="E131" s="63">
        <f t="shared" si="306"/>
        <v>0</v>
      </c>
      <c r="F131" s="63">
        <f t="shared" si="306"/>
        <v>0</v>
      </c>
      <c r="G131" s="63">
        <f t="shared" si="306"/>
        <v>0</v>
      </c>
      <c r="H131" s="63">
        <f t="shared" si="306"/>
        <v>0</v>
      </c>
      <c r="I131" s="63">
        <f t="shared" si="306"/>
        <v>0</v>
      </c>
      <c r="J131" s="63">
        <f t="shared" si="306"/>
        <v>0</v>
      </c>
      <c r="K131" s="63">
        <f t="shared" si="306"/>
        <v>0</v>
      </c>
      <c r="L131" s="63">
        <f t="shared" si="306"/>
        <v>0</v>
      </c>
      <c r="M131" s="63">
        <f t="shared" si="306"/>
        <v>0</v>
      </c>
      <c r="N131" s="63">
        <f t="shared" si="306"/>
        <v>0</v>
      </c>
      <c r="O131" s="63">
        <f t="shared" si="306"/>
        <v>0</v>
      </c>
      <c r="P131" s="63">
        <f t="shared" si="306"/>
        <v>0</v>
      </c>
      <c r="Q131" s="63">
        <f t="shared" si="306"/>
        <v>0</v>
      </c>
      <c r="R131" s="63">
        <f t="shared" si="306"/>
        <v>0</v>
      </c>
      <c r="S131" s="63">
        <f t="shared" si="306"/>
        <v>0</v>
      </c>
      <c r="T131" s="63">
        <f t="shared" si="306"/>
        <v>0</v>
      </c>
      <c r="U131" s="63">
        <f t="shared" si="306"/>
        <v>0</v>
      </c>
      <c r="V131" s="63">
        <f t="shared" si="306"/>
        <v>0</v>
      </c>
      <c r="W131" s="63">
        <f t="shared" si="306"/>
        <v>0</v>
      </c>
      <c r="X131" s="63">
        <f t="shared" si="306"/>
        <v>0</v>
      </c>
      <c r="Y131" s="63">
        <f t="shared" si="306"/>
        <v>0</v>
      </c>
      <c r="Z131" s="63">
        <f t="shared" si="306"/>
        <v>0</v>
      </c>
      <c r="AA131" s="63">
        <f t="shared" si="306"/>
        <v>0</v>
      </c>
      <c r="AB131" s="63">
        <f t="shared" si="306"/>
        <v>0</v>
      </c>
      <c r="AC131" s="63">
        <f t="shared" si="306"/>
        <v>0</v>
      </c>
      <c r="AD131" s="63">
        <f t="shared" si="306"/>
        <v>0</v>
      </c>
      <c r="AE131" s="63">
        <f t="shared" si="306"/>
        <v>0</v>
      </c>
      <c r="AF131" s="63">
        <f t="shared" si="306"/>
        <v>0</v>
      </c>
      <c r="AG131" s="63">
        <f t="shared" si="306"/>
        <v>0</v>
      </c>
      <c r="AH131" s="63">
        <f t="shared" si="306"/>
        <v>0</v>
      </c>
      <c r="AI131" s="63">
        <f t="shared" ref="AI131:BN131" si="307">MAX(AI19-AI78-AI104, 0)-AI130</f>
        <v>0</v>
      </c>
      <c r="AJ131" s="63">
        <f t="shared" si="307"/>
        <v>0</v>
      </c>
      <c r="AK131" s="63">
        <f t="shared" si="307"/>
        <v>0</v>
      </c>
      <c r="AL131" s="63">
        <f t="shared" si="307"/>
        <v>0</v>
      </c>
      <c r="AM131" s="63">
        <f t="shared" si="307"/>
        <v>0</v>
      </c>
      <c r="AN131" s="63">
        <f t="shared" si="307"/>
        <v>0</v>
      </c>
      <c r="AO131" s="63">
        <f t="shared" si="307"/>
        <v>0</v>
      </c>
      <c r="AP131" s="63">
        <f t="shared" si="307"/>
        <v>0</v>
      </c>
      <c r="AQ131" s="63">
        <f t="shared" si="307"/>
        <v>0</v>
      </c>
      <c r="AR131" s="63">
        <f t="shared" si="307"/>
        <v>0</v>
      </c>
      <c r="AS131" s="63">
        <f t="shared" si="307"/>
        <v>0</v>
      </c>
      <c r="AT131" s="63">
        <f t="shared" si="307"/>
        <v>0</v>
      </c>
      <c r="AU131" s="63">
        <f t="shared" si="307"/>
        <v>0</v>
      </c>
      <c r="AV131" s="63">
        <f t="shared" si="307"/>
        <v>0</v>
      </c>
      <c r="AW131" s="63">
        <f t="shared" si="307"/>
        <v>0</v>
      </c>
      <c r="AX131" s="63">
        <f t="shared" si="307"/>
        <v>0</v>
      </c>
      <c r="AY131" s="63">
        <f t="shared" si="307"/>
        <v>0</v>
      </c>
      <c r="AZ131" s="63">
        <f t="shared" si="307"/>
        <v>0</v>
      </c>
      <c r="BA131" s="63">
        <f t="shared" si="307"/>
        <v>0</v>
      </c>
      <c r="BB131" s="63">
        <f t="shared" si="307"/>
        <v>0</v>
      </c>
      <c r="BC131" s="63">
        <f t="shared" si="307"/>
        <v>0</v>
      </c>
      <c r="BD131" s="63">
        <f t="shared" si="307"/>
        <v>0</v>
      </c>
      <c r="BE131" s="63">
        <f t="shared" si="307"/>
        <v>0</v>
      </c>
      <c r="BF131" s="63">
        <f t="shared" si="307"/>
        <v>0</v>
      </c>
      <c r="BG131" s="63">
        <f t="shared" si="307"/>
        <v>0</v>
      </c>
      <c r="BH131" s="63">
        <f t="shared" si="307"/>
        <v>0</v>
      </c>
      <c r="BI131" s="63">
        <f t="shared" si="307"/>
        <v>0</v>
      </c>
      <c r="BJ131" s="63">
        <f t="shared" si="307"/>
        <v>0</v>
      </c>
      <c r="BK131" s="63">
        <f t="shared" si="307"/>
        <v>2740772.3795986013</v>
      </c>
      <c r="BL131" s="63">
        <f t="shared" si="307"/>
        <v>0</v>
      </c>
      <c r="BM131" s="63">
        <f t="shared" si="307"/>
        <v>0</v>
      </c>
      <c r="BN131" s="63">
        <f t="shared" si="307"/>
        <v>0</v>
      </c>
      <c r="BO131" s="63">
        <f t="shared" ref="BO131:CT131" si="308">MAX(BO19-BO78-BO104, 0)-BO130</f>
        <v>0</v>
      </c>
      <c r="BP131" s="63">
        <f t="shared" si="308"/>
        <v>0</v>
      </c>
      <c r="BQ131" s="63">
        <f t="shared" si="308"/>
        <v>0</v>
      </c>
      <c r="BR131" s="63">
        <f t="shared" si="308"/>
        <v>0</v>
      </c>
      <c r="BS131" s="63">
        <f t="shared" si="308"/>
        <v>0</v>
      </c>
      <c r="BT131" s="63">
        <f t="shared" si="308"/>
        <v>0</v>
      </c>
      <c r="BU131" s="63">
        <f t="shared" si="308"/>
        <v>0</v>
      </c>
      <c r="BV131" s="63">
        <f t="shared" si="308"/>
        <v>0</v>
      </c>
      <c r="BW131" s="63">
        <f t="shared" si="308"/>
        <v>0</v>
      </c>
      <c r="BX131" s="63">
        <f t="shared" si="308"/>
        <v>0</v>
      </c>
      <c r="BY131" s="63">
        <f t="shared" si="308"/>
        <v>0</v>
      </c>
      <c r="BZ131" s="63">
        <f t="shared" si="308"/>
        <v>0</v>
      </c>
      <c r="CA131" s="63">
        <f t="shared" si="308"/>
        <v>0</v>
      </c>
      <c r="CB131" s="63">
        <f t="shared" si="308"/>
        <v>0</v>
      </c>
      <c r="CC131" s="63">
        <f t="shared" si="308"/>
        <v>0</v>
      </c>
      <c r="CD131" s="63">
        <f t="shared" si="308"/>
        <v>0</v>
      </c>
      <c r="CE131" s="63">
        <f t="shared" si="308"/>
        <v>0</v>
      </c>
      <c r="CF131" s="63">
        <f t="shared" si="308"/>
        <v>0</v>
      </c>
      <c r="CG131" s="63">
        <f t="shared" si="308"/>
        <v>0</v>
      </c>
      <c r="CH131" s="63">
        <f t="shared" si="308"/>
        <v>0</v>
      </c>
      <c r="CI131" s="63">
        <f t="shared" si="308"/>
        <v>0</v>
      </c>
      <c r="CJ131" s="63">
        <f t="shared" si="308"/>
        <v>0</v>
      </c>
      <c r="CK131" s="63">
        <f t="shared" si="308"/>
        <v>0</v>
      </c>
      <c r="CL131" s="63">
        <f t="shared" si="308"/>
        <v>0</v>
      </c>
      <c r="CM131" s="63">
        <f t="shared" si="308"/>
        <v>0</v>
      </c>
      <c r="CN131" s="63">
        <f t="shared" si="308"/>
        <v>0</v>
      </c>
      <c r="CO131" s="63">
        <f t="shared" si="308"/>
        <v>0</v>
      </c>
      <c r="CP131" s="63">
        <f t="shared" si="308"/>
        <v>0</v>
      </c>
      <c r="CQ131" s="63">
        <f t="shared" si="308"/>
        <v>0</v>
      </c>
      <c r="CR131" s="63">
        <f t="shared" si="308"/>
        <v>0</v>
      </c>
      <c r="CS131" s="63">
        <f t="shared" si="308"/>
        <v>0</v>
      </c>
      <c r="CT131" s="63">
        <f t="shared" si="308"/>
        <v>0</v>
      </c>
      <c r="CU131" s="63">
        <f t="shared" ref="CU131:DZ131" si="309">MAX(CU19-CU78-CU104, 0)-CU130</f>
        <v>0</v>
      </c>
      <c r="CV131" s="63">
        <f t="shared" si="309"/>
        <v>0</v>
      </c>
      <c r="CW131" s="63">
        <f t="shared" si="309"/>
        <v>0</v>
      </c>
      <c r="CX131" s="63">
        <f t="shared" si="309"/>
        <v>0</v>
      </c>
      <c r="CY131" s="63">
        <f t="shared" si="309"/>
        <v>0</v>
      </c>
      <c r="CZ131" s="63">
        <f t="shared" si="309"/>
        <v>0</v>
      </c>
      <c r="DA131" s="63">
        <f t="shared" si="309"/>
        <v>0</v>
      </c>
      <c r="DB131" s="63">
        <f t="shared" si="309"/>
        <v>0</v>
      </c>
      <c r="DC131" s="63">
        <f t="shared" si="309"/>
        <v>0</v>
      </c>
      <c r="DD131" s="63">
        <f t="shared" si="309"/>
        <v>0</v>
      </c>
      <c r="DE131" s="63">
        <f t="shared" si="309"/>
        <v>0</v>
      </c>
      <c r="DF131" s="63">
        <f t="shared" si="309"/>
        <v>0</v>
      </c>
      <c r="DG131" s="63">
        <f t="shared" si="309"/>
        <v>0</v>
      </c>
      <c r="DH131" s="63">
        <f t="shared" si="309"/>
        <v>0</v>
      </c>
      <c r="DI131" s="63">
        <f t="shared" si="309"/>
        <v>0</v>
      </c>
      <c r="DJ131" s="63">
        <f t="shared" si="309"/>
        <v>0</v>
      </c>
      <c r="DK131" s="63">
        <f t="shared" si="309"/>
        <v>0</v>
      </c>
      <c r="DL131" s="63">
        <f t="shared" si="309"/>
        <v>0</v>
      </c>
      <c r="DM131" s="63">
        <f t="shared" si="309"/>
        <v>0</v>
      </c>
      <c r="DN131" s="63">
        <f t="shared" si="309"/>
        <v>0</v>
      </c>
      <c r="DO131" s="63">
        <f t="shared" si="309"/>
        <v>0</v>
      </c>
      <c r="DP131" s="63">
        <f t="shared" si="309"/>
        <v>0</v>
      </c>
      <c r="DQ131" s="63">
        <f t="shared" si="309"/>
        <v>0</v>
      </c>
      <c r="DR131" s="63">
        <f t="shared" si="309"/>
        <v>0</v>
      </c>
      <c r="DS131" s="63">
        <f t="shared" si="309"/>
        <v>0</v>
      </c>
      <c r="DT131" s="63">
        <f t="shared" si="309"/>
        <v>0</v>
      </c>
      <c r="DU131" s="63">
        <f t="shared" si="309"/>
        <v>0</v>
      </c>
      <c r="DV131" s="63">
        <f t="shared" si="309"/>
        <v>0</v>
      </c>
      <c r="DW131" s="63">
        <f t="shared" si="309"/>
        <v>0</v>
      </c>
      <c r="DX131" s="63">
        <f t="shared" si="309"/>
        <v>0</v>
      </c>
      <c r="DY131" s="63">
        <f t="shared" si="309"/>
        <v>0</v>
      </c>
      <c r="DZ131" s="63">
        <f t="shared" si="309"/>
        <v>0</v>
      </c>
      <c r="EA131" s="63">
        <f t="shared" ref="EA131:EE131" si="310">MAX(EA19-EA78-EA104, 0)-EA130</f>
        <v>0</v>
      </c>
      <c r="EB131" s="63">
        <f t="shared" si="310"/>
        <v>0</v>
      </c>
      <c r="EC131" s="63">
        <f t="shared" si="310"/>
        <v>0</v>
      </c>
      <c r="ED131" s="63">
        <f t="shared" si="310"/>
        <v>0</v>
      </c>
      <c r="EE131" s="64">
        <f t="shared" si="310"/>
        <v>0</v>
      </c>
    </row>
    <row r="132" spans="2:135" x14ac:dyDescent="0.6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</row>
    <row r="133" spans="2:135" ht="8.0500000000000007" customHeight="1" thickBot="1" x14ac:dyDescent="0.65">
      <c r="B133" s="12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</row>
    <row r="134" spans="2:135" ht="33" customHeight="1" thickBot="1" x14ac:dyDescent="0.65">
      <c r="B134" s="4" t="str">
        <f>"Tier 4: Greater Than "&amp; TEXT(D10, "0.0%")&amp; " IRR"</f>
        <v>Tier 4: Greater Than 14.0% IRR</v>
      </c>
      <c r="C134" s="5"/>
      <c r="D134" s="6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</row>
    <row r="135" spans="2:135" ht="8.0500000000000007" customHeight="1" x14ac:dyDescent="0.6">
      <c r="B135" s="12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</row>
    <row r="136" spans="2:135" s="50" customFormat="1" x14ac:dyDescent="0.6">
      <c r="B136" s="51" t="s">
        <v>15</v>
      </c>
      <c r="C136" s="52">
        <f>C110</f>
        <v>11504</v>
      </c>
      <c r="D136" s="52">
        <f t="shared" ref="D136:BO136" si="311">D110</f>
        <v>11535</v>
      </c>
      <c r="E136" s="52">
        <f t="shared" si="311"/>
        <v>11566</v>
      </c>
      <c r="F136" s="52">
        <f t="shared" si="311"/>
        <v>11596</v>
      </c>
      <c r="G136" s="52">
        <f t="shared" si="311"/>
        <v>11627</v>
      </c>
      <c r="H136" s="52">
        <f t="shared" si="311"/>
        <v>11657</v>
      </c>
      <c r="I136" s="52">
        <f t="shared" si="311"/>
        <v>11688</v>
      </c>
      <c r="J136" s="52">
        <f t="shared" si="311"/>
        <v>11719</v>
      </c>
      <c r="K136" s="52">
        <f t="shared" si="311"/>
        <v>11748</v>
      </c>
      <c r="L136" s="52">
        <f t="shared" si="311"/>
        <v>11779</v>
      </c>
      <c r="M136" s="52">
        <f t="shared" si="311"/>
        <v>11809</v>
      </c>
      <c r="N136" s="52">
        <f t="shared" si="311"/>
        <v>11840</v>
      </c>
      <c r="O136" s="52">
        <f t="shared" si="311"/>
        <v>11870</v>
      </c>
      <c r="P136" s="52">
        <f t="shared" si="311"/>
        <v>11901</v>
      </c>
      <c r="Q136" s="52">
        <f t="shared" si="311"/>
        <v>11932</v>
      </c>
      <c r="R136" s="52">
        <f t="shared" si="311"/>
        <v>11962</v>
      </c>
      <c r="S136" s="52">
        <f t="shared" si="311"/>
        <v>11993</v>
      </c>
      <c r="T136" s="52">
        <f t="shared" si="311"/>
        <v>12023</v>
      </c>
      <c r="U136" s="52">
        <f t="shared" si="311"/>
        <v>12054</v>
      </c>
      <c r="V136" s="52">
        <f t="shared" si="311"/>
        <v>12085</v>
      </c>
      <c r="W136" s="52">
        <f t="shared" si="311"/>
        <v>12113</v>
      </c>
      <c r="X136" s="52">
        <f t="shared" si="311"/>
        <v>12144</v>
      </c>
      <c r="Y136" s="52">
        <f t="shared" si="311"/>
        <v>12174</v>
      </c>
      <c r="Z136" s="52">
        <f t="shared" si="311"/>
        <v>12205</v>
      </c>
      <c r="AA136" s="52">
        <f t="shared" si="311"/>
        <v>12235</v>
      </c>
      <c r="AB136" s="52">
        <f t="shared" si="311"/>
        <v>12266</v>
      </c>
      <c r="AC136" s="52">
        <f t="shared" si="311"/>
        <v>12297</v>
      </c>
      <c r="AD136" s="52">
        <f t="shared" si="311"/>
        <v>12327</v>
      </c>
      <c r="AE136" s="52">
        <f t="shared" si="311"/>
        <v>12358</v>
      </c>
      <c r="AF136" s="52">
        <f t="shared" si="311"/>
        <v>12388</v>
      </c>
      <c r="AG136" s="52">
        <f t="shared" si="311"/>
        <v>12419</v>
      </c>
      <c r="AH136" s="52">
        <f t="shared" si="311"/>
        <v>12450</v>
      </c>
      <c r="AI136" s="52">
        <f t="shared" si="311"/>
        <v>12478</v>
      </c>
      <c r="AJ136" s="52">
        <f t="shared" si="311"/>
        <v>12509</v>
      </c>
      <c r="AK136" s="52">
        <f t="shared" si="311"/>
        <v>12539</v>
      </c>
      <c r="AL136" s="52">
        <f t="shared" si="311"/>
        <v>12570</v>
      </c>
      <c r="AM136" s="52">
        <f t="shared" si="311"/>
        <v>12600</v>
      </c>
      <c r="AN136" s="52">
        <f t="shared" si="311"/>
        <v>12631</v>
      </c>
      <c r="AO136" s="52">
        <f t="shared" si="311"/>
        <v>12662</v>
      </c>
      <c r="AP136" s="52">
        <f t="shared" si="311"/>
        <v>12692</v>
      </c>
      <c r="AQ136" s="52">
        <f t="shared" si="311"/>
        <v>12723</v>
      </c>
      <c r="AR136" s="52">
        <f t="shared" si="311"/>
        <v>12753</v>
      </c>
      <c r="AS136" s="52">
        <f t="shared" si="311"/>
        <v>12784</v>
      </c>
      <c r="AT136" s="52">
        <f t="shared" si="311"/>
        <v>12815</v>
      </c>
      <c r="AU136" s="52">
        <f t="shared" si="311"/>
        <v>12843</v>
      </c>
      <c r="AV136" s="52">
        <f t="shared" si="311"/>
        <v>12874</v>
      </c>
      <c r="AW136" s="52">
        <f t="shared" si="311"/>
        <v>12904</v>
      </c>
      <c r="AX136" s="52">
        <f t="shared" si="311"/>
        <v>12935</v>
      </c>
      <c r="AY136" s="52">
        <f t="shared" si="311"/>
        <v>12965</v>
      </c>
      <c r="AZ136" s="52">
        <f t="shared" si="311"/>
        <v>12996</v>
      </c>
      <c r="BA136" s="52">
        <f t="shared" si="311"/>
        <v>13027</v>
      </c>
      <c r="BB136" s="52">
        <f t="shared" si="311"/>
        <v>13057</v>
      </c>
      <c r="BC136" s="52">
        <f t="shared" si="311"/>
        <v>13088</v>
      </c>
      <c r="BD136" s="52">
        <f t="shared" si="311"/>
        <v>13118</v>
      </c>
      <c r="BE136" s="52">
        <f t="shared" si="311"/>
        <v>13149</v>
      </c>
      <c r="BF136" s="52">
        <f t="shared" si="311"/>
        <v>13180</v>
      </c>
      <c r="BG136" s="52">
        <f t="shared" si="311"/>
        <v>13209</v>
      </c>
      <c r="BH136" s="52">
        <f t="shared" si="311"/>
        <v>13240</v>
      </c>
      <c r="BI136" s="52">
        <f t="shared" si="311"/>
        <v>13270</v>
      </c>
      <c r="BJ136" s="52">
        <f t="shared" si="311"/>
        <v>13301</v>
      </c>
      <c r="BK136" s="52">
        <f t="shared" si="311"/>
        <v>13331</v>
      </c>
      <c r="BL136" s="52">
        <f t="shared" si="311"/>
        <v>13362</v>
      </c>
      <c r="BM136" s="52">
        <f t="shared" si="311"/>
        <v>13393</v>
      </c>
      <c r="BN136" s="52">
        <f t="shared" si="311"/>
        <v>13423</v>
      </c>
      <c r="BO136" s="52">
        <f t="shared" si="311"/>
        <v>13454</v>
      </c>
      <c r="BP136" s="52">
        <f t="shared" ref="BP136:EA136" si="312">BP110</f>
        <v>13484</v>
      </c>
      <c r="BQ136" s="52">
        <f t="shared" si="312"/>
        <v>13515</v>
      </c>
      <c r="BR136" s="52">
        <f t="shared" si="312"/>
        <v>13546</v>
      </c>
      <c r="BS136" s="52">
        <f t="shared" si="312"/>
        <v>13574</v>
      </c>
      <c r="BT136" s="52">
        <f t="shared" si="312"/>
        <v>13605</v>
      </c>
      <c r="BU136" s="52">
        <f t="shared" si="312"/>
        <v>13635</v>
      </c>
      <c r="BV136" s="52">
        <f t="shared" si="312"/>
        <v>13666</v>
      </c>
      <c r="BW136" s="52">
        <f t="shared" si="312"/>
        <v>13696</v>
      </c>
      <c r="BX136" s="52">
        <f t="shared" si="312"/>
        <v>13727</v>
      </c>
      <c r="BY136" s="52">
        <f t="shared" si="312"/>
        <v>13758</v>
      </c>
      <c r="BZ136" s="52">
        <f t="shared" si="312"/>
        <v>13788</v>
      </c>
      <c r="CA136" s="52">
        <f t="shared" si="312"/>
        <v>13819</v>
      </c>
      <c r="CB136" s="52">
        <f t="shared" si="312"/>
        <v>13849</v>
      </c>
      <c r="CC136" s="52">
        <f t="shared" si="312"/>
        <v>13880</v>
      </c>
      <c r="CD136" s="52">
        <f t="shared" si="312"/>
        <v>13911</v>
      </c>
      <c r="CE136" s="52">
        <f t="shared" si="312"/>
        <v>13939</v>
      </c>
      <c r="CF136" s="52">
        <f t="shared" si="312"/>
        <v>13970</v>
      </c>
      <c r="CG136" s="52">
        <f t="shared" si="312"/>
        <v>14000</v>
      </c>
      <c r="CH136" s="52">
        <f t="shared" si="312"/>
        <v>14031</v>
      </c>
      <c r="CI136" s="52">
        <f t="shared" si="312"/>
        <v>14061</v>
      </c>
      <c r="CJ136" s="52">
        <f t="shared" si="312"/>
        <v>14092</v>
      </c>
      <c r="CK136" s="52">
        <f t="shared" si="312"/>
        <v>14123</v>
      </c>
      <c r="CL136" s="52">
        <f t="shared" si="312"/>
        <v>14153</v>
      </c>
      <c r="CM136" s="52">
        <f t="shared" si="312"/>
        <v>14184</v>
      </c>
      <c r="CN136" s="52">
        <f t="shared" si="312"/>
        <v>14214</v>
      </c>
      <c r="CO136" s="52">
        <f t="shared" si="312"/>
        <v>14245</v>
      </c>
      <c r="CP136" s="52">
        <f t="shared" si="312"/>
        <v>14276</v>
      </c>
      <c r="CQ136" s="52">
        <f t="shared" si="312"/>
        <v>14304</v>
      </c>
      <c r="CR136" s="52">
        <f t="shared" si="312"/>
        <v>14335</v>
      </c>
      <c r="CS136" s="52">
        <f t="shared" si="312"/>
        <v>14365</v>
      </c>
      <c r="CT136" s="52">
        <f t="shared" si="312"/>
        <v>14396</v>
      </c>
      <c r="CU136" s="52">
        <f t="shared" si="312"/>
        <v>14426</v>
      </c>
      <c r="CV136" s="52">
        <f t="shared" si="312"/>
        <v>14457</v>
      </c>
      <c r="CW136" s="52">
        <f t="shared" si="312"/>
        <v>14488</v>
      </c>
      <c r="CX136" s="52">
        <f t="shared" si="312"/>
        <v>14518</v>
      </c>
      <c r="CY136" s="52">
        <f t="shared" si="312"/>
        <v>14549</v>
      </c>
      <c r="CZ136" s="52">
        <f t="shared" si="312"/>
        <v>14579</v>
      </c>
      <c r="DA136" s="52">
        <f t="shared" si="312"/>
        <v>14610</v>
      </c>
      <c r="DB136" s="52">
        <f t="shared" si="312"/>
        <v>14641</v>
      </c>
      <c r="DC136" s="52">
        <f t="shared" si="312"/>
        <v>14670</v>
      </c>
      <c r="DD136" s="52">
        <f t="shared" si="312"/>
        <v>14701</v>
      </c>
      <c r="DE136" s="52">
        <f t="shared" si="312"/>
        <v>14731</v>
      </c>
      <c r="DF136" s="52">
        <f t="shared" si="312"/>
        <v>14762</v>
      </c>
      <c r="DG136" s="52">
        <f t="shared" si="312"/>
        <v>14792</v>
      </c>
      <c r="DH136" s="52">
        <f t="shared" si="312"/>
        <v>14823</v>
      </c>
      <c r="DI136" s="52">
        <f t="shared" si="312"/>
        <v>14854</v>
      </c>
      <c r="DJ136" s="52">
        <f t="shared" si="312"/>
        <v>14884</v>
      </c>
      <c r="DK136" s="52">
        <f t="shared" si="312"/>
        <v>14915</v>
      </c>
      <c r="DL136" s="52">
        <f t="shared" si="312"/>
        <v>14945</v>
      </c>
      <c r="DM136" s="52">
        <f t="shared" si="312"/>
        <v>14976</v>
      </c>
      <c r="DN136" s="52">
        <f t="shared" si="312"/>
        <v>15007</v>
      </c>
      <c r="DO136" s="52">
        <f t="shared" si="312"/>
        <v>15035</v>
      </c>
      <c r="DP136" s="52">
        <f t="shared" si="312"/>
        <v>15066</v>
      </c>
      <c r="DQ136" s="52">
        <f t="shared" si="312"/>
        <v>15096</v>
      </c>
      <c r="DR136" s="52">
        <f t="shared" si="312"/>
        <v>15127</v>
      </c>
      <c r="DS136" s="52">
        <f t="shared" si="312"/>
        <v>15157</v>
      </c>
      <c r="DT136" s="52">
        <f t="shared" si="312"/>
        <v>15188</v>
      </c>
      <c r="DU136" s="52">
        <f t="shared" si="312"/>
        <v>15219</v>
      </c>
      <c r="DV136" s="52">
        <f t="shared" si="312"/>
        <v>15249</v>
      </c>
      <c r="DW136" s="52">
        <f t="shared" si="312"/>
        <v>15280</v>
      </c>
      <c r="DX136" s="52">
        <f t="shared" si="312"/>
        <v>15310</v>
      </c>
      <c r="DY136" s="52">
        <f t="shared" si="312"/>
        <v>15341</v>
      </c>
      <c r="DZ136" s="52">
        <f t="shared" si="312"/>
        <v>15372</v>
      </c>
      <c r="EA136" s="52">
        <f t="shared" si="312"/>
        <v>15400</v>
      </c>
      <c r="EB136" s="52">
        <f t="shared" ref="EB136:EE136" si="313">EB110</f>
        <v>15431</v>
      </c>
      <c r="EC136" s="52">
        <f t="shared" si="313"/>
        <v>15461</v>
      </c>
      <c r="ED136" s="52">
        <f t="shared" si="313"/>
        <v>15492</v>
      </c>
      <c r="EE136" s="52">
        <f t="shared" si="313"/>
        <v>15522</v>
      </c>
    </row>
    <row r="137" spans="2:135" ht="8.0500000000000007" customHeight="1" x14ac:dyDescent="0.6">
      <c r="B137" s="12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</row>
    <row r="138" spans="2:135" x14ac:dyDescent="0.6">
      <c r="B138" s="55" t="s">
        <v>20</v>
      </c>
      <c r="C138" s="30">
        <f>C131*$J$11</f>
        <v>0</v>
      </c>
      <c r="D138" s="31">
        <f t="shared" ref="D138:BO138" si="314">D131*$J$11</f>
        <v>0</v>
      </c>
      <c r="E138" s="31">
        <f t="shared" si="314"/>
        <v>0</v>
      </c>
      <c r="F138" s="31">
        <f t="shared" si="314"/>
        <v>0</v>
      </c>
      <c r="G138" s="31">
        <f t="shared" si="314"/>
        <v>0</v>
      </c>
      <c r="H138" s="31">
        <f t="shared" si="314"/>
        <v>0</v>
      </c>
      <c r="I138" s="31">
        <f t="shared" si="314"/>
        <v>0</v>
      </c>
      <c r="J138" s="31">
        <f t="shared" si="314"/>
        <v>0</v>
      </c>
      <c r="K138" s="31">
        <f t="shared" si="314"/>
        <v>0</v>
      </c>
      <c r="L138" s="31">
        <f t="shared" si="314"/>
        <v>0</v>
      </c>
      <c r="M138" s="31">
        <f t="shared" si="314"/>
        <v>0</v>
      </c>
      <c r="N138" s="31">
        <f t="shared" si="314"/>
        <v>0</v>
      </c>
      <c r="O138" s="31">
        <f t="shared" si="314"/>
        <v>0</v>
      </c>
      <c r="P138" s="31">
        <f t="shared" si="314"/>
        <v>0</v>
      </c>
      <c r="Q138" s="31">
        <f t="shared" si="314"/>
        <v>0</v>
      </c>
      <c r="R138" s="31">
        <f t="shared" si="314"/>
        <v>0</v>
      </c>
      <c r="S138" s="31">
        <f t="shared" si="314"/>
        <v>0</v>
      </c>
      <c r="T138" s="31">
        <f t="shared" si="314"/>
        <v>0</v>
      </c>
      <c r="U138" s="31">
        <f t="shared" si="314"/>
        <v>0</v>
      </c>
      <c r="V138" s="31">
        <f t="shared" si="314"/>
        <v>0</v>
      </c>
      <c r="W138" s="31">
        <f t="shared" si="314"/>
        <v>0</v>
      </c>
      <c r="X138" s="31">
        <f t="shared" si="314"/>
        <v>0</v>
      </c>
      <c r="Y138" s="31">
        <f t="shared" si="314"/>
        <v>0</v>
      </c>
      <c r="Z138" s="31">
        <f t="shared" si="314"/>
        <v>0</v>
      </c>
      <c r="AA138" s="31">
        <f t="shared" si="314"/>
        <v>0</v>
      </c>
      <c r="AB138" s="31">
        <f t="shared" si="314"/>
        <v>0</v>
      </c>
      <c r="AC138" s="31">
        <f t="shared" si="314"/>
        <v>0</v>
      </c>
      <c r="AD138" s="31">
        <f t="shared" si="314"/>
        <v>0</v>
      </c>
      <c r="AE138" s="31">
        <f t="shared" si="314"/>
        <v>0</v>
      </c>
      <c r="AF138" s="31">
        <f t="shared" si="314"/>
        <v>0</v>
      </c>
      <c r="AG138" s="31">
        <f t="shared" si="314"/>
        <v>0</v>
      </c>
      <c r="AH138" s="31">
        <f t="shared" si="314"/>
        <v>0</v>
      </c>
      <c r="AI138" s="31">
        <f t="shared" si="314"/>
        <v>0</v>
      </c>
      <c r="AJ138" s="31">
        <f t="shared" si="314"/>
        <v>0</v>
      </c>
      <c r="AK138" s="31">
        <f t="shared" si="314"/>
        <v>0</v>
      </c>
      <c r="AL138" s="31">
        <f t="shared" si="314"/>
        <v>0</v>
      </c>
      <c r="AM138" s="31">
        <f t="shared" si="314"/>
        <v>0</v>
      </c>
      <c r="AN138" s="31">
        <f t="shared" si="314"/>
        <v>0</v>
      </c>
      <c r="AO138" s="31">
        <f t="shared" si="314"/>
        <v>0</v>
      </c>
      <c r="AP138" s="31">
        <f t="shared" si="314"/>
        <v>0</v>
      </c>
      <c r="AQ138" s="31">
        <f t="shared" si="314"/>
        <v>0</v>
      </c>
      <c r="AR138" s="31">
        <f t="shared" si="314"/>
        <v>0</v>
      </c>
      <c r="AS138" s="31">
        <f t="shared" si="314"/>
        <v>0</v>
      </c>
      <c r="AT138" s="31">
        <f t="shared" si="314"/>
        <v>0</v>
      </c>
      <c r="AU138" s="31">
        <f t="shared" si="314"/>
        <v>0</v>
      </c>
      <c r="AV138" s="31">
        <f t="shared" si="314"/>
        <v>0</v>
      </c>
      <c r="AW138" s="31">
        <f t="shared" si="314"/>
        <v>0</v>
      </c>
      <c r="AX138" s="31">
        <f t="shared" si="314"/>
        <v>0</v>
      </c>
      <c r="AY138" s="31">
        <f t="shared" si="314"/>
        <v>0</v>
      </c>
      <c r="AZ138" s="31">
        <f t="shared" si="314"/>
        <v>0</v>
      </c>
      <c r="BA138" s="31">
        <f t="shared" si="314"/>
        <v>0</v>
      </c>
      <c r="BB138" s="31">
        <f t="shared" si="314"/>
        <v>0</v>
      </c>
      <c r="BC138" s="31">
        <f t="shared" si="314"/>
        <v>0</v>
      </c>
      <c r="BD138" s="31">
        <f t="shared" si="314"/>
        <v>0</v>
      </c>
      <c r="BE138" s="31">
        <f t="shared" si="314"/>
        <v>0</v>
      </c>
      <c r="BF138" s="31">
        <f t="shared" si="314"/>
        <v>0</v>
      </c>
      <c r="BG138" s="31">
        <f t="shared" si="314"/>
        <v>0</v>
      </c>
      <c r="BH138" s="31">
        <f t="shared" si="314"/>
        <v>0</v>
      </c>
      <c r="BI138" s="31">
        <f t="shared" si="314"/>
        <v>0</v>
      </c>
      <c r="BJ138" s="31">
        <f t="shared" si="314"/>
        <v>0</v>
      </c>
      <c r="BK138" s="31">
        <f t="shared" si="314"/>
        <v>1822613.6324330696</v>
      </c>
      <c r="BL138" s="31">
        <f t="shared" si="314"/>
        <v>0</v>
      </c>
      <c r="BM138" s="31">
        <f t="shared" si="314"/>
        <v>0</v>
      </c>
      <c r="BN138" s="31">
        <f t="shared" si="314"/>
        <v>0</v>
      </c>
      <c r="BO138" s="31">
        <f t="shared" si="314"/>
        <v>0</v>
      </c>
      <c r="BP138" s="31">
        <f t="shared" ref="BP138:EA138" si="315">BP131*$J$11</f>
        <v>0</v>
      </c>
      <c r="BQ138" s="31">
        <f t="shared" si="315"/>
        <v>0</v>
      </c>
      <c r="BR138" s="31">
        <f t="shared" si="315"/>
        <v>0</v>
      </c>
      <c r="BS138" s="31">
        <f t="shared" si="315"/>
        <v>0</v>
      </c>
      <c r="BT138" s="31">
        <f t="shared" si="315"/>
        <v>0</v>
      </c>
      <c r="BU138" s="31">
        <f t="shared" si="315"/>
        <v>0</v>
      </c>
      <c r="BV138" s="31">
        <f t="shared" si="315"/>
        <v>0</v>
      </c>
      <c r="BW138" s="31">
        <f t="shared" si="315"/>
        <v>0</v>
      </c>
      <c r="BX138" s="31">
        <f t="shared" si="315"/>
        <v>0</v>
      </c>
      <c r="BY138" s="31">
        <f t="shared" si="315"/>
        <v>0</v>
      </c>
      <c r="BZ138" s="31">
        <f t="shared" si="315"/>
        <v>0</v>
      </c>
      <c r="CA138" s="31">
        <f t="shared" si="315"/>
        <v>0</v>
      </c>
      <c r="CB138" s="31">
        <f t="shared" si="315"/>
        <v>0</v>
      </c>
      <c r="CC138" s="31">
        <f t="shared" si="315"/>
        <v>0</v>
      </c>
      <c r="CD138" s="31">
        <f t="shared" si="315"/>
        <v>0</v>
      </c>
      <c r="CE138" s="31">
        <f t="shared" si="315"/>
        <v>0</v>
      </c>
      <c r="CF138" s="31">
        <f t="shared" si="315"/>
        <v>0</v>
      </c>
      <c r="CG138" s="31">
        <f t="shared" si="315"/>
        <v>0</v>
      </c>
      <c r="CH138" s="31">
        <f t="shared" si="315"/>
        <v>0</v>
      </c>
      <c r="CI138" s="31">
        <f t="shared" si="315"/>
        <v>0</v>
      </c>
      <c r="CJ138" s="31">
        <f t="shared" si="315"/>
        <v>0</v>
      </c>
      <c r="CK138" s="31">
        <f t="shared" si="315"/>
        <v>0</v>
      </c>
      <c r="CL138" s="31">
        <f t="shared" si="315"/>
        <v>0</v>
      </c>
      <c r="CM138" s="31">
        <f t="shared" si="315"/>
        <v>0</v>
      </c>
      <c r="CN138" s="31">
        <f t="shared" si="315"/>
        <v>0</v>
      </c>
      <c r="CO138" s="31">
        <f t="shared" si="315"/>
        <v>0</v>
      </c>
      <c r="CP138" s="31">
        <f t="shared" si="315"/>
        <v>0</v>
      </c>
      <c r="CQ138" s="31">
        <f t="shared" si="315"/>
        <v>0</v>
      </c>
      <c r="CR138" s="31">
        <f t="shared" si="315"/>
        <v>0</v>
      </c>
      <c r="CS138" s="31">
        <f t="shared" si="315"/>
        <v>0</v>
      </c>
      <c r="CT138" s="31">
        <f t="shared" si="315"/>
        <v>0</v>
      </c>
      <c r="CU138" s="31">
        <f t="shared" si="315"/>
        <v>0</v>
      </c>
      <c r="CV138" s="31">
        <f t="shared" si="315"/>
        <v>0</v>
      </c>
      <c r="CW138" s="31">
        <f t="shared" si="315"/>
        <v>0</v>
      </c>
      <c r="CX138" s="31">
        <f t="shared" si="315"/>
        <v>0</v>
      </c>
      <c r="CY138" s="31">
        <f t="shared" si="315"/>
        <v>0</v>
      </c>
      <c r="CZ138" s="31">
        <f t="shared" si="315"/>
        <v>0</v>
      </c>
      <c r="DA138" s="31">
        <f t="shared" si="315"/>
        <v>0</v>
      </c>
      <c r="DB138" s="31">
        <f t="shared" si="315"/>
        <v>0</v>
      </c>
      <c r="DC138" s="31">
        <f t="shared" si="315"/>
        <v>0</v>
      </c>
      <c r="DD138" s="31">
        <f t="shared" si="315"/>
        <v>0</v>
      </c>
      <c r="DE138" s="31">
        <f t="shared" si="315"/>
        <v>0</v>
      </c>
      <c r="DF138" s="31">
        <f t="shared" si="315"/>
        <v>0</v>
      </c>
      <c r="DG138" s="31">
        <f t="shared" si="315"/>
        <v>0</v>
      </c>
      <c r="DH138" s="31">
        <f t="shared" si="315"/>
        <v>0</v>
      </c>
      <c r="DI138" s="31">
        <f t="shared" si="315"/>
        <v>0</v>
      </c>
      <c r="DJ138" s="31">
        <f t="shared" si="315"/>
        <v>0</v>
      </c>
      <c r="DK138" s="31">
        <f t="shared" si="315"/>
        <v>0</v>
      </c>
      <c r="DL138" s="31">
        <f t="shared" si="315"/>
        <v>0</v>
      </c>
      <c r="DM138" s="31">
        <f t="shared" si="315"/>
        <v>0</v>
      </c>
      <c r="DN138" s="31">
        <f t="shared" si="315"/>
        <v>0</v>
      </c>
      <c r="DO138" s="31">
        <f t="shared" si="315"/>
        <v>0</v>
      </c>
      <c r="DP138" s="31">
        <f t="shared" si="315"/>
        <v>0</v>
      </c>
      <c r="DQ138" s="31">
        <f t="shared" si="315"/>
        <v>0</v>
      </c>
      <c r="DR138" s="31">
        <f t="shared" si="315"/>
        <v>0</v>
      </c>
      <c r="DS138" s="31">
        <f t="shared" si="315"/>
        <v>0</v>
      </c>
      <c r="DT138" s="31">
        <f t="shared" si="315"/>
        <v>0</v>
      </c>
      <c r="DU138" s="31">
        <f t="shared" si="315"/>
        <v>0</v>
      </c>
      <c r="DV138" s="31">
        <f t="shared" si="315"/>
        <v>0</v>
      </c>
      <c r="DW138" s="31">
        <f t="shared" si="315"/>
        <v>0</v>
      </c>
      <c r="DX138" s="31">
        <f t="shared" si="315"/>
        <v>0</v>
      </c>
      <c r="DY138" s="31">
        <f t="shared" si="315"/>
        <v>0</v>
      </c>
      <c r="DZ138" s="31">
        <f t="shared" si="315"/>
        <v>0</v>
      </c>
      <c r="EA138" s="31">
        <f t="shared" si="315"/>
        <v>0</v>
      </c>
      <c r="EB138" s="31">
        <f t="shared" ref="EB138:EE138" si="316">EB131*$J$11</f>
        <v>0</v>
      </c>
      <c r="EC138" s="31">
        <f t="shared" si="316"/>
        <v>0</v>
      </c>
      <c r="ED138" s="31">
        <f t="shared" si="316"/>
        <v>0</v>
      </c>
      <c r="EE138" s="32">
        <f t="shared" si="316"/>
        <v>0</v>
      </c>
    </row>
    <row r="139" spans="2:135" x14ac:dyDescent="0.6">
      <c r="B139" s="54" t="s">
        <v>24</v>
      </c>
      <c r="C139" s="33">
        <f>C131*$I$11</f>
        <v>0</v>
      </c>
      <c r="D139" s="34">
        <f t="shared" ref="D139:BO139" si="317">D131*$I$11</f>
        <v>0</v>
      </c>
      <c r="E139" s="34">
        <f t="shared" si="317"/>
        <v>0</v>
      </c>
      <c r="F139" s="34">
        <f t="shared" si="317"/>
        <v>0</v>
      </c>
      <c r="G139" s="34">
        <f t="shared" si="317"/>
        <v>0</v>
      </c>
      <c r="H139" s="34">
        <f t="shared" si="317"/>
        <v>0</v>
      </c>
      <c r="I139" s="34">
        <f t="shared" si="317"/>
        <v>0</v>
      </c>
      <c r="J139" s="34">
        <f t="shared" si="317"/>
        <v>0</v>
      </c>
      <c r="K139" s="34">
        <f t="shared" si="317"/>
        <v>0</v>
      </c>
      <c r="L139" s="34">
        <f t="shared" si="317"/>
        <v>0</v>
      </c>
      <c r="M139" s="34">
        <f t="shared" si="317"/>
        <v>0</v>
      </c>
      <c r="N139" s="34">
        <f t="shared" si="317"/>
        <v>0</v>
      </c>
      <c r="O139" s="34">
        <f t="shared" si="317"/>
        <v>0</v>
      </c>
      <c r="P139" s="34">
        <f t="shared" si="317"/>
        <v>0</v>
      </c>
      <c r="Q139" s="34">
        <f t="shared" si="317"/>
        <v>0</v>
      </c>
      <c r="R139" s="34">
        <f t="shared" si="317"/>
        <v>0</v>
      </c>
      <c r="S139" s="34">
        <f t="shared" si="317"/>
        <v>0</v>
      </c>
      <c r="T139" s="34">
        <f t="shared" si="317"/>
        <v>0</v>
      </c>
      <c r="U139" s="34">
        <f t="shared" si="317"/>
        <v>0</v>
      </c>
      <c r="V139" s="34">
        <f t="shared" si="317"/>
        <v>0</v>
      </c>
      <c r="W139" s="34">
        <f t="shared" si="317"/>
        <v>0</v>
      </c>
      <c r="X139" s="34">
        <f t="shared" si="317"/>
        <v>0</v>
      </c>
      <c r="Y139" s="34">
        <f t="shared" si="317"/>
        <v>0</v>
      </c>
      <c r="Z139" s="34">
        <f t="shared" si="317"/>
        <v>0</v>
      </c>
      <c r="AA139" s="34">
        <f t="shared" si="317"/>
        <v>0</v>
      </c>
      <c r="AB139" s="34">
        <f t="shared" si="317"/>
        <v>0</v>
      </c>
      <c r="AC139" s="34">
        <f t="shared" si="317"/>
        <v>0</v>
      </c>
      <c r="AD139" s="34">
        <f t="shared" si="317"/>
        <v>0</v>
      </c>
      <c r="AE139" s="34">
        <f t="shared" si="317"/>
        <v>0</v>
      </c>
      <c r="AF139" s="34">
        <f t="shared" si="317"/>
        <v>0</v>
      </c>
      <c r="AG139" s="34">
        <f t="shared" si="317"/>
        <v>0</v>
      </c>
      <c r="AH139" s="34">
        <f t="shared" si="317"/>
        <v>0</v>
      </c>
      <c r="AI139" s="34">
        <f t="shared" si="317"/>
        <v>0</v>
      </c>
      <c r="AJ139" s="34">
        <f t="shared" si="317"/>
        <v>0</v>
      </c>
      <c r="AK139" s="34">
        <f t="shared" si="317"/>
        <v>0</v>
      </c>
      <c r="AL139" s="34">
        <f t="shared" si="317"/>
        <v>0</v>
      </c>
      <c r="AM139" s="34">
        <f t="shared" si="317"/>
        <v>0</v>
      </c>
      <c r="AN139" s="34">
        <f t="shared" si="317"/>
        <v>0</v>
      </c>
      <c r="AO139" s="34">
        <f t="shared" si="317"/>
        <v>0</v>
      </c>
      <c r="AP139" s="34">
        <f t="shared" si="317"/>
        <v>0</v>
      </c>
      <c r="AQ139" s="34">
        <f t="shared" si="317"/>
        <v>0</v>
      </c>
      <c r="AR139" s="34">
        <f t="shared" si="317"/>
        <v>0</v>
      </c>
      <c r="AS139" s="34">
        <f t="shared" si="317"/>
        <v>0</v>
      </c>
      <c r="AT139" s="34">
        <f t="shared" si="317"/>
        <v>0</v>
      </c>
      <c r="AU139" s="34">
        <f t="shared" si="317"/>
        <v>0</v>
      </c>
      <c r="AV139" s="34">
        <f t="shared" si="317"/>
        <v>0</v>
      </c>
      <c r="AW139" s="34">
        <f t="shared" si="317"/>
        <v>0</v>
      </c>
      <c r="AX139" s="34">
        <f t="shared" si="317"/>
        <v>0</v>
      </c>
      <c r="AY139" s="34">
        <f t="shared" si="317"/>
        <v>0</v>
      </c>
      <c r="AZ139" s="34">
        <f t="shared" si="317"/>
        <v>0</v>
      </c>
      <c r="BA139" s="34">
        <f t="shared" si="317"/>
        <v>0</v>
      </c>
      <c r="BB139" s="34">
        <f t="shared" si="317"/>
        <v>0</v>
      </c>
      <c r="BC139" s="34">
        <f t="shared" si="317"/>
        <v>0</v>
      </c>
      <c r="BD139" s="34">
        <f t="shared" si="317"/>
        <v>0</v>
      </c>
      <c r="BE139" s="34">
        <f t="shared" si="317"/>
        <v>0</v>
      </c>
      <c r="BF139" s="34">
        <f t="shared" si="317"/>
        <v>0</v>
      </c>
      <c r="BG139" s="34">
        <f t="shared" si="317"/>
        <v>0</v>
      </c>
      <c r="BH139" s="34">
        <f t="shared" si="317"/>
        <v>0</v>
      </c>
      <c r="BI139" s="34">
        <f t="shared" si="317"/>
        <v>0</v>
      </c>
      <c r="BJ139" s="34">
        <f t="shared" si="317"/>
        <v>0</v>
      </c>
      <c r="BK139" s="34">
        <f t="shared" si="317"/>
        <v>918158.74716553162</v>
      </c>
      <c r="BL139" s="34">
        <f t="shared" si="317"/>
        <v>0</v>
      </c>
      <c r="BM139" s="34">
        <f t="shared" si="317"/>
        <v>0</v>
      </c>
      <c r="BN139" s="34">
        <f t="shared" si="317"/>
        <v>0</v>
      </c>
      <c r="BO139" s="34">
        <f t="shared" si="317"/>
        <v>0</v>
      </c>
      <c r="BP139" s="34">
        <f t="shared" ref="BP139:EA139" si="318">BP131*$I$11</f>
        <v>0</v>
      </c>
      <c r="BQ139" s="34">
        <f t="shared" si="318"/>
        <v>0</v>
      </c>
      <c r="BR139" s="34">
        <f t="shared" si="318"/>
        <v>0</v>
      </c>
      <c r="BS139" s="34">
        <f t="shared" si="318"/>
        <v>0</v>
      </c>
      <c r="BT139" s="34">
        <f t="shared" si="318"/>
        <v>0</v>
      </c>
      <c r="BU139" s="34">
        <f t="shared" si="318"/>
        <v>0</v>
      </c>
      <c r="BV139" s="34">
        <f t="shared" si="318"/>
        <v>0</v>
      </c>
      <c r="BW139" s="34">
        <f t="shared" si="318"/>
        <v>0</v>
      </c>
      <c r="BX139" s="34">
        <f t="shared" si="318"/>
        <v>0</v>
      </c>
      <c r="BY139" s="34">
        <f t="shared" si="318"/>
        <v>0</v>
      </c>
      <c r="BZ139" s="34">
        <f t="shared" si="318"/>
        <v>0</v>
      </c>
      <c r="CA139" s="34">
        <f t="shared" si="318"/>
        <v>0</v>
      </c>
      <c r="CB139" s="34">
        <f t="shared" si="318"/>
        <v>0</v>
      </c>
      <c r="CC139" s="34">
        <f t="shared" si="318"/>
        <v>0</v>
      </c>
      <c r="CD139" s="34">
        <f t="shared" si="318"/>
        <v>0</v>
      </c>
      <c r="CE139" s="34">
        <f t="shared" si="318"/>
        <v>0</v>
      </c>
      <c r="CF139" s="34">
        <f t="shared" si="318"/>
        <v>0</v>
      </c>
      <c r="CG139" s="34">
        <f t="shared" si="318"/>
        <v>0</v>
      </c>
      <c r="CH139" s="34">
        <f t="shared" si="318"/>
        <v>0</v>
      </c>
      <c r="CI139" s="34">
        <f t="shared" si="318"/>
        <v>0</v>
      </c>
      <c r="CJ139" s="34">
        <f t="shared" si="318"/>
        <v>0</v>
      </c>
      <c r="CK139" s="34">
        <f t="shared" si="318"/>
        <v>0</v>
      </c>
      <c r="CL139" s="34">
        <f t="shared" si="318"/>
        <v>0</v>
      </c>
      <c r="CM139" s="34">
        <f t="shared" si="318"/>
        <v>0</v>
      </c>
      <c r="CN139" s="34">
        <f t="shared" si="318"/>
        <v>0</v>
      </c>
      <c r="CO139" s="34">
        <f t="shared" si="318"/>
        <v>0</v>
      </c>
      <c r="CP139" s="34">
        <f t="shared" si="318"/>
        <v>0</v>
      </c>
      <c r="CQ139" s="34">
        <f t="shared" si="318"/>
        <v>0</v>
      </c>
      <c r="CR139" s="34">
        <f t="shared" si="318"/>
        <v>0</v>
      </c>
      <c r="CS139" s="34">
        <f t="shared" si="318"/>
        <v>0</v>
      </c>
      <c r="CT139" s="34">
        <f t="shared" si="318"/>
        <v>0</v>
      </c>
      <c r="CU139" s="34">
        <f t="shared" si="318"/>
        <v>0</v>
      </c>
      <c r="CV139" s="34">
        <f t="shared" si="318"/>
        <v>0</v>
      </c>
      <c r="CW139" s="34">
        <f t="shared" si="318"/>
        <v>0</v>
      </c>
      <c r="CX139" s="34">
        <f t="shared" si="318"/>
        <v>0</v>
      </c>
      <c r="CY139" s="34">
        <f t="shared" si="318"/>
        <v>0</v>
      </c>
      <c r="CZ139" s="34">
        <f t="shared" si="318"/>
        <v>0</v>
      </c>
      <c r="DA139" s="34">
        <f t="shared" si="318"/>
        <v>0</v>
      </c>
      <c r="DB139" s="34">
        <f t="shared" si="318"/>
        <v>0</v>
      </c>
      <c r="DC139" s="34">
        <f t="shared" si="318"/>
        <v>0</v>
      </c>
      <c r="DD139" s="34">
        <f t="shared" si="318"/>
        <v>0</v>
      </c>
      <c r="DE139" s="34">
        <f t="shared" si="318"/>
        <v>0</v>
      </c>
      <c r="DF139" s="34">
        <f t="shared" si="318"/>
        <v>0</v>
      </c>
      <c r="DG139" s="34">
        <f t="shared" si="318"/>
        <v>0</v>
      </c>
      <c r="DH139" s="34">
        <f t="shared" si="318"/>
        <v>0</v>
      </c>
      <c r="DI139" s="34">
        <f t="shared" si="318"/>
        <v>0</v>
      </c>
      <c r="DJ139" s="34">
        <f t="shared" si="318"/>
        <v>0</v>
      </c>
      <c r="DK139" s="34">
        <f t="shared" si="318"/>
        <v>0</v>
      </c>
      <c r="DL139" s="34">
        <f t="shared" si="318"/>
        <v>0</v>
      </c>
      <c r="DM139" s="34">
        <f t="shared" si="318"/>
        <v>0</v>
      </c>
      <c r="DN139" s="34">
        <f t="shared" si="318"/>
        <v>0</v>
      </c>
      <c r="DO139" s="34">
        <f t="shared" si="318"/>
        <v>0</v>
      </c>
      <c r="DP139" s="34">
        <f t="shared" si="318"/>
        <v>0</v>
      </c>
      <c r="DQ139" s="34">
        <f t="shared" si="318"/>
        <v>0</v>
      </c>
      <c r="DR139" s="34">
        <f t="shared" si="318"/>
        <v>0</v>
      </c>
      <c r="DS139" s="34">
        <f t="shared" si="318"/>
        <v>0</v>
      </c>
      <c r="DT139" s="34">
        <f t="shared" si="318"/>
        <v>0</v>
      </c>
      <c r="DU139" s="34">
        <f t="shared" si="318"/>
        <v>0</v>
      </c>
      <c r="DV139" s="34">
        <f t="shared" si="318"/>
        <v>0</v>
      </c>
      <c r="DW139" s="34">
        <f t="shared" si="318"/>
        <v>0</v>
      </c>
      <c r="DX139" s="34">
        <f t="shared" si="318"/>
        <v>0</v>
      </c>
      <c r="DY139" s="34">
        <f t="shared" si="318"/>
        <v>0</v>
      </c>
      <c r="DZ139" s="34">
        <f t="shared" si="318"/>
        <v>0</v>
      </c>
      <c r="EA139" s="34">
        <f t="shared" si="318"/>
        <v>0</v>
      </c>
      <c r="EB139" s="34">
        <f t="shared" ref="EB139:EE139" si="319">EB131*$I$11</f>
        <v>0</v>
      </c>
      <c r="EC139" s="34">
        <f t="shared" si="319"/>
        <v>0</v>
      </c>
      <c r="ED139" s="34">
        <f t="shared" si="319"/>
        <v>0</v>
      </c>
      <c r="EE139" s="35">
        <f t="shared" si="319"/>
        <v>0</v>
      </c>
    </row>
    <row r="140" spans="2:135" x14ac:dyDescent="0.6">
      <c r="B140" s="54" t="s">
        <v>33</v>
      </c>
      <c r="C140" s="33">
        <f>SUM(C138:C139)</f>
        <v>0</v>
      </c>
      <c r="D140" s="34">
        <f t="shared" ref="D140:BO140" si="320">SUM(D138:D139)</f>
        <v>0</v>
      </c>
      <c r="E140" s="34">
        <f t="shared" si="320"/>
        <v>0</v>
      </c>
      <c r="F140" s="34">
        <f t="shared" si="320"/>
        <v>0</v>
      </c>
      <c r="G140" s="34">
        <f t="shared" si="320"/>
        <v>0</v>
      </c>
      <c r="H140" s="34">
        <f t="shared" si="320"/>
        <v>0</v>
      </c>
      <c r="I140" s="34">
        <f t="shared" si="320"/>
        <v>0</v>
      </c>
      <c r="J140" s="34">
        <f t="shared" si="320"/>
        <v>0</v>
      </c>
      <c r="K140" s="34">
        <f t="shared" si="320"/>
        <v>0</v>
      </c>
      <c r="L140" s="34">
        <f t="shared" si="320"/>
        <v>0</v>
      </c>
      <c r="M140" s="34">
        <f t="shared" si="320"/>
        <v>0</v>
      </c>
      <c r="N140" s="34">
        <f t="shared" si="320"/>
        <v>0</v>
      </c>
      <c r="O140" s="34">
        <f t="shared" si="320"/>
        <v>0</v>
      </c>
      <c r="P140" s="34">
        <f t="shared" si="320"/>
        <v>0</v>
      </c>
      <c r="Q140" s="34">
        <f t="shared" si="320"/>
        <v>0</v>
      </c>
      <c r="R140" s="34">
        <f t="shared" si="320"/>
        <v>0</v>
      </c>
      <c r="S140" s="34">
        <f t="shared" si="320"/>
        <v>0</v>
      </c>
      <c r="T140" s="34">
        <f t="shared" si="320"/>
        <v>0</v>
      </c>
      <c r="U140" s="34">
        <f t="shared" si="320"/>
        <v>0</v>
      </c>
      <c r="V140" s="34">
        <f t="shared" si="320"/>
        <v>0</v>
      </c>
      <c r="W140" s="34">
        <f t="shared" si="320"/>
        <v>0</v>
      </c>
      <c r="X140" s="34">
        <f t="shared" si="320"/>
        <v>0</v>
      </c>
      <c r="Y140" s="34">
        <f t="shared" si="320"/>
        <v>0</v>
      </c>
      <c r="Z140" s="34">
        <f t="shared" si="320"/>
        <v>0</v>
      </c>
      <c r="AA140" s="34">
        <f t="shared" si="320"/>
        <v>0</v>
      </c>
      <c r="AB140" s="34">
        <f t="shared" si="320"/>
        <v>0</v>
      </c>
      <c r="AC140" s="34">
        <f t="shared" si="320"/>
        <v>0</v>
      </c>
      <c r="AD140" s="34">
        <f t="shared" si="320"/>
        <v>0</v>
      </c>
      <c r="AE140" s="34">
        <f t="shared" si="320"/>
        <v>0</v>
      </c>
      <c r="AF140" s="34">
        <f t="shared" si="320"/>
        <v>0</v>
      </c>
      <c r="AG140" s="34">
        <f t="shared" si="320"/>
        <v>0</v>
      </c>
      <c r="AH140" s="34">
        <f t="shared" si="320"/>
        <v>0</v>
      </c>
      <c r="AI140" s="34">
        <f t="shared" si="320"/>
        <v>0</v>
      </c>
      <c r="AJ140" s="34">
        <f t="shared" si="320"/>
        <v>0</v>
      </c>
      <c r="AK140" s="34">
        <f t="shared" si="320"/>
        <v>0</v>
      </c>
      <c r="AL140" s="34">
        <f t="shared" si="320"/>
        <v>0</v>
      </c>
      <c r="AM140" s="34">
        <f t="shared" si="320"/>
        <v>0</v>
      </c>
      <c r="AN140" s="34">
        <f t="shared" si="320"/>
        <v>0</v>
      </c>
      <c r="AO140" s="34">
        <f t="shared" si="320"/>
        <v>0</v>
      </c>
      <c r="AP140" s="34">
        <f t="shared" si="320"/>
        <v>0</v>
      </c>
      <c r="AQ140" s="34">
        <f t="shared" si="320"/>
        <v>0</v>
      </c>
      <c r="AR140" s="34">
        <f t="shared" si="320"/>
        <v>0</v>
      </c>
      <c r="AS140" s="34">
        <f t="shared" si="320"/>
        <v>0</v>
      </c>
      <c r="AT140" s="34">
        <f t="shared" si="320"/>
        <v>0</v>
      </c>
      <c r="AU140" s="34">
        <f t="shared" si="320"/>
        <v>0</v>
      </c>
      <c r="AV140" s="34">
        <f t="shared" si="320"/>
        <v>0</v>
      </c>
      <c r="AW140" s="34">
        <f t="shared" si="320"/>
        <v>0</v>
      </c>
      <c r="AX140" s="34">
        <f t="shared" si="320"/>
        <v>0</v>
      </c>
      <c r="AY140" s="34">
        <f t="shared" si="320"/>
        <v>0</v>
      </c>
      <c r="AZ140" s="34">
        <f t="shared" si="320"/>
        <v>0</v>
      </c>
      <c r="BA140" s="34">
        <f t="shared" si="320"/>
        <v>0</v>
      </c>
      <c r="BB140" s="34">
        <f t="shared" si="320"/>
        <v>0</v>
      </c>
      <c r="BC140" s="34">
        <f t="shared" si="320"/>
        <v>0</v>
      </c>
      <c r="BD140" s="34">
        <f t="shared" si="320"/>
        <v>0</v>
      </c>
      <c r="BE140" s="34">
        <f t="shared" si="320"/>
        <v>0</v>
      </c>
      <c r="BF140" s="34">
        <f t="shared" si="320"/>
        <v>0</v>
      </c>
      <c r="BG140" s="34">
        <f t="shared" si="320"/>
        <v>0</v>
      </c>
      <c r="BH140" s="34">
        <f t="shared" si="320"/>
        <v>0</v>
      </c>
      <c r="BI140" s="34">
        <f t="shared" si="320"/>
        <v>0</v>
      </c>
      <c r="BJ140" s="34">
        <f t="shared" si="320"/>
        <v>0</v>
      </c>
      <c r="BK140" s="34">
        <f t="shared" si="320"/>
        <v>2740772.3795986013</v>
      </c>
      <c r="BL140" s="34">
        <f t="shared" si="320"/>
        <v>0</v>
      </c>
      <c r="BM140" s="34">
        <f t="shared" si="320"/>
        <v>0</v>
      </c>
      <c r="BN140" s="34">
        <f t="shared" si="320"/>
        <v>0</v>
      </c>
      <c r="BO140" s="34">
        <f t="shared" si="320"/>
        <v>0</v>
      </c>
      <c r="BP140" s="34">
        <f t="shared" ref="BP140:EA140" si="321">SUM(BP138:BP139)</f>
        <v>0</v>
      </c>
      <c r="BQ140" s="34">
        <f t="shared" si="321"/>
        <v>0</v>
      </c>
      <c r="BR140" s="34">
        <f t="shared" si="321"/>
        <v>0</v>
      </c>
      <c r="BS140" s="34">
        <f t="shared" si="321"/>
        <v>0</v>
      </c>
      <c r="BT140" s="34">
        <f t="shared" si="321"/>
        <v>0</v>
      </c>
      <c r="BU140" s="34">
        <f t="shared" si="321"/>
        <v>0</v>
      </c>
      <c r="BV140" s="34">
        <f t="shared" si="321"/>
        <v>0</v>
      </c>
      <c r="BW140" s="34">
        <f t="shared" si="321"/>
        <v>0</v>
      </c>
      <c r="BX140" s="34">
        <f t="shared" si="321"/>
        <v>0</v>
      </c>
      <c r="BY140" s="34">
        <f t="shared" si="321"/>
        <v>0</v>
      </c>
      <c r="BZ140" s="34">
        <f t="shared" si="321"/>
        <v>0</v>
      </c>
      <c r="CA140" s="34">
        <f t="shared" si="321"/>
        <v>0</v>
      </c>
      <c r="CB140" s="34">
        <f t="shared" si="321"/>
        <v>0</v>
      </c>
      <c r="CC140" s="34">
        <f t="shared" si="321"/>
        <v>0</v>
      </c>
      <c r="CD140" s="34">
        <f t="shared" si="321"/>
        <v>0</v>
      </c>
      <c r="CE140" s="34">
        <f t="shared" si="321"/>
        <v>0</v>
      </c>
      <c r="CF140" s="34">
        <f t="shared" si="321"/>
        <v>0</v>
      </c>
      <c r="CG140" s="34">
        <f t="shared" si="321"/>
        <v>0</v>
      </c>
      <c r="CH140" s="34">
        <f t="shared" si="321"/>
        <v>0</v>
      </c>
      <c r="CI140" s="34">
        <f t="shared" si="321"/>
        <v>0</v>
      </c>
      <c r="CJ140" s="34">
        <f t="shared" si="321"/>
        <v>0</v>
      </c>
      <c r="CK140" s="34">
        <f t="shared" si="321"/>
        <v>0</v>
      </c>
      <c r="CL140" s="34">
        <f t="shared" si="321"/>
        <v>0</v>
      </c>
      <c r="CM140" s="34">
        <f t="shared" si="321"/>
        <v>0</v>
      </c>
      <c r="CN140" s="34">
        <f t="shared" si="321"/>
        <v>0</v>
      </c>
      <c r="CO140" s="34">
        <f t="shared" si="321"/>
        <v>0</v>
      </c>
      <c r="CP140" s="34">
        <f t="shared" si="321"/>
        <v>0</v>
      </c>
      <c r="CQ140" s="34">
        <f t="shared" si="321"/>
        <v>0</v>
      </c>
      <c r="CR140" s="34">
        <f t="shared" si="321"/>
        <v>0</v>
      </c>
      <c r="CS140" s="34">
        <f t="shared" si="321"/>
        <v>0</v>
      </c>
      <c r="CT140" s="34">
        <f t="shared" si="321"/>
        <v>0</v>
      </c>
      <c r="CU140" s="34">
        <f t="shared" si="321"/>
        <v>0</v>
      </c>
      <c r="CV140" s="34">
        <f t="shared" si="321"/>
        <v>0</v>
      </c>
      <c r="CW140" s="34">
        <f t="shared" si="321"/>
        <v>0</v>
      </c>
      <c r="CX140" s="34">
        <f t="shared" si="321"/>
        <v>0</v>
      </c>
      <c r="CY140" s="34">
        <f t="shared" si="321"/>
        <v>0</v>
      </c>
      <c r="CZ140" s="34">
        <f t="shared" si="321"/>
        <v>0</v>
      </c>
      <c r="DA140" s="34">
        <f t="shared" si="321"/>
        <v>0</v>
      </c>
      <c r="DB140" s="34">
        <f t="shared" si="321"/>
        <v>0</v>
      </c>
      <c r="DC140" s="34">
        <f t="shared" si="321"/>
        <v>0</v>
      </c>
      <c r="DD140" s="34">
        <f t="shared" si="321"/>
        <v>0</v>
      </c>
      <c r="DE140" s="34">
        <f t="shared" si="321"/>
        <v>0</v>
      </c>
      <c r="DF140" s="34">
        <f t="shared" si="321"/>
        <v>0</v>
      </c>
      <c r="DG140" s="34">
        <f t="shared" si="321"/>
        <v>0</v>
      </c>
      <c r="DH140" s="34">
        <f t="shared" si="321"/>
        <v>0</v>
      </c>
      <c r="DI140" s="34">
        <f t="shared" si="321"/>
        <v>0</v>
      </c>
      <c r="DJ140" s="34">
        <f t="shared" si="321"/>
        <v>0</v>
      </c>
      <c r="DK140" s="34">
        <f t="shared" si="321"/>
        <v>0</v>
      </c>
      <c r="DL140" s="34">
        <f t="shared" si="321"/>
        <v>0</v>
      </c>
      <c r="DM140" s="34">
        <f t="shared" si="321"/>
        <v>0</v>
      </c>
      <c r="DN140" s="34">
        <f t="shared" si="321"/>
        <v>0</v>
      </c>
      <c r="DO140" s="34">
        <f t="shared" si="321"/>
        <v>0</v>
      </c>
      <c r="DP140" s="34">
        <f t="shared" si="321"/>
        <v>0</v>
      </c>
      <c r="DQ140" s="34">
        <f t="shared" si="321"/>
        <v>0</v>
      </c>
      <c r="DR140" s="34">
        <f t="shared" si="321"/>
        <v>0</v>
      </c>
      <c r="DS140" s="34">
        <f t="shared" si="321"/>
        <v>0</v>
      </c>
      <c r="DT140" s="34">
        <f t="shared" si="321"/>
        <v>0</v>
      </c>
      <c r="DU140" s="34">
        <f t="shared" si="321"/>
        <v>0</v>
      </c>
      <c r="DV140" s="34">
        <f t="shared" si="321"/>
        <v>0</v>
      </c>
      <c r="DW140" s="34">
        <f t="shared" si="321"/>
        <v>0</v>
      </c>
      <c r="DX140" s="34">
        <f t="shared" si="321"/>
        <v>0</v>
      </c>
      <c r="DY140" s="34">
        <f t="shared" si="321"/>
        <v>0</v>
      </c>
      <c r="DZ140" s="34">
        <f t="shared" si="321"/>
        <v>0</v>
      </c>
      <c r="EA140" s="34">
        <f t="shared" si="321"/>
        <v>0</v>
      </c>
      <c r="EB140" s="34">
        <f t="shared" ref="EB140:EE140" si="322">SUM(EB138:EB139)</f>
        <v>0</v>
      </c>
      <c r="EC140" s="34">
        <f t="shared" si="322"/>
        <v>0</v>
      </c>
      <c r="ED140" s="34">
        <f t="shared" si="322"/>
        <v>0</v>
      </c>
      <c r="EE140" s="35">
        <f t="shared" si="322"/>
        <v>0</v>
      </c>
    </row>
    <row r="141" spans="2:135" s="49" customFormat="1" x14ac:dyDescent="0.6">
      <c r="B141" s="60" t="s">
        <v>27</v>
      </c>
      <c r="C141" s="62">
        <f t="shared" ref="C141:AH141" si="323">MAX(C19-C78-C104-C130-C140, 0)</f>
        <v>0</v>
      </c>
      <c r="D141" s="63">
        <f t="shared" si="323"/>
        <v>0</v>
      </c>
      <c r="E141" s="63">
        <f t="shared" si="323"/>
        <v>0</v>
      </c>
      <c r="F141" s="63">
        <f t="shared" si="323"/>
        <v>0</v>
      </c>
      <c r="G141" s="63">
        <f t="shared" si="323"/>
        <v>0</v>
      </c>
      <c r="H141" s="63">
        <f t="shared" si="323"/>
        <v>0</v>
      </c>
      <c r="I141" s="63">
        <f t="shared" si="323"/>
        <v>0</v>
      </c>
      <c r="J141" s="63">
        <f t="shared" si="323"/>
        <v>0</v>
      </c>
      <c r="K141" s="63">
        <f t="shared" si="323"/>
        <v>0</v>
      </c>
      <c r="L141" s="63">
        <f t="shared" si="323"/>
        <v>0</v>
      </c>
      <c r="M141" s="63">
        <f t="shared" si="323"/>
        <v>0</v>
      </c>
      <c r="N141" s="63">
        <f t="shared" si="323"/>
        <v>0</v>
      </c>
      <c r="O141" s="63">
        <f t="shared" si="323"/>
        <v>0</v>
      </c>
      <c r="P141" s="63">
        <f t="shared" si="323"/>
        <v>0</v>
      </c>
      <c r="Q141" s="63">
        <f t="shared" si="323"/>
        <v>0</v>
      </c>
      <c r="R141" s="63">
        <f t="shared" si="323"/>
        <v>0</v>
      </c>
      <c r="S141" s="63">
        <f t="shared" si="323"/>
        <v>0</v>
      </c>
      <c r="T141" s="63">
        <f t="shared" si="323"/>
        <v>0</v>
      </c>
      <c r="U141" s="63">
        <f t="shared" si="323"/>
        <v>0</v>
      </c>
      <c r="V141" s="63">
        <f t="shared" si="323"/>
        <v>0</v>
      </c>
      <c r="W141" s="63">
        <f t="shared" si="323"/>
        <v>0</v>
      </c>
      <c r="X141" s="63">
        <f t="shared" si="323"/>
        <v>0</v>
      </c>
      <c r="Y141" s="63">
        <f t="shared" si="323"/>
        <v>0</v>
      </c>
      <c r="Z141" s="63">
        <f t="shared" si="323"/>
        <v>0</v>
      </c>
      <c r="AA141" s="63">
        <f t="shared" si="323"/>
        <v>0</v>
      </c>
      <c r="AB141" s="63">
        <f t="shared" si="323"/>
        <v>0</v>
      </c>
      <c r="AC141" s="63">
        <f t="shared" si="323"/>
        <v>0</v>
      </c>
      <c r="AD141" s="63">
        <f t="shared" si="323"/>
        <v>0</v>
      </c>
      <c r="AE141" s="63">
        <f t="shared" si="323"/>
        <v>0</v>
      </c>
      <c r="AF141" s="63">
        <f t="shared" si="323"/>
        <v>0</v>
      </c>
      <c r="AG141" s="63">
        <f t="shared" si="323"/>
        <v>0</v>
      </c>
      <c r="AH141" s="63">
        <f t="shared" si="323"/>
        <v>0</v>
      </c>
      <c r="AI141" s="63">
        <f t="shared" ref="AI141:BN141" si="324">MAX(AI19-AI78-AI104-AI130-AI140, 0)</f>
        <v>0</v>
      </c>
      <c r="AJ141" s="63">
        <f t="shared" si="324"/>
        <v>0</v>
      </c>
      <c r="AK141" s="63">
        <f t="shared" si="324"/>
        <v>0</v>
      </c>
      <c r="AL141" s="63">
        <f t="shared" si="324"/>
        <v>0</v>
      </c>
      <c r="AM141" s="63">
        <f t="shared" si="324"/>
        <v>0</v>
      </c>
      <c r="AN141" s="63">
        <f t="shared" si="324"/>
        <v>0</v>
      </c>
      <c r="AO141" s="63">
        <f t="shared" si="324"/>
        <v>0</v>
      </c>
      <c r="AP141" s="63">
        <f t="shared" si="324"/>
        <v>0</v>
      </c>
      <c r="AQ141" s="63">
        <f t="shared" si="324"/>
        <v>0</v>
      </c>
      <c r="AR141" s="63">
        <f t="shared" si="324"/>
        <v>0</v>
      </c>
      <c r="AS141" s="63">
        <f t="shared" si="324"/>
        <v>0</v>
      </c>
      <c r="AT141" s="63">
        <f t="shared" si="324"/>
        <v>0</v>
      </c>
      <c r="AU141" s="63">
        <f t="shared" si="324"/>
        <v>0</v>
      </c>
      <c r="AV141" s="63">
        <f t="shared" si="324"/>
        <v>0</v>
      </c>
      <c r="AW141" s="63">
        <f t="shared" si="324"/>
        <v>0</v>
      </c>
      <c r="AX141" s="63">
        <f t="shared" si="324"/>
        <v>0</v>
      </c>
      <c r="AY141" s="63">
        <f t="shared" si="324"/>
        <v>0</v>
      </c>
      <c r="AZ141" s="63">
        <f t="shared" si="324"/>
        <v>0</v>
      </c>
      <c r="BA141" s="63">
        <f t="shared" si="324"/>
        <v>0</v>
      </c>
      <c r="BB141" s="63">
        <f t="shared" si="324"/>
        <v>0</v>
      </c>
      <c r="BC141" s="63">
        <f t="shared" si="324"/>
        <v>0</v>
      </c>
      <c r="BD141" s="63">
        <f t="shared" si="324"/>
        <v>0</v>
      </c>
      <c r="BE141" s="63">
        <f t="shared" si="324"/>
        <v>0</v>
      </c>
      <c r="BF141" s="63">
        <f t="shared" si="324"/>
        <v>0</v>
      </c>
      <c r="BG141" s="63">
        <f t="shared" si="324"/>
        <v>0</v>
      </c>
      <c r="BH141" s="63">
        <f t="shared" si="324"/>
        <v>0</v>
      </c>
      <c r="BI141" s="63">
        <f t="shared" si="324"/>
        <v>0</v>
      </c>
      <c r="BJ141" s="63">
        <f t="shared" si="324"/>
        <v>0</v>
      </c>
      <c r="BK141" s="63">
        <f t="shared" si="324"/>
        <v>0</v>
      </c>
      <c r="BL141" s="63">
        <f t="shared" si="324"/>
        <v>0</v>
      </c>
      <c r="BM141" s="63">
        <f t="shared" si="324"/>
        <v>0</v>
      </c>
      <c r="BN141" s="63">
        <f t="shared" si="324"/>
        <v>0</v>
      </c>
      <c r="BO141" s="63">
        <f t="shared" ref="BO141:CT141" si="325">MAX(BO19-BO78-BO104-BO130-BO140, 0)</f>
        <v>0</v>
      </c>
      <c r="BP141" s="63">
        <f t="shared" si="325"/>
        <v>0</v>
      </c>
      <c r="BQ141" s="63">
        <f t="shared" si="325"/>
        <v>0</v>
      </c>
      <c r="BR141" s="63">
        <f t="shared" si="325"/>
        <v>0</v>
      </c>
      <c r="BS141" s="63">
        <f t="shared" si="325"/>
        <v>0</v>
      </c>
      <c r="BT141" s="63">
        <f t="shared" si="325"/>
        <v>0</v>
      </c>
      <c r="BU141" s="63">
        <f t="shared" si="325"/>
        <v>0</v>
      </c>
      <c r="BV141" s="63">
        <f t="shared" si="325"/>
        <v>0</v>
      </c>
      <c r="BW141" s="63">
        <f t="shared" si="325"/>
        <v>0</v>
      </c>
      <c r="BX141" s="63">
        <f t="shared" si="325"/>
        <v>0</v>
      </c>
      <c r="BY141" s="63">
        <f t="shared" si="325"/>
        <v>0</v>
      </c>
      <c r="BZ141" s="63">
        <f t="shared" si="325"/>
        <v>0</v>
      </c>
      <c r="CA141" s="63">
        <f t="shared" si="325"/>
        <v>0</v>
      </c>
      <c r="CB141" s="63">
        <f t="shared" si="325"/>
        <v>0</v>
      </c>
      <c r="CC141" s="63">
        <f t="shared" si="325"/>
        <v>0</v>
      </c>
      <c r="CD141" s="63">
        <f t="shared" si="325"/>
        <v>0</v>
      </c>
      <c r="CE141" s="63">
        <f t="shared" si="325"/>
        <v>0</v>
      </c>
      <c r="CF141" s="63">
        <f t="shared" si="325"/>
        <v>0</v>
      </c>
      <c r="CG141" s="63">
        <f t="shared" si="325"/>
        <v>0</v>
      </c>
      <c r="CH141" s="63">
        <f t="shared" si="325"/>
        <v>0</v>
      </c>
      <c r="CI141" s="63">
        <f t="shared" si="325"/>
        <v>0</v>
      </c>
      <c r="CJ141" s="63">
        <f t="shared" si="325"/>
        <v>0</v>
      </c>
      <c r="CK141" s="63">
        <f t="shared" si="325"/>
        <v>0</v>
      </c>
      <c r="CL141" s="63">
        <f t="shared" si="325"/>
        <v>0</v>
      </c>
      <c r="CM141" s="63">
        <f t="shared" si="325"/>
        <v>0</v>
      </c>
      <c r="CN141" s="63">
        <f t="shared" si="325"/>
        <v>0</v>
      </c>
      <c r="CO141" s="63">
        <f t="shared" si="325"/>
        <v>0</v>
      </c>
      <c r="CP141" s="63">
        <f t="shared" si="325"/>
        <v>0</v>
      </c>
      <c r="CQ141" s="63">
        <f t="shared" si="325"/>
        <v>0</v>
      </c>
      <c r="CR141" s="63">
        <f t="shared" si="325"/>
        <v>0</v>
      </c>
      <c r="CS141" s="63">
        <f t="shared" si="325"/>
        <v>0</v>
      </c>
      <c r="CT141" s="63">
        <f t="shared" si="325"/>
        <v>0</v>
      </c>
      <c r="CU141" s="63">
        <f t="shared" ref="CU141:DZ141" si="326">MAX(CU19-CU78-CU104-CU130-CU140, 0)</f>
        <v>0</v>
      </c>
      <c r="CV141" s="63">
        <f t="shared" si="326"/>
        <v>0</v>
      </c>
      <c r="CW141" s="63">
        <f t="shared" si="326"/>
        <v>0</v>
      </c>
      <c r="CX141" s="63">
        <f t="shared" si="326"/>
        <v>0</v>
      </c>
      <c r="CY141" s="63">
        <f t="shared" si="326"/>
        <v>0</v>
      </c>
      <c r="CZ141" s="63">
        <f t="shared" si="326"/>
        <v>0</v>
      </c>
      <c r="DA141" s="63">
        <f t="shared" si="326"/>
        <v>0</v>
      </c>
      <c r="DB141" s="63">
        <f t="shared" si="326"/>
        <v>0</v>
      </c>
      <c r="DC141" s="63">
        <f t="shared" si="326"/>
        <v>0</v>
      </c>
      <c r="DD141" s="63">
        <f t="shared" si="326"/>
        <v>0</v>
      </c>
      <c r="DE141" s="63">
        <f t="shared" si="326"/>
        <v>0</v>
      </c>
      <c r="DF141" s="63">
        <f t="shared" si="326"/>
        <v>0</v>
      </c>
      <c r="DG141" s="63">
        <f t="shared" si="326"/>
        <v>0</v>
      </c>
      <c r="DH141" s="63">
        <f t="shared" si="326"/>
        <v>0</v>
      </c>
      <c r="DI141" s="63">
        <f t="shared" si="326"/>
        <v>0</v>
      </c>
      <c r="DJ141" s="63">
        <f t="shared" si="326"/>
        <v>0</v>
      </c>
      <c r="DK141" s="63">
        <f t="shared" si="326"/>
        <v>0</v>
      </c>
      <c r="DL141" s="63">
        <f t="shared" si="326"/>
        <v>0</v>
      </c>
      <c r="DM141" s="63">
        <f t="shared" si="326"/>
        <v>0</v>
      </c>
      <c r="DN141" s="63">
        <f t="shared" si="326"/>
        <v>0</v>
      </c>
      <c r="DO141" s="63">
        <f t="shared" si="326"/>
        <v>0</v>
      </c>
      <c r="DP141" s="63">
        <f t="shared" si="326"/>
        <v>0</v>
      </c>
      <c r="DQ141" s="63">
        <f t="shared" si="326"/>
        <v>0</v>
      </c>
      <c r="DR141" s="63">
        <f t="shared" si="326"/>
        <v>0</v>
      </c>
      <c r="DS141" s="63">
        <f t="shared" si="326"/>
        <v>0</v>
      </c>
      <c r="DT141" s="63">
        <f t="shared" si="326"/>
        <v>0</v>
      </c>
      <c r="DU141" s="63">
        <f t="shared" si="326"/>
        <v>0</v>
      </c>
      <c r="DV141" s="63">
        <f t="shared" si="326"/>
        <v>0</v>
      </c>
      <c r="DW141" s="63">
        <f t="shared" si="326"/>
        <v>0</v>
      </c>
      <c r="DX141" s="63">
        <f t="shared" si="326"/>
        <v>0</v>
      </c>
      <c r="DY141" s="63">
        <f t="shared" si="326"/>
        <v>0</v>
      </c>
      <c r="DZ141" s="63">
        <f t="shared" si="326"/>
        <v>0</v>
      </c>
      <c r="EA141" s="63">
        <f t="shared" ref="EA141:EE141" si="327">MAX(EA19-EA78-EA104-EA130-EA140, 0)</f>
        <v>0</v>
      </c>
      <c r="EB141" s="63">
        <f t="shared" si="327"/>
        <v>0</v>
      </c>
      <c r="EC141" s="63">
        <f t="shared" si="327"/>
        <v>0</v>
      </c>
      <c r="ED141" s="63">
        <f t="shared" si="327"/>
        <v>0</v>
      </c>
      <c r="EE141" s="64">
        <f t="shared" si="327"/>
        <v>0</v>
      </c>
    </row>
    <row r="142" spans="2:135" x14ac:dyDescent="0.6">
      <c r="B142" s="12"/>
      <c r="C142" s="20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</row>
    <row r="143" spans="2:135" ht="15.9" thickBot="1" x14ac:dyDescent="0.65">
      <c r="B143" s="12"/>
      <c r="C143" s="20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</row>
    <row r="144" spans="2:135" ht="33" customHeight="1" thickBot="1" x14ac:dyDescent="0.65">
      <c r="B144" s="4" t="s">
        <v>37</v>
      </c>
      <c r="C144" s="5"/>
      <c r="D144" s="6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</row>
    <row r="145" spans="2:135" x14ac:dyDescent="0.6">
      <c r="B145" s="3"/>
      <c r="C145" s="3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</row>
    <row r="146" spans="2:135" x14ac:dyDescent="0.6">
      <c r="B146" s="55" t="s">
        <v>28</v>
      </c>
      <c r="C146" s="58">
        <f>SUM(C104:EE104)*$F$9</f>
        <v>235463.33379599708</v>
      </c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</row>
    <row r="147" spans="2:135" x14ac:dyDescent="0.6">
      <c r="B147" s="54" t="s">
        <v>38</v>
      </c>
      <c r="C147" s="59">
        <f>SUM(C130:EE130)*$F$10</f>
        <v>176545.15192923872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</row>
    <row r="148" spans="2:135" x14ac:dyDescent="0.6">
      <c r="B148" s="54" t="s">
        <v>39</v>
      </c>
      <c r="C148" s="59">
        <f>SUM(C140:EE140)*$F$11</f>
        <v>822231.71387958038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</row>
    <row r="149" spans="2:135" x14ac:dyDescent="0.6">
      <c r="B149" s="60" t="s">
        <v>40</v>
      </c>
      <c r="C149" s="61">
        <f>SUM(C146:C148)</f>
        <v>1234240.1996048163</v>
      </c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</row>
    <row r="150" spans="2:135" x14ac:dyDescent="0.6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</row>
    <row r="151" spans="2:135" x14ac:dyDescent="0.6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</row>
    <row r="152" spans="2:135" x14ac:dyDescent="0.6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</row>
    <row r="153" spans="2:135" x14ac:dyDescent="0.6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</row>
    <row r="154" spans="2:135" x14ac:dyDescent="0.6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</row>
    <row r="155" spans="2:135" x14ac:dyDescent="0.6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</row>
    <row r="156" spans="2:135" x14ac:dyDescent="0.6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</row>
    <row r="157" spans="2:135" x14ac:dyDescent="0.6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</row>
    <row r="158" spans="2:135" x14ac:dyDescent="0.6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</row>
    <row r="159" spans="2:135" x14ac:dyDescent="0.6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</row>
    <row r="160" spans="2:135" x14ac:dyDescent="0.6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</row>
    <row r="161" s="9" customFormat="1" x14ac:dyDescent="0.6"/>
    <row r="162" s="9" customFormat="1" x14ac:dyDescent="0.6"/>
    <row r="163" s="9" customFormat="1" x14ac:dyDescent="0.6"/>
    <row r="164" s="9" customFormat="1" x14ac:dyDescent="0.6"/>
    <row r="165" s="9" customFormat="1" x14ac:dyDescent="0.6"/>
    <row r="166" s="9" customFormat="1" x14ac:dyDescent="0.6"/>
    <row r="167" s="9" customFormat="1" x14ac:dyDescent="0.6"/>
    <row r="168" s="9" customFormat="1" x14ac:dyDescent="0.6"/>
    <row r="169" s="9" customFormat="1" x14ac:dyDescent="0.6"/>
    <row r="170" s="9" customFormat="1" x14ac:dyDescent="0.6"/>
    <row r="171" s="9" customFormat="1" x14ac:dyDescent="0.6"/>
    <row r="172" s="9" customFormat="1" x14ac:dyDescent="0.6"/>
    <row r="173" s="9" customFormat="1" x14ac:dyDescent="0.6"/>
    <row r="174" s="9" customFormat="1" x14ac:dyDescent="0.6"/>
    <row r="175" s="9" customFormat="1" x14ac:dyDescent="0.6"/>
    <row r="176" s="9" customFormat="1" x14ac:dyDescent="0.6"/>
    <row r="177" s="9" customFormat="1" x14ac:dyDescent="0.6"/>
    <row r="178" s="9" customFormat="1" x14ac:dyDescent="0.6"/>
    <row r="179" s="9" customFormat="1" x14ac:dyDescent="0.6"/>
    <row r="180" s="9" customFormat="1" x14ac:dyDescent="0.6"/>
    <row r="181" s="9" customFormat="1" x14ac:dyDescent="0.6"/>
    <row r="182" s="9" customFormat="1" x14ac:dyDescent="0.6"/>
    <row r="183" s="9" customFormat="1" x14ac:dyDescent="0.6"/>
    <row r="184" s="9" customFormat="1" x14ac:dyDescent="0.6"/>
    <row r="185" s="9" customFormat="1" x14ac:dyDescent="0.6"/>
    <row r="186" s="9" customFormat="1" x14ac:dyDescent="0.6"/>
    <row r="187" s="9" customFormat="1" x14ac:dyDescent="0.6"/>
    <row r="188" s="9" customFormat="1" x14ac:dyDescent="0.6"/>
    <row r="189" s="9" customFormat="1" x14ac:dyDescent="0.6"/>
    <row r="190" s="9" customFormat="1" x14ac:dyDescent="0.6"/>
    <row r="191" s="9" customFormat="1" x14ac:dyDescent="0.6"/>
    <row r="192" s="9" customFormat="1" x14ac:dyDescent="0.6"/>
    <row r="193" s="9" customFormat="1" x14ac:dyDescent="0.6"/>
    <row r="194" s="9" customFormat="1" x14ac:dyDescent="0.6"/>
    <row r="195" s="9" customFormat="1" x14ac:dyDescent="0.6"/>
    <row r="196" s="9" customFormat="1" x14ac:dyDescent="0.6"/>
    <row r="197" s="9" customFormat="1" x14ac:dyDescent="0.6"/>
    <row r="198" s="9" customFormat="1" x14ac:dyDescent="0.6"/>
    <row r="199" s="9" customFormat="1" x14ac:dyDescent="0.6"/>
    <row r="200" s="9" customFormat="1" x14ac:dyDescent="0.6"/>
    <row r="201" s="9" customFormat="1" x14ac:dyDescent="0.6"/>
    <row r="202" s="9" customFormat="1" x14ac:dyDescent="0.6"/>
    <row r="203" s="9" customFormat="1" x14ac:dyDescent="0.6"/>
    <row r="204" s="9" customFormat="1" x14ac:dyDescent="0.6"/>
    <row r="205" s="9" customFormat="1" x14ac:dyDescent="0.6"/>
    <row r="206" s="9" customFormat="1" x14ac:dyDescent="0.6"/>
    <row r="207" s="9" customFormat="1" x14ac:dyDescent="0.6"/>
    <row r="208" s="9" customFormat="1" x14ac:dyDescent="0.6"/>
    <row r="209" s="9" customFormat="1" x14ac:dyDescent="0.6"/>
    <row r="210" s="9" customFormat="1" x14ac:dyDescent="0.6"/>
    <row r="211" s="9" customFormat="1" x14ac:dyDescent="0.6"/>
    <row r="212" s="9" customFormat="1" x14ac:dyDescent="0.6"/>
    <row r="213" s="9" customFormat="1" x14ac:dyDescent="0.6"/>
    <row r="214" s="9" customFormat="1" x14ac:dyDescent="0.6"/>
    <row r="215" s="9" customFormat="1" x14ac:dyDescent="0.6"/>
    <row r="216" s="9" customFormat="1" x14ac:dyDescent="0.6"/>
    <row r="217" s="9" customFormat="1" x14ac:dyDescent="0.6"/>
    <row r="218" s="9" customFormat="1" x14ac:dyDescent="0.6"/>
    <row r="219" s="9" customFormat="1" x14ac:dyDescent="0.6"/>
    <row r="220" s="9" customFormat="1" x14ac:dyDescent="0.6"/>
    <row r="221" s="9" customFormat="1" x14ac:dyDescent="0.6"/>
    <row r="222" s="9" customFormat="1" x14ac:dyDescent="0.6"/>
    <row r="223" s="9" customFormat="1" x14ac:dyDescent="0.6"/>
    <row r="224" s="9" customFormat="1" x14ac:dyDescent="0.6"/>
    <row r="225" s="9" customFormat="1" x14ac:dyDescent="0.6"/>
    <row r="226" s="9" customFormat="1" x14ac:dyDescent="0.6"/>
    <row r="227" s="9" customFormat="1" x14ac:dyDescent="0.6"/>
    <row r="228" s="9" customFormat="1" x14ac:dyDescent="0.6"/>
    <row r="229" s="9" customFormat="1" x14ac:dyDescent="0.6"/>
    <row r="230" s="9" customFormat="1" x14ac:dyDescent="0.6"/>
    <row r="231" s="9" customFormat="1" x14ac:dyDescent="0.6"/>
    <row r="232" s="9" customFormat="1" x14ac:dyDescent="0.6"/>
    <row r="233" s="9" customFormat="1" x14ac:dyDescent="0.6"/>
    <row r="234" s="9" customFormat="1" x14ac:dyDescent="0.6"/>
    <row r="235" s="9" customFormat="1" x14ac:dyDescent="0.6"/>
    <row r="236" s="9" customFormat="1" x14ac:dyDescent="0.6"/>
    <row r="237" s="9" customFormat="1" x14ac:dyDescent="0.6"/>
    <row r="238" s="9" customFormat="1" x14ac:dyDescent="0.6"/>
    <row r="239" s="9" customFormat="1" x14ac:dyDescent="0.6"/>
    <row r="240" s="9" customFormat="1" x14ac:dyDescent="0.6"/>
    <row r="241" s="9" customFormat="1" x14ac:dyDescent="0.6"/>
    <row r="242" s="9" customFormat="1" x14ac:dyDescent="0.6"/>
    <row r="243" s="9" customFormat="1" x14ac:dyDescent="0.6"/>
    <row r="244" s="9" customFormat="1" x14ac:dyDescent="0.6"/>
    <row r="245" s="9" customFormat="1" x14ac:dyDescent="0.6"/>
    <row r="246" s="9" customFormat="1" x14ac:dyDescent="0.6"/>
    <row r="247" s="9" customFormat="1" x14ac:dyDescent="0.6"/>
    <row r="248" s="9" customFormat="1" x14ac:dyDescent="0.6"/>
    <row r="249" s="9" customFormat="1" x14ac:dyDescent="0.6"/>
    <row r="250" s="9" customFormat="1" x14ac:dyDescent="0.6"/>
    <row r="251" s="9" customFormat="1" x14ac:dyDescent="0.6"/>
    <row r="252" s="9" customFormat="1" x14ac:dyDescent="0.6"/>
    <row r="253" s="9" customFormat="1" x14ac:dyDescent="0.6"/>
    <row r="254" s="9" customFormat="1" x14ac:dyDescent="0.6"/>
    <row r="255" s="9" customFormat="1" x14ac:dyDescent="0.6"/>
    <row r="256" s="9" customFormat="1" x14ac:dyDescent="0.6"/>
    <row r="257" s="9" customFormat="1" x14ac:dyDescent="0.6"/>
    <row r="258" s="9" customFormat="1" x14ac:dyDescent="0.6"/>
    <row r="259" s="9" customFormat="1" x14ac:dyDescent="0.6"/>
    <row r="260" s="9" customFormat="1" x14ac:dyDescent="0.6"/>
    <row r="261" s="9" customFormat="1" x14ac:dyDescent="0.6"/>
    <row r="262" s="9" customFormat="1" x14ac:dyDescent="0.6"/>
    <row r="263" s="9" customFormat="1" x14ac:dyDescent="0.6"/>
    <row r="264" s="9" customFormat="1" x14ac:dyDescent="0.6"/>
    <row r="265" s="9" customFormat="1" x14ac:dyDescent="0.6"/>
    <row r="266" s="9" customFormat="1" x14ac:dyDescent="0.6"/>
    <row r="267" s="9" customFormat="1" x14ac:dyDescent="0.6"/>
    <row r="268" s="9" customFormat="1" x14ac:dyDescent="0.6"/>
    <row r="269" s="9" customFormat="1" x14ac:dyDescent="0.6"/>
    <row r="270" s="9" customFormat="1" x14ac:dyDescent="0.6"/>
    <row r="271" s="9" customFormat="1" x14ac:dyDescent="0.6"/>
    <row r="272" s="9" customFormat="1" x14ac:dyDescent="0.6"/>
    <row r="273" s="9" customFormat="1" x14ac:dyDescent="0.6"/>
    <row r="274" s="9" customFormat="1" x14ac:dyDescent="0.6"/>
    <row r="275" s="9" customFormat="1" x14ac:dyDescent="0.6"/>
    <row r="276" s="9" customFormat="1" x14ac:dyDescent="0.6"/>
    <row r="277" s="9" customFormat="1" x14ac:dyDescent="0.6"/>
    <row r="278" s="9" customFormat="1" x14ac:dyDescent="0.6"/>
    <row r="279" s="9" customFormat="1" x14ac:dyDescent="0.6"/>
    <row r="280" s="9" customFormat="1" x14ac:dyDescent="0.6"/>
    <row r="281" s="9" customFormat="1" x14ac:dyDescent="0.6"/>
    <row r="282" s="9" customFormat="1" x14ac:dyDescent="0.6"/>
    <row r="283" s="9" customFormat="1" x14ac:dyDescent="0.6"/>
    <row r="284" s="9" customFormat="1" x14ac:dyDescent="0.6"/>
    <row r="285" s="9" customFormat="1" x14ac:dyDescent="0.6"/>
    <row r="286" s="9" customFormat="1" x14ac:dyDescent="0.6"/>
    <row r="287" s="9" customFormat="1" x14ac:dyDescent="0.6"/>
    <row r="288" s="9" customFormat="1" x14ac:dyDescent="0.6"/>
    <row r="289" s="9" customFormat="1" x14ac:dyDescent="0.6"/>
    <row r="290" s="9" customFormat="1" x14ac:dyDescent="0.6"/>
    <row r="291" s="9" customFormat="1" x14ac:dyDescent="0.6"/>
    <row r="292" s="9" customFormat="1" x14ac:dyDescent="0.6"/>
    <row r="293" s="9" customFormat="1" x14ac:dyDescent="0.6"/>
    <row r="294" s="9" customFormat="1" x14ac:dyDescent="0.6"/>
    <row r="295" s="9" customFormat="1" x14ac:dyDescent="0.6"/>
    <row r="296" s="9" customFormat="1" x14ac:dyDescent="0.6"/>
    <row r="297" s="9" customFormat="1" x14ac:dyDescent="0.6"/>
    <row r="298" s="9" customFormat="1" x14ac:dyDescent="0.6"/>
    <row r="299" s="9" customFormat="1" x14ac:dyDescent="0.6"/>
    <row r="300" s="9" customFormat="1" x14ac:dyDescent="0.6"/>
    <row r="301" s="9" customFormat="1" x14ac:dyDescent="0.6"/>
    <row r="302" s="9" customFormat="1" x14ac:dyDescent="0.6"/>
    <row r="303" s="9" customFormat="1" x14ac:dyDescent="0.6"/>
    <row r="304" s="9" customFormat="1" x14ac:dyDescent="0.6"/>
    <row r="305" s="9" customFormat="1" x14ac:dyDescent="0.6"/>
    <row r="306" s="9" customFormat="1" x14ac:dyDescent="0.6"/>
    <row r="307" s="9" customFormat="1" x14ac:dyDescent="0.6"/>
    <row r="308" s="9" customFormat="1" x14ac:dyDescent="0.6"/>
    <row r="309" s="9" customFormat="1" x14ac:dyDescent="0.6"/>
    <row r="310" s="9" customFormat="1" x14ac:dyDescent="0.6"/>
    <row r="311" s="9" customFormat="1" x14ac:dyDescent="0.6"/>
    <row r="312" s="9" customFormat="1" x14ac:dyDescent="0.6"/>
    <row r="313" s="9" customFormat="1" x14ac:dyDescent="0.6"/>
    <row r="314" s="9" customFormat="1" x14ac:dyDescent="0.6"/>
    <row r="315" s="9" customFormat="1" x14ac:dyDescent="0.6"/>
    <row r="316" s="9" customFormat="1" x14ac:dyDescent="0.6"/>
    <row r="317" s="9" customFormat="1" x14ac:dyDescent="0.6"/>
    <row r="318" s="9" customFormat="1" x14ac:dyDescent="0.6"/>
    <row r="319" s="9" customFormat="1" x14ac:dyDescent="0.6"/>
    <row r="320" s="9" customFormat="1" x14ac:dyDescent="0.6"/>
    <row r="321" s="9" customFormat="1" x14ac:dyDescent="0.6"/>
    <row r="322" s="9" customFormat="1" x14ac:dyDescent="0.6"/>
    <row r="323" s="9" customFormat="1" x14ac:dyDescent="0.6"/>
    <row r="324" s="9" customFormat="1" x14ac:dyDescent="0.6"/>
    <row r="325" s="9" customFormat="1" x14ac:dyDescent="0.6"/>
    <row r="326" s="9" customFormat="1" x14ac:dyDescent="0.6"/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IRR 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Lynch</dc:creator>
  <cp:lastModifiedBy>Christopher Semper</cp:lastModifiedBy>
  <dcterms:created xsi:type="dcterms:W3CDTF">2023-10-12T15:33:23Z</dcterms:created>
  <dcterms:modified xsi:type="dcterms:W3CDTF">2024-02-02T05:13:21Z</dcterms:modified>
</cp:coreProperties>
</file>