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8374FE9D-3567-4C3A-871D-36EBD085227E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Evaluation individuelle" sheetId="6" r:id="rId1"/>
    <sheet name="Livrable Accès mobile" sheetId="5" r:id="rId2"/>
    <sheet name="Sites Web (back avec BDD) " sheetId="2" r:id="rId3"/>
    <sheet name="Site Web (front)" sheetId="3" r:id="rId4"/>
    <sheet name="Présentation" sheetId="4" r:id="rId5"/>
    <sheet name="Scholari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H4" i="6"/>
  <c r="C25" i="7"/>
  <c r="C18" i="7"/>
  <c r="C10" i="7"/>
  <c r="C2" i="7"/>
  <c r="H5" i="4"/>
  <c r="H4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4" i="3"/>
  <c r="H5" i="2"/>
  <c r="H6" i="2"/>
  <c r="H7" i="2"/>
  <c r="H8" i="2"/>
  <c r="H9" i="2"/>
  <c r="H10" i="2"/>
  <c r="H11" i="2"/>
  <c r="H12" i="2"/>
  <c r="H13" i="2"/>
  <c r="H14" i="2"/>
  <c r="H15" i="2"/>
  <c r="H4" i="2"/>
  <c r="D5" i="5"/>
  <c r="D6" i="5"/>
  <c r="D7" i="5"/>
  <c r="D8" i="5"/>
  <c r="D9" i="5"/>
  <c r="D10" i="5"/>
  <c r="D11" i="5"/>
  <c r="D4" i="5"/>
  <c r="H33" i="6"/>
  <c r="H32" i="6"/>
  <c r="H31" i="6"/>
  <c r="H30" i="6"/>
  <c r="H25" i="6"/>
  <c r="H24" i="6"/>
  <c r="H23" i="6"/>
  <c r="H22" i="6"/>
  <c r="H16" i="6"/>
  <c r="H15" i="6"/>
  <c r="H14" i="6"/>
  <c r="H13" i="6"/>
  <c r="H5" i="6"/>
  <c r="H6" i="6"/>
  <c r="H7" i="6"/>
  <c r="H16" i="2" l="1"/>
  <c r="C16" i="2" s="1"/>
  <c r="D27" i="7" s="1"/>
  <c r="D28" i="7" s="1"/>
  <c r="H8" i="6"/>
  <c r="C8" i="6" s="1"/>
  <c r="H26" i="6"/>
  <c r="C26" i="6" s="1"/>
  <c r="G20" i="7" s="1"/>
  <c r="G21" i="7" s="1"/>
  <c r="H17" i="6"/>
  <c r="C17" i="6" s="1"/>
  <c r="G12" i="7" s="1"/>
  <c r="G13" i="7" s="1"/>
  <c r="H6" i="4"/>
  <c r="C6" i="4" s="1"/>
  <c r="H19" i="3"/>
  <c r="C19" i="3" s="1"/>
  <c r="D12" i="5"/>
  <c r="C4" i="7" s="1"/>
  <c r="C5" i="7" s="1"/>
  <c r="H34" i="6"/>
  <c r="C34" i="6" s="1"/>
  <c r="G27" i="7" s="1"/>
  <c r="G28" i="7" s="1"/>
  <c r="C20" i="7" l="1"/>
  <c r="C21" i="7" s="1"/>
  <c r="C12" i="7"/>
  <c r="C13" i="7" s="1"/>
  <c r="C27" i="7"/>
  <c r="C28" i="7" s="1"/>
  <c r="E4" i="7"/>
  <c r="E5" i="7" s="1"/>
  <c r="E27" i="7"/>
  <c r="E28" i="7" s="1"/>
  <c r="E20" i="7"/>
  <c r="E21" i="7" s="1"/>
  <c r="E12" i="7"/>
  <c r="E13" i="7" s="1"/>
  <c r="D12" i="7"/>
  <c r="D13" i="7" s="1"/>
  <c r="D4" i="7"/>
  <c r="D5" i="7" s="1"/>
  <c r="D20" i="7"/>
  <c r="D21" i="7" s="1"/>
  <c r="G4" i="7"/>
  <c r="G5" i="7" s="1"/>
  <c r="F12" i="7"/>
  <c r="F13" i="7" s="1"/>
  <c r="F20" i="7"/>
  <c r="F21" i="7" s="1"/>
  <c r="F27" i="7"/>
  <c r="F28" i="7" s="1"/>
  <c r="F4" i="7"/>
  <c r="F5" i="7" s="1"/>
  <c r="E29" i="7" l="1"/>
  <c r="E30" i="7" s="1"/>
  <c r="C29" i="7"/>
  <c r="C30" i="7" s="1"/>
  <c r="E6" i="7"/>
  <c r="E7" i="7" s="1"/>
  <c r="D6" i="7"/>
  <c r="D7" i="7" s="1"/>
  <c r="E14" i="7"/>
  <c r="E15" i="7" s="1"/>
  <c r="C6" i="7"/>
  <c r="C7" i="7" s="1"/>
  <c r="F22" i="7"/>
  <c r="F23" i="7" s="1"/>
  <c r="D14" i="7"/>
  <c r="D15" i="7" s="1"/>
  <c r="C14" i="7"/>
  <c r="C15" i="7" s="1"/>
  <c r="D29" i="7"/>
  <c r="D30" i="7" s="1"/>
  <c r="E22" i="7"/>
  <c r="E23" i="7" s="1"/>
  <c r="C22" i="7"/>
  <c r="C23" i="7" s="1"/>
  <c r="D22" i="7"/>
  <c r="D23" i="7" s="1"/>
  <c r="F14" i="7"/>
  <c r="F15" i="7" s="1"/>
  <c r="F6" i="7"/>
  <c r="F7" i="7" s="1"/>
  <c r="F29" i="7"/>
  <c r="F30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10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Pas cité dans le cahier des charges du projet</t>
        </r>
      </text>
    </comment>
  </commentList>
</comments>
</file>

<file path=xl/sharedStrings.xml><?xml version="1.0" encoding="utf-8"?>
<sst xmlns="http://schemas.openxmlformats.org/spreadsheetml/2006/main" count="382" uniqueCount="174">
  <si>
    <r>
      <t xml:space="preserve">Etudiant 1 : </t>
    </r>
    <r>
      <rPr>
        <b/>
        <i/>
        <sz val="24"/>
        <color theme="4" tint="-0.249977111117893"/>
        <rFont val="Calibri"/>
        <family val="2"/>
        <scheme val="minor"/>
      </rPr>
      <t>Nom Prénom</t>
    </r>
  </si>
  <si>
    <t>A</t>
  </si>
  <si>
    <t>B</t>
  </si>
  <si>
    <t>C</t>
  </si>
  <si>
    <t>D</t>
  </si>
  <si>
    <t>Note</t>
  </si>
  <si>
    <t>Note num</t>
  </si>
  <si>
    <t>Anglais</t>
  </si>
  <si>
    <t>La matrise de la langue anglaise permet à l'étudiant de
démontrer ses compétences et ses réalisations dans le projet</t>
  </si>
  <si>
    <t>La matrise de la langue anglaise, même si des imprecisions sont constatées, permet à l'étudiant de
démontrer ses compétences et ses réalisations dans le projet</t>
  </si>
  <si>
    <t>Le manque de matrise de la langue anglaise, engendre une faible capacité de démonstration</t>
  </si>
  <si>
    <t>Catastrophique</t>
  </si>
  <si>
    <t>Q/R</t>
  </si>
  <si>
    <t>La qualité des réponses aux questions prouvent 
que l'étudiant maîtrise le sujet</t>
  </si>
  <si>
    <t>La qualité des réponses aux questions prouvent que l'étudiant maîtrise le sujet, 
même si des imprécisions sont constatées</t>
  </si>
  <si>
    <t>La qualité des réponses aux questions prouvent que l'étudiant maîtrise mal le sujet</t>
  </si>
  <si>
    <t>Quantité de travail dans le projet</t>
  </si>
  <si>
    <t>La quantité de travail réaliseé dans le projet 
est à la hauteur des attentes du jury</t>
  </si>
  <si>
    <t>La quantité de travail réaliseé dans le projet est à la hauteur des attentes du jury même si 
ce dernier estime que l'étudiant aurait pu faire un peu plus pour son groupe</t>
  </si>
  <si>
    <t>La quantité de travail réalisé par l'étudiant est insufissante</t>
  </si>
  <si>
    <t>Qualité de travail dans le projet</t>
  </si>
  <si>
    <t>La qualité de travail réaliseé dans le projet
 est à la hauteur des attentes du jury</t>
  </si>
  <si>
    <t>La qualité de travail réaliseé dans le projet est à la hauteur des attentes du jury même si 
ce dernier estime que l'étudiant aurait pu avoir des taches un peu plus technique</t>
  </si>
  <si>
    <t>La qualité de travail réalisé par l'étudiant est insufissante</t>
  </si>
  <si>
    <t>Note Etudiant 1</t>
  </si>
  <si>
    <r>
      <t xml:space="preserve">Etudiant 2 : </t>
    </r>
    <r>
      <rPr>
        <b/>
        <i/>
        <sz val="24"/>
        <color theme="4" tint="-0.249977111117893"/>
        <rFont val="Calibri"/>
        <family val="2"/>
        <scheme val="minor"/>
      </rPr>
      <t>Nom Prénom</t>
    </r>
  </si>
  <si>
    <t>Note Etudiant 2</t>
  </si>
  <si>
    <r>
      <t xml:space="preserve">Etudiant 3 : </t>
    </r>
    <r>
      <rPr>
        <b/>
        <i/>
        <sz val="24"/>
        <color theme="4" tint="-0.249977111117893"/>
        <rFont val="Calibri"/>
        <family val="2"/>
        <scheme val="minor"/>
      </rPr>
      <t>Nom Prénom</t>
    </r>
  </si>
  <si>
    <t>Note Etudiant 3</t>
  </si>
  <si>
    <r>
      <t xml:space="preserve">Etudiant 4 : </t>
    </r>
    <r>
      <rPr>
        <b/>
        <i/>
        <sz val="24"/>
        <color theme="4" tint="-0.249977111117893"/>
        <rFont val="Calibri"/>
        <family val="2"/>
        <scheme val="minor"/>
      </rPr>
      <t>Nom Prénom</t>
    </r>
  </si>
  <si>
    <t>Note Etudiant 4</t>
  </si>
  <si>
    <t>GROUPE PROJET</t>
  </si>
  <si>
    <t>Critére</t>
  </si>
  <si>
    <t>Validation (oui/non)</t>
  </si>
  <si>
    <t>Création du fichier manifest</t>
  </si>
  <si>
    <t>non</t>
  </si>
  <si>
    <t>oui</t>
  </si>
  <si>
    <t>Utilisation du format JSON pour le manifest</t>
  </si>
  <si>
    <t>le rapport générer sur lighthouse (Fast and reliable) validé plus de 80%</t>
  </si>
  <si>
    <t>le rapport générer sur lighthouse (Installable) validé plus de 80%</t>
  </si>
  <si>
    <t>le rapport générer sur lighthouse (PWA Optimized)  1 item validé minimum</t>
  </si>
  <si>
    <t>Service worker crée (en JS)</t>
  </si>
  <si>
    <t xml:space="preserve">Le service worker crée un espace de cache </t>
  </si>
  <si>
    <t>Le service worker repprend le rôle du serveur pour les users hors connexion</t>
  </si>
  <si>
    <t>Note groupe</t>
  </si>
  <si>
    <t>Virtual Host</t>
  </si>
  <si>
    <t>Utilistation d'un virtuel hôte pour héberger
 le site sous Apache</t>
  </si>
  <si>
    <t>Absence de virtuel hôte pour héberger le site</t>
  </si>
  <si>
    <t>.htaccess</t>
  </si>
  <si>
    <t xml:space="preserve">l'utilisation d'un fichier .htaccess pour 
prtéger le site avec un login et mot de passe </t>
  </si>
  <si>
    <t>Absence d'autentification</t>
  </si>
  <si>
    <t>Conception base de données</t>
  </si>
  <si>
    <t>Le MCD est correcte et soigneusement réalisé. Il est propre et parfaitement lisible.</t>
  </si>
  <si>
    <t>Le MCD est correcte et soigneusement réalisé.</t>
  </si>
  <si>
    <t>Le MCD comportent beaucoup d'erreurs mais  lisible.</t>
  </si>
  <si>
    <t>Le MCD n'est ni correcte ni lisible.</t>
  </si>
  <si>
    <t>Gestion evenement</t>
  </si>
  <si>
    <t>Utilisation des fonctions et  Géstion de toutes sortes d’évenements</t>
  </si>
  <si>
    <t>Utilisation des fonctions et  Géstion de quelques évenements</t>
  </si>
  <si>
    <t xml:space="preserve">Utilisation des fonctions sans gérer les évenements </t>
  </si>
  <si>
    <t xml:space="preserve">pas de fonctions et pas de gestion des évenements </t>
  </si>
  <si>
    <t>Sécurité de données</t>
  </si>
  <si>
    <t>les données manipulées sont sécurisées et étanches (utilisation de jeton d'authentification et contrôle des droits)</t>
  </si>
  <si>
    <t>les données sont partiellement sécurisées (absence de jeton, ou manque de contrôle pour certains droits)</t>
  </si>
  <si>
    <t>les données ne sont pas ou très peu sécurisées (pas de jeton, présence de nombreuses failles)</t>
  </si>
  <si>
    <t>Aucune sécurité n'est appliquée</t>
  </si>
  <si>
    <t>Moteur de template</t>
  </si>
  <si>
    <t>Utilisation d'un moteur de template sur tout le site
Bon usage des fonctions offertes par le moteur (boucles, etc...)</t>
  </si>
  <si>
    <t xml:space="preserve">Utilisation d'un moteur de template sur tout le site
</t>
  </si>
  <si>
    <t>Utilisation d'un moteur de template sur une partie du site</t>
  </si>
  <si>
    <t>Pas de moteur de template</t>
  </si>
  <si>
    <t>Abstraction</t>
  </si>
  <si>
    <t>Utilisation d'une couche d'abstraction comme PDO</t>
  </si>
  <si>
    <t>On se connecte a la base sans couche d'abstraction</t>
  </si>
  <si>
    <t>Pas de connection fonctionnelle à la base</t>
  </si>
  <si>
    <t>Conformité de code</t>
  </si>
  <si>
    <t>Prendre un extrait de code au hasard. Le code PHP est conforme à un point pris au hasard dans les recommendations PSR 12, par exemple le point 4.
https://www.php-fig.org/psr/psr-12/</t>
  </si>
  <si>
    <t>Le code ne respecte pas le point choisi.</t>
  </si>
  <si>
    <t>Conformité POO</t>
  </si>
  <si>
    <t>Le code est en POO</t>
  </si>
  <si>
    <t>Certaines parties sont en POO, mais pas toutes</t>
  </si>
  <si>
    <t>Très peu de POO</t>
  </si>
  <si>
    <t>Le code n'est pas en POO</t>
  </si>
  <si>
    <t>MVC</t>
  </si>
  <si>
    <t>L'application respecte une architecture MVC</t>
  </si>
  <si>
    <t>L'application ne respecte pas l'architecture MVC</t>
  </si>
  <si>
    <t>Sécurité cookie</t>
  </si>
  <si>
    <t>Les informations de connexion sont dans des cookie. Les mots de passe ne sont pas en clair.</t>
  </si>
  <si>
    <t>Les informations de connexion sont dans des cookie. Les mots de passe sont en clair.</t>
  </si>
  <si>
    <t>Les infos de connexion sont ailleurs (variable de session probablement)</t>
  </si>
  <si>
    <t>pas de fonctionnalité de connexion.</t>
  </si>
  <si>
    <t>Sécurité base de données</t>
  </si>
  <si>
    <t>L'injection SQL est impossible</t>
  </si>
  <si>
    <t>L'injection SQL est possible</t>
  </si>
  <si>
    <t>Nom de domaine</t>
  </si>
  <si>
    <t>Le nom de domaine est pertinent</t>
  </si>
  <si>
    <t>Absence de nom de domaine</t>
  </si>
  <si>
    <t>Sécurité site web</t>
  </si>
  <si>
    <t xml:space="preserve">Le site est protègé par un mot de passe </t>
  </si>
  <si>
    <t>Le site n'est pas protègé par un mot de passe</t>
  </si>
  <si>
    <t>Maquette</t>
  </si>
  <si>
    <t>Une maquette visuelle a été réalisée (mockup ou wireframe)</t>
  </si>
  <si>
    <t xml:space="preserve">Pas de Maquette </t>
  </si>
  <si>
    <t>Validation HTML</t>
  </si>
  <si>
    <t>Le résultat du validateur HTML est cohérent</t>
  </si>
  <si>
    <t>Le résultat du validateur HTML est  cohérent mais avec quelques erreurs ou worning</t>
  </si>
  <si>
    <t>Le résultat du validateur HTML peu cohérent (beaucoup d'erreurs)</t>
  </si>
  <si>
    <t>Le résultat du validateur HTML pas cohérent</t>
  </si>
  <si>
    <t>Contrôle de champ</t>
  </si>
  <si>
    <t>Le contrôle des champs des formulaires 
HTML est mis en place</t>
  </si>
  <si>
    <t>Pas de contrôle</t>
  </si>
  <si>
    <t>Balises HTML</t>
  </si>
  <si>
    <t>- L'utilisation des balises sémantiques dans le code HTML 
- Respect des bonnes pratiques</t>
  </si>
  <si>
    <t>- L'utilisation des balises sémantiques dans le code HTML  et quelques bonnes pratique (1 ou 2)</t>
  </si>
  <si>
    <t>Respect des bonnes pratiques</t>
  </si>
  <si>
    <t>- Aucun respect des pratiques
- pas d'utilsiation des balises sémantiques</t>
  </si>
  <si>
    <t>CSS</t>
  </si>
  <si>
    <t xml:space="preserve">-Créer des interface stylées (HTML / CSS)
-proposer et respecter une charte graphique du site </t>
  </si>
  <si>
    <t>Une interface graphique lisible et bien travaillée mais manque de charte graphique qui réponds aux besoins visuels du site</t>
  </si>
  <si>
    <t xml:space="preserve">-Les interfaces sont pas lisibles .
- il n'a pas une structure graphique du site 
-pas de charte graphique </t>
  </si>
  <si>
    <t xml:space="preserve">Aucune maitrise graphique du site </t>
  </si>
  <si>
    <t>Tableaux dynamiques</t>
  </si>
  <si>
    <t>-Tous les  tableaux sont dynamiquement remplis.
-Le code source est lisible et commenté .
-Les tâches  réalisées par l'étudiant sont parfaitement terminées et efficaces.</t>
  </si>
  <si>
    <t>-Tous les  tableaux sont dynamiquement remplis.
-Le code source est lisible et commenté .
-Les tâches réalisées par l'étudiant  ne sont pas  terminées et efficaces.</t>
  </si>
  <si>
    <t>-les  tableaux sont pas dynamiquement remplis.
-Le code source est lisible et commenté .
-Les tâches réalisées par l'étudiant ne sont pas  terminées et efficaces.</t>
  </si>
  <si>
    <t xml:space="preserve">Aucune tâche n'est menée à bien.
L'étudiant n'a apporté aucune contribution à la réussite des tâche </t>
  </si>
  <si>
    <t>Technique Font</t>
  </si>
  <si>
    <t>-L'étudiant démontre une parfaite maîtrise du sujet.
-L'étudiant présente de manière précise et pertinente l'aspect technique ( Front )                     Site web riche en interfaces et une bonne IHM</t>
  </si>
  <si>
    <t>-L'étudiant démontre une certaine maîtrise du sujet.
-L'étudiant présente de manière pertinente et pertinente l'aspect technique ( Front )                     Site web riche en interfaces et une bonne IHM</t>
  </si>
  <si>
    <t>-L'étudiant ne maitrise pas completement le sujet
-L'étudiant a des difficultés à présenter un aspect technique                                                pas d'interfaces   et une mauvaise conception  IHM</t>
  </si>
  <si>
    <t>-L'étudiant ne maitrise pas  le sujet
-L'étudiant a des difficultés à présenter un aspect technique                                                pas d'interfaces   et une mauvaise conception  IHM</t>
  </si>
  <si>
    <t>Affichage dynamique</t>
  </si>
  <si>
    <t>Les données sont affichées dynamiquement sous forme de tableau</t>
  </si>
  <si>
    <t>Les données sont affichées dynamiquement</t>
  </si>
  <si>
    <t>Les données sont partiellement affichées (manque d'informations, présence de bugs)</t>
  </si>
  <si>
    <t>Aucun affichage dynamique</t>
  </si>
  <si>
    <t>Pagination</t>
  </si>
  <si>
    <t>Les données sont paginées</t>
  </si>
  <si>
    <t>Les données sont partiellemnent paginées (pas de précédent/suivant ou bugs)</t>
  </si>
  <si>
    <t xml:space="preserve">Les données sont paginées en dur </t>
  </si>
  <si>
    <t>Pas de pagination</t>
  </si>
  <si>
    <t>Déploiement</t>
  </si>
  <si>
    <t>-Le site web est installable sur mobile.
-Toutes les fonctionnalités du site web fonctionnent sur le mobile aussi.
-Toutes les fonctionnalités qui n'utilisent pas Internet fonctionnent quand le mobile est hors ligne.</t>
  </si>
  <si>
    <t>-Le site web est installable sur mobile.
-Toutes les fonctionnalités qui n'utilisent pas Internet fonctionnent quand le mobile est hors ligne.</t>
  </si>
  <si>
    <t>-Le site web est installable sur le mobile
-L'installable du site web sur mobile ne 
fonctionne pas hors ligne.</t>
  </si>
  <si>
    <t>Aucune implémentation pour le mobile</t>
  </si>
  <si>
    <t>Respect cahier des charges</t>
  </si>
  <si>
    <t>Les formulaires &amp; le contenu des pages HTML respectent le Cahier des Charges</t>
  </si>
  <si>
    <t>Les formulaires &amp; le contenu des pages HTML respectent partielement le Cahier des Charges</t>
  </si>
  <si>
    <t>Le respect du cahier des charges est minim</t>
  </si>
  <si>
    <t>Le Cahier des charges n'est pas réspécté</t>
  </si>
  <si>
    <t>Navigation</t>
  </si>
  <si>
    <t>-Un étudiant connecté peut accéder à la liste des offres proposées par catégorie
-Rechercher un objet par id dans un tableau d'objets JavaScript ( recherche d'offres de stage,entreprises..)</t>
  </si>
  <si>
    <t>-Un étudiant connecté peut accéder à la liste des offres proposées ( manque de tri )
-Rechercher un objet par id dans un tableau d'objets JavaScript ( recherche d'offres de stage,entreprises..)</t>
  </si>
  <si>
    <t>-Un étudiant connecté peut pas accéder à la liste des offres proposées par catégorie
-Rechercher un objet par id dans un tableau d'objets JavaScript ( recherche d'offres de stage,entreprises..)</t>
  </si>
  <si>
    <t>-Un étudiant connecté peut pas accéder à la liste des offres proposées par catégorie
-pas de recherche d objet par id dans un tableau d'objets JavaScript ( recherche d'offres de stage,entreprises..)</t>
  </si>
  <si>
    <t>Spécifications fonctionnelles générales</t>
  </si>
  <si>
    <t>Choix de 6 fonctionnalités par le jury.
Si les 6 sont ok alors A</t>
  </si>
  <si>
    <t>Au moins 4</t>
  </si>
  <si>
    <t>Au moins 2</t>
  </si>
  <si>
    <t>Autre</t>
  </si>
  <si>
    <t>Forme</t>
  </si>
  <si>
    <t>L'ensemble du groupe projet maîtrise la fuididé du discours, 
de l'élocution, de la dynamique de présentation.</t>
  </si>
  <si>
    <t>Vis-à-vis des critères A, quelques
 imperfections sont relevées</t>
  </si>
  <si>
    <t>Vis-à-vis des critères A, d'importantes lacunes sont présentes</t>
  </si>
  <si>
    <t>Fond</t>
  </si>
  <si>
    <t>L'ensemble du groupe projet maitrise la structure de l'exposé, de la qualité des explications. 
Le jury constate que le niveau technique est bien présent</t>
  </si>
  <si>
    <t>Report</t>
  </si>
  <si>
    <t>Livrale Acces Mobile</t>
  </si>
  <si>
    <t>Site Web Back</t>
  </si>
  <si>
    <t>Site Web Front</t>
  </si>
  <si>
    <t>Oral</t>
  </si>
  <si>
    <t>EvIn</t>
  </si>
  <si>
    <t>Note dans scholaris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</si>
</sst>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i/>
      <sz val="24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2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Fill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 applyFill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0" fillId="0" borderId="5" xfId="0" applyBorder="1"/>
    <xf numFmtId="0" fontId="1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3" borderId="6" xfId="0" applyFill="1" applyBorder="1" applyAlignment="1">
      <alignment horizontal="center"/>
    </xf>
    <xf numFmtId="0" fontId="9" fillId="0" borderId="7" xfId="0" applyFont="1" applyFill="1" applyBorder="1"/>
    <xf numFmtId="0" fontId="9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/>
    <xf numFmtId="0" fontId="1" fillId="0" borderId="6" xfId="0" applyFont="1" applyBorder="1" applyAlignment="1">
      <alignment horizontal="center"/>
    </xf>
    <xf numFmtId="0" fontId="0" fillId="0" borderId="9" xfId="0" applyBorder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top"/>
    </xf>
    <xf numFmtId="0" fontId="0" fillId="0" borderId="10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10" xfId="0" applyBorder="1" applyAlignment="1">
      <alignment horizontal="center" vertical="center"/>
    </xf>
    <xf numFmtId="0" fontId="9" fillId="0" borderId="7" xfId="0" applyFont="1" applyFill="1" applyBorder="1" applyAlignment="1">
      <alignment horizontal="left" vertical="center"/>
    </xf>
    <xf numFmtId="2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2" borderId="8" xfId="0" applyFont="1" applyFill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2" fillId="2" borderId="14" xfId="0" applyFont="1" applyFill="1" applyBorder="1" applyAlignment="1">
      <alignment horizontal="left" vertical="center" wrapText="1"/>
    </xf>
    <xf numFmtId="0" fontId="12" fillId="2" borderId="15" xfId="0" applyFont="1" applyFill="1" applyBorder="1" applyAlignment="1">
      <alignment horizontal="left" vertical="center" wrapText="1"/>
    </xf>
    <xf numFmtId="0" fontId="12" fillId="2" borderId="16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4"/>
  <sheetViews>
    <sheetView showGridLines="0" zoomScale="60" zoomScaleNormal="60" workbookViewId="0">
      <selection activeCell="G7" sqref="G7"/>
    </sheetView>
  </sheetViews>
  <sheetFormatPr baseColWidth="10" defaultColWidth="8.85546875" defaultRowHeight="15" x14ac:dyDescent="0.25"/>
  <cols>
    <col min="1" max="1" width="2" customWidth="1"/>
    <col min="2" max="2" width="44.7109375" customWidth="1"/>
    <col min="3" max="6" width="68.7109375" customWidth="1"/>
    <col min="8" max="8" width="8.85546875" style="9"/>
  </cols>
  <sheetData>
    <row r="1" spans="2:12" ht="15.75" thickBot="1" x14ac:dyDescent="0.3"/>
    <row r="2" spans="2:12" ht="67.900000000000006" customHeight="1" x14ac:dyDescent="0.25">
      <c r="B2" s="46" t="s">
        <v>0</v>
      </c>
      <c r="C2" s="47"/>
      <c r="D2" s="47"/>
      <c r="E2" s="47"/>
      <c r="F2" s="47"/>
      <c r="G2" s="48"/>
    </row>
    <row r="3" spans="2:12" ht="67.900000000000006" customHeight="1" x14ac:dyDescent="0.25">
      <c r="B3" s="12"/>
      <c r="C3" s="6" t="s">
        <v>1</v>
      </c>
      <c r="D3" s="6" t="s">
        <v>2</v>
      </c>
      <c r="E3" s="6" t="s">
        <v>3</v>
      </c>
      <c r="F3" s="6" t="s">
        <v>4</v>
      </c>
      <c r="G3" s="13" t="s">
        <v>5</v>
      </c>
      <c r="H3" s="10" t="s">
        <v>6</v>
      </c>
      <c r="L3" t="s">
        <v>1</v>
      </c>
    </row>
    <row r="4" spans="2:12" ht="67.900000000000006" customHeight="1" x14ac:dyDescent="0.25">
      <c r="B4" s="14" t="s">
        <v>7</v>
      </c>
      <c r="C4" s="7" t="s">
        <v>8</v>
      </c>
      <c r="D4" s="7" t="s">
        <v>9</v>
      </c>
      <c r="E4" s="7" t="s">
        <v>10</v>
      </c>
      <c r="F4" s="8" t="s">
        <v>11</v>
      </c>
      <c r="G4" s="19" t="s">
        <v>1</v>
      </c>
      <c r="H4" s="11">
        <f t="shared" ref="H4:H7" si="0">IF(G4="A",5,IF(G4="B",4,IF(G4="C",2,1)))</f>
        <v>5</v>
      </c>
      <c r="L4" t="s">
        <v>2</v>
      </c>
    </row>
    <row r="5" spans="2:12" ht="67.900000000000006" customHeight="1" x14ac:dyDescent="0.25">
      <c r="B5" s="14" t="s">
        <v>12</v>
      </c>
      <c r="C5" s="7" t="s">
        <v>13</v>
      </c>
      <c r="D5" s="7" t="s">
        <v>14</v>
      </c>
      <c r="E5" s="7" t="s">
        <v>15</v>
      </c>
      <c r="F5" s="8" t="s">
        <v>11</v>
      </c>
      <c r="G5" s="19" t="s">
        <v>2</v>
      </c>
      <c r="H5" s="11">
        <f t="shared" si="0"/>
        <v>4</v>
      </c>
      <c r="L5" t="s">
        <v>3</v>
      </c>
    </row>
    <row r="6" spans="2:12" ht="67.900000000000006" customHeight="1" x14ac:dyDescent="0.25">
      <c r="B6" s="14" t="s">
        <v>16</v>
      </c>
      <c r="C6" s="7" t="s">
        <v>17</v>
      </c>
      <c r="D6" s="7" t="s">
        <v>18</v>
      </c>
      <c r="E6" s="8" t="s">
        <v>19</v>
      </c>
      <c r="F6" s="8" t="s">
        <v>11</v>
      </c>
      <c r="G6" s="19" t="s">
        <v>1</v>
      </c>
      <c r="H6" s="11">
        <f t="shared" si="0"/>
        <v>5</v>
      </c>
      <c r="L6" t="s">
        <v>4</v>
      </c>
    </row>
    <row r="7" spans="2:12" ht="67.900000000000006" customHeight="1" x14ac:dyDescent="0.25">
      <c r="B7" s="14" t="s">
        <v>20</v>
      </c>
      <c r="C7" s="7" t="s">
        <v>21</v>
      </c>
      <c r="D7" s="7" t="s">
        <v>22</v>
      </c>
      <c r="E7" s="8" t="s">
        <v>23</v>
      </c>
      <c r="F7" s="8" t="s">
        <v>11</v>
      </c>
      <c r="G7" s="19" t="s">
        <v>1</v>
      </c>
      <c r="H7" s="11">
        <f t="shared" si="0"/>
        <v>5</v>
      </c>
    </row>
    <row r="8" spans="2:12" ht="67.900000000000006" customHeight="1" thickBot="1" x14ac:dyDescent="0.3">
      <c r="B8" s="15" t="s">
        <v>24</v>
      </c>
      <c r="C8" s="49" t="str">
        <f>IF(H8&gt;4.5,"A",IF(H8&gt;3.5,"B",IF(H8&gt;2.5,"C","D")))</f>
        <v>A</v>
      </c>
      <c r="D8" s="49"/>
      <c r="E8" s="49"/>
      <c r="F8" s="49"/>
      <c r="G8" s="50"/>
      <c r="H8" s="11">
        <f>AVERAGE(H4:H7)</f>
        <v>4.75</v>
      </c>
    </row>
    <row r="10" spans="2:12" ht="15.75" thickBot="1" x14ac:dyDescent="0.3"/>
    <row r="11" spans="2:12" ht="67.900000000000006" customHeight="1" x14ac:dyDescent="0.25">
      <c r="B11" s="46" t="s">
        <v>25</v>
      </c>
      <c r="C11" s="47"/>
      <c r="D11" s="47"/>
      <c r="E11" s="47"/>
      <c r="F11" s="47"/>
      <c r="G11" s="48"/>
    </row>
    <row r="12" spans="2:12" ht="67.900000000000006" customHeight="1" x14ac:dyDescent="0.25">
      <c r="B12" s="12"/>
      <c r="C12" s="6" t="s">
        <v>1</v>
      </c>
      <c r="D12" s="6" t="s">
        <v>2</v>
      </c>
      <c r="E12" s="6" t="s">
        <v>3</v>
      </c>
      <c r="F12" s="6" t="s">
        <v>4</v>
      </c>
      <c r="G12" s="13" t="s">
        <v>5</v>
      </c>
      <c r="H12" s="10" t="s">
        <v>6</v>
      </c>
      <c r="L12" t="s">
        <v>1</v>
      </c>
    </row>
    <row r="13" spans="2:12" ht="67.900000000000006" customHeight="1" x14ac:dyDescent="0.25">
      <c r="B13" s="14" t="s">
        <v>7</v>
      </c>
      <c r="C13" s="7" t="s">
        <v>8</v>
      </c>
      <c r="D13" s="7" t="s">
        <v>9</v>
      </c>
      <c r="E13" s="7" t="s">
        <v>10</v>
      </c>
      <c r="F13" s="8" t="s">
        <v>11</v>
      </c>
      <c r="G13" s="19" t="s">
        <v>4</v>
      </c>
      <c r="H13" s="11">
        <f>IF(G13="A",5,IF(G13="B",4,IF(G13="C",2,1)))</f>
        <v>1</v>
      </c>
      <c r="L13" t="s">
        <v>2</v>
      </c>
    </row>
    <row r="14" spans="2:12" ht="67.900000000000006" customHeight="1" x14ac:dyDescent="0.25">
      <c r="B14" s="14" t="s">
        <v>12</v>
      </c>
      <c r="C14" s="7" t="s">
        <v>13</v>
      </c>
      <c r="D14" s="7" t="s">
        <v>14</v>
      </c>
      <c r="E14" s="7" t="s">
        <v>15</v>
      </c>
      <c r="F14" s="8" t="s">
        <v>11</v>
      </c>
      <c r="G14" s="19" t="s">
        <v>4</v>
      </c>
      <c r="H14" s="11">
        <f t="shared" ref="H14:H16" si="1">IF(G14="A",5,IF(G14="B",4,IF(G14="C",2,1)))</f>
        <v>1</v>
      </c>
      <c r="L14" t="s">
        <v>3</v>
      </c>
    </row>
    <row r="15" spans="2:12" ht="67.900000000000006" customHeight="1" x14ac:dyDescent="0.25">
      <c r="B15" s="14" t="s">
        <v>16</v>
      </c>
      <c r="C15" s="7" t="s">
        <v>17</v>
      </c>
      <c r="D15" s="7" t="s">
        <v>18</v>
      </c>
      <c r="E15" s="8" t="s">
        <v>19</v>
      </c>
      <c r="F15" s="8" t="s">
        <v>11</v>
      </c>
      <c r="G15" s="19" t="s">
        <v>4</v>
      </c>
      <c r="H15" s="11">
        <f t="shared" si="1"/>
        <v>1</v>
      </c>
      <c r="L15" t="s">
        <v>4</v>
      </c>
    </row>
    <row r="16" spans="2:12" ht="67.900000000000006" customHeight="1" x14ac:dyDescent="0.25">
      <c r="B16" s="14" t="s">
        <v>20</v>
      </c>
      <c r="C16" s="7" t="s">
        <v>21</v>
      </c>
      <c r="D16" s="7" t="s">
        <v>22</v>
      </c>
      <c r="E16" s="8" t="s">
        <v>23</v>
      </c>
      <c r="F16" s="8" t="s">
        <v>11</v>
      </c>
      <c r="G16" s="19" t="s">
        <v>4</v>
      </c>
      <c r="H16" s="11">
        <f t="shared" si="1"/>
        <v>1</v>
      </c>
    </row>
    <row r="17" spans="2:12" ht="67.900000000000006" customHeight="1" thickBot="1" x14ac:dyDescent="0.3">
      <c r="B17" s="15" t="s">
        <v>26</v>
      </c>
      <c r="C17" s="49" t="str">
        <f>IF(H17&gt;=4.5,"A",IF(H17&gt;=3.5,"B",IF(H17&gt;=2,"C","D")))</f>
        <v>D</v>
      </c>
      <c r="D17" s="49"/>
      <c r="E17" s="49"/>
      <c r="F17" s="49"/>
      <c r="G17" s="50"/>
      <c r="H17" s="11">
        <f>AVERAGE(H13:H16)</f>
        <v>1</v>
      </c>
    </row>
    <row r="19" spans="2:12" ht="15.75" thickBot="1" x14ac:dyDescent="0.3"/>
    <row r="20" spans="2:12" ht="67.900000000000006" customHeight="1" x14ac:dyDescent="0.25">
      <c r="B20" s="46" t="s">
        <v>27</v>
      </c>
      <c r="C20" s="47"/>
      <c r="D20" s="47"/>
      <c r="E20" s="47"/>
      <c r="F20" s="47"/>
      <c r="G20" s="48"/>
    </row>
    <row r="21" spans="2:12" ht="67.900000000000006" customHeight="1" x14ac:dyDescent="0.25">
      <c r="B21" s="12"/>
      <c r="C21" s="6" t="s">
        <v>1</v>
      </c>
      <c r="D21" s="6" t="s">
        <v>2</v>
      </c>
      <c r="E21" s="6" t="s">
        <v>3</v>
      </c>
      <c r="F21" s="6" t="s">
        <v>4</v>
      </c>
      <c r="G21" s="13" t="s">
        <v>5</v>
      </c>
      <c r="H21" s="10" t="s">
        <v>6</v>
      </c>
      <c r="L21" t="s">
        <v>1</v>
      </c>
    </row>
    <row r="22" spans="2:12" ht="67.900000000000006" customHeight="1" x14ac:dyDescent="0.25">
      <c r="B22" s="14" t="s">
        <v>7</v>
      </c>
      <c r="C22" s="7" t="s">
        <v>8</v>
      </c>
      <c r="D22" s="7" t="s">
        <v>9</v>
      </c>
      <c r="E22" s="7" t="s">
        <v>10</v>
      </c>
      <c r="F22" s="8" t="s">
        <v>11</v>
      </c>
      <c r="G22" s="19" t="s">
        <v>4</v>
      </c>
      <c r="H22" s="11">
        <f>IF(G22="A",5,IF(G22="B",4,IF(G22="C",2,1)))</f>
        <v>1</v>
      </c>
      <c r="L22" t="s">
        <v>2</v>
      </c>
    </row>
    <row r="23" spans="2:12" ht="67.900000000000006" customHeight="1" x14ac:dyDescent="0.25">
      <c r="B23" s="14" t="s">
        <v>12</v>
      </c>
      <c r="C23" s="7" t="s">
        <v>13</v>
      </c>
      <c r="D23" s="7" t="s">
        <v>14</v>
      </c>
      <c r="E23" s="7" t="s">
        <v>15</v>
      </c>
      <c r="F23" s="8" t="s">
        <v>11</v>
      </c>
      <c r="G23" s="19" t="s">
        <v>4</v>
      </c>
      <c r="H23" s="11">
        <f t="shared" ref="H23:H25" si="2">IF(G23="A",5,IF(G23="B",4,IF(G23="C",2,1)))</f>
        <v>1</v>
      </c>
      <c r="L23" t="s">
        <v>3</v>
      </c>
    </row>
    <row r="24" spans="2:12" ht="67.900000000000006" customHeight="1" x14ac:dyDescent="0.25">
      <c r="B24" s="14" t="s">
        <v>16</v>
      </c>
      <c r="C24" s="7" t="s">
        <v>17</v>
      </c>
      <c r="D24" s="7" t="s">
        <v>18</v>
      </c>
      <c r="E24" s="8" t="s">
        <v>19</v>
      </c>
      <c r="F24" s="8" t="s">
        <v>11</v>
      </c>
      <c r="G24" s="19" t="s">
        <v>4</v>
      </c>
      <c r="H24" s="11">
        <f t="shared" si="2"/>
        <v>1</v>
      </c>
      <c r="L24" t="s">
        <v>4</v>
      </c>
    </row>
    <row r="25" spans="2:12" ht="67.900000000000006" customHeight="1" x14ac:dyDescent="0.25">
      <c r="B25" s="14" t="s">
        <v>20</v>
      </c>
      <c r="C25" s="7" t="s">
        <v>21</v>
      </c>
      <c r="D25" s="7" t="s">
        <v>22</v>
      </c>
      <c r="E25" s="8" t="s">
        <v>23</v>
      </c>
      <c r="F25" s="8" t="s">
        <v>11</v>
      </c>
      <c r="G25" s="19" t="s">
        <v>4</v>
      </c>
      <c r="H25" s="11">
        <f t="shared" si="2"/>
        <v>1</v>
      </c>
    </row>
    <row r="26" spans="2:12" ht="67.900000000000006" customHeight="1" thickBot="1" x14ac:dyDescent="0.3">
      <c r="B26" s="15" t="s">
        <v>28</v>
      </c>
      <c r="C26" s="49" t="str">
        <f>IF(H26&gt;=4.5,"A",IF(H26&gt;=3.5,"B",IF(H26&gt;=2,"C","D")))</f>
        <v>D</v>
      </c>
      <c r="D26" s="49"/>
      <c r="E26" s="49"/>
      <c r="F26" s="49"/>
      <c r="G26" s="50"/>
      <c r="H26" s="11">
        <f>AVERAGE(H22:H25)</f>
        <v>1</v>
      </c>
    </row>
    <row r="27" spans="2:12" ht="15.75" thickBot="1" x14ac:dyDescent="0.3"/>
    <row r="28" spans="2:12" ht="67.900000000000006" customHeight="1" x14ac:dyDescent="0.25">
      <c r="B28" s="46" t="s">
        <v>29</v>
      </c>
      <c r="C28" s="47"/>
      <c r="D28" s="47"/>
      <c r="E28" s="47"/>
      <c r="F28" s="47"/>
      <c r="G28" s="48"/>
    </row>
    <row r="29" spans="2:12" ht="67.900000000000006" customHeight="1" x14ac:dyDescent="0.25">
      <c r="B29" s="12"/>
      <c r="C29" s="6" t="s">
        <v>1</v>
      </c>
      <c r="D29" s="6" t="s">
        <v>2</v>
      </c>
      <c r="E29" s="6" t="s">
        <v>3</v>
      </c>
      <c r="F29" s="6" t="s">
        <v>4</v>
      </c>
      <c r="G29" s="13" t="s">
        <v>5</v>
      </c>
      <c r="H29" s="10" t="s">
        <v>6</v>
      </c>
      <c r="L29" t="s">
        <v>1</v>
      </c>
    </row>
    <row r="30" spans="2:12" ht="67.900000000000006" customHeight="1" x14ac:dyDescent="0.25">
      <c r="B30" s="14" t="s">
        <v>7</v>
      </c>
      <c r="C30" s="7" t="s">
        <v>8</v>
      </c>
      <c r="D30" s="7" t="s">
        <v>9</v>
      </c>
      <c r="E30" s="7" t="s">
        <v>10</v>
      </c>
      <c r="F30" s="8" t="s">
        <v>11</v>
      </c>
      <c r="G30" s="19" t="s">
        <v>4</v>
      </c>
      <c r="H30" s="11">
        <f>IF(G30="A",5,IF(G30="B",4,IF(G30="C",2,1)))</f>
        <v>1</v>
      </c>
      <c r="L30" t="s">
        <v>2</v>
      </c>
    </row>
    <row r="31" spans="2:12" ht="67.900000000000006" customHeight="1" x14ac:dyDescent="0.25">
      <c r="B31" s="14" t="s">
        <v>12</v>
      </c>
      <c r="C31" s="7" t="s">
        <v>13</v>
      </c>
      <c r="D31" s="7" t="s">
        <v>14</v>
      </c>
      <c r="E31" s="7" t="s">
        <v>15</v>
      </c>
      <c r="F31" s="8" t="s">
        <v>11</v>
      </c>
      <c r="G31" s="19" t="s">
        <v>4</v>
      </c>
      <c r="H31" s="11">
        <f t="shared" ref="H31:H33" si="3">IF(G31="A",5,IF(G31="B",4,IF(G31="C",2,1)))</f>
        <v>1</v>
      </c>
      <c r="L31" t="s">
        <v>3</v>
      </c>
    </row>
    <row r="32" spans="2:12" ht="67.900000000000006" customHeight="1" x14ac:dyDescent="0.25">
      <c r="B32" s="14" t="s">
        <v>16</v>
      </c>
      <c r="C32" s="7" t="s">
        <v>17</v>
      </c>
      <c r="D32" s="7" t="s">
        <v>18</v>
      </c>
      <c r="E32" s="8" t="s">
        <v>19</v>
      </c>
      <c r="F32" s="8" t="s">
        <v>11</v>
      </c>
      <c r="G32" s="19" t="s">
        <v>4</v>
      </c>
      <c r="H32" s="11">
        <f t="shared" si="3"/>
        <v>1</v>
      </c>
      <c r="L32" t="s">
        <v>4</v>
      </c>
    </row>
    <row r="33" spans="2:8" ht="67.900000000000006" customHeight="1" x14ac:dyDescent="0.25">
      <c r="B33" s="14" t="s">
        <v>20</v>
      </c>
      <c r="C33" s="7" t="s">
        <v>21</v>
      </c>
      <c r="D33" s="7" t="s">
        <v>22</v>
      </c>
      <c r="E33" s="8" t="s">
        <v>23</v>
      </c>
      <c r="F33" s="8" t="s">
        <v>11</v>
      </c>
      <c r="G33" s="19" t="s">
        <v>4</v>
      </c>
      <c r="H33" s="11">
        <f t="shared" si="3"/>
        <v>1</v>
      </c>
    </row>
    <row r="34" spans="2:8" ht="67.900000000000006" customHeight="1" thickBot="1" x14ac:dyDescent="0.3">
      <c r="B34" s="15" t="s">
        <v>30</v>
      </c>
      <c r="C34" s="49" t="str">
        <f>IF(H34&gt;=4.5,"A",IF(H34&gt;=3.5,"B",IF(H34&gt;=2,"C","D")))</f>
        <v>D</v>
      </c>
      <c r="D34" s="49"/>
      <c r="E34" s="49"/>
      <c r="F34" s="49"/>
      <c r="G34" s="50"/>
      <c r="H34" s="11">
        <f>AVERAGE(H30:H33)</f>
        <v>1</v>
      </c>
    </row>
  </sheetData>
  <mergeCells count="8">
    <mergeCell ref="B28:G28"/>
    <mergeCell ref="C34:G34"/>
    <mergeCell ref="B2:G2"/>
    <mergeCell ref="C8:G8"/>
    <mergeCell ref="B11:G11"/>
    <mergeCell ref="C17:G17"/>
    <mergeCell ref="B20:G20"/>
    <mergeCell ref="C26:G26"/>
  </mergeCells>
  <dataValidations count="1">
    <dataValidation type="list" allowBlank="1" showInputMessage="1" showErrorMessage="1" sqref="G4:G7 G13:G16 G22:G25 G30:G33" xr:uid="{00000000-0002-0000-0000-000000000000}">
      <formula1>$L$3:$L$6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2"/>
  <sheetViews>
    <sheetView showGridLines="0" zoomScale="60" zoomScaleNormal="60" workbookViewId="0">
      <selection activeCell="B4" sqref="B4:C11"/>
    </sheetView>
  </sheetViews>
  <sheetFormatPr baseColWidth="10" defaultColWidth="8.85546875" defaultRowHeight="15" x14ac:dyDescent="0.25"/>
  <cols>
    <col min="1" max="1" width="3.5703125" customWidth="1"/>
    <col min="2" max="2" width="67.140625" customWidth="1"/>
    <col min="3" max="3" width="27.140625" customWidth="1"/>
    <col min="4" max="4" width="22.85546875" customWidth="1"/>
    <col min="5" max="5" width="28.85546875" customWidth="1"/>
  </cols>
  <sheetData>
    <row r="1" spans="2:6" ht="15.75" thickBot="1" x14ac:dyDescent="0.3"/>
    <row r="2" spans="2:6" ht="31.5" x14ac:dyDescent="0.5">
      <c r="B2" s="51" t="s">
        <v>31</v>
      </c>
      <c r="C2" s="52"/>
    </row>
    <row r="3" spans="2:6" ht="21" x14ac:dyDescent="0.35">
      <c r="B3" s="20" t="s">
        <v>32</v>
      </c>
      <c r="C3" s="21" t="s">
        <v>33</v>
      </c>
      <c r="D3" s="16"/>
      <c r="E3" s="16"/>
      <c r="F3" s="1"/>
    </row>
    <row r="4" spans="2:6" x14ac:dyDescent="0.25">
      <c r="B4" s="22" t="s">
        <v>34</v>
      </c>
      <c r="C4" s="23" t="s">
        <v>35</v>
      </c>
      <c r="D4" s="17">
        <f>IF(C4="oui",5,0)</f>
        <v>0</v>
      </c>
      <c r="E4" s="17" t="s">
        <v>36</v>
      </c>
    </row>
    <row r="5" spans="2:6" x14ac:dyDescent="0.25">
      <c r="B5" s="12" t="s">
        <v>37</v>
      </c>
      <c r="C5" s="23" t="s">
        <v>35</v>
      </c>
      <c r="D5" s="17">
        <f t="shared" ref="D5:D11" si="0">IF(C5="oui",5,0)</f>
        <v>0</v>
      </c>
      <c r="E5" s="17" t="s">
        <v>35</v>
      </c>
    </row>
    <row r="6" spans="2:6" x14ac:dyDescent="0.25">
      <c r="B6" s="12" t="s">
        <v>38</v>
      </c>
      <c r="C6" s="23" t="s">
        <v>35</v>
      </c>
      <c r="D6" s="17">
        <f t="shared" si="0"/>
        <v>0</v>
      </c>
      <c r="E6" s="17"/>
    </row>
    <row r="7" spans="2:6" x14ac:dyDescent="0.25">
      <c r="B7" s="12" t="s">
        <v>39</v>
      </c>
      <c r="C7" s="23" t="s">
        <v>35</v>
      </c>
      <c r="D7" s="17">
        <f t="shared" si="0"/>
        <v>0</v>
      </c>
      <c r="E7" s="17"/>
    </row>
    <row r="8" spans="2:6" x14ac:dyDescent="0.25">
      <c r="B8" s="12" t="s">
        <v>40</v>
      </c>
      <c r="C8" s="23" t="s">
        <v>35</v>
      </c>
      <c r="D8" s="17">
        <f t="shared" si="0"/>
        <v>0</v>
      </c>
      <c r="E8" s="17"/>
    </row>
    <row r="9" spans="2:6" x14ac:dyDescent="0.25">
      <c r="B9" s="12" t="s">
        <v>41</v>
      </c>
      <c r="C9" s="23" t="s">
        <v>35</v>
      </c>
      <c r="D9" s="17">
        <f t="shared" si="0"/>
        <v>0</v>
      </c>
      <c r="E9" s="17"/>
    </row>
    <row r="10" spans="2:6" x14ac:dyDescent="0.25">
      <c r="B10" s="12" t="s">
        <v>42</v>
      </c>
      <c r="C10" s="23" t="s">
        <v>35</v>
      </c>
      <c r="D10" s="17">
        <f t="shared" si="0"/>
        <v>0</v>
      </c>
      <c r="E10" s="17"/>
    </row>
    <row r="11" spans="2:6" x14ac:dyDescent="0.25">
      <c r="B11" s="12" t="s">
        <v>43</v>
      </c>
      <c r="C11" s="23" t="s">
        <v>35</v>
      </c>
      <c r="D11" s="17">
        <f t="shared" si="0"/>
        <v>0</v>
      </c>
      <c r="E11" s="17"/>
    </row>
    <row r="12" spans="2:6" ht="21.75" thickBot="1" x14ac:dyDescent="0.4">
      <c r="B12" s="24" t="s">
        <v>44</v>
      </c>
      <c r="C12" s="25" t="str">
        <f>IF(D12&gt;4.5,"A",IF(D12&gt;3.5,"B",IF(D12&gt;2.5,"C","D")))</f>
        <v>D</v>
      </c>
      <c r="D12" s="17">
        <f>AVERAGE(D4:D11)</f>
        <v>0</v>
      </c>
      <c r="E12" s="17"/>
    </row>
  </sheetData>
  <mergeCells count="1">
    <mergeCell ref="B2:C2"/>
  </mergeCells>
  <dataValidations count="1">
    <dataValidation type="list" allowBlank="1" showInputMessage="1" showErrorMessage="1" sqref="C4:C11" xr:uid="{00000000-0002-0000-0100-000000000000}">
      <formula1>$E$4:$E$5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6"/>
  <sheetViews>
    <sheetView showGridLines="0" topLeftCell="A3" zoomScale="60" zoomScaleNormal="60" workbookViewId="0">
      <selection activeCell="C4" sqref="C4:G4"/>
    </sheetView>
  </sheetViews>
  <sheetFormatPr baseColWidth="10" defaultColWidth="8.85546875" defaultRowHeight="15" x14ac:dyDescent="0.25"/>
  <cols>
    <col min="1" max="1" width="3.7109375" customWidth="1"/>
    <col min="2" max="2" width="35.28515625" bestFit="1" customWidth="1"/>
    <col min="3" max="4" width="41" bestFit="1" customWidth="1"/>
    <col min="5" max="5" width="39.7109375" bestFit="1" customWidth="1"/>
    <col min="6" max="6" width="40.140625" bestFit="1" customWidth="1"/>
    <col min="7" max="7" width="9.140625" customWidth="1"/>
    <col min="8" max="9" width="8.85546875" style="17"/>
  </cols>
  <sheetData>
    <row r="1" spans="2:9" ht="15.75" thickBot="1" x14ac:dyDescent="0.3"/>
    <row r="2" spans="2:9" ht="31.5" x14ac:dyDescent="0.5">
      <c r="B2" s="51" t="s">
        <v>31</v>
      </c>
      <c r="C2" s="53"/>
      <c r="D2" s="53"/>
      <c r="E2" s="53"/>
      <c r="F2" s="53"/>
      <c r="G2" s="27"/>
    </row>
    <row r="3" spans="2:9" ht="56.45" customHeight="1" x14ac:dyDescent="0.25">
      <c r="B3" s="12"/>
      <c r="C3" s="6" t="s">
        <v>1</v>
      </c>
      <c r="D3" s="6" t="s">
        <v>2</v>
      </c>
      <c r="E3" s="6" t="s">
        <v>3</v>
      </c>
      <c r="F3" s="6" t="s">
        <v>4</v>
      </c>
      <c r="G3" s="13" t="s">
        <v>5</v>
      </c>
    </row>
    <row r="4" spans="2:9" ht="70.150000000000006" customHeight="1" x14ac:dyDescent="0.25">
      <c r="B4" s="14" t="s">
        <v>45</v>
      </c>
      <c r="C4" s="7" t="s">
        <v>46</v>
      </c>
      <c r="D4" s="32"/>
      <c r="E4" s="32"/>
      <c r="F4" s="7" t="s">
        <v>47</v>
      </c>
      <c r="G4" s="19" t="s">
        <v>1</v>
      </c>
      <c r="H4" s="17">
        <f>IF(G4="A",5,IF(G4="B",4,IF(G4="C",2,1)))</f>
        <v>5</v>
      </c>
      <c r="I4" s="17" t="s">
        <v>1</v>
      </c>
    </row>
    <row r="5" spans="2:9" ht="70.150000000000006" customHeight="1" x14ac:dyDescent="0.25">
      <c r="B5" s="14" t="s">
        <v>48</v>
      </c>
      <c r="C5" s="7" t="s">
        <v>49</v>
      </c>
      <c r="D5" s="32"/>
      <c r="E5" s="32"/>
      <c r="F5" s="7" t="s">
        <v>50</v>
      </c>
      <c r="G5" s="19" t="s">
        <v>1</v>
      </c>
      <c r="H5" s="17">
        <f t="shared" ref="H5:H15" si="0">IF(G5="A",5,IF(G5="B",4,IF(G5="C",2,1)))</f>
        <v>5</v>
      </c>
      <c r="I5" s="17" t="s">
        <v>2</v>
      </c>
    </row>
    <row r="6" spans="2:9" ht="70.150000000000006" customHeight="1" x14ac:dyDescent="0.25">
      <c r="B6" s="14" t="s">
        <v>51</v>
      </c>
      <c r="C6" s="7" t="s">
        <v>52</v>
      </c>
      <c r="D6" s="7" t="s">
        <v>53</v>
      </c>
      <c r="E6" s="7" t="s">
        <v>54</v>
      </c>
      <c r="F6" s="7" t="s">
        <v>55</v>
      </c>
      <c r="G6" s="19" t="s">
        <v>2</v>
      </c>
      <c r="H6" s="17">
        <f t="shared" si="0"/>
        <v>4</v>
      </c>
      <c r="I6" s="30" t="s">
        <v>3</v>
      </c>
    </row>
    <row r="7" spans="2:9" ht="70.150000000000006" customHeight="1" x14ac:dyDescent="0.25">
      <c r="B7" s="14" t="s">
        <v>56</v>
      </c>
      <c r="C7" s="7" t="s">
        <v>57</v>
      </c>
      <c r="D7" s="7" t="s">
        <v>58</v>
      </c>
      <c r="E7" s="7" t="s">
        <v>59</v>
      </c>
      <c r="F7" s="7" t="s">
        <v>60</v>
      </c>
      <c r="G7" s="19" t="s">
        <v>2</v>
      </c>
      <c r="H7" s="17">
        <f t="shared" si="0"/>
        <v>4</v>
      </c>
      <c r="I7" s="30" t="s">
        <v>4</v>
      </c>
    </row>
    <row r="8" spans="2:9" ht="70.150000000000006" customHeight="1" x14ac:dyDescent="0.25">
      <c r="B8" s="14" t="s">
        <v>61</v>
      </c>
      <c r="C8" s="7" t="s">
        <v>62</v>
      </c>
      <c r="D8" s="7" t="s">
        <v>63</v>
      </c>
      <c r="E8" s="7" t="s">
        <v>64</v>
      </c>
      <c r="F8" s="7" t="s">
        <v>65</v>
      </c>
      <c r="G8" s="19" t="s">
        <v>1</v>
      </c>
      <c r="H8" s="17">
        <f t="shared" si="0"/>
        <v>5</v>
      </c>
    </row>
    <row r="9" spans="2:9" s="3" customFormat="1" ht="70.150000000000006" customHeight="1" x14ac:dyDescent="0.25">
      <c r="B9" s="14" t="s">
        <v>66</v>
      </c>
      <c r="C9" s="7" t="s">
        <v>67</v>
      </c>
      <c r="D9" s="7" t="s">
        <v>68</v>
      </c>
      <c r="E9" s="7" t="s">
        <v>69</v>
      </c>
      <c r="F9" s="7" t="s">
        <v>70</v>
      </c>
      <c r="G9" s="19" t="s">
        <v>1</v>
      </c>
      <c r="H9" s="17">
        <f t="shared" si="0"/>
        <v>5</v>
      </c>
      <c r="I9" s="31"/>
    </row>
    <row r="10" spans="2:9" s="3" customFormat="1" ht="70.150000000000006" customHeight="1" x14ac:dyDescent="0.25">
      <c r="B10" s="14" t="s">
        <v>71</v>
      </c>
      <c r="C10" s="7" t="s">
        <v>72</v>
      </c>
      <c r="D10" s="32"/>
      <c r="E10" s="7" t="s">
        <v>73</v>
      </c>
      <c r="F10" s="7" t="s">
        <v>74</v>
      </c>
      <c r="G10" s="19" t="s">
        <v>1</v>
      </c>
      <c r="H10" s="17">
        <f t="shared" si="0"/>
        <v>5</v>
      </c>
      <c r="I10" s="31"/>
    </row>
    <row r="11" spans="2:9" s="3" customFormat="1" ht="70.150000000000006" customHeight="1" x14ac:dyDescent="0.25">
      <c r="B11" s="14" t="s">
        <v>75</v>
      </c>
      <c r="C11" s="7" t="s">
        <v>76</v>
      </c>
      <c r="D11" s="32"/>
      <c r="E11" s="32"/>
      <c r="F11" s="7" t="s">
        <v>77</v>
      </c>
      <c r="G11" s="19" t="s">
        <v>4</v>
      </c>
      <c r="H11" s="17">
        <f t="shared" si="0"/>
        <v>1</v>
      </c>
      <c r="I11" s="31"/>
    </row>
    <row r="12" spans="2:9" s="3" customFormat="1" ht="70.150000000000006" customHeight="1" x14ac:dyDescent="0.25">
      <c r="B12" s="14" t="s">
        <v>78</v>
      </c>
      <c r="C12" s="7" t="s">
        <v>79</v>
      </c>
      <c r="D12" s="7" t="s">
        <v>80</v>
      </c>
      <c r="E12" s="7" t="s">
        <v>81</v>
      </c>
      <c r="F12" s="7" t="s">
        <v>82</v>
      </c>
      <c r="G12" s="19" t="s">
        <v>2</v>
      </c>
      <c r="H12" s="17">
        <f t="shared" si="0"/>
        <v>4</v>
      </c>
      <c r="I12" s="31"/>
    </row>
    <row r="13" spans="2:9" s="3" customFormat="1" ht="70.150000000000006" customHeight="1" x14ac:dyDescent="0.25">
      <c r="B13" s="14" t="s">
        <v>83</v>
      </c>
      <c r="C13" s="7" t="s">
        <v>84</v>
      </c>
      <c r="D13" s="32"/>
      <c r="E13" s="32"/>
      <c r="F13" s="7" t="s">
        <v>85</v>
      </c>
      <c r="G13" s="19" t="s">
        <v>1</v>
      </c>
      <c r="H13" s="17">
        <f t="shared" si="0"/>
        <v>5</v>
      </c>
      <c r="I13" s="31"/>
    </row>
    <row r="14" spans="2:9" s="3" customFormat="1" ht="70.150000000000006" customHeight="1" x14ac:dyDescent="0.25">
      <c r="B14" s="14" t="s">
        <v>86</v>
      </c>
      <c r="C14" s="7" t="s">
        <v>87</v>
      </c>
      <c r="D14" s="7" t="s">
        <v>88</v>
      </c>
      <c r="E14" s="7" t="s">
        <v>89</v>
      </c>
      <c r="F14" s="7" t="s">
        <v>90</v>
      </c>
      <c r="G14" s="19" t="s">
        <v>1</v>
      </c>
      <c r="H14" s="17">
        <f t="shared" si="0"/>
        <v>5</v>
      </c>
      <c r="I14" s="31"/>
    </row>
    <row r="15" spans="2:9" s="3" customFormat="1" ht="70.150000000000006" customHeight="1" x14ac:dyDescent="0.25">
      <c r="B15" s="14" t="s">
        <v>91</v>
      </c>
      <c r="C15" s="7" t="s">
        <v>92</v>
      </c>
      <c r="D15" s="32"/>
      <c r="E15" s="32"/>
      <c r="F15" s="7" t="s">
        <v>93</v>
      </c>
      <c r="G15" s="19" t="s">
        <v>1</v>
      </c>
      <c r="H15" s="17">
        <f t="shared" si="0"/>
        <v>5</v>
      </c>
      <c r="I15" s="31"/>
    </row>
    <row r="16" spans="2:9" ht="21.75" thickBot="1" x14ac:dyDescent="0.4">
      <c r="B16" s="24" t="s">
        <v>44</v>
      </c>
      <c r="C16" s="54" t="str">
        <f>IF(H16&gt;4.5,"A",IF(H16&gt;3.5,"B",IF(H16&gt;2.5,"C","D")))</f>
        <v>B</v>
      </c>
      <c r="D16" s="54"/>
      <c r="E16" s="54"/>
      <c r="F16" s="54"/>
      <c r="G16" s="29"/>
      <c r="H16" s="17">
        <f>AVERAGE(H4:H15)</f>
        <v>4.416666666666667</v>
      </c>
    </row>
  </sheetData>
  <mergeCells count="2">
    <mergeCell ref="B2:F2"/>
    <mergeCell ref="C16:F16"/>
  </mergeCells>
  <dataValidations count="1">
    <dataValidation type="list" allowBlank="1" showInputMessage="1" showErrorMessage="1" sqref="G4:G15" xr:uid="{00000000-0002-0000-0200-000000000000}">
      <formula1>$I$4:$I$7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9"/>
  <sheetViews>
    <sheetView showGridLines="0" topLeftCell="A12" zoomScale="70" zoomScaleNormal="70" workbookViewId="0">
      <selection activeCell="F18" sqref="C18:F18"/>
    </sheetView>
  </sheetViews>
  <sheetFormatPr baseColWidth="10" defaultColWidth="8.85546875" defaultRowHeight="15" x14ac:dyDescent="0.25"/>
  <cols>
    <col min="2" max="2" width="47.5703125" bestFit="1" customWidth="1"/>
    <col min="3" max="6" width="56.42578125" customWidth="1"/>
    <col min="7" max="7" width="12.85546875" customWidth="1"/>
    <col min="8" max="9" width="8.85546875" style="17"/>
  </cols>
  <sheetData>
    <row r="1" spans="2:9" ht="15.75" thickBot="1" x14ac:dyDescent="0.3"/>
    <row r="2" spans="2:9" ht="31.5" x14ac:dyDescent="0.5">
      <c r="B2" s="55" t="s">
        <v>31</v>
      </c>
      <c r="C2" s="56"/>
      <c r="D2" s="56"/>
      <c r="E2" s="56"/>
      <c r="F2" s="56"/>
      <c r="G2" s="57"/>
    </row>
    <row r="3" spans="2:9" ht="102.6" customHeight="1" x14ac:dyDescent="0.25">
      <c r="B3" s="12"/>
      <c r="C3" s="6" t="s">
        <v>1</v>
      </c>
      <c r="D3" s="6" t="s">
        <v>2</v>
      </c>
      <c r="E3" s="6" t="s">
        <v>3</v>
      </c>
      <c r="F3" s="6" t="s">
        <v>4</v>
      </c>
      <c r="G3" s="13" t="s">
        <v>5</v>
      </c>
    </row>
    <row r="4" spans="2:9" ht="102.6" customHeight="1" x14ac:dyDescent="0.25">
      <c r="B4" s="14" t="s">
        <v>94</v>
      </c>
      <c r="C4" s="8" t="s">
        <v>95</v>
      </c>
      <c r="D4" s="38"/>
      <c r="E4" s="38"/>
      <c r="F4" s="8" t="s">
        <v>96</v>
      </c>
      <c r="G4" s="19" t="s">
        <v>1</v>
      </c>
      <c r="H4" s="17">
        <f>IF(G4="A",5,IF(G4="B",4,IF(G4="C",2,1)))</f>
        <v>5</v>
      </c>
      <c r="I4" s="17" t="s">
        <v>1</v>
      </c>
    </row>
    <row r="5" spans="2:9" ht="102.6" customHeight="1" x14ac:dyDescent="0.25">
      <c r="B5" s="14" t="s">
        <v>97</v>
      </c>
      <c r="C5" s="8" t="s">
        <v>98</v>
      </c>
      <c r="D5" s="38"/>
      <c r="E5" s="38"/>
      <c r="F5" s="8" t="s">
        <v>99</v>
      </c>
      <c r="G5" s="19" t="s">
        <v>1</v>
      </c>
      <c r="H5" s="17">
        <f t="shared" ref="H5:H18" si="0">IF(G5="A",5,IF(G5="B",4,IF(G5="C",2,1)))</f>
        <v>5</v>
      </c>
      <c r="I5" s="17" t="s">
        <v>2</v>
      </c>
    </row>
    <row r="6" spans="2:9" ht="102.6" customHeight="1" x14ac:dyDescent="0.25">
      <c r="B6" s="14" t="s">
        <v>100</v>
      </c>
      <c r="C6" s="7" t="s">
        <v>101</v>
      </c>
      <c r="D6" s="38"/>
      <c r="E6" s="38"/>
      <c r="F6" s="7" t="s">
        <v>102</v>
      </c>
      <c r="G6" s="19" t="s">
        <v>1</v>
      </c>
      <c r="H6" s="17">
        <f t="shared" si="0"/>
        <v>5</v>
      </c>
      <c r="I6" s="17" t="s">
        <v>3</v>
      </c>
    </row>
    <row r="7" spans="2:9" s="2" customFormat="1" ht="102.6" customHeight="1" x14ac:dyDescent="0.25">
      <c r="B7" s="14" t="s">
        <v>103</v>
      </c>
      <c r="C7" s="33" t="s">
        <v>104</v>
      </c>
      <c r="D7" s="34" t="s">
        <v>105</v>
      </c>
      <c r="E7" s="34" t="s">
        <v>106</v>
      </c>
      <c r="F7" s="34" t="s">
        <v>107</v>
      </c>
      <c r="G7" s="19" t="s">
        <v>2</v>
      </c>
      <c r="H7" s="17">
        <f t="shared" si="0"/>
        <v>4</v>
      </c>
      <c r="I7" s="37" t="s">
        <v>4</v>
      </c>
    </row>
    <row r="8" spans="2:9" s="2" customFormat="1" ht="102.6" customHeight="1" x14ac:dyDescent="0.25">
      <c r="B8" s="14" t="s">
        <v>108</v>
      </c>
      <c r="C8" s="34" t="s">
        <v>109</v>
      </c>
      <c r="D8" s="38"/>
      <c r="E8" s="38"/>
      <c r="F8" s="34" t="s">
        <v>110</v>
      </c>
      <c r="G8" s="19" t="s">
        <v>4</v>
      </c>
      <c r="H8" s="17">
        <f t="shared" si="0"/>
        <v>1</v>
      </c>
      <c r="I8" s="37"/>
    </row>
    <row r="9" spans="2:9" ht="102.6" customHeight="1" x14ac:dyDescent="0.25">
      <c r="B9" s="14" t="s">
        <v>111</v>
      </c>
      <c r="C9" s="7" t="s">
        <v>112</v>
      </c>
      <c r="D9" s="35" t="s">
        <v>113</v>
      </c>
      <c r="E9" s="8" t="s">
        <v>114</v>
      </c>
      <c r="F9" s="7" t="s">
        <v>115</v>
      </c>
      <c r="G9" s="19" t="s">
        <v>1</v>
      </c>
      <c r="H9" s="17">
        <f t="shared" si="0"/>
        <v>5</v>
      </c>
    </row>
    <row r="10" spans="2:9" ht="102.6" customHeight="1" x14ac:dyDescent="0.25">
      <c r="B10" s="14" t="s">
        <v>116</v>
      </c>
      <c r="C10" s="7" t="s">
        <v>117</v>
      </c>
      <c r="D10" s="7" t="s">
        <v>118</v>
      </c>
      <c r="E10" s="7" t="s">
        <v>119</v>
      </c>
      <c r="F10" s="8" t="s">
        <v>120</v>
      </c>
      <c r="G10" s="19" t="s">
        <v>1</v>
      </c>
      <c r="H10" s="17">
        <f t="shared" si="0"/>
        <v>5</v>
      </c>
    </row>
    <row r="11" spans="2:9" ht="102.6" customHeight="1" x14ac:dyDescent="0.25">
      <c r="B11" s="14" t="s">
        <v>121</v>
      </c>
      <c r="C11" s="7" t="s">
        <v>122</v>
      </c>
      <c r="D11" s="7" t="s">
        <v>123</v>
      </c>
      <c r="E11" s="7" t="s">
        <v>124</v>
      </c>
      <c r="F11" s="7" t="s">
        <v>125</v>
      </c>
      <c r="G11" s="19" t="s">
        <v>3</v>
      </c>
      <c r="H11" s="17">
        <f t="shared" si="0"/>
        <v>2</v>
      </c>
    </row>
    <row r="12" spans="2:9" ht="102.6" customHeight="1" x14ac:dyDescent="0.25">
      <c r="B12" s="14" t="s">
        <v>126</v>
      </c>
      <c r="C12" s="36" t="s">
        <v>127</v>
      </c>
      <c r="D12" s="36" t="s">
        <v>128</v>
      </c>
      <c r="E12" s="36" t="s">
        <v>129</v>
      </c>
      <c r="F12" s="36" t="s">
        <v>130</v>
      </c>
      <c r="G12" s="19" t="s">
        <v>2</v>
      </c>
      <c r="H12" s="17">
        <f t="shared" si="0"/>
        <v>4</v>
      </c>
    </row>
    <row r="13" spans="2:9" ht="102.6" customHeight="1" x14ac:dyDescent="0.25">
      <c r="B13" s="14" t="s">
        <v>131</v>
      </c>
      <c r="C13" s="7" t="s">
        <v>132</v>
      </c>
      <c r="D13" s="8" t="s">
        <v>133</v>
      </c>
      <c r="E13" s="7" t="s">
        <v>134</v>
      </c>
      <c r="F13" s="8" t="s">
        <v>135</v>
      </c>
      <c r="G13" s="19" t="s">
        <v>2</v>
      </c>
      <c r="H13" s="17">
        <f t="shared" si="0"/>
        <v>4</v>
      </c>
    </row>
    <row r="14" spans="2:9" ht="102.6" customHeight="1" x14ac:dyDescent="0.25">
      <c r="B14" s="14" t="s">
        <v>136</v>
      </c>
      <c r="C14" s="8" t="s">
        <v>137</v>
      </c>
      <c r="D14" s="7" t="s">
        <v>138</v>
      </c>
      <c r="E14" s="8" t="s">
        <v>139</v>
      </c>
      <c r="F14" s="8" t="s">
        <v>140</v>
      </c>
      <c r="G14" s="19" t="s">
        <v>4</v>
      </c>
      <c r="H14" s="17">
        <f t="shared" si="0"/>
        <v>1</v>
      </c>
    </row>
    <row r="15" spans="2:9" ht="102.6" customHeight="1" x14ac:dyDescent="0.25">
      <c r="B15" s="14" t="s">
        <v>141</v>
      </c>
      <c r="C15" s="34" t="s">
        <v>142</v>
      </c>
      <c r="D15" s="7" t="s">
        <v>143</v>
      </c>
      <c r="E15" s="7" t="s">
        <v>144</v>
      </c>
      <c r="F15" s="8" t="s">
        <v>145</v>
      </c>
      <c r="G15" s="19" t="s">
        <v>3</v>
      </c>
      <c r="H15" s="17">
        <f t="shared" si="0"/>
        <v>2</v>
      </c>
    </row>
    <row r="16" spans="2:9" s="4" customFormat="1" ht="102.6" customHeight="1" x14ac:dyDescent="0.25">
      <c r="B16" s="14" t="s">
        <v>146</v>
      </c>
      <c r="C16" s="34" t="s">
        <v>147</v>
      </c>
      <c r="D16" s="34" t="s">
        <v>148</v>
      </c>
      <c r="E16" s="34" t="s">
        <v>149</v>
      </c>
      <c r="F16" s="33" t="s">
        <v>150</v>
      </c>
      <c r="G16" s="19" t="s">
        <v>1</v>
      </c>
      <c r="H16" s="17">
        <f t="shared" si="0"/>
        <v>5</v>
      </c>
      <c r="I16" s="9"/>
    </row>
    <row r="17" spans="2:8" ht="102.6" customHeight="1" x14ac:dyDescent="0.25">
      <c r="B17" s="14" t="s">
        <v>151</v>
      </c>
      <c r="C17" s="7" t="s">
        <v>152</v>
      </c>
      <c r="D17" s="7" t="s">
        <v>153</v>
      </c>
      <c r="E17" s="7" t="s">
        <v>154</v>
      </c>
      <c r="F17" s="7" t="s">
        <v>155</v>
      </c>
      <c r="G17" s="19" t="s">
        <v>4</v>
      </c>
      <c r="H17" s="17">
        <f t="shared" si="0"/>
        <v>1</v>
      </c>
    </row>
    <row r="18" spans="2:8" ht="102.6" customHeight="1" x14ac:dyDescent="0.25">
      <c r="B18" s="14" t="s">
        <v>156</v>
      </c>
      <c r="C18" s="7" t="s">
        <v>157</v>
      </c>
      <c r="D18" s="8" t="s">
        <v>158</v>
      </c>
      <c r="E18" s="8" t="s">
        <v>159</v>
      </c>
      <c r="F18" s="8" t="s">
        <v>160</v>
      </c>
      <c r="G18" s="19" t="s">
        <v>2</v>
      </c>
      <c r="H18" s="17">
        <f t="shared" si="0"/>
        <v>4</v>
      </c>
    </row>
    <row r="19" spans="2:8" ht="42.6" customHeight="1" thickBot="1" x14ac:dyDescent="0.3">
      <c r="B19" s="39" t="s">
        <v>44</v>
      </c>
      <c r="C19" s="58" t="str">
        <f>IF(H19&gt;4.5,"A",IF(H19&gt;3.5,"B",IF(H19&gt;2.5,"C","D")))</f>
        <v>B</v>
      </c>
      <c r="D19" s="59"/>
      <c r="E19" s="59"/>
      <c r="F19" s="59"/>
      <c r="G19" s="60"/>
      <c r="H19" s="17">
        <f>AVERAGE(H4:H18)</f>
        <v>3.5333333333333332</v>
      </c>
    </row>
  </sheetData>
  <mergeCells count="2">
    <mergeCell ref="B2:G2"/>
    <mergeCell ref="C19:G19"/>
  </mergeCells>
  <dataValidations count="1">
    <dataValidation type="list" allowBlank="1" showInputMessage="1" showErrorMessage="1" sqref="G4:G18" xr:uid="{00000000-0002-0000-0300-000000000000}">
      <formula1>$I$4:$I$7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6"/>
  <sheetViews>
    <sheetView showGridLines="0" topLeftCell="B1" zoomScale="60" zoomScaleNormal="60" workbookViewId="0">
      <selection activeCell="E49" sqref="E49"/>
    </sheetView>
  </sheetViews>
  <sheetFormatPr baseColWidth="10" defaultColWidth="8.85546875" defaultRowHeight="15" x14ac:dyDescent="0.25"/>
  <cols>
    <col min="2" max="2" width="35.28515625" bestFit="1" customWidth="1"/>
    <col min="3" max="4" width="41" bestFit="1" customWidth="1"/>
    <col min="5" max="5" width="41.28515625" customWidth="1"/>
    <col min="6" max="6" width="46.28515625" bestFit="1" customWidth="1"/>
    <col min="7" max="7" width="12.140625" customWidth="1"/>
    <col min="8" max="9" width="8.85546875" style="17"/>
  </cols>
  <sheetData>
    <row r="1" spans="2:9" ht="15.75" thickBot="1" x14ac:dyDescent="0.3"/>
    <row r="2" spans="2:9" ht="31.5" x14ac:dyDescent="0.5">
      <c r="B2" s="51" t="s">
        <v>31</v>
      </c>
      <c r="C2" s="53"/>
      <c r="D2" s="53"/>
      <c r="E2" s="53"/>
      <c r="F2" s="53"/>
      <c r="G2" s="52"/>
    </row>
    <row r="3" spans="2:9" ht="59.45" customHeight="1" x14ac:dyDescent="0.25">
      <c r="B3" s="12"/>
      <c r="C3" s="6" t="s">
        <v>1</v>
      </c>
      <c r="D3" s="6" t="s">
        <v>2</v>
      </c>
      <c r="E3" s="6" t="s">
        <v>3</v>
      </c>
      <c r="F3" s="6" t="s">
        <v>4</v>
      </c>
      <c r="G3" s="13" t="s">
        <v>5</v>
      </c>
      <c r="I3" s="10" t="s">
        <v>1</v>
      </c>
    </row>
    <row r="4" spans="2:9" ht="97.15" customHeight="1" x14ac:dyDescent="0.25">
      <c r="B4" s="14" t="s">
        <v>161</v>
      </c>
      <c r="C4" s="7" t="s">
        <v>162</v>
      </c>
      <c r="D4" s="7" t="s">
        <v>163</v>
      </c>
      <c r="E4" s="7" t="s">
        <v>164</v>
      </c>
      <c r="F4" s="7" t="s">
        <v>11</v>
      </c>
      <c r="G4" s="19" t="s">
        <v>2</v>
      </c>
      <c r="H4" s="17">
        <f>IF(G4="A",5,IF(G4="B",4,IF(G4="C",2,1)))</f>
        <v>4</v>
      </c>
      <c r="I4" s="30" t="s">
        <v>2</v>
      </c>
    </row>
    <row r="5" spans="2:9" ht="97.15" customHeight="1" x14ac:dyDescent="0.25">
      <c r="B5" s="14" t="s">
        <v>165</v>
      </c>
      <c r="C5" s="7" t="s">
        <v>166</v>
      </c>
      <c r="D5" s="7" t="s">
        <v>163</v>
      </c>
      <c r="E5" s="7" t="s">
        <v>164</v>
      </c>
      <c r="F5" s="7" t="s">
        <v>11</v>
      </c>
      <c r="G5" s="19" t="s">
        <v>1</v>
      </c>
      <c r="H5" s="17">
        <f>IF(G5="A",5,IF(G5="B",4,IF(G5="C",2,1)))</f>
        <v>5</v>
      </c>
      <c r="I5" s="30" t="s">
        <v>3</v>
      </c>
    </row>
    <row r="6" spans="2:9" ht="21.75" thickBot="1" x14ac:dyDescent="0.3">
      <c r="B6" s="39" t="s">
        <v>44</v>
      </c>
      <c r="C6" s="61" t="str">
        <f>IF(H6&gt;4.5,"A",IF(H6&gt;3.5,"B",IF(H6&gt;2.5,"C","D")))</f>
        <v>B</v>
      </c>
      <c r="D6" s="61"/>
      <c r="E6" s="61"/>
      <c r="F6" s="61"/>
      <c r="G6" s="62"/>
      <c r="H6" s="40">
        <f>AVERAGE(H4:H5)</f>
        <v>4.5</v>
      </c>
      <c r="I6" s="17" t="s">
        <v>4</v>
      </c>
    </row>
  </sheetData>
  <mergeCells count="2">
    <mergeCell ref="B2:G2"/>
    <mergeCell ref="C6:G6"/>
  </mergeCells>
  <dataValidations count="1">
    <dataValidation type="list" allowBlank="1" showInputMessage="1" showErrorMessage="1" sqref="G4:G5" xr:uid="{00000000-0002-0000-0400-000000000000}">
      <formula1>$I$3:$I$6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30"/>
  <sheetViews>
    <sheetView showGridLines="0" tabSelected="1" topLeftCell="A8" workbookViewId="0">
      <selection activeCell="E15" sqref="D13:E15"/>
    </sheetView>
  </sheetViews>
  <sheetFormatPr baseColWidth="10" defaultColWidth="11.42578125" defaultRowHeight="15" x14ac:dyDescent="0.25"/>
  <cols>
    <col min="1" max="1" width="2.5703125" customWidth="1"/>
    <col min="2" max="2" width="17" bestFit="1" customWidth="1"/>
    <col min="3" max="6" width="21" customWidth="1"/>
    <col min="7" max="8" width="11.5703125" style="17"/>
  </cols>
  <sheetData>
    <row r="1" spans="2:9" ht="15.75" thickBot="1" x14ac:dyDescent="0.3"/>
    <row r="2" spans="2:9" ht="33.75" x14ac:dyDescent="0.5">
      <c r="B2" s="63" t="s">
        <v>167</v>
      </c>
      <c r="C2" s="65" t="str">
        <f>'Evaluation individuelle'!B2</f>
        <v>Etudiant 1 : Nom Prénom</v>
      </c>
      <c r="D2" s="65"/>
      <c r="E2" s="65"/>
      <c r="F2" s="66"/>
      <c r="I2" s="5"/>
    </row>
    <row r="3" spans="2:9" x14ac:dyDescent="0.25">
      <c r="B3" s="64"/>
      <c r="C3" s="26" t="s">
        <v>168</v>
      </c>
      <c r="D3" s="26" t="s">
        <v>169</v>
      </c>
      <c r="E3" s="26" t="s">
        <v>170</v>
      </c>
      <c r="F3" s="28" t="s">
        <v>171</v>
      </c>
      <c r="G3" s="41" t="s">
        <v>172</v>
      </c>
      <c r="I3" s="5"/>
    </row>
    <row r="4" spans="2:9" x14ac:dyDescent="0.25">
      <c r="B4" s="64"/>
      <c r="C4" s="18" t="str">
        <f>'Livrable Accès mobile'!C12</f>
        <v>D</v>
      </c>
      <c r="D4" s="18" t="str">
        <f>'Sites Web (back avec BDD) '!C16</f>
        <v>B</v>
      </c>
      <c r="E4" s="18" t="str">
        <f>'Site Web (front)'!C19</f>
        <v>B</v>
      </c>
      <c r="F4" s="42" t="str">
        <f>Présentation!C6</f>
        <v>B</v>
      </c>
      <c r="G4" s="41" t="str">
        <f>'Evaluation individuelle'!C8</f>
        <v>A</v>
      </c>
      <c r="I4" s="5"/>
    </row>
    <row r="5" spans="2:9" x14ac:dyDescent="0.25">
      <c r="B5" s="64"/>
      <c r="C5" s="18">
        <f>IF(C4="A",5,IF(C4="B",4,IF(C4="C",2,1)))</f>
        <v>1</v>
      </c>
      <c r="D5" s="18">
        <f t="shared" ref="D5:F5" si="0">IF(D4="A",5,IF(D4="B",4,IF(D4="C",2,1)))</f>
        <v>4</v>
      </c>
      <c r="E5" s="18">
        <f t="shared" si="0"/>
        <v>4</v>
      </c>
      <c r="F5" s="42">
        <f t="shared" si="0"/>
        <v>4</v>
      </c>
      <c r="G5" s="41">
        <f>IF(G4="A",5,IF(G4="B",4,IF(G4="C",2,1)))</f>
        <v>5</v>
      </c>
      <c r="I5" s="5"/>
    </row>
    <row r="6" spans="2:9" x14ac:dyDescent="0.25">
      <c r="B6" s="64"/>
      <c r="C6" s="18">
        <f>AVERAGE(C5,$G$5)</f>
        <v>3</v>
      </c>
      <c r="D6" s="18">
        <f t="shared" ref="D6:F6" si="1">AVERAGE(D5,$G$5)</f>
        <v>4.5</v>
      </c>
      <c r="E6" s="18">
        <f t="shared" si="1"/>
        <v>4.5</v>
      </c>
      <c r="F6" s="42">
        <f t="shared" si="1"/>
        <v>4.5</v>
      </c>
      <c r="I6" s="5"/>
    </row>
    <row r="7" spans="2:9" ht="15.75" thickBot="1" x14ac:dyDescent="0.3">
      <c r="B7" s="43" t="s">
        <v>173</v>
      </c>
      <c r="C7" s="44" t="str">
        <f>IF(C6&gt;4.5,"A",IF(C6&gt;3.5,"B",IF(C6&gt;2.5,"C","D")))</f>
        <v>C</v>
      </c>
      <c r="D7" s="44" t="str">
        <f t="shared" ref="D7:F7" si="2">IF(D6&gt;4.5,"A",IF(D6&gt;3.5,"B",IF(D6&gt;2.5,"C","D")))</f>
        <v>B</v>
      </c>
      <c r="E7" s="44" t="str">
        <f t="shared" si="2"/>
        <v>B</v>
      </c>
      <c r="F7" s="45" t="str">
        <f t="shared" si="2"/>
        <v>B</v>
      </c>
      <c r="I7" s="5"/>
    </row>
    <row r="8" spans="2:9" x14ac:dyDescent="0.25">
      <c r="I8" s="5"/>
    </row>
    <row r="9" spans="2:9" ht="15.75" thickBot="1" x14ac:dyDescent="0.3">
      <c r="I9" s="5"/>
    </row>
    <row r="10" spans="2:9" ht="33.75" x14ac:dyDescent="0.5">
      <c r="B10" s="63" t="s">
        <v>167</v>
      </c>
      <c r="C10" s="65" t="str">
        <f>'Evaluation individuelle'!B11</f>
        <v>Etudiant 2 : Nom Prénom</v>
      </c>
      <c r="D10" s="65"/>
      <c r="E10" s="65"/>
      <c r="F10" s="66"/>
      <c r="I10" s="5"/>
    </row>
    <row r="11" spans="2:9" x14ac:dyDescent="0.25">
      <c r="B11" s="64"/>
      <c r="C11" s="26" t="s">
        <v>168</v>
      </c>
      <c r="D11" s="26" t="s">
        <v>169</v>
      </c>
      <c r="E11" s="26" t="s">
        <v>170</v>
      </c>
      <c r="F11" s="28" t="s">
        <v>171</v>
      </c>
      <c r="G11" s="41" t="s">
        <v>172</v>
      </c>
      <c r="I11" s="5"/>
    </row>
    <row r="12" spans="2:9" x14ac:dyDescent="0.25">
      <c r="B12" s="64"/>
      <c r="C12" s="18" t="str">
        <f>'Livrable Accès mobile'!C12</f>
        <v>D</v>
      </c>
      <c r="D12" s="18" t="str">
        <f>'Sites Web (back avec BDD) '!C16</f>
        <v>B</v>
      </c>
      <c r="E12" s="18" t="str">
        <f>'Site Web (front)'!C19</f>
        <v>B</v>
      </c>
      <c r="F12" s="18" t="str">
        <f>Présentation!C6</f>
        <v>B</v>
      </c>
      <c r="G12" s="41" t="str">
        <f>'Evaluation individuelle'!C17</f>
        <v>D</v>
      </c>
    </row>
    <row r="13" spans="2:9" x14ac:dyDescent="0.25">
      <c r="B13" s="64"/>
      <c r="C13" s="18">
        <f>IF(C12="A",5,IF(C12="B",4,IF(C12="C",2,1)))</f>
        <v>1</v>
      </c>
      <c r="D13" s="18">
        <f t="shared" ref="D13" si="3">IF(D12="A",5,IF(D12="B",4,IF(D12="C",2,1)))</f>
        <v>4</v>
      </c>
      <c r="E13" s="18">
        <f t="shared" ref="E13" si="4">IF(E12="A",5,IF(E12="B",4,IF(E12="C",2,1)))</f>
        <v>4</v>
      </c>
      <c r="F13" s="42">
        <f t="shared" ref="F13" si="5">IF(F12="A",5,IF(F12="B",4,IF(F12="C",2,1)))</f>
        <v>4</v>
      </c>
      <c r="G13" s="41">
        <f>IF(G12="A",5,IF(G12="B",4,IF(G12="C",2,1)))</f>
        <v>1</v>
      </c>
    </row>
    <row r="14" spans="2:9" x14ac:dyDescent="0.25">
      <c r="B14" s="64"/>
      <c r="C14" s="18">
        <f>AVERAGE(C13,$G$5)</f>
        <v>3</v>
      </c>
      <c r="D14" s="18">
        <f t="shared" ref="D14" si="6">AVERAGE(D13,$G$5)</f>
        <v>4.5</v>
      </c>
      <c r="E14" s="18">
        <f t="shared" ref="E14" si="7">AVERAGE(E13,$G$5)</f>
        <v>4.5</v>
      </c>
      <c r="F14" s="42">
        <f t="shared" ref="F14" si="8">AVERAGE(F13,$G$5)</f>
        <v>4.5</v>
      </c>
    </row>
    <row r="15" spans="2:9" ht="15.75" thickBot="1" x14ac:dyDescent="0.3">
      <c r="B15" s="43" t="s">
        <v>173</v>
      </c>
      <c r="C15" s="44" t="str">
        <f>IF(C14&gt;4.5,"A",IF(C14&gt;3.5,"B",IF(C14&gt;2.5,"C","D")))</f>
        <v>C</v>
      </c>
      <c r="D15" s="44" t="str">
        <f t="shared" ref="D15" si="9">IF(D14&gt;4.5,"A",IF(D14&gt;3.5,"B",IF(D14&gt;2.5,"C","D")))</f>
        <v>B</v>
      </c>
      <c r="E15" s="44" t="str">
        <f t="shared" ref="E15" si="10">IF(E14&gt;4.5,"A",IF(E14&gt;3.5,"B",IF(E14&gt;2.5,"C","D")))</f>
        <v>B</v>
      </c>
      <c r="F15" s="45" t="str">
        <f t="shared" ref="F15" si="11">IF(F14&gt;4.5,"A",IF(F14&gt;3.5,"B",IF(F14&gt;2.5,"C","D")))</f>
        <v>B</v>
      </c>
    </row>
    <row r="17" spans="2:7" ht="15.75" thickBot="1" x14ac:dyDescent="0.3"/>
    <row r="18" spans="2:7" ht="33.75" x14ac:dyDescent="0.5">
      <c r="B18" s="63" t="s">
        <v>167</v>
      </c>
      <c r="C18" s="65" t="str">
        <f>'Evaluation individuelle'!B20</f>
        <v>Etudiant 3 : Nom Prénom</v>
      </c>
      <c r="D18" s="65"/>
      <c r="E18" s="65"/>
      <c r="F18" s="66"/>
    </row>
    <row r="19" spans="2:7" x14ac:dyDescent="0.25">
      <c r="B19" s="64"/>
      <c r="C19" s="26" t="s">
        <v>168</v>
      </c>
      <c r="D19" s="26" t="s">
        <v>169</v>
      </c>
      <c r="E19" s="26" t="s">
        <v>170</v>
      </c>
      <c r="F19" s="28" t="s">
        <v>171</v>
      </c>
      <c r="G19" s="41" t="s">
        <v>172</v>
      </c>
    </row>
    <row r="20" spans="2:7" x14ac:dyDescent="0.25">
      <c r="B20" s="64"/>
      <c r="C20" s="18" t="str">
        <f>'Livrable Accès mobile'!C12</f>
        <v>D</v>
      </c>
      <c r="D20" s="18" t="str">
        <f>'Sites Web (back avec BDD) '!C16</f>
        <v>B</v>
      </c>
      <c r="E20" s="18" t="str">
        <f>'Site Web (front)'!C19</f>
        <v>B</v>
      </c>
      <c r="F20" s="42" t="str">
        <f>Présentation!C6</f>
        <v>B</v>
      </c>
      <c r="G20" s="41" t="str">
        <f>'Evaluation individuelle'!C26</f>
        <v>D</v>
      </c>
    </row>
    <row r="21" spans="2:7" x14ac:dyDescent="0.25">
      <c r="B21" s="64"/>
      <c r="C21" s="18">
        <f>IF(C20="A",5,IF(C20="B",4,IF(C20="C",2,1)))</f>
        <v>1</v>
      </c>
      <c r="D21" s="18">
        <f t="shared" ref="D21" si="12">IF(D20="A",5,IF(D20="B",4,IF(D20="C",2,1)))</f>
        <v>4</v>
      </c>
      <c r="E21" s="18">
        <f t="shared" ref="E21" si="13">IF(E20="A",5,IF(E20="B",4,IF(E20="C",2,1)))</f>
        <v>4</v>
      </c>
      <c r="F21" s="42">
        <f t="shared" ref="F21" si="14">IF(F20="A",5,IF(F20="B",4,IF(F20="C",2,1)))</f>
        <v>4</v>
      </c>
      <c r="G21" s="41">
        <f>IF(G20="A",5,IF(G20="B",4,IF(G20="C",2,1)))</f>
        <v>1</v>
      </c>
    </row>
    <row r="22" spans="2:7" x14ac:dyDescent="0.25">
      <c r="B22" s="64"/>
      <c r="C22" s="18">
        <f>AVERAGE(C21,$G$5)</f>
        <v>3</v>
      </c>
      <c r="D22" s="18">
        <f t="shared" ref="D22" si="15">AVERAGE(D21,$G$5)</f>
        <v>4.5</v>
      </c>
      <c r="E22" s="18">
        <f t="shared" ref="E22" si="16">AVERAGE(E21,$G$5)</f>
        <v>4.5</v>
      </c>
      <c r="F22" s="42">
        <f t="shared" ref="F22" si="17">AVERAGE(F21,$G$5)</f>
        <v>4.5</v>
      </c>
    </row>
    <row r="23" spans="2:7" ht="15.75" thickBot="1" x14ac:dyDescent="0.3">
      <c r="B23" s="43" t="s">
        <v>173</v>
      </c>
      <c r="C23" s="44" t="str">
        <f>IF(C22&gt;4.5,"A",IF(C22&gt;3.5,"B",IF(C22&gt;2.5,"C","D")))</f>
        <v>C</v>
      </c>
      <c r="D23" s="44" t="str">
        <f t="shared" ref="D23" si="18">IF(D22&gt;4.5,"A",IF(D22&gt;3.5,"B",IF(D22&gt;2.5,"C","D")))</f>
        <v>B</v>
      </c>
      <c r="E23" s="44" t="str">
        <f t="shared" ref="E23" si="19">IF(E22&gt;4.5,"A",IF(E22&gt;3.5,"B",IF(E22&gt;2.5,"C","D")))</f>
        <v>B</v>
      </c>
      <c r="F23" s="45" t="str">
        <f t="shared" ref="F23" si="20">IF(F22&gt;4.5,"A",IF(F22&gt;3.5,"B",IF(F22&gt;2.5,"C","D")))</f>
        <v>B</v>
      </c>
    </row>
    <row r="24" spans="2:7" ht="15.75" thickBot="1" x14ac:dyDescent="0.3"/>
    <row r="25" spans="2:7" ht="33.75" x14ac:dyDescent="0.5">
      <c r="B25" s="63" t="s">
        <v>167</v>
      </c>
      <c r="C25" s="65" t="str">
        <f>'Evaluation individuelle'!B28</f>
        <v>Etudiant 4 : Nom Prénom</v>
      </c>
      <c r="D25" s="65"/>
      <c r="E25" s="65"/>
      <c r="F25" s="66"/>
    </row>
    <row r="26" spans="2:7" x14ac:dyDescent="0.25">
      <c r="B26" s="64"/>
      <c r="C26" s="26" t="s">
        <v>168</v>
      </c>
      <c r="D26" s="26" t="s">
        <v>169</v>
      </c>
      <c r="E26" s="26" t="s">
        <v>170</v>
      </c>
      <c r="F26" s="28" t="s">
        <v>171</v>
      </c>
      <c r="G26" s="41" t="s">
        <v>172</v>
      </c>
    </row>
    <row r="27" spans="2:7" x14ac:dyDescent="0.25">
      <c r="B27" s="64"/>
      <c r="C27" s="18" t="str">
        <f>'Livrable Accès mobile'!C12</f>
        <v>D</v>
      </c>
      <c r="D27" s="18" t="str">
        <f>'Sites Web (back avec BDD) '!C16</f>
        <v>B</v>
      </c>
      <c r="E27" s="18" t="str">
        <f>'Site Web (front)'!C19</f>
        <v>B</v>
      </c>
      <c r="F27" s="42" t="str">
        <f>Présentation!C6</f>
        <v>B</v>
      </c>
      <c r="G27" s="41" t="str">
        <f>'Evaluation individuelle'!C34</f>
        <v>D</v>
      </c>
    </row>
    <row r="28" spans="2:7" x14ac:dyDescent="0.25">
      <c r="B28" s="64"/>
      <c r="C28" s="18">
        <f>IF(C27="A",5,IF(C27="B",4,IF(C27="C",2,1)))</f>
        <v>1</v>
      </c>
      <c r="D28" s="18">
        <f t="shared" ref="D28" si="21">IF(D27="A",5,IF(D27="B",4,IF(D27="C",2,1)))</f>
        <v>4</v>
      </c>
      <c r="E28" s="18">
        <f t="shared" ref="E28" si="22">IF(E27="A",5,IF(E27="B",4,IF(E27="C",2,1)))</f>
        <v>4</v>
      </c>
      <c r="F28" s="42">
        <f t="shared" ref="F28" si="23">IF(F27="A",5,IF(F27="B",4,IF(F27="C",2,1)))</f>
        <v>4</v>
      </c>
      <c r="G28" s="41">
        <f>IF(G27="A",5,IF(G27="B",4,IF(G27="C",2,1)))</f>
        <v>1</v>
      </c>
    </row>
    <row r="29" spans="2:7" x14ac:dyDescent="0.25">
      <c r="B29" s="64"/>
      <c r="C29" s="18">
        <f>AVERAGE(C28,$G$5)</f>
        <v>3</v>
      </c>
      <c r="D29" s="18">
        <f t="shared" ref="D29" si="24">AVERAGE(D28,$G$5)</f>
        <v>4.5</v>
      </c>
      <c r="E29" s="18">
        <f t="shared" ref="E29" si="25">AVERAGE(E28,$G$5)</f>
        <v>4.5</v>
      </c>
      <c r="F29" s="42">
        <f t="shared" ref="F29" si="26">AVERAGE(F28,$G$5)</f>
        <v>4.5</v>
      </c>
    </row>
    <row r="30" spans="2:7" ht="15.75" thickBot="1" x14ac:dyDescent="0.3">
      <c r="B30" s="43" t="s">
        <v>173</v>
      </c>
      <c r="C30" s="44" t="str">
        <f>IF(C29&gt;4.5,"A",IF(C29&gt;3.5,"B",IF(C29&gt;2.5,"C","D")))</f>
        <v>C</v>
      </c>
      <c r="D30" s="44" t="str">
        <f t="shared" ref="D30" si="27">IF(D29&gt;4.5,"A",IF(D29&gt;3.5,"B",IF(D29&gt;2.5,"C","D")))</f>
        <v>B</v>
      </c>
      <c r="E30" s="44" t="str">
        <f t="shared" ref="E30" si="28">IF(E29&gt;4.5,"A",IF(E29&gt;3.5,"B",IF(E29&gt;2.5,"C","D")))</f>
        <v>B</v>
      </c>
      <c r="F30" s="45" t="str">
        <f t="shared" ref="F30" si="29">IF(F29&gt;4.5,"A",IF(F29&gt;3.5,"B",IF(F29&gt;2.5,"C","D")))</f>
        <v>B</v>
      </c>
    </row>
  </sheetData>
  <mergeCells count="8">
    <mergeCell ref="B25:B29"/>
    <mergeCell ref="C25:F25"/>
    <mergeCell ref="C2:F2"/>
    <mergeCell ref="B2:B6"/>
    <mergeCell ref="B10:B14"/>
    <mergeCell ref="C10:F10"/>
    <mergeCell ref="B18:B22"/>
    <mergeCell ref="C18:F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926E419126FD40BB348C6C93DB04C9" ma:contentTypeVersion="8" ma:contentTypeDescription="Crée un document." ma:contentTypeScope="" ma:versionID="93f84e7e2db8eb52f823c5353ed10ce0">
  <xsd:schema xmlns:xsd="http://www.w3.org/2001/XMLSchema" xmlns:xs="http://www.w3.org/2001/XMLSchema" xmlns:p="http://schemas.microsoft.com/office/2006/metadata/properties" xmlns:ns2="88f20bcf-da08-485d-9eb4-e9727cd3abb4" xmlns:ns3="b8f2e626-f078-4209-836c-b99ed175e4aa" targetNamespace="http://schemas.microsoft.com/office/2006/metadata/properties" ma:root="true" ma:fieldsID="41de694adb599e44a2a07db6b07f7fd0" ns2:_="" ns3:_="">
    <xsd:import namespace="88f20bcf-da08-485d-9eb4-e9727cd3abb4"/>
    <xsd:import namespace="b8f2e626-f078-4209-836c-b99ed175e4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f20bcf-da08-485d-9eb4-e9727cd3ab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f2e626-f078-4209-836c-b99ed175e4a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93F33E-2546-444C-8F6B-809593FB88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f20bcf-da08-485d-9eb4-e9727cd3abb4"/>
    <ds:schemaRef ds:uri="b8f2e626-f078-4209-836c-b99ed175e4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9D708C-4BCD-44F3-A1F6-2D966745CA7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756CC53-E6AA-48E4-96C2-229BA52877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Evaluation individuelle</vt:lpstr>
      <vt:lpstr>Livrable Accès mobile</vt:lpstr>
      <vt:lpstr>Sites Web (back avec BDD) </vt:lpstr>
      <vt:lpstr>Site Web (front)</vt:lpstr>
      <vt:lpstr>Présentation</vt:lpstr>
      <vt:lpstr>Scholaris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2021-03-26T16:14:58Z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0x010100E4926E419126FD40BB348C6C93DB04C9</vt:lpwstr>
  </property>
</Properties>
</file>