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llian.steunou\Documents\agreste\"/>
    </mc:Choice>
  </mc:AlternateContent>
  <bookViews>
    <workbookView xWindow="0" yWindow="0" windowWidth="13125" windowHeight="6105"/>
  </bookViews>
  <sheets>
    <sheet name="Sommaire" sheetId="6" r:id="rId1"/>
    <sheet name="Investissements" sheetId="1" r:id="rId2"/>
    <sheet name="Dépenses 1" sheetId="2" r:id="rId3"/>
    <sheet name="Dépenses 2" sheetId="3" r:id="rId4"/>
    <sheet name="Livraisons_bio_REGN" sheetId="4" r:id="rId5"/>
    <sheet name="Sciages" sheetId="5" r:id="rId6"/>
  </sheets>
  <calcPr calcId="162913"/>
</workbook>
</file>

<file path=xl/calcChain.xml><?xml version="1.0" encoding="utf-8"?>
<calcChain xmlns="http://schemas.openxmlformats.org/spreadsheetml/2006/main">
  <c r="G1" i="5" l="1"/>
  <c r="J1" i="4"/>
  <c r="F1" i="3"/>
  <c r="H1" i="2"/>
  <c r="H1" i="1"/>
  <c r="A12" i="6"/>
  <c r="A10" i="6"/>
  <c r="A8" i="6"/>
  <c r="A7" i="6"/>
  <c r="A5" i="6"/>
</calcChain>
</file>

<file path=xl/sharedStrings.xml><?xml version="1.0" encoding="utf-8"?>
<sst xmlns="http://schemas.openxmlformats.org/spreadsheetml/2006/main" count="153" uniqueCount="117">
  <si>
    <t>Année</t>
  </si>
  <si>
    <t>Investissements spécifiques</t>
  </si>
  <si>
    <t>Investissements intégrés</t>
  </si>
  <si>
    <t>Total investissements</t>
  </si>
  <si>
    <t>Études</t>
  </si>
  <si>
    <t>Total investissements et études</t>
  </si>
  <si>
    <t>milliers d'€</t>
  </si>
  <si>
    <t>Investissements selon les années</t>
  </si>
  <si>
    <t>Note de lecture : Entre 2005 et 2019, les investisements consacrés aux études ont été divisés par 2</t>
  </si>
  <si>
    <t>Source : Agreste</t>
  </si>
  <si>
    <t>Champ : France métropolitaine 2019</t>
  </si>
  <si>
    <t>Dépenses courantes</t>
  </si>
  <si>
    <t>2007</t>
  </si>
  <si>
    <t>2010</t>
  </si>
  <si>
    <t>2013</t>
  </si>
  <si>
    <t>2016</t>
  </si>
  <si>
    <t>2019</t>
  </si>
  <si>
    <t>Redevances, cotisations et taxes</t>
  </si>
  <si>
    <t>Fonctionnement des équipements dédiés à la protection de l'environnement</t>
  </si>
  <si>
    <t>Autres dépenses courantes</t>
  </si>
  <si>
    <t>Total dépenses courantes</t>
  </si>
  <si>
    <t>Montant des dépenses selon le type et l'année</t>
  </si>
  <si>
    <t>Source : Eurostat</t>
  </si>
  <si>
    <t>dont liées à l'eau</t>
  </si>
  <si>
    <t>dont liées aux déchets</t>
  </si>
  <si>
    <t xml:space="preserve">coûts internes </t>
  </si>
  <si>
    <t>achats de service</t>
  </si>
  <si>
    <t xml:space="preserve">Management environnemental </t>
  </si>
  <si>
    <t>Autres types de dépenses</t>
  </si>
  <si>
    <t>Note de lecture : Entre 2013 et 2019, les dépenses pour  le management environnemental ont augmenté de près de 50%</t>
  </si>
  <si>
    <t>REGIONS</t>
  </si>
  <si>
    <t>X2</t>
  </si>
  <si>
    <t>Livraisons de lait devache</t>
  </si>
  <si>
    <t>X4</t>
  </si>
  <si>
    <t>X5</t>
  </si>
  <si>
    <t>Nombre de producteurs</t>
  </si>
  <si>
    <t>X7</t>
  </si>
  <si>
    <t>X8</t>
  </si>
  <si>
    <t>Lait bio</t>
  </si>
  <si>
    <t>Total Lait</t>
  </si>
  <si>
    <t>Part du lait bio</t>
  </si>
  <si>
    <t>Part des producteurs bio</t>
  </si>
  <si>
    <t xml:space="preserve"> </t>
  </si>
  <si>
    <t xml:space="preserve"> milliers de litres</t>
  </si>
  <si>
    <t xml:space="preserve"> %</t>
  </si>
  <si>
    <t>11 -</t>
  </si>
  <si>
    <t>Île-de-France</t>
  </si>
  <si>
    <t>s</t>
  </si>
  <si>
    <t>24 -</t>
  </si>
  <si>
    <t>Centre-Val-de-Loire</t>
  </si>
  <si>
    <t>27 -</t>
  </si>
  <si>
    <t>Bourgogne-Franche-Comté</t>
  </si>
  <si>
    <t>28 -</t>
  </si>
  <si>
    <t>Normandie</t>
  </si>
  <si>
    <t>32 -</t>
  </si>
  <si>
    <t>Hauts-de-France</t>
  </si>
  <si>
    <t>44 -</t>
  </si>
  <si>
    <t>Grand-Est</t>
  </si>
  <si>
    <t>52 -</t>
  </si>
  <si>
    <t>Pays-de-la-Loire</t>
  </si>
  <si>
    <t>53 -</t>
  </si>
  <si>
    <t>Bretagne</t>
  </si>
  <si>
    <t>75 -</t>
  </si>
  <si>
    <t>Nouvelle-Aquitaine</t>
  </si>
  <si>
    <t>76 -</t>
  </si>
  <si>
    <t>Occitanie</t>
  </si>
  <si>
    <t>84 -</t>
  </si>
  <si>
    <t>Auvergne-Rhône-Alpes</t>
  </si>
  <si>
    <t>93 -</t>
  </si>
  <si>
    <t>Provence-Alpes-Côte-d'Azur</t>
  </si>
  <si>
    <t>94 -</t>
  </si>
  <si>
    <t>Corse</t>
  </si>
  <si>
    <t>97 -</t>
  </si>
  <si>
    <t>DOM</t>
  </si>
  <si>
    <t>FRANCE METROPOLITAINE</t>
  </si>
  <si>
    <t>Livraisons de lait de vache bio en 2020</t>
  </si>
  <si>
    <t>Note de lecture : s = secret statistique</t>
  </si>
  <si>
    <t>Source : Agreste - Enquête annuelle laitière</t>
  </si>
  <si>
    <t>Champ : France entière</t>
  </si>
  <si>
    <t/>
  </si>
  <si>
    <t>2020</t>
  </si>
  <si>
    <t>%</t>
  </si>
  <si>
    <t>Evolution 2020-2019</t>
  </si>
  <si>
    <t>Evolution annuelle 2014-2019</t>
  </si>
  <si>
    <t xml:space="preserve"> millier de m³ sciage</t>
  </si>
  <si>
    <t xml:space="preserve">  </t>
  </si>
  <si>
    <t>Production de sciages, bois sous rails et merrains</t>
  </si>
  <si>
    <t>Sciages</t>
  </si>
  <si>
    <t>Essences tempérées</t>
  </si>
  <si>
    <t>Feuillus</t>
  </si>
  <si>
    <t>-0.8</t>
  </si>
  <si>
    <t>Chêne</t>
  </si>
  <si>
    <t>-0.2</t>
  </si>
  <si>
    <t>Hêtre</t>
  </si>
  <si>
    <t>-0.3</t>
  </si>
  <si>
    <t>Peuplier</t>
  </si>
  <si>
    <t>Autres feuillus</t>
  </si>
  <si>
    <t>Conifères</t>
  </si>
  <si>
    <t>Sapin, épicéa</t>
  </si>
  <si>
    <t>Douglas</t>
  </si>
  <si>
    <t>Pin maritime</t>
  </si>
  <si>
    <t>Pin sylvestre</t>
  </si>
  <si>
    <t>Autres conifères</t>
  </si>
  <si>
    <t>Essences tropicales</t>
  </si>
  <si>
    <t>Bois sous rails et merrains</t>
  </si>
  <si>
    <t>Bois sous rails</t>
  </si>
  <si>
    <t>Merrains</t>
  </si>
  <si>
    <t>Baisse de la production de sciages de 1,5 %</t>
  </si>
  <si>
    <t>Note de lecture : en 2020, la production de sciages de chêne atteint 0,58 Mm³, soit 7,1 % de la production totale. Elle progresse de 0,5 % par rapport à 2019 et baisse de 0,2 % en moyenne par an sur la période 2014-2019.</t>
  </si>
  <si>
    <t>Source :  Agreste - Enquête Exploitations forestières et scieries</t>
  </si>
  <si>
    <t>Champ : France métropolitaine</t>
  </si>
  <si>
    <t>Sommaire</t>
  </si>
  <si>
    <t>Investissements et dépenses</t>
  </si>
  <si>
    <t>Investissements</t>
  </si>
  <si>
    <t>Dépenses</t>
  </si>
  <si>
    <t>Lait</t>
  </si>
  <si>
    <t>Bois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</si>
</sst>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scheme val="minor"/>
    </font>
    <font>
      <i/>
      <sz val="10"/>
      <color rgb="FF000000"/>
      <name val="Marianne"/>
    </font>
    <font>
      <b/>
      <sz val="11"/>
      <color rgb="FF000000"/>
      <name val="Marianne"/>
    </font>
    <font>
      <i/>
      <sz val="9"/>
      <color rgb="FF000000"/>
      <name val="Marianne"/>
    </font>
    <font>
      <b/>
      <sz val="10"/>
      <color rgb="FF000000"/>
      <name val="Marianne"/>
    </font>
    <font>
      <sz val="10"/>
      <color rgb="FF000000"/>
      <name val="Marianne"/>
    </font>
    <font>
      <sz val="11"/>
      <color rgb="FF000000"/>
      <name val="Marianne"/>
    </font>
  </fonts>
  <fills count="4">
    <fill>
      <patternFill patternType="none"/>
    </fill>
    <fill>
      <patternFill patternType="gray125"/>
    </fill>
    <fill>
      <patternFill patternType="solid">
        <fgColor rgb="FFFF8D7E"/>
      </patternFill>
    </fill>
    <fill>
      <patternFill patternType="solid">
        <fgColor rgb="FFFFE2D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" fontId="5" fillId="0" borderId="2" xfId="0" applyNumberFormat="1" applyFont="1" applyBorder="1" applyAlignment="1">
      <alignment horizontal="right" vertical="center" wrapText="1" indent="1"/>
    </xf>
    <xf numFmtId="0" fontId="5" fillId="0" borderId="3" xfId="0" applyFont="1" applyBorder="1" applyAlignment="1">
      <alignment horizontal="left" vertical="center" wrapText="1"/>
    </xf>
    <xf numFmtId="4" fontId="5" fillId="0" borderId="3" xfId="0" applyNumberFormat="1" applyFont="1" applyBorder="1" applyAlignment="1">
      <alignment horizontal="right" vertical="center" wrapText="1" indent="1"/>
    </xf>
    <xf numFmtId="0" fontId="4" fillId="2" borderId="1" xfId="0" applyFont="1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right" vertical="center" wrapText="1" indent="1"/>
    </xf>
    <xf numFmtId="0" fontId="4" fillId="0" borderId="2" xfId="0" applyFont="1" applyBorder="1" applyAlignment="1">
      <alignment horizontal="left" vertical="center" wrapText="1"/>
    </xf>
    <xf numFmtId="4" fontId="4" fillId="0" borderId="2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left" vertical="center" wrapText="1" indent="1"/>
    </xf>
    <xf numFmtId="3" fontId="5" fillId="0" borderId="2" xfId="0" applyNumberFormat="1" applyFont="1" applyBorder="1" applyAlignment="1">
      <alignment horizontal="right" vertical="center" wrapText="1" indent="1"/>
    </xf>
    <xf numFmtId="3" fontId="4" fillId="2" borderId="1" xfId="0" applyNumberFormat="1" applyFont="1" applyFill="1" applyBorder="1" applyAlignment="1">
      <alignment horizontal="right" vertical="center" wrapText="1" inden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2" borderId="2" xfId="0" applyNumberFormat="1" applyFont="1" applyFill="1" applyBorder="1" applyAlignment="1">
      <alignment horizontal="right" vertical="center" wrapText="1" indent="1"/>
    </xf>
    <xf numFmtId="4" fontId="4" fillId="2" borderId="2" xfId="0" applyNumberFormat="1" applyFont="1" applyFill="1" applyBorder="1" applyAlignment="1">
      <alignment horizontal="right" vertical="center" wrapText="1" indent="1"/>
    </xf>
    <xf numFmtId="3" fontId="4" fillId="0" borderId="3" xfId="0" applyNumberFormat="1" applyFont="1" applyBorder="1" applyAlignment="1">
      <alignment horizontal="right" vertical="center" wrapText="1" indent="1"/>
    </xf>
    <xf numFmtId="4" fontId="4" fillId="0" borderId="3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2"/>
    </xf>
    <xf numFmtId="0" fontId="4" fillId="0" borderId="2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horizontal="left" vertical="center" wrapText="1" indent="3"/>
    </xf>
    <xf numFmtId="0" fontId="5" fillId="0" borderId="2" xfId="0" applyFont="1" applyBorder="1" applyAlignment="1">
      <alignment horizontal="left" vertical="center" wrapText="1" indent="4"/>
    </xf>
    <xf numFmtId="0" fontId="1" fillId="0" borderId="2" xfId="0" applyFont="1" applyBorder="1" applyAlignment="1">
      <alignment horizontal="right" vertical="center" wrapText="1" indent="1"/>
    </xf>
    <xf numFmtId="0" fontId="2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3"/>
    </xf>
    <xf numFmtId="0" fontId="1" fillId="0" borderId="0" xfId="0" applyFont="1" applyAlignment="1">
      <alignment horizontal="right" vertical="center" wrapText="1" indent="1"/>
    </xf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B14" sqref="B14"/>
    </sheetView>
  </sheetViews>
  <sheetFormatPr baseColWidth="10" defaultRowHeight="15" x14ac:dyDescent="0.25"/>
  <cols>
    <col min="1" max="1" width="83.7109375" customWidth="1"/>
  </cols>
  <sheetData>
    <row r="1" spans="1:1" ht="18" x14ac:dyDescent="0.25">
      <c r="A1" s="1" t="s">
        <v>111</v>
      </c>
    </row>
    <row r="3" spans="1:1" ht="18" x14ac:dyDescent="0.25">
      <c r="A3" s="26" t="s">
        <v>112</v>
      </c>
    </row>
    <row r="4" spans="1:1" ht="15.75" x14ac:dyDescent="0.25">
      <c r="A4" s="27" t="s">
        <v>113</v>
      </c>
    </row>
    <row r="5" spans="1:1" ht="15.75" x14ac:dyDescent="0.25">
      <c r="A5" s="28" t="str">
        <f>HYPERLINK("#'Investissements'!A1", "Investissements selon les années")</f>
        <v>Investissements selon les années</v>
      </c>
    </row>
    <row r="6" spans="1:1" ht="15.75" x14ac:dyDescent="0.25">
      <c r="A6" s="27" t="s">
        <v>114</v>
      </c>
    </row>
    <row r="7" spans="1:1" ht="15.75" x14ac:dyDescent="0.25">
      <c r="A7" s="28" t="str">
        <f>HYPERLINK("#'Dépenses 1'!A1", "Montant des dépenses selon le type et l'année")</f>
        <v>Montant des dépenses selon le type et l'année</v>
      </c>
    </row>
    <row r="8" spans="1:1" ht="15.75" x14ac:dyDescent="0.25">
      <c r="A8" s="28" t="str">
        <f>HYPERLINK("#'Dépenses 2'!A1", "Autres types de dépenses")</f>
        <v>Autres types de dépenses</v>
      </c>
    </row>
    <row r="9" spans="1:1" ht="18" x14ac:dyDescent="0.25">
      <c r="A9" s="26" t="s">
        <v>115</v>
      </c>
    </row>
    <row r="10" spans="1:1" ht="15.75" x14ac:dyDescent="0.25">
      <c r="A10" s="28" t="str">
        <f>HYPERLINK("#'Livraisons_bio_REGN'!A1", "Livraisons de lait de vache bio en 2020")</f>
        <v>Livraisons de lait de vache bio en 2020</v>
      </c>
    </row>
    <row r="11" spans="1:1" ht="18" x14ac:dyDescent="0.25">
      <c r="A11" s="26" t="s">
        <v>116</v>
      </c>
    </row>
    <row r="12" spans="1:1" ht="15.75" x14ac:dyDescent="0.25">
      <c r="A12" s="28" t="str">
        <f>HYPERLINK("#'Sciages'!A1", "Baisse de la production de sciages de 1,5 %")</f>
        <v>Baisse de la production de sciages de 1,5 %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H1" sqref="H1:J2"/>
    </sheetView>
  </sheetViews>
  <sheetFormatPr baseColWidth="10" defaultRowHeight="15" x14ac:dyDescent="0.25"/>
  <cols>
    <col min="1" max="1" width="8.7109375" customWidth="1"/>
    <col min="2" max="6" width="15.7109375" customWidth="1"/>
  </cols>
  <sheetData>
    <row r="1" spans="1:10" x14ac:dyDescent="0.25">
      <c r="A1" s="31" t="s">
        <v>7</v>
      </c>
      <c r="B1" s="30"/>
      <c r="C1" s="30"/>
      <c r="D1" s="30"/>
      <c r="E1" s="30"/>
      <c r="F1" s="30"/>
      <c r="H1" s="33" t="str">
        <f>HYPERLINK("#'Sommaire'!A1", "Retour sommaire")</f>
        <v>Retour sommaire</v>
      </c>
      <c r="I1" s="30"/>
      <c r="J1" s="30"/>
    </row>
    <row r="2" spans="1:10" x14ac:dyDescent="0.25">
      <c r="H2" s="30"/>
      <c r="I2" s="30"/>
      <c r="J2" s="30"/>
    </row>
    <row r="3" spans="1:10" x14ac:dyDescent="0.25">
      <c r="A3" s="29" t="s">
        <v>6</v>
      </c>
      <c r="B3" s="30"/>
      <c r="C3" s="30"/>
      <c r="D3" s="30"/>
      <c r="E3" s="30"/>
      <c r="F3" s="30"/>
    </row>
    <row r="4" spans="1:10" ht="47.2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10" ht="15.75" x14ac:dyDescent="0.25">
      <c r="A5" s="3">
        <v>2005</v>
      </c>
      <c r="B5" s="4">
        <v>90</v>
      </c>
      <c r="C5" s="4">
        <v>37</v>
      </c>
      <c r="D5" s="4">
        <v>127</v>
      </c>
      <c r="E5" s="4">
        <v>54</v>
      </c>
      <c r="F5" s="4">
        <v>74</v>
      </c>
    </row>
    <row r="6" spans="1:10" ht="15.75" x14ac:dyDescent="0.25">
      <c r="A6" s="3">
        <v>2006</v>
      </c>
      <c r="B6" s="4">
        <v>139</v>
      </c>
      <c r="C6" s="4">
        <v>49</v>
      </c>
      <c r="D6" s="4">
        <v>188</v>
      </c>
      <c r="E6" s="4">
        <v>11.6748921464</v>
      </c>
      <c r="F6" s="4">
        <v>199.6748921464</v>
      </c>
    </row>
    <row r="7" spans="1:10" ht="15.75" x14ac:dyDescent="0.25">
      <c r="A7" s="3">
        <v>2007</v>
      </c>
      <c r="B7" s="4">
        <v>110</v>
      </c>
      <c r="C7" s="4">
        <v>57</v>
      </c>
      <c r="D7" s="4">
        <v>167</v>
      </c>
      <c r="E7" s="4">
        <v>10.43337</v>
      </c>
      <c r="F7" s="4">
        <v>177.43337</v>
      </c>
    </row>
    <row r="8" spans="1:10" ht="15.75" x14ac:dyDescent="0.25">
      <c r="A8" s="3">
        <v>2008</v>
      </c>
      <c r="B8" s="4">
        <v>140</v>
      </c>
      <c r="C8" s="4">
        <v>44</v>
      </c>
      <c r="D8" s="4">
        <v>184</v>
      </c>
      <c r="E8" s="4">
        <v>12.3654614525</v>
      </c>
      <c r="F8" s="4">
        <v>196.3654614525</v>
      </c>
    </row>
    <row r="9" spans="1:10" ht="15.75" x14ac:dyDescent="0.25">
      <c r="A9" s="3">
        <v>2009</v>
      </c>
      <c r="B9" s="4">
        <v>103</v>
      </c>
      <c r="C9" s="4">
        <v>44</v>
      </c>
      <c r="D9" s="4">
        <v>147</v>
      </c>
      <c r="E9" s="4">
        <v>7.6586395359999999</v>
      </c>
      <c r="F9" s="4">
        <v>154.65863953600001</v>
      </c>
    </row>
    <row r="10" spans="1:10" ht="15.75" x14ac:dyDescent="0.25">
      <c r="A10" s="3">
        <v>2010</v>
      </c>
      <c r="B10" s="4">
        <v>120</v>
      </c>
      <c r="C10" s="4">
        <v>56</v>
      </c>
      <c r="D10" s="4">
        <v>176</v>
      </c>
      <c r="E10" s="4">
        <v>13.8028556162</v>
      </c>
      <c r="F10" s="4">
        <v>189.80285561619999</v>
      </c>
    </row>
    <row r="11" spans="1:10" ht="15.75" x14ac:dyDescent="0.25">
      <c r="A11" s="3">
        <v>2011</v>
      </c>
      <c r="B11" s="4">
        <v>108</v>
      </c>
      <c r="C11" s="4">
        <v>48</v>
      </c>
      <c r="D11" s="4">
        <v>156</v>
      </c>
      <c r="E11" s="4">
        <v>14.2796892404</v>
      </c>
      <c r="F11" s="4">
        <v>170.27968924039999</v>
      </c>
    </row>
    <row r="12" spans="1:10" ht="15.75" x14ac:dyDescent="0.25">
      <c r="A12" s="3">
        <v>2012</v>
      </c>
      <c r="B12" s="4">
        <v>126.2765169099</v>
      </c>
      <c r="C12" s="4">
        <v>62.220178224900003</v>
      </c>
      <c r="D12" s="4">
        <v>188.49669513480001</v>
      </c>
      <c r="E12" s="4">
        <v>18.3787580877</v>
      </c>
      <c r="F12" s="4">
        <v>206.87545322240001</v>
      </c>
    </row>
    <row r="13" spans="1:10" ht="15.75" x14ac:dyDescent="0.25">
      <c r="A13" s="3">
        <v>2013</v>
      </c>
      <c r="B13" s="4">
        <v>133.33306659070001</v>
      </c>
      <c r="C13" s="4">
        <v>64.285481689500003</v>
      </c>
      <c r="D13" s="4">
        <v>197.61854828029999</v>
      </c>
      <c r="E13" s="4">
        <v>15.9944486885</v>
      </c>
      <c r="F13" s="4">
        <v>213.61299696879999</v>
      </c>
    </row>
    <row r="14" spans="1:10" ht="15.75" x14ac:dyDescent="0.25">
      <c r="A14" s="3">
        <v>2014</v>
      </c>
      <c r="B14" s="4">
        <v>170.1497823755</v>
      </c>
      <c r="C14" s="4">
        <v>64.814310911999996</v>
      </c>
      <c r="D14" s="4">
        <v>234.96409328749999</v>
      </c>
      <c r="E14" s="4">
        <v>19.445757850900002</v>
      </c>
      <c r="F14" s="4">
        <v>254.4098511384</v>
      </c>
    </row>
    <row r="15" spans="1:10" ht="15.75" x14ac:dyDescent="0.25">
      <c r="A15" s="3">
        <v>2015</v>
      </c>
      <c r="B15" s="4">
        <v>196.48267446139999</v>
      </c>
      <c r="C15" s="4">
        <v>45.164213759900001</v>
      </c>
      <c r="D15" s="4">
        <v>241.6468882213</v>
      </c>
      <c r="E15" s="4">
        <v>17.989030234000001</v>
      </c>
      <c r="F15" s="4">
        <v>259.63591845529999</v>
      </c>
    </row>
    <row r="16" spans="1:10" ht="15.75" x14ac:dyDescent="0.25">
      <c r="A16" s="3">
        <v>2016</v>
      </c>
      <c r="B16" s="4">
        <v>157.55272323470001</v>
      </c>
      <c r="C16" s="4">
        <v>26.479612746400001</v>
      </c>
      <c r="D16" s="4">
        <v>184.0323359811</v>
      </c>
      <c r="E16" s="4">
        <v>21.495721198399998</v>
      </c>
      <c r="F16" s="4">
        <v>205.5280571795</v>
      </c>
    </row>
    <row r="17" spans="1:6" ht="15.75" x14ac:dyDescent="0.25">
      <c r="A17" s="3">
        <v>2017</v>
      </c>
      <c r="B17" s="4">
        <v>133.347303643</v>
      </c>
      <c r="C17" s="4">
        <v>24.5433296263</v>
      </c>
      <c r="D17" s="4">
        <v>157.8906332693</v>
      </c>
      <c r="E17" s="4">
        <v>27.462162129300001</v>
      </c>
      <c r="F17" s="4">
        <v>185.35279539859999</v>
      </c>
    </row>
    <row r="18" spans="1:6" ht="15.75" x14ac:dyDescent="0.25">
      <c r="A18" s="3">
        <v>2018</v>
      </c>
      <c r="B18" s="4">
        <v>159.7414672251</v>
      </c>
      <c r="C18" s="4">
        <v>28.0937314713</v>
      </c>
      <c r="D18" s="4">
        <v>187.8351986964</v>
      </c>
      <c r="E18" s="4">
        <v>29.324848861300001</v>
      </c>
      <c r="F18" s="4">
        <v>217.16004755770001</v>
      </c>
    </row>
    <row r="19" spans="1:6" ht="15.75" x14ac:dyDescent="0.25">
      <c r="A19" s="5">
        <v>2019</v>
      </c>
      <c r="B19" s="6">
        <v>181.61793561420001</v>
      </c>
      <c r="C19" s="6">
        <v>40.681586627000001</v>
      </c>
      <c r="D19" s="6">
        <v>222.2995222413</v>
      </c>
      <c r="E19" s="6">
        <v>24.702761028600001</v>
      </c>
      <c r="F19" s="6">
        <v>247.00228326979999</v>
      </c>
    </row>
    <row r="21" spans="1:6" ht="15" customHeight="1" x14ac:dyDescent="0.25">
      <c r="A21" s="32" t="s">
        <v>8</v>
      </c>
      <c r="B21" s="30"/>
      <c r="C21" s="30"/>
      <c r="D21" s="30"/>
      <c r="E21" s="30"/>
      <c r="F21" s="30"/>
    </row>
    <row r="22" spans="1:6" x14ac:dyDescent="0.25">
      <c r="A22" s="32" t="s">
        <v>9</v>
      </c>
      <c r="B22" s="30"/>
      <c r="C22" s="30"/>
      <c r="D22" s="30"/>
      <c r="E22" s="30"/>
      <c r="F22" s="30"/>
    </row>
    <row r="23" spans="1:6" x14ac:dyDescent="0.25">
      <c r="A23" s="32" t="s">
        <v>10</v>
      </c>
      <c r="B23" s="30"/>
      <c r="C23" s="30"/>
      <c r="D23" s="30"/>
      <c r="E23" s="30"/>
      <c r="F23" s="30"/>
    </row>
  </sheetData>
  <mergeCells count="6">
    <mergeCell ref="H1:J2"/>
    <mergeCell ref="A3:F3"/>
    <mergeCell ref="A1:F1"/>
    <mergeCell ref="A21:F21"/>
    <mergeCell ref="A22:F22"/>
    <mergeCell ref="A23:F23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6" sqref="C16"/>
    </sheetView>
  </sheetViews>
  <sheetFormatPr baseColWidth="10" defaultRowHeight="15" x14ac:dyDescent="0.25"/>
  <cols>
    <col min="1" max="1" width="42.7109375" customWidth="1"/>
    <col min="2" max="6" width="8.7109375" customWidth="1"/>
  </cols>
  <sheetData>
    <row r="1" spans="1:10" x14ac:dyDescent="0.25">
      <c r="A1" s="31" t="s">
        <v>21</v>
      </c>
      <c r="B1" s="30"/>
      <c r="C1" s="30"/>
      <c r="D1" s="30"/>
      <c r="E1" s="30"/>
      <c r="F1" s="30"/>
      <c r="H1" s="33" t="str">
        <f>HYPERLINK("#'Sommaire'!A1", "Retour sommaire")</f>
        <v>Retour sommaire</v>
      </c>
      <c r="I1" s="30"/>
      <c r="J1" s="30"/>
    </row>
    <row r="2" spans="1:10" x14ac:dyDescent="0.25">
      <c r="H2" s="30"/>
      <c r="I2" s="30"/>
      <c r="J2" s="30"/>
    </row>
    <row r="3" spans="1:10" x14ac:dyDescent="0.25">
      <c r="A3" s="29" t="s">
        <v>6</v>
      </c>
      <c r="B3" s="30"/>
      <c r="C3" s="30"/>
      <c r="D3" s="30"/>
      <c r="E3" s="30"/>
      <c r="F3" s="30"/>
    </row>
    <row r="4" spans="1:10" ht="15.75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10" ht="31.5" x14ac:dyDescent="0.25">
      <c r="A5" s="3" t="s">
        <v>17</v>
      </c>
      <c r="B5" s="4">
        <v>318.411</v>
      </c>
      <c r="C5" s="4">
        <v>361.3</v>
      </c>
      <c r="D5" s="4">
        <v>372.77630859840002</v>
      </c>
      <c r="E5" s="4">
        <v>377</v>
      </c>
      <c r="F5" s="4">
        <v>312.540699404034</v>
      </c>
    </row>
    <row r="6" spans="1:10" ht="63" x14ac:dyDescent="0.25">
      <c r="A6" s="3" t="s">
        <v>18</v>
      </c>
      <c r="B6" s="4">
        <v>160.006</v>
      </c>
      <c r="C6" s="4">
        <v>186</v>
      </c>
      <c r="D6" s="4">
        <v>169.80833284389999</v>
      </c>
      <c r="E6" s="4">
        <v>125</v>
      </c>
      <c r="F6" s="4">
        <v>119.236377479567</v>
      </c>
    </row>
    <row r="7" spans="1:10" ht="31.5" x14ac:dyDescent="0.25">
      <c r="A7" s="3" t="s">
        <v>19</v>
      </c>
      <c r="B7" s="4">
        <v>14.631</v>
      </c>
      <c r="C7" s="4">
        <v>20</v>
      </c>
      <c r="D7" s="4">
        <v>55.766391975099999</v>
      </c>
      <c r="E7" s="4">
        <v>51</v>
      </c>
      <c r="F7" s="4">
        <v>41.786369594079197</v>
      </c>
    </row>
    <row r="8" spans="1:10" ht="31.5" x14ac:dyDescent="0.25">
      <c r="A8" s="7" t="s">
        <v>20</v>
      </c>
      <c r="B8" s="8">
        <v>493.048</v>
      </c>
      <c r="C8" s="8">
        <v>567.29999999999995</v>
      </c>
      <c r="D8" s="8">
        <v>598.35103341750005</v>
      </c>
      <c r="E8" s="8">
        <v>552.50099349619995</v>
      </c>
      <c r="F8" s="8">
        <v>473.563446477681</v>
      </c>
    </row>
    <row r="10" spans="1:10" x14ac:dyDescent="0.25">
      <c r="A10" s="32" t="s">
        <v>22</v>
      </c>
      <c r="B10" s="30"/>
      <c r="C10" s="30"/>
      <c r="D10" s="30"/>
      <c r="E10" s="30"/>
      <c r="F10" s="30"/>
    </row>
    <row r="11" spans="1:10" x14ac:dyDescent="0.25">
      <c r="A11" s="32" t="s">
        <v>10</v>
      </c>
      <c r="B11" s="30"/>
      <c r="C11" s="30"/>
      <c r="D11" s="30"/>
      <c r="E11" s="30"/>
      <c r="F11" s="30"/>
    </row>
  </sheetData>
  <mergeCells count="5">
    <mergeCell ref="A3:F3"/>
    <mergeCell ref="A1:F1"/>
    <mergeCell ref="A10:F10"/>
    <mergeCell ref="A11:F11"/>
    <mergeCell ref="H1:J2"/>
  </mergeCells>
  <pageMargins left="0.7" right="0.7" top="0.75" bottom="0.75" header="0.3" footer="0.3"/>
  <pageSetup paperSize="9" orientation="portrait" horizontalDpi="300" verticalDpi="300"/>
  <ignoredErrors>
    <ignoredError sqref="B4:F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8" sqref="E18"/>
    </sheetView>
  </sheetViews>
  <sheetFormatPr baseColWidth="10" defaultRowHeight="15" x14ac:dyDescent="0.25"/>
  <cols>
    <col min="1" max="1" width="27.42578125" customWidth="1"/>
    <col min="2" max="4" width="19.42578125" customWidth="1"/>
  </cols>
  <sheetData>
    <row r="1" spans="1:8" x14ac:dyDescent="0.25">
      <c r="A1" s="31" t="s">
        <v>28</v>
      </c>
      <c r="B1" s="30"/>
      <c r="C1" s="30"/>
      <c r="D1" s="30"/>
      <c r="F1" s="33" t="str">
        <f>HYPERLINK("#'Sommaire'!A1", "Retour sommaire")</f>
        <v>Retour sommaire</v>
      </c>
      <c r="G1" s="30"/>
      <c r="H1" s="30"/>
    </row>
    <row r="2" spans="1:8" x14ac:dyDescent="0.25">
      <c r="F2" s="30"/>
      <c r="G2" s="30"/>
      <c r="H2" s="30"/>
    </row>
    <row r="3" spans="1:8" x14ac:dyDescent="0.25">
      <c r="A3" s="29" t="s">
        <v>6</v>
      </c>
      <c r="B3" s="30"/>
      <c r="C3" s="30"/>
      <c r="D3" s="30"/>
    </row>
    <row r="4" spans="1:8" ht="15.75" x14ac:dyDescent="0.25">
      <c r="A4" s="2" t="s">
        <v>11</v>
      </c>
      <c r="B4" s="2" t="s">
        <v>14</v>
      </c>
      <c r="C4" s="2" t="s">
        <v>15</v>
      </c>
      <c r="D4" s="2" t="s">
        <v>16</v>
      </c>
    </row>
    <row r="5" spans="1:8" ht="31.5" x14ac:dyDescent="0.25">
      <c r="A5" s="9" t="s">
        <v>17</v>
      </c>
      <c r="B5" s="10">
        <v>372.77630859840002</v>
      </c>
      <c r="C5" s="10">
        <v>377.26461098930002</v>
      </c>
      <c r="D5" s="10">
        <v>312.540699404034</v>
      </c>
    </row>
    <row r="6" spans="1:8" ht="15.75" x14ac:dyDescent="0.25">
      <c r="A6" s="11" t="s">
        <v>23</v>
      </c>
      <c r="B6" s="4">
        <v>93.958638265299996</v>
      </c>
      <c r="C6" s="4">
        <v>74.108683779000003</v>
      </c>
      <c r="D6" s="4"/>
    </row>
    <row r="7" spans="1:8" ht="15.75" x14ac:dyDescent="0.25">
      <c r="A7" s="11" t="s">
        <v>24</v>
      </c>
      <c r="B7" s="4">
        <v>130.45557510200001</v>
      </c>
      <c r="C7" s="4">
        <v>152.23044890809999</v>
      </c>
      <c r="D7" s="4">
        <v>165.6329578957</v>
      </c>
    </row>
    <row r="8" spans="1:8" ht="63" x14ac:dyDescent="0.25">
      <c r="A8" s="9" t="s">
        <v>18</v>
      </c>
      <c r="B8" s="10">
        <v>169.80833284389999</v>
      </c>
      <c r="C8" s="10">
        <v>124.66010504259999</v>
      </c>
      <c r="D8" s="10">
        <v>119.23637747959999</v>
      </c>
    </row>
    <row r="9" spans="1:8" ht="15.75" x14ac:dyDescent="0.25">
      <c r="A9" s="11" t="s">
        <v>25</v>
      </c>
      <c r="B9" s="4">
        <v>86.434684992200005</v>
      </c>
      <c r="C9" s="4">
        <v>71.966781946099999</v>
      </c>
      <c r="D9" s="4">
        <v>53.058519860200001</v>
      </c>
    </row>
    <row r="10" spans="1:8" ht="15.75" x14ac:dyDescent="0.25">
      <c r="A10" s="11" t="s">
        <v>26</v>
      </c>
      <c r="B10" s="4">
        <v>83.373647851699999</v>
      </c>
      <c r="C10" s="4">
        <v>52.693323096500002</v>
      </c>
      <c r="D10" s="4">
        <v>66.177857619400001</v>
      </c>
    </row>
    <row r="11" spans="1:8" ht="31.5" x14ac:dyDescent="0.25">
      <c r="A11" s="3" t="s">
        <v>27</v>
      </c>
      <c r="B11" s="4">
        <v>19.308156904899999</v>
      </c>
      <c r="C11" s="4">
        <v>17.5786091965</v>
      </c>
      <c r="D11" s="4">
        <v>29.295228488999999</v>
      </c>
    </row>
    <row r="12" spans="1:8" ht="15.75" x14ac:dyDescent="0.25">
      <c r="A12" s="3" t="s">
        <v>19</v>
      </c>
      <c r="B12" s="4">
        <v>36.458235070199997</v>
      </c>
      <c r="C12" s="4">
        <v>32.997668267900004</v>
      </c>
      <c r="D12" s="4">
        <v>12.491141105000001</v>
      </c>
    </row>
    <row r="13" spans="1:8" ht="15.75" x14ac:dyDescent="0.25">
      <c r="A13" s="7" t="s">
        <v>20</v>
      </c>
      <c r="B13" s="8">
        <v>598.35103341750005</v>
      </c>
      <c r="C13" s="8">
        <v>552.50099349619995</v>
      </c>
      <c r="D13" s="8">
        <v>473.563446477681</v>
      </c>
    </row>
    <row r="15" spans="1:8" ht="30" customHeight="1" x14ac:dyDescent="0.25">
      <c r="A15" s="32" t="s">
        <v>29</v>
      </c>
      <c r="B15" s="30"/>
      <c r="C15" s="30"/>
      <c r="D15" s="30"/>
    </row>
    <row r="16" spans="1:8" x14ac:dyDescent="0.25">
      <c r="A16" s="32" t="s">
        <v>22</v>
      </c>
      <c r="B16" s="30"/>
      <c r="C16" s="30"/>
      <c r="D16" s="30"/>
    </row>
    <row r="17" spans="1:4" x14ac:dyDescent="0.25">
      <c r="A17" s="32" t="s">
        <v>10</v>
      </c>
      <c r="B17" s="30"/>
      <c r="C17" s="30"/>
      <c r="D17" s="30"/>
    </row>
  </sheetData>
  <mergeCells count="6">
    <mergeCell ref="F1:H2"/>
    <mergeCell ref="A3:D3"/>
    <mergeCell ref="A1:D1"/>
    <mergeCell ref="A15:D15"/>
    <mergeCell ref="A16:D16"/>
    <mergeCell ref="A17:D17"/>
  </mergeCells>
  <pageMargins left="0.7" right="0.7" top="0.75" bottom="0.75" header="0.3" footer="0.3"/>
  <pageSetup paperSize="9" orientation="portrait" horizontalDpi="300" verticalDpi="300"/>
  <ignoredErrors>
    <ignoredError sqref="B4:D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sqref="A1:H1"/>
    </sheetView>
  </sheetViews>
  <sheetFormatPr baseColWidth="10" defaultRowHeight="15" x14ac:dyDescent="0.25"/>
  <cols>
    <col min="1" max="1" width="4.7109375" customWidth="1"/>
    <col min="2" max="2" width="21.7109375" customWidth="1"/>
    <col min="3" max="3" width="10.7109375" customWidth="1"/>
    <col min="4" max="4" width="12.42578125" customWidth="1"/>
    <col min="5" max="5" width="8.140625" customWidth="1"/>
    <col min="6" max="6" width="9.28515625" customWidth="1"/>
    <col min="7" max="7" width="9.5703125" customWidth="1"/>
    <col min="8" max="8" width="12" customWidth="1"/>
  </cols>
  <sheetData>
    <row r="1" spans="1:12" x14ac:dyDescent="0.25">
      <c r="A1" s="31" t="s">
        <v>75</v>
      </c>
      <c r="B1" s="30"/>
      <c r="C1" s="30"/>
      <c r="D1" s="30"/>
      <c r="E1" s="30"/>
      <c r="F1" s="30"/>
      <c r="G1" s="30"/>
      <c r="H1" s="30"/>
      <c r="J1" s="33" t="str">
        <f>HYPERLINK("#'Sommaire'!A1", "Retour sommaire")</f>
        <v>Retour sommaire</v>
      </c>
      <c r="K1" s="30"/>
      <c r="L1" s="30"/>
    </row>
    <row r="2" spans="1:12" x14ac:dyDescent="0.25">
      <c r="J2" s="30"/>
      <c r="K2" s="30"/>
      <c r="L2" s="30"/>
    </row>
    <row r="3" spans="1:12" x14ac:dyDescent="0.25">
      <c r="A3" s="34" t="s">
        <v>30</v>
      </c>
      <c r="B3" s="34" t="s">
        <v>31</v>
      </c>
      <c r="C3" s="34" t="s">
        <v>32</v>
      </c>
      <c r="D3" s="34" t="s">
        <v>33</v>
      </c>
      <c r="E3" s="34" t="s">
        <v>34</v>
      </c>
      <c r="F3" s="34" t="s">
        <v>35</v>
      </c>
      <c r="G3" s="34" t="s">
        <v>36</v>
      </c>
      <c r="H3" s="34" t="s">
        <v>37</v>
      </c>
    </row>
    <row r="4" spans="1:12" ht="47.25" x14ac:dyDescent="0.25">
      <c r="A4" s="34"/>
      <c r="B4" s="34"/>
      <c r="C4" s="2" t="s">
        <v>38</v>
      </c>
      <c r="D4" s="2" t="s">
        <v>39</v>
      </c>
      <c r="E4" s="2" t="s">
        <v>40</v>
      </c>
      <c r="F4" s="2" t="s">
        <v>38</v>
      </c>
      <c r="G4" s="2" t="s">
        <v>39</v>
      </c>
      <c r="H4" s="2" t="s">
        <v>41</v>
      </c>
    </row>
    <row r="5" spans="1:12" ht="47.25" x14ac:dyDescent="0.25">
      <c r="A5" s="25" t="s">
        <v>42</v>
      </c>
      <c r="B5" s="25" t="s">
        <v>42</v>
      </c>
      <c r="C5" s="25" t="s">
        <v>43</v>
      </c>
      <c r="D5" s="25" t="s">
        <v>43</v>
      </c>
      <c r="E5" s="25" t="s">
        <v>44</v>
      </c>
      <c r="F5" s="25" t="s">
        <v>43</v>
      </c>
      <c r="G5" s="25" t="s">
        <v>43</v>
      </c>
      <c r="H5" s="25" t="s">
        <v>44</v>
      </c>
    </row>
    <row r="6" spans="1:12" ht="15.75" x14ac:dyDescent="0.25">
      <c r="A6" s="3" t="s">
        <v>45</v>
      </c>
      <c r="B6" s="3" t="s">
        <v>46</v>
      </c>
      <c r="C6" s="12" t="s">
        <v>47</v>
      </c>
      <c r="D6" s="12">
        <v>38234</v>
      </c>
      <c r="E6" s="4" t="s">
        <v>47</v>
      </c>
      <c r="F6" s="12" t="s">
        <v>47</v>
      </c>
      <c r="G6" s="12">
        <v>59</v>
      </c>
      <c r="H6" s="4" t="s">
        <v>47</v>
      </c>
    </row>
    <row r="7" spans="1:12" ht="15.75" x14ac:dyDescent="0.25">
      <c r="A7" s="3" t="s">
        <v>48</v>
      </c>
      <c r="B7" s="3" t="s">
        <v>49</v>
      </c>
      <c r="C7" s="12">
        <v>6829</v>
      </c>
      <c r="D7" s="12">
        <v>426012</v>
      </c>
      <c r="E7" s="4">
        <v>1.6</v>
      </c>
      <c r="F7" s="12">
        <v>27</v>
      </c>
      <c r="G7" s="12">
        <v>716</v>
      </c>
      <c r="H7" s="4">
        <v>3.8</v>
      </c>
    </row>
    <row r="8" spans="1:12" ht="31.5" x14ac:dyDescent="0.25">
      <c r="A8" s="3" t="s">
        <v>50</v>
      </c>
      <c r="B8" s="3" t="s">
        <v>51</v>
      </c>
      <c r="C8" s="12">
        <v>90190</v>
      </c>
      <c r="D8" s="12">
        <v>1621550</v>
      </c>
      <c r="E8" s="4">
        <v>5.6</v>
      </c>
      <c r="F8" s="12">
        <v>312</v>
      </c>
      <c r="G8" s="12">
        <v>4147</v>
      </c>
      <c r="H8" s="4">
        <v>7.5</v>
      </c>
    </row>
    <row r="9" spans="1:12" ht="15.75" x14ac:dyDescent="0.25">
      <c r="A9" s="3" t="s">
        <v>52</v>
      </c>
      <c r="B9" s="3" t="s">
        <v>53</v>
      </c>
      <c r="C9" s="12">
        <v>126060</v>
      </c>
      <c r="D9" s="12">
        <v>3837701</v>
      </c>
      <c r="E9" s="4">
        <v>3.3</v>
      </c>
      <c r="F9" s="12">
        <v>438</v>
      </c>
      <c r="G9" s="12">
        <v>7100</v>
      </c>
      <c r="H9" s="4">
        <v>6.2</v>
      </c>
    </row>
    <row r="10" spans="1:12" ht="15.75" x14ac:dyDescent="0.25">
      <c r="A10" s="3" t="s">
        <v>54</v>
      </c>
      <c r="B10" s="3" t="s">
        <v>55</v>
      </c>
      <c r="C10" s="12">
        <v>49085</v>
      </c>
      <c r="D10" s="12">
        <v>2348719</v>
      </c>
      <c r="E10" s="4">
        <v>2.1</v>
      </c>
      <c r="F10" s="12">
        <v>192</v>
      </c>
      <c r="G10" s="12">
        <v>4479</v>
      </c>
      <c r="H10" s="4">
        <v>4.3</v>
      </c>
    </row>
    <row r="11" spans="1:12" ht="15.75" x14ac:dyDescent="0.25">
      <c r="A11" s="3" t="s">
        <v>56</v>
      </c>
      <c r="B11" s="3" t="s">
        <v>57</v>
      </c>
      <c r="C11" s="12">
        <v>116571</v>
      </c>
      <c r="D11" s="12">
        <v>2318872</v>
      </c>
      <c r="E11" s="4">
        <v>5</v>
      </c>
      <c r="F11" s="12">
        <v>358</v>
      </c>
      <c r="G11" s="12">
        <v>4196</v>
      </c>
      <c r="H11" s="4">
        <v>8.5</v>
      </c>
    </row>
    <row r="12" spans="1:12" ht="15.75" x14ac:dyDescent="0.25">
      <c r="A12" s="3" t="s">
        <v>58</v>
      </c>
      <c r="B12" s="3" t="s">
        <v>59</v>
      </c>
      <c r="C12" s="12">
        <v>232758</v>
      </c>
      <c r="D12" s="12">
        <v>3785292</v>
      </c>
      <c r="E12" s="4">
        <v>6.1</v>
      </c>
      <c r="F12" s="12">
        <v>719</v>
      </c>
      <c r="G12" s="12">
        <v>6931</v>
      </c>
      <c r="H12" s="4">
        <v>10.4</v>
      </c>
    </row>
    <row r="13" spans="1:12" ht="15.75" x14ac:dyDescent="0.25">
      <c r="A13" s="3" t="s">
        <v>60</v>
      </c>
      <c r="B13" s="3" t="s">
        <v>61</v>
      </c>
      <c r="C13" s="12">
        <v>245477</v>
      </c>
      <c r="D13" s="12">
        <v>5407313</v>
      </c>
      <c r="E13" s="4">
        <v>4.5</v>
      </c>
      <c r="F13" s="12">
        <v>784</v>
      </c>
      <c r="G13" s="12">
        <v>9981</v>
      </c>
      <c r="H13" s="4">
        <v>7.9</v>
      </c>
    </row>
    <row r="14" spans="1:12" ht="15.75" x14ac:dyDescent="0.25">
      <c r="A14" s="3" t="s">
        <v>62</v>
      </c>
      <c r="B14" s="3" t="s">
        <v>63</v>
      </c>
      <c r="C14" s="12">
        <v>34529</v>
      </c>
      <c r="D14" s="12">
        <v>1013660</v>
      </c>
      <c r="E14" s="4">
        <v>3.4</v>
      </c>
      <c r="F14" s="12">
        <v>154</v>
      </c>
      <c r="G14" s="12">
        <v>2330</v>
      </c>
      <c r="H14" s="4">
        <v>6.6</v>
      </c>
    </row>
    <row r="15" spans="1:12" ht="15.75" x14ac:dyDescent="0.25">
      <c r="A15" s="3" t="s">
        <v>64</v>
      </c>
      <c r="B15" s="3" t="s">
        <v>65</v>
      </c>
      <c r="C15" s="12">
        <v>53569</v>
      </c>
      <c r="D15" s="12">
        <v>675815</v>
      </c>
      <c r="E15" s="4">
        <v>7.9</v>
      </c>
      <c r="F15" s="12">
        <v>250</v>
      </c>
      <c r="G15" s="12">
        <v>2148</v>
      </c>
      <c r="H15" s="4">
        <v>11.6</v>
      </c>
    </row>
    <row r="16" spans="1:12" ht="31.5" x14ac:dyDescent="0.25">
      <c r="A16" s="3" t="s">
        <v>66</v>
      </c>
      <c r="B16" s="3" t="s">
        <v>67</v>
      </c>
      <c r="C16" s="12">
        <v>163598</v>
      </c>
      <c r="D16" s="12">
        <v>2456215</v>
      </c>
      <c r="E16" s="4">
        <v>6.7</v>
      </c>
      <c r="F16" s="12">
        <v>737</v>
      </c>
      <c r="G16" s="12">
        <v>8083</v>
      </c>
      <c r="H16" s="4">
        <v>9</v>
      </c>
    </row>
    <row r="17" spans="1:8" ht="31.5" x14ac:dyDescent="0.25">
      <c r="A17" s="3" t="s">
        <v>68</v>
      </c>
      <c r="B17" s="3" t="s">
        <v>69</v>
      </c>
      <c r="C17" s="12" t="s">
        <v>47</v>
      </c>
      <c r="D17" s="12">
        <v>19063</v>
      </c>
      <c r="E17" s="4" t="s">
        <v>47</v>
      </c>
      <c r="F17" s="12">
        <v>27</v>
      </c>
      <c r="G17" s="12">
        <v>119</v>
      </c>
      <c r="H17" s="4">
        <v>22.7</v>
      </c>
    </row>
    <row r="18" spans="1:8" ht="15.75" x14ac:dyDescent="0.25">
      <c r="A18" s="3" t="s">
        <v>70</v>
      </c>
      <c r="B18" s="3" t="s">
        <v>71</v>
      </c>
      <c r="C18" s="12">
        <v>0</v>
      </c>
      <c r="D18" s="12" t="s">
        <v>47</v>
      </c>
      <c r="E18" s="4" t="s">
        <v>47</v>
      </c>
      <c r="F18" s="12">
        <v>0</v>
      </c>
      <c r="G18" s="12" t="s">
        <v>47</v>
      </c>
      <c r="H18" s="4" t="s">
        <v>47</v>
      </c>
    </row>
    <row r="19" spans="1:8" ht="15.75" x14ac:dyDescent="0.25">
      <c r="A19" s="3" t="s">
        <v>72</v>
      </c>
      <c r="B19" s="3" t="s">
        <v>73</v>
      </c>
      <c r="C19" s="12">
        <v>0</v>
      </c>
      <c r="D19" s="12" t="s">
        <v>47</v>
      </c>
      <c r="E19" s="4" t="s">
        <v>47</v>
      </c>
      <c r="F19" s="12">
        <v>0</v>
      </c>
      <c r="G19" s="12" t="s">
        <v>47</v>
      </c>
      <c r="H19" s="4" t="s">
        <v>47</v>
      </c>
    </row>
    <row r="20" spans="1:8" ht="15.75" x14ac:dyDescent="0.25">
      <c r="A20" s="35" t="s">
        <v>74</v>
      </c>
      <c r="B20" s="35"/>
      <c r="C20" s="13">
        <v>1122240</v>
      </c>
      <c r="D20" s="13">
        <v>23948446</v>
      </c>
      <c r="E20" s="8">
        <v>4.7</v>
      </c>
      <c r="F20" s="13">
        <v>3999</v>
      </c>
      <c r="G20" s="13">
        <v>50289</v>
      </c>
      <c r="H20" s="8">
        <v>8</v>
      </c>
    </row>
    <row r="22" spans="1:8" ht="15" customHeight="1" x14ac:dyDescent="0.25">
      <c r="A22" s="32" t="s">
        <v>76</v>
      </c>
      <c r="B22" s="30"/>
      <c r="C22" s="30"/>
      <c r="D22" s="30"/>
      <c r="E22" s="30"/>
      <c r="F22" s="30"/>
      <c r="G22" s="30"/>
      <c r="H22" s="30"/>
    </row>
    <row r="23" spans="1:8" x14ac:dyDescent="0.25">
      <c r="A23" s="32" t="s">
        <v>77</v>
      </c>
      <c r="B23" s="30"/>
      <c r="C23" s="30"/>
      <c r="D23" s="30"/>
      <c r="E23" s="30"/>
      <c r="F23" s="30"/>
      <c r="G23" s="30"/>
      <c r="H23" s="30"/>
    </row>
    <row r="24" spans="1:8" x14ac:dyDescent="0.25">
      <c r="A24" s="32" t="s">
        <v>78</v>
      </c>
      <c r="B24" s="30"/>
      <c r="C24" s="30"/>
      <c r="D24" s="30"/>
      <c r="E24" s="30"/>
      <c r="F24" s="30"/>
      <c r="G24" s="30"/>
      <c r="H24" s="30"/>
    </row>
  </sheetData>
  <mergeCells count="9">
    <mergeCell ref="J1:L2"/>
    <mergeCell ref="A1:H1"/>
    <mergeCell ref="A22:H22"/>
    <mergeCell ref="A23:H23"/>
    <mergeCell ref="A24:H24"/>
    <mergeCell ref="A3:B4"/>
    <mergeCell ref="C3:E3"/>
    <mergeCell ref="F3:H3"/>
    <mergeCell ref="A20:B20"/>
  </mergeCell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3" sqref="D13"/>
    </sheetView>
  </sheetViews>
  <sheetFormatPr baseColWidth="10" defaultRowHeight="15" x14ac:dyDescent="0.25"/>
  <cols>
    <col min="1" max="1" width="42.5703125" customWidth="1"/>
    <col min="2" max="2" width="8.7109375" customWidth="1"/>
    <col min="3" max="3" width="8.28515625" customWidth="1"/>
    <col min="4" max="4" width="12.140625" customWidth="1"/>
    <col min="5" max="5" width="12.7109375" customWidth="1"/>
  </cols>
  <sheetData>
    <row r="1" spans="1:9" x14ac:dyDescent="0.25">
      <c r="A1" s="31" t="s">
        <v>107</v>
      </c>
      <c r="B1" s="30"/>
      <c r="C1" s="30"/>
      <c r="D1" s="30"/>
      <c r="E1" s="30"/>
      <c r="G1" s="33" t="str">
        <f>HYPERLINK("#'Sommaire'!A1", "Retour sommaire")</f>
        <v>Retour sommaire</v>
      </c>
      <c r="H1" s="30"/>
      <c r="I1" s="30"/>
    </row>
    <row r="2" spans="1:9" x14ac:dyDescent="0.25">
      <c r="G2" s="30"/>
      <c r="H2" s="30"/>
      <c r="I2" s="30"/>
    </row>
    <row r="3" spans="1:9" ht="47.25" x14ac:dyDescent="0.25">
      <c r="A3" s="2" t="s">
        <v>79</v>
      </c>
      <c r="B3" s="2" t="s">
        <v>80</v>
      </c>
      <c r="C3" s="2" t="s">
        <v>81</v>
      </c>
      <c r="D3" s="2" t="s">
        <v>82</v>
      </c>
      <c r="E3" s="2" t="s">
        <v>83</v>
      </c>
    </row>
    <row r="4" spans="1:9" ht="47.25" x14ac:dyDescent="0.25">
      <c r="A4" s="25" t="s">
        <v>79</v>
      </c>
      <c r="B4" s="25" t="s">
        <v>84</v>
      </c>
      <c r="C4" s="25" t="s">
        <v>85</v>
      </c>
      <c r="D4" s="25" t="s">
        <v>44</v>
      </c>
      <c r="E4" s="25" t="s">
        <v>44</v>
      </c>
    </row>
    <row r="5" spans="1:9" ht="31.5" x14ac:dyDescent="0.25">
      <c r="A5" s="14" t="s">
        <v>86</v>
      </c>
      <c r="B5" s="16">
        <v>8175</v>
      </c>
      <c r="C5" s="17">
        <v>100</v>
      </c>
      <c r="D5" s="17">
        <v>-1.7</v>
      </c>
      <c r="E5" s="17">
        <v>0</v>
      </c>
    </row>
    <row r="6" spans="1:9" ht="15.75" x14ac:dyDescent="0.25">
      <c r="A6" s="20" t="s">
        <v>87</v>
      </c>
      <c r="B6" s="15">
        <v>7982</v>
      </c>
      <c r="C6" s="10">
        <v>97.639143730000001</v>
      </c>
      <c r="D6" s="10">
        <v>-1.5</v>
      </c>
      <c r="E6" s="10">
        <v>0.1</v>
      </c>
    </row>
    <row r="7" spans="1:9" ht="15.75" x14ac:dyDescent="0.25">
      <c r="A7" s="21" t="s">
        <v>88</v>
      </c>
      <c r="B7" s="15">
        <v>7971</v>
      </c>
      <c r="C7" s="10">
        <v>97.50458716</v>
      </c>
      <c r="D7" s="10">
        <v>-1.5</v>
      </c>
      <c r="E7" s="10">
        <v>1.1000000000000001</v>
      </c>
    </row>
    <row r="8" spans="1:9" ht="15.75" x14ac:dyDescent="0.25">
      <c r="A8" s="22" t="s">
        <v>89</v>
      </c>
      <c r="B8" s="15">
        <v>1181</v>
      </c>
      <c r="C8" s="10">
        <v>14.44648318</v>
      </c>
      <c r="D8" s="10">
        <v>-11.1</v>
      </c>
      <c r="E8" s="10" t="s">
        <v>90</v>
      </c>
    </row>
    <row r="9" spans="1:9" ht="15.75" x14ac:dyDescent="0.25">
      <c r="A9" s="24" t="s">
        <v>91</v>
      </c>
      <c r="B9" s="12">
        <v>582</v>
      </c>
      <c r="C9" s="4">
        <v>7.1192660549999998</v>
      </c>
      <c r="D9" s="4">
        <v>0.5</v>
      </c>
      <c r="E9" s="4" t="s">
        <v>92</v>
      </c>
    </row>
    <row r="10" spans="1:9" ht="15.75" x14ac:dyDescent="0.25">
      <c r="A10" s="24" t="s">
        <v>93</v>
      </c>
      <c r="B10" s="12">
        <v>288</v>
      </c>
      <c r="C10" s="4">
        <v>3.5229357800000001</v>
      </c>
      <c r="D10" s="4">
        <v>-29.2</v>
      </c>
      <c r="E10" s="4" t="s">
        <v>94</v>
      </c>
    </row>
    <row r="11" spans="1:9" ht="15.75" x14ac:dyDescent="0.25">
      <c r="A11" s="24" t="s">
        <v>95</v>
      </c>
      <c r="B11" s="12">
        <v>196</v>
      </c>
      <c r="C11" s="4">
        <v>2.397553517</v>
      </c>
      <c r="D11" s="4">
        <v>-11.3</v>
      </c>
      <c r="E11" s="4">
        <v>0.9</v>
      </c>
    </row>
    <row r="12" spans="1:9" ht="15.75" x14ac:dyDescent="0.25">
      <c r="A12" s="24" t="s">
        <v>96</v>
      </c>
      <c r="B12" s="12">
        <v>115</v>
      </c>
      <c r="C12" s="4">
        <v>1.406727829</v>
      </c>
      <c r="D12" s="4">
        <v>-5</v>
      </c>
      <c r="E12" s="4">
        <v>-1.3</v>
      </c>
    </row>
    <row r="13" spans="1:9" ht="15.75" x14ac:dyDescent="0.25">
      <c r="A13" s="22" t="s">
        <v>97</v>
      </c>
      <c r="B13" s="15">
        <v>6790</v>
      </c>
      <c r="C13" s="10">
        <v>83.058103979999999</v>
      </c>
      <c r="D13" s="10">
        <v>0.4</v>
      </c>
      <c r="E13" s="10">
        <v>0.3</v>
      </c>
    </row>
    <row r="14" spans="1:9" ht="15.75" x14ac:dyDescent="0.25">
      <c r="A14" s="24" t="s">
        <v>98</v>
      </c>
      <c r="B14" s="12">
        <v>3771</v>
      </c>
      <c r="C14" s="4">
        <v>46.12844037</v>
      </c>
      <c r="D14" s="4">
        <v>0.9</v>
      </c>
      <c r="E14" s="4">
        <v>0.1</v>
      </c>
    </row>
    <row r="15" spans="1:9" ht="15.75" x14ac:dyDescent="0.25">
      <c r="A15" s="24" t="s">
        <v>99</v>
      </c>
      <c r="B15" s="12">
        <v>1417</v>
      </c>
      <c r="C15" s="4">
        <v>17.333333329999999</v>
      </c>
      <c r="D15" s="4">
        <v>3.7</v>
      </c>
      <c r="E15" s="4">
        <v>10.6</v>
      </c>
    </row>
    <row r="16" spans="1:9" ht="15.75" x14ac:dyDescent="0.25">
      <c r="A16" s="24" t="s">
        <v>100</v>
      </c>
      <c r="B16" s="12">
        <v>1084</v>
      </c>
      <c r="C16" s="4">
        <v>13.25993884</v>
      </c>
      <c r="D16" s="4">
        <v>-2.7</v>
      </c>
      <c r="E16" s="4">
        <v>-4.7</v>
      </c>
    </row>
    <row r="17" spans="1:5" ht="15.75" x14ac:dyDescent="0.25">
      <c r="A17" s="24" t="s">
        <v>101</v>
      </c>
      <c r="B17" s="12">
        <v>285</v>
      </c>
      <c r="C17" s="4">
        <v>3.4862385319999998</v>
      </c>
      <c r="D17" s="4">
        <v>-17.899999999999999</v>
      </c>
      <c r="E17" s="4">
        <v>-3.7</v>
      </c>
    </row>
    <row r="18" spans="1:5" ht="15.75" x14ac:dyDescent="0.25">
      <c r="A18" s="24" t="s">
        <v>102</v>
      </c>
      <c r="B18" s="12">
        <v>233</v>
      </c>
      <c r="C18" s="4">
        <v>2.8501529049999998</v>
      </c>
      <c r="D18" s="4">
        <v>17.100000000000001</v>
      </c>
      <c r="E18" s="4">
        <v>-2.7</v>
      </c>
    </row>
    <row r="19" spans="1:5" ht="15.75" x14ac:dyDescent="0.25">
      <c r="A19" s="21" t="s">
        <v>103</v>
      </c>
      <c r="B19" s="15">
        <v>11</v>
      </c>
      <c r="C19" s="10">
        <v>0.13455657500000001</v>
      </c>
      <c r="D19" s="10">
        <v>-26.7</v>
      </c>
      <c r="E19" s="10">
        <v>-14.2</v>
      </c>
    </row>
    <row r="20" spans="1:5" ht="15.75" x14ac:dyDescent="0.25">
      <c r="A20" s="20" t="s">
        <v>104</v>
      </c>
      <c r="B20" s="15">
        <v>193</v>
      </c>
      <c r="C20" s="10">
        <v>2.3608562690000001</v>
      </c>
      <c r="D20" s="10">
        <v>-9</v>
      </c>
      <c r="E20" s="10">
        <v>-2.7</v>
      </c>
    </row>
    <row r="21" spans="1:5" ht="15.75" x14ac:dyDescent="0.25">
      <c r="A21" s="22" t="s">
        <v>105</v>
      </c>
      <c r="B21" s="15">
        <v>118</v>
      </c>
      <c r="C21" s="10">
        <v>1.443425076</v>
      </c>
      <c r="D21" s="10">
        <v>-8.5</v>
      </c>
      <c r="E21" s="10">
        <v>-3.3</v>
      </c>
    </row>
    <row r="22" spans="1:5" ht="15.75" x14ac:dyDescent="0.25">
      <c r="A22" s="23" t="s">
        <v>106</v>
      </c>
      <c r="B22" s="18">
        <v>75</v>
      </c>
      <c r="C22" s="19">
        <v>0.91743119299999998</v>
      </c>
      <c r="D22" s="19">
        <v>-9.6</v>
      </c>
      <c r="E22" s="19">
        <v>-1.7</v>
      </c>
    </row>
    <row r="24" spans="1:5" ht="45" customHeight="1" x14ac:dyDescent="0.25">
      <c r="A24" s="32" t="s">
        <v>108</v>
      </c>
      <c r="B24" s="30"/>
      <c r="C24" s="30"/>
      <c r="D24" s="30"/>
      <c r="E24" s="30"/>
    </row>
    <row r="25" spans="1:5" x14ac:dyDescent="0.25">
      <c r="A25" s="32" t="s">
        <v>109</v>
      </c>
      <c r="B25" s="30"/>
      <c r="C25" s="30"/>
      <c r="D25" s="30"/>
      <c r="E25" s="30"/>
    </row>
    <row r="26" spans="1:5" x14ac:dyDescent="0.25">
      <c r="A26" s="32" t="s">
        <v>110</v>
      </c>
      <c r="B26" s="30"/>
      <c r="C26" s="30"/>
      <c r="D26" s="30"/>
      <c r="E26" s="30"/>
    </row>
  </sheetData>
  <mergeCells count="5">
    <mergeCell ref="A1:E1"/>
    <mergeCell ref="A24:E24"/>
    <mergeCell ref="A25:E25"/>
    <mergeCell ref="A26:E26"/>
    <mergeCell ref="G1:I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Sommaire</vt:lpstr>
      <vt:lpstr>Investissements</vt:lpstr>
      <vt:lpstr>Dépenses 1</vt:lpstr>
      <vt:lpstr>Dépenses 2</vt:lpstr>
      <vt:lpstr>Livraisons_bio_REGN</vt:lpstr>
      <vt:lpstr>Sciages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killian.steunou</dc:creator>
  <cp:lastModifiedBy>Killian STEUNOU</cp:lastModifiedBy>
  <dcterms:created xsi:type="dcterms:W3CDTF">2022-08-01T10:39:43Z</dcterms:created>
  <dcterms:modified xsi:type="dcterms:W3CDTF">2022-08-01T08:41:39Z</dcterms:modified>
</cp:coreProperties>
</file>