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sunrye\8. 정관\1.컴활\"/>
    </mc:Choice>
  </mc:AlternateContent>
  <bookViews>
    <workbookView xWindow="0" yWindow="0" windowWidth="23040" windowHeight="8760" activeTab="7"/>
  </bookViews>
  <sheets>
    <sheet name="정렬1" sheetId="1" r:id="rId1"/>
    <sheet name="부분합1" sheetId="2" r:id="rId2"/>
    <sheet name="데이터표1" sheetId="3" r:id="rId3"/>
    <sheet name="목표값찾기1" sheetId="4" r:id="rId4"/>
    <sheet name="시나리오1" sheetId="5" r:id="rId5"/>
    <sheet name="피벗테이블1" sheetId="6" r:id="rId6"/>
    <sheet name="통합1" sheetId="7" r:id="rId7"/>
    <sheet name="통합3" sheetId="8" r:id="rId8"/>
  </sheets>
  <externalReferences>
    <externalReference r:id="rId9"/>
  </externalReferences>
  <definedNames>
    <definedName name="세율">#REF!</definedName>
    <definedName name="소계1월">#REF!</definedName>
    <definedName name="소계2월">#REF!</definedName>
    <definedName name="소계3월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E16" i="5"/>
  <c r="G15" i="5"/>
  <c r="G14" i="5"/>
  <c r="G13" i="5"/>
  <c r="G16" i="5" s="1"/>
  <c r="F12" i="5"/>
  <c r="E12" i="5"/>
  <c r="G11" i="5"/>
  <c r="G10" i="5"/>
  <c r="G9" i="5"/>
  <c r="G12" i="5" s="1"/>
  <c r="G8" i="5"/>
  <c r="F7" i="5"/>
  <c r="E7" i="5"/>
  <c r="G6" i="5"/>
  <c r="G5" i="5"/>
  <c r="G4" i="5"/>
  <c r="G7" i="5" s="1"/>
  <c r="E12" i="4" l="1"/>
  <c r="E11" i="4"/>
  <c r="E10" i="4"/>
  <c r="E9" i="4"/>
  <c r="E8" i="4"/>
  <c r="E7" i="4"/>
  <c r="E6" i="4"/>
  <c r="E5" i="4"/>
  <c r="E4" i="4"/>
  <c r="B5" i="3" l="1"/>
  <c r="B4" i="3"/>
  <c r="B8" i="3" s="1"/>
  <c r="H16" i="2" l="1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<sst xmlns="http://schemas.openxmlformats.org/spreadsheetml/2006/main" count="276" uniqueCount="182">
  <si>
    <t>서울영업소 자동차 판매현황</t>
    <phoneticPr fontId="5" type="noConversion"/>
  </si>
  <si>
    <t>금액:천원</t>
    <phoneticPr fontId="5" type="noConversion"/>
  </si>
  <si>
    <t>사원번호</t>
    <phoneticPr fontId="5" type="noConversion"/>
  </si>
  <si>
    <t>성명</t>
    <phoneticPr fontId="5" type="noConversion"/>
  </si>
  <si>
    <t>부서명</t>
    <phoneticPr fontId="5" type="noConversion"/>
  </si>
  <si>
    <t>소형차</t>
    <phoneticPr fontId="5" type="noConversion"/>
  </si>
  <si>
    <t>중형차</t>
    <phoneticPr fontId="5" type="noConversion"/>
  </si>
  <si>
    <t>대형차</t>
    <phoneticPr fontId="5" type="noConversion"/>
  </si>
  <si>
    <t>판매금액</t>
    <phoneticPr fontId="5" type="noConversion"/>
  </si>
  <si>
    <t>최영철</t>
    <phoneticPr fontId="5" type="noConversion"/>
  </si>
  <si>
    <t>영업3부</t>
    <phoneticPr fontId="5" type="noConversion"/>
  </si>
  <si>
    <t>이구형</t>
    <phoneticPr fontId="5" type="noConversion"/>
  </si>
  <si>
    <t>영업1부</t>
    <phoneticPr fontId="5" type="noConversion"/>
  </si>
  <si>
    <t>김필두</t>
    <phoneticPr fontId="5" type="noConversion"/>
  </si>
  <si>
    <r>
      <t>영업</t>
    </r>
    <r>
      <rPr>
        <sz val="1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부</t>
    </r>
    <phoneticPr fontId="5" type="noConversion"/>
  </si>
  <si>
    <t>정두헌</t>
    <phoneticPr fontId="5" type="noConversion"/>
  </si>
  <si>
    <t>영업4부</t>
    <phoneticPr fontId="5" type="noConversion"/>
  </si>
  <si>
    <t>장만호</t>
    <phoneticPr fontId="5" type="noConversion"/>
  </si>
  <si>
    <r>
      <t>영업</t>
    </r>
    <r>
      <rPr>
        <sz val="1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부</t>
    </r>
    <phoneticPr fontId="5" type="noConversion"/>
  </si>
  <si>
    <t>윤동호</t>
    <phoneticPr fontId="5" type="noConversion"/>
  </si>
  <si>
    <r>
      <t>영업</t>
    </r>
    <r>
      <rPr>
        <sz val="1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3"/>
        <charset val="129"/>
        <scheme val="minor"/>
      </rPr>
      <t>부</t>
    </r>
    <phoneticPr fontId="5" type="noConversion"/>
  </si>
  <si>
    <t>최지선</t>
    <phoneticPr fontId="5" type="noConversion"/>
  </si>
  <si>
    <r>
      <t>영업</t>
    </r>
    <r>
      <rPr>
        <sz val="11"/>
        <rFont val="맑은 고딕"/>
        <family val="3"/>
        <charset val="129"/>
        <scheme val="minor"/>
      </rPr>
      <t>4</t>
    </r>
    <r>
      <rPr>
        <sz val="11"/>
        <color theme="1"/>
        <rFont val="맑은 고딕"/>
        <family val="3"/>
        <charset val="129"/>
        <scheme val="minor"/>
      </rPr>
      <t>부</t>
    </r>
    <phoneticPr fontId="5" type="noConversion"/>
  </si>
  <si>
    <t>이필성</t>
    <phoneticPr fontId="5" type="noConversion"/>
  </si>
  <si>
    <t>한만오</t>
    <phoneticPr fontId="5" type="noConversion"/>
  </si>
  <si>
    <t>도영우</t>
    <phoneticPr fontId="5" type="noConversion"/>
  </si>
  <si>
    <t>오지연</t>
    <phoneticPr fontId="5" type="noConversion"/>
  </si>
  <si>
    <t>[표1] 영진대학교 프로그래밍 성적처리</t>
    <phoneticPr fontId="3" type="noConversion"/>
  </si>
  <si>
    <t>학번</t>
    <phoneticPr fontId="3" type="noConversion"/>
  </si>
  <si>
    <t>학과</t>
    <phoneticPr fontId="3" type="noConversion"/>
  </si>
  <si>
    <t>이름</t>
    <phoneticPr fontId="3" type="noConversion"/>
  </si>
  <si>
    <t>출석</t>
    <phoneticPr fontId="3" type="noConversion"/>
  </si>
  <si>
    <t>평소</t>
    <phoneticPr fontId="3" type="noConversion"/>
  </si>
  <si>
    <t>중간</t>
    <phoneticPr fontId="3" type="noConversion"/>
  </si>
  <si>
    <t>기말</t>
    <phoneticPr fontId="3" type="noConversion"/>
  </si>
  <si>
    <t>총점</t>
    <phoneticPr fontId="3" type="noConversion"/>
  </si>
  <si>
    <t>M110456</t>
    <phoneticPr fontId="3" type="noConversion"/>
  </si>
  <si>
    <t>멀티미디어과</t>
    <phoneticPr fontId="3" type="noConversion"/>
  </si>
  <si>
    <t>김진영</t>
  </si>
  <si>
    <t>S121340</t>
    <phoneticPr fontId="3" type="noConversion"/>
  </si>
  <si>
    <t>소프트웨어과</t>
    <phoneticPr fontId="3" type="noConversion"/>
  </si>
  <si>
    <t>박진수</t>
    <phoneticPr fontId="3" type="noConversion"/>
  </si>
  <si>
    <t>N132056</t>
    <phoneticPr fontId="3" type="noConversion"/>
  </si>
  <si>
    <t>네트워크과</t>
    <phoneticPr fontId="3" type="noConversion"/>
  </si>
  <si>
    <t>이택준</t>
    <phoneticPr fontId="3" type="noConversion"/>
  </si>
  <si>
    <t>S145628</t>
    <phoneticPr fontId="3" type="noConversion"/>
  </si>
  <si>
    <t>김창희</t>
    <phoneticPr fontId="3" type="noConversion"/>
  </si>
  <si>
    <t>M123460</t>
    <phoneticPr fontId="3" type="noConversion"/>
  </si>
  <si>
    <t>최만중</t>
    <phoneticPr fontId="3" type="noConversion"/>
  </si>
  <si>
    <t>M140632</t>
    <phoneticPr fontId="3" type="noConversion"/>
  </si>
  <si>
    <t>전태호</t>
    <phoneticPr fontId="3" type="noConversion"/>
  </si>
  <si>
    <t>N126354</t>
    <phoneticPr fontId="3" type="noConversion"/>
  </si>
  <si>
    <t>장호영</t>
    <phoneticPr fontId="3" type="noConversion"/>
  </si>
  <si>
    <t>S130215</t>
    <phoneticPr fontId="3" type="noConversion"/>
  </si>
  <si>
    <t>소프트웨어과</t>
    <phoneticPr fontId="3" type="noConversion"/>
  </si>
  <si>
    <t>민경배</t>
    <phoneticPr fontId="3" type="noConversion"/>
  </si>
  <si>
    <t>N101253</t>
    <phoneticPr fontId="3" type="noConversion"/>
  </si>
  <si>
    <t>네트워크과</t>
    <phoneticPr fontId="3" type="noConversion"/>
  </si>
  <si>
    <t>강달호</t>
  </si>
  <si>
    <t>M133625</t>
    <phoneticPr fontId="3" type="noConversion"/>
  </si>
  <si>
    <t>임홍수</t>
    <phoneticPr fontId="3" type="noConversion"/>
  </si>
  <si>
    <t>S123056</t>
    <phoneticPr fontId="3" type="noConversion"/>
  </si>
  <si>
    <t>유인형</t>
  </si>
  <si>
    <t>M150207</t>
    <phoneticPr fontId="3" type="noConversion"/>
  </si>
  <si>
    <t>전인주</t>
  </si>
  <si>
    <t>N132416</t>
    <phoneticPr fontId="3" type="noConversion"/>
  </si>
  <si>
    <t>황인범</t>
  </si>
  <si>
    <t>5월 영업이익</t>
    <phoneticPr fontId="3" type="noConversion"/>
  </si>
  <si>
    <t>판매가</t>
    <phoneticPr fontId="3" type="noConversion"/>
  </si>
  <si>
    <t>판매량</t>
    <phoneticPr fontId="3" type="noConversion"/>
  </si>
  <si>
    <t>매출총액</t>
    <phoneticPr fontId="3" type="noConversion"/>
  </si>
  <si>
    <t>생산원가</t>
    <phoneticPr fontId="3" type="noConversion"/>
  </si>
  <si>
    <t>임대료</t>
    <phoneticPr fontId="3" type="noConversion"/>
  </si>
  <si>
    <t>인건비</t>
    <phoneticPr fontId="3" type="noConversion"/>
  </si>
  <si>
    <t>영업이익</t>
    <phoneticPr fontId="3" type="noConversion"/>
  </si>
  <si>
    <t>판매가와 판매량 변동에 따른 영업이익 현황</t>
    <phoneticPr fontId="3" type="noConversion"/>
  </si>
  <si>
    <t>고객별 적금 만기 지급액</t>
    <phoneticPr fontId="3" type="noConversion"/>
  </si>
  <si>
    <t>고객명</t>
    <phoneticPr fontId="3" type="noConversion"/>
  </si>
  <si>
    <t>월불입액</t>
    <phoneticPr fontId="3" type="noConversion"/>
  </si>
  <si>
    <t>금리(년)</t>
    <phoneticPr fontId="3" type="noConversion"/>
  </si>
  <si>
    <t>납입기간(월)</t>
    <phoneticPr fontId="3" type="noConversion"/>
  </si>
  <si>
    <t>만기지급액</t>
    <phoneticPr fontId="3" type="noConversion"/>
  </si>
  <si>
    <t>유아민</t>
    <phoneticPr fontId="3" type="noConversion"/>
  </si>
  <si>
    <t>김은소</t>
    <phoneticPr fontId="3" type="noConversion"/>
  </si>
  <si>
    <t>신태희</t>
    <phoneticPr fontId="3" type="noConversion"/>
  </si>
  <si>
    <t>한소혜</t>
    <phoneticPr fontId="3" type="noConversion"/>
  </si>
  <si>
    <t>권혁수</t>
    <phoneticPr fontId="3" type="noConversion"/>
  </si>
  <si>
    <t>이기장</t>
    <phoneticPr fontId="3" type="noConversion"/>
  </si>
  <si>
    <t>황보람</t>
    <phoneticPr fontId="3" type="noConversion"/>
  </si>
  <si>
    <t>박희수</t>
    <phoneticPr fontId="3" type="noConversion"/>
  </si>
  <si>
    <t>강진모</t>
    <phoneticPr fontId="3" type="noConversion"/>
  </si>
  <si>
    <t>월별 주문 내역서</t>
    <phoneticPr fontId="3" type="noConversion"/>
  </si>
  <si>
    <t>월</t>
    <phoneticPr fontId="3" type="noConversion"/>
  </si>
  <si>
    <t>송장번호</t>
    <phoneticPr fontId="3" type="noConversion"/>
  </si>
  <si>
    <t>주문일자</t>
    <phoneticPr fontId="3" type="noConversion"/>
  </si>
  <si>
    <t>배달일자</t>
    <phoneticPr fontId="3" type="noConversion"/>
  </si>
  <si>
    <t>판매액</t>
    <phoneticPr fontId="3" type="noConversion"/>
  </si>
  <si>
    <t>공급가</t>
    <phoneticPr fontId="3" type="noConversion"/>
  </si>
  <si>
    <t>세금</t>
    <phoneticPr fontId="3" type="noConversion"/>
  </si>
  <si>
    <t>1월</t>
    <phoneticPr fontId="3" type="noConversion"/>
  </si>
  <si>
    <t>1월</t>
    <phoneticPr fontId="3" type="noConversion"/>
  </si>
  <si>
    <t>1월</t>
    <phoneticPr fontId="3" type="noConversion"/>
  </si>
  <si>
    <t>소계</t>
    <phoneticPr fontId="3" type="noConversion"/>
  </si>
  <si>
    <t>2월</t>
    <phoneticPr fontId="3" type="noConversion"/>
  </si>
  <si>
    <t>2월</t>
    <phoneticPr fontId="3" type="noConversion"/>
  </si>
  <si>
    <t>2월</t>
    <phoneticPr fontId="3" type="noConversion"/>
  </si>
  <si>
    <t>소계</t>
    <phoneticPr fontId="3" type="noConversion"/>
  </si>
  <si>
    <t>3월</t>
    <phoneticPr fontId="3" type="noConversion"/>
  </si>
  <si>
    <t>3월</t>
    <phoneticPr fontId="3" type="noConversion"/>
  </si>
  <si>
    <t>세율</t>
    <phoneticPr fontId="3" type="noConversion"/>
  </si>
  <si>
    <t>사원별 급여 지급 현황</t>
    <phoneticPr fontId="3" type="noConversion"/>
  </si>
  <si>
    <t>부서명</t>
    <phoneticPr fontId="3" type="noConversion"/>
  </si>
  <si>
    <t>성명</t>
    <phoneticPr fontId="3" type="noConversion"/>
  </si>
  <si>
    <t>직급</t>
    <phoneticPr fontId="3" type="noConversion"/>
  </si>
  <si>
    <t>기본급</t>
    <phoneticPr fontId="3" type="noConversion"/>
  </si>
  <si>
    <t>야근수당</t>
    <phoneticPr fontId="3" type="noConversion"/>
  </si>
  <si>
    <t>성과금</t>
    <phoneticPr fontId="3" type="noConversion"/>
  </si>
  <si>
    <t>영업부</t>
    <phoneticPr fontId="3" type="noConversion"/>
  </si>
  <si>
    <t>이소연</t>
    <phoneticPr fontId="3" type="noConversion"/>
  </si>
  <si>
    <t>부장</t>
    <phoneticPr fontId="3" type="noConversion"/>
  </si>
  <si>
    <t>영업부</t>
    <phoneticPr fontId="3" type="noConversion"/>
  </si>
  <si>
    <t>박성민</t>
    <phoneticPr fontId="3" type="noConversion"/>
  </si>
  <si>
    <t>과장</t>
    <phoneticPr fontId="3" type="noConversion"/>
  </si>
  <si>
    <t>이상철</t>
    <phoneticPr fontId="3" type="noConversion"/>
  </si>
  <si>
    <t>대리</t>
    <phoneticPr fontId="3" type="noConversion"/>
  </si>
  <si>
    <t>김주희</t>
    <phoneticPr fontId="3" type="noConversion"/>
  </si>
  <si>
    <t>한예진</t>
    <phoneticPr fontId="3" type="noConversion"/>
  </si>
  <si>
    <t>사원</t>
    <phoneticPr fontId="3" type="noConversion"/>
  </si>
  <si>
    <t>생산부</t>
    <phoneticPr fontId="3" type="noConversion"/>
  </si>
  <si>
    <t>최기안</t>
    <phoneticPr fontId="3" type="noConversion"/>
  </si>
  <si>
    <t>이혜정</t>
    <phoneticPr fontId="3" type="noConversion"/>
  </si>
  <si>
    <t>과장</t>
    <phoneticPr fontId="3" type="noConversion"/>
  </si>
  <si>
    <t>강성훈</t>
    <phoneticPr fontId="3" type="noConversion"/>
  </si>
  <si>
    <t>박신애</t>
    <phoneticPr fontId="3" type="noConversion"/>
  </si>
  <si>
    <t>이석훈</t>
    <phoneticPr fontId="3" type="noConversion"/>
  </si>
  <si>
    <t>기획부</t>
    <phoneticPr fontId="3" type="noConversion"/>
  </si>
  <si>
    <t>조권식</t>
    <phoneticPr fontId="3" type="noConversion"/>
  </si>
  <si>
    <t>조이영</t>
    <phoneticPr fontId="3" type="noConversion"/>
  </si>
  <si>
    <t>기획부</t>
    <phoneticPr fontId="3" type="noConversion"/>
  </si>
  <si>
    <t>이상화</t>
    <phoneticPr fontId="3" type="noConversion"/>
  </si>
  <si>
    <t>이세민</t>
    <phoneticPr fontId="3" type="noConversion"/>
  </si>
  <si>
    <t>장예원</t>
    <phoneticPr fontId="3" type="noConversion"/>
  </si>
  <si>
    <t>경리부</t>
    <phoneticPr fontId="3" type="noConversion"/>
  </si>
  <si>
    <t>양우희</t>
    <phoneticPr fontId="3" type="noConversion"/>
  </si>
  <si>
    <t>최두호</t>
    <phoneticPr fontId="3" type="noConversion"/>
  </si>
  <si>
    <t>경리부</t>
    <phoneticPr fontId="3" type="noConversion"/>
  </si>
  <si>
    <t>김주혁</t>
    <phoneticPr fontId="3" type="noConversion"/>
  </si>
  <si>
    <t>이선경</t>
    <phoneticPr fontId="3" type="noConversion"/>
  </si>
  <si>
    <t>김동근</t>
    <phoneticPr fontId="3" type="noConversion"/>
  </si>
  <si>
    <t>학과별 인증 점수 취득 평균</t>
    <phoneticPr fontId="3" type="noConversion"/>
  </si>
  <si>
    <t>[표1] 2020년</t>
    <phoneticPr fontId="3" type="noConversion"/>
  </si>
  <si>
    <t xml:space="preserve">[표4] </t>
    <phoneticPr fontId="3" type="noConversion"/>
  </si>
  <si>
    <t>학과</t>
    <phoneticPr fontId="3" type="noConversion"/>
  </si>
  <si>
    <t>정보인증</t>
    <phoneticPr fontId="3" type="noConversion"/>
  </si>
  <si>
    <t>국제인증</t>
    <phoneticPr fontId="3" type="noConversion"/>
  </si>
  <si>
    <t>전공인증</t>
    <phoneticPr fontId="3" type="noConversion"/>
  </si>
  <si>
    <t>전기전자공학부</t>
  </si>
  <si>
    <t>교육학</t>
  </si>
  <si>
    <t>컴퓨터·산업공학부</t>
  </si>
  <si>
    <t>실내건축과</t>
  </si>
  <si>
    <t>[표2] 2019년</t>
    <phoneticPr fontId="3" type="noConversion"/>
  </si>
  <si>
    <t>[표3] 2018년</t>
    <phoneticPr fontId="3" type="noConversion"/>
  </si>
  <si>
    <t>[표1]</t>
    <phoneticPr fontId="3" type="noConversion"/>
  </si>
  <si>
    <t>1월 컴퓨터용품 입출고 현황</t>
    <phoneticPr fontId="3" type="noConversion"/>
  </si>
  <si>
    <t>품명</t>
    <phoneticPr fontId="3" type="noConversion"/>
  </si>
  <si>
    <t>입고량</t>
    <phoneticPr fontId="3" type="noConversion"/>
  </si>
  <si>
    <t>출고량</t>
    <phoneticPr fontId="3" type="noConversion"/>
  </si>
  <si>
    <t>재고량</t>
    <phoneticPr fontId="3" type="noConversion"/>
  </si>
  <si>
    <t>마우스</t>
    <phoneticPr fontId="3" type="noConversion"/>
  </si>
  <si>
    <t>마우스패드</t>
    <phoneticPr fontId="3" type="noConversion"/>
  </si>
  <si>
    <t>키보드</t>
    <phoneticPr fontId="3" type="noConversion"/>
  </si>
  <si>
    <t>키스킨</t>
    <phoneticPr fontId="3" type="noConversion"/>
  </si>
  <si>
    <t>블루투스 이어폰</t>
    <phoneticPr fontId="3" type="noConversion"/>
  </si>
  <si>
    <t>블루투스 헤드셋</t>
    <phoneticPr fontId="3" type="noConversion"/>
  </si>
  <si>
    <t>블루투스 스피커</t>
    <phoneticPr fontId="3" type="noConversion"/>
  </si>
  <si>
    <t>[표2]</t>
    <phoneticPr fontId="3" type="noConversion"/>
  </si>
  <si>
    <t>2월 컴퓨터용품 입출고 현황</t>
  </si>
  <si>
    <t>[표4]</t>
    <phoneticPr fontId="3" type="noConversion"/>
  </si>
  <si>
    <t>1/4분기 컴퓨터용품 입출고 현황</t>
  </si>
  <si>
    <t>[표3]</t>
    <phoneticPr fontId="3" type="noConversion"/>
  </si>
  <si>
    <t>3월 컴퓨터용품 입출고 현황</t>
  </si>
  <si>
    <t>블루투스 스피커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</si>
</sst>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0" fillId="0" borderId="0" xfId="2" applyFont="1" applyBorder="1" applyAlignment="1">
      <alignment horizontal="center"/>
    </xf>
    <xf numFmtId="0" fontId="6" fillId="0" borderId="0" xfId="2" applyFont="1">
      <alignment vertical="center"/>
    </xf>
    <xf numFmtId="0" fontId="6" fillId="0" borderId="0" xfId="2" applyFont="1" applyAlignment="1">
      <alignment horizontal="right" vertical="center"/>
    </xf>
    <xf numFmtId="0" fontId="0" fillId="0" borderId="1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(&#51060;&#44592;&#51201;)&#52980;&#54876;2&#44553;&#49892;&#44592;/2020&#52980;&#54876;2&#44553;/&#51060;&#47200;/&#48516;&#49437;&#51089;&#50629;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나리오1"/>
      <sheetName val="시나리오1(결과)"/>
      <sheetName val="시나리오2"/>
      <sheetName val="시나리오2(결과)"/>
      <sheetName val="시나리오3"/>
      <sheetName val="시나리오3(결과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7.399999999999999"/>
  <cols>
    <col min="1" max="1" width="1.59765625" customWidth="1"/>
  </cols>
  <sheetData>
    <row r="1" spans="1:8" ht="19.2">
      <c r="A1" s="1"/>
      <c r="B1" s="2" t="s">
        <v>0</v>
      </c>
      <c r="C1" s="2"/>
      <c r="D1" s="2"/>
      <c r="E1" s="2"/>
      <c r="F1" s="2"/>
      <c r="G1" s="2"/>
      <c r="H1" s="2"/>
    </row>
    <row r="2" spans="1:8">
      <c r="A2" s="1"/>
      <c r="B2" s="1"/>
      <c r="C2" s="1"/>
      <c r="D2" s="1"/>
      <c r="E2" s="1"/>
      <c r="F2" s="1"/>
      <c r="G2" s="1"/>
      <c r="H2" s="1" t="s">
        <v>1</v>
      </c>
    </row>
    <row r="3" spans="1:8">
      <c r="A3" s="1"/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>
      <c r="A4" s="1"/>
      <c r="B4" s="3">
        <v>101</v>
      </c>
      <c r="C4" s="3" t="s">
        <v>9</v>
      </c>
      <c r="D4" s="3" t="s">
        <v>10</v>
      </c>
      <c r="E4" s="5">
        <v>21</v>
      </c>
      <c r="F4" s="6">
        <v>15</v>
      </c>
      <c r="G4" s="7">
        <v>9</v>
      </c>
      <c r="H4" s="8">
        <v>531000</v>
      </c>
    </row>
    <row r="5" spans="1:8">
      <c r="A5" s="1"/>
      <c r="B5" s="3">
        <v>102</v>
      </c>
      <c r="C5" s="3" t="s">
        <v>11</v>
      </c>
      <c r="D5" s="3" t="s">
        <v>12</v>
      </c>
      <c r="E5" s="7">
        <v>10</v>
      </c>
      <c r="F5" s="7">
        <v>12</v>
      </c>
      <c r="G5" s="7">
        <v>10</v>
      </c>
      <c r="H5" s="8">
        <v>454000</v>
      </c>
    </row>
    <row r="6" spans="1:8">
      <c r="A6" s="1"/>
      <c r="B6" s="3">
        <v>103</v>
      </c>
      <c r="C6" s="3" t="s">
        <v>13</v>
      </c>
      <c r="D6" s="3" t="s">
        <v>14</v>
      </c>
      <c r="E6" s="5">
        <v>15</v>
      </c>
      <c r="F6" s="6">
        <v>17</v>
      </c>
      <c r="G6" s="7">
        <v>8</v>
      </c>
      <c r="H6" s="8">
        <v>494000</v>
      </c>
    </row>
    <row r="7" spans="1:8">
      <c r="A7" s="1"/>
      <c r="B7" s="3">
        <v>104</v>
      </c>
      <c r="C7" s="3" t="s">
        <v>15</v>
      </c>
      <c r="D7" s="3" t="s">
        <v>16</v>
      </c>
      <c r="E7" s="5">
        <v>20</v>
      </c>
      <c r="F7" s="6">
        <v>16</v>
      </c>
      <c r="G7" s="7">
        <v>7</v>
      </c>
      <c r="H7" s="8">
        <v>487000</v>
      </c>
    </row>
    <row r="8" spans="1:8">
      <c r="A8" s="1"/>
      <c r="B8" s="3">
        <v>105</v>
      </c>
      <c r="C8" s="3" t="s">
        <v>17</v>
      </c>
      <c r="D8" s="3" t="s">
        <v>18</v>
      </c>
      <c r="E8" s="5">
        <v>17</v>
      </c>
      <c r="F8" s="7">
        <v>13</v>
      </c>
      <c r="G8" s="7">
        <v>5</v>
      </c>
      <c r="H8" s="8">
        <v>383000</v>
      </c>
    </row>
    <row r="9" spans="1:8">
      <c r="A9" s="1"/>
      <c r="B9" s="3">
        <v>106</v>
      </c>
      <c r="C9" s="3" t="s">
        <v>19</v>
      </c>
      <c r="D9" s="3" t="s">
        <v>20</v>
      </c>
      <c r="E9" s="7">
        <v>10</v>
      </c>
      <c r="F9" s="7">
        <v>12</v>
      </c>
      <c r="G9" s="7">
        <v>13</v>
      </c>
      <c r="H9" s="8">
        <v>529000</v>
      </c>
    </row>
    <row r="10" spans="1:8">
      <c r="A10" s="1"/>
      <c r="B10" s="3">
        <v>107</v>
      </c>
      <c r="C10" s="3" t="s">
        <v>21</v>
      </c>
      <c r="D10" s="3" t="s">
        <v>22</v>
      </c>
      <c r="E10" s="7">
        <v>9</v>
      </c>
      <c r="F10" s="6">
        <v>15</v>
      </c>
      <c r="G10" s="9">
        <v>15</v>
      </c>
      <c r="H10" s="8">
        <v>609000</v>
      </c>
    </row>
    <row r="11" spans="1:8">
      <c r="A11" s="1"/>
      <c r="B11" s="3">
        <v>108</v>
      </c>
      <c r="C11" s="3" t="s">
        <v>23</v>
      </c>
      <c r="D11" s="3" t="s">
        <v>14</v>
      </c>
      <c r="E11" s="7">
        <v>13</v>
      </c>
      <c r="F11" s="7">
        <v>10</v>
      </c>
      <c r="G11" s="7">
        <v>6</v>
      </c>
      <c r="H11" s="8">
        <v>348000</v>
      </c>
    </row>
    <row r="12" spans="1:8">
      <c r="A12" s="1"/>
      <c r="B12" s="10">
        <v>109</v>
      </c>
      <c r="C12" s="10" t="s">
        <v>24</v>
      </c>
      <c r="D12" s="10" t="s">
        <v>12</v>
      </c>
      <c r="E12" s="11">
        <v>6</v>
      </c>
      <c r="F12" s="6">
        <v>21</v>
      </c>
      <c r="G12" s="9">
        <v>15</v>
      </c>
      <c r="H12" s="8">
        <v>650000</v>
      </c>
    </row>
    <row r="13" spans="1:8">
      <c r="A13" s="1"/>
      <c r="B13" s="10">
        <v>110</v>
      </c>
      <c r="C13" s="10" t="s">
        <v>25</v>
      </c>
      <c r="D13" s="10" t="s">
        <v>10</v>
      </c>
      <c r="E13" s="11">
        <v>11</v>
      </c>
      <c r="F13" s="11">
        <v>12</v>
      </c>
      <c r="G13" s="9">
        <v>17</v>
      </c>
      <c r="H13" s="8">
        <v>615000</v>
      </c>
    </row>
    <row r="14" spans="1:8">
      <c r="A14" s="1"/>
      <c r="B14" s="10">
        <v>111</v>
      </c>
      <c r="C14" s="10" t="s">
        <v>26</v>
      </c>
      <c r="D14" s="10" t="s">
        <v>16</v>
      </c>
      <c r="E14" s="5">
        <v>20</v>
      </c>
      <c r="F14" s="6">
        <v>15</v>
      </c>
      <c r="G14" s="11">
        <v>3</v>
      </c>
      <c r="H14" s="8">
        <v>586000</v>
      </c>
    </row>
  </sheetData>
  <mergeCells count="1">
    <mergeCell ref="B1:H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7.399999999999999"/>
  <cols>
    <col min="2" max="2" width="13" bestFit="1" customWidth="1"/>
  </cols>
  <sheetData>
    <row r="1" spans="1:8">
      <c r="A1" s="12" t="s">
        <v>27</v>
      </c>
      <c r="B1" s="12"/>
      <c r="C1" s="12"/>
      <c r="D1" s="12"/>
      <c r="E1" s="12"/>
      <c r="F1" s="12"/>
      <c r="G1" s="12"/>
      <c r="H1" s="12"/>
    </row>
    <row r="3" spans="1:8">
      <c r="A3" s="13" t="s">
        <v>28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</row>
    <row r="4" spans="1:8">
      <c r="A4" s="13" t="s">
        <v>36</v>
      </c>
      <c r="B4" s="13" t="s">
        <v>37</v>
      </c>
      <c r="C4" s="13" t="s">
        <v>38</v>
      </c>
      <c r="D4" s="13">
        <v>17</v>
      </c>
      <c r="E4" s="13">
        <v>16</v>
      </c>
      <c r="F4" s="13">
        <v>28</v>
      </c>
      <c r="G4" s="13">
        <v>24</v>
      </c>
      <c r="H4" s="13">
        <f>SUM(D4:G4)</f>
        <v>85</v>
      </c>
    </row>
    <row r="5" spans="1:8">
      <c r="A5" s="13" t="s">
        <v>39</v>
      </c>
      <c r="B5" s="13" t="s">
        <v>40</v>
      </c>
      <c r="C5" s="13" t="s">
        <v>41</v>
      </c>
      <c r="D5" s="13">
        <v>15</v>
      </c>
      <c r="E5" s="13">
        <v>16</v>
      </c>
      <c r="F5" s="13">
        <v>25</v>
      </c>
      <c r="G5" s="13">
        <v>26</v>
      </c>
      <c r="H5" s="13">
        <f t="shared" ref="H5:H16" si="0">SUM(D5:G5)</f>
        <v>82</v>
      </c>
    </row>
    <row r="6" spans="1:8">
      <c r="A6" s="13" t="s">
        <v>42</v>
      </c>
      <c r="B6" s="13" t="s">
        <v>43</v>
      </c>
      <c r="C6" s="13" t="s">
        <v>44</v>
      </c>
      <c r="D6" s="13">
        <v>12</v>
      </c>
      <c r="E6" s="13">
        <v>13</v>
      </c>
      <c r="F6" s="13">
        <v>21</v>
      </c>
      <c r="G6" s="13">
        <v>23</v>
      </c>
      <c r="H6" s="13">
        <f t="shared" si="0"/>
        <v>69</v>
      </c>
    </row>
    <row r="7" spans="1:8">
      <c r="A7" s="13" t="s">
        <v>45</v>
      </c>
      <c r="B7" s="13" t="s">
        <v>40</v>
      </c>
      <c r="C7" s="13" t="s">
        <v>46</v>
      </c>
      <c r="D7" s="13">
        <v>20</v>
      </c>
      <c r="E7" s="13">
        <v>19</v>
      </c>
      <c r="F7" s="13">
        <v>29</v>
      </c>
      <c r="G7" s="13">
        <v>27</v>
      </c>
      <c r="H7" s="13">
        <f t="shared" si="0"/>
        <v>95</v>
      </c>
    </row>
    <row r="8" spans="1:8">
      <c r="A8" s="13" t="s">
        <v>47</v>
      </c>
      <c r="B8" s="13" t="s">
        <v>37</v>
      </c>
      <c r="C8" s="13" t="s">
        <v>48</v>
      </c>
      <c r="D8" s="13">
        <v>19</v>
      </c>
      <c r="E8" s="13">
        <v>19</v>
      </c>
      <c r="F8" s="13">
        <v>26</v>
      </c>
      <c r="G8" s="13">
        <v>28</v>
      </c>
      <c r="H8" s="13">
        <f t="shared" si="0"/>
        <v>92</v>
      </c>
    </row>
    <row r="9" spans="1:8">
      <c r="A9" s="13" t="s">
        <v>49</v>
      </c>
      <c r="B9" s="13" t="s">
        <v>37</v>
      </c>
      <c r="C9" s="13" t="s">
        <v>50</v>
      </c>
      <c r="D9" s="13">
        <v>16</v>
      </c>
      <c r="E9" s="13">
        <v>17</v>
      </c>
      <c r="F9" s="13">
        <v>23</v>
      </c>
      <c r="G9" s="13">
        <v>21</v>
      </c>
      <c r="H9" s="13">
        <f t="shared" si="0"/>
        <v>77</v>
      </c>
    </row>
    <row r="10" spans="1:8">
      <c r="A10" s="13" t="s">
        <v>51</v>
      </c>
      <c r="B10" s="13" t="s">
        <v>43</v>
      </c>
      <c r="C10" s="13" t="s">
        <v>52</v>
      </c>
      <c r="D10" s="13">
        <v>19</v>
      </c>
      <c r="E10" s="13">
        <v>18</v>
      </c>
      <c r="F10" s="13">
        <v>27</v>
      </c>
      <c r="G10" s="13">
        <v>26</v>
      </c>
      <c r="H10" s="13">
        <f t="shared" si="0"/>
        <v>90</v>
      </c>
    </row>
    <row r="11" spans="1:8">
      <c r="A11" s="13" t="s">
        <v>53</v>
      </c>
      <c r="B11" s="13" t="s">
        <v>54</v>
      </c>
      <c r="C11" s="13" t="s">
        <v>55</v>
      </c>
      <c r="D11" s="13">
        <v>14</v>
      </c>
      <c r="E11" s="13">
        <v>13</v>
      </c>
      <c r="F11" s="13">
        <v>18</v>
      </c>
      <c r="G11" s="13">
        <v>20</v>
      </c>
      <c r="H11" s="13">
        <f t="shared" si="0"/>
        <v>65</v>
      </c>
    </row>
    <row r="12" spans="1:8">
      <c r="A12" s="13" t="s">
        <v>56</v>
      </c>
      <c r="B12" s="13" t="s">
        <v>57</v>
      </c>
      <c r="C12" s="13" t="s">
        <v>58</v>
      </c>
      <c r="D12" s="13">
        <v>12</v>
      </c>
      <c r="E12" s="13">
        <v>10</v>
      </c>
      <c r="F12" s="13">
        <v>15</v>
      </c>
      <c r="G12" s="13">
        <v>18</v>
      </c>
      <c r="H12" s="13">
        <f t="shared" si="0"/>
        <v>55</v>
      </c>
    </row>
    <row r="13" spans="1:8">
      <c r="A13" s="13" t="s">
        <v>59</v>
      </c>
      <c r="B13" s="13" t="s">
        <v>37</v>
      </c>
      <c r="C13" s="13" t="s">
        <v>60</v>
      </c>
      <c r="D13" s="13">
        <v>16</v>
      </c>
      <c r="E13" s="13">
        <v>17</v>
      </c>
      <c r="F13" s="13">
        <v>19</v>
      </c>
      <c r="G13" s="13">
        <v>21</v>
      </c>
      <c r="H13" s="13">
        <f t="shared" si="0"/>
        <v>73</v>
      </c>
    </row>
    <row r="14" spans="1:8">
      <c r="A14" s="13" t="s">
        <v>61</v>
      </c>
      <c r="B14" s="13" t="s">
        <v>54</v>
      </c>
      <c r="C14" s="13" t="s">
        <v>62</v>
      </c>
      <c r="D14" s="13">
        <v>15</v>
      </c>
      <c r="E14" s="13">
        <v>18</v>
      </c>
      <c r="F14" s="13">
        <v>20</v>
      </c>
      <c r="G14" s="13">
        <v>17</v>
      </c>
      <c r="H14" s="13">
        <f t="shared" si="0"/>
        <v>70</v>
      </c>
    </row>
    <row r="15" spans="1:8">
      <c r="A15" s="13" t="s">
        <v>63</v>
      </c>
      <c r="B15" s="13" t="s">
        <v>37</v>
      </c>
      <c r="C15" s="13" t="s">
        <v>64</v>
      </c>
      <c r="D15" s="13">
        <v>18</v>
      </c>
      <c r="E15" s="13">
        <v>17</v>
      </c>
      <c r="F15" s="13">
        <v>24</v>
      </c>
      <c r="G15" s="13">
        <v>21</v>
      </c>
      <c r="H15" s="13">
        <f t="shared" si="0"/>
        <v>80</v>
      </c>
    </row>
    <row r="16" spans="1:8">
      <c r="A16" s="13" t="s">
        <v>65</v>
      </c>
      <c r="B16" s="13" t="s">
        <v>43</v>
      </c>
      <c r="C16" s="13" t="s">
        <v>66</v>
      </c>
      <c r="D16" s="13">
        <v>17</v>
      </c>
      <c r="E16" s="13">
        <v>15</v>
      </c>
      <c r="F16" s="13">
        <v>22</v>
      </c>
      <c r="G16" s="13">
        <v>23</v>
      </c>
      <c r="H16" s="13">
        <f t="shared" si="0"/>
        <v>77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B1"/>
    </sheetView>
  </sheetViews>
  <sheetFormatPr defaultRowHeight="17.399999999999999"/>
  <cols>
    <col min="2" max="2" width="11.8984375" customWidth="1"/>
    <col min="3" max="7" width="11.59765625" customWidth="1"/>
  </cols>
  <sheetData>
    <row r="1" spans="1:7">
      <c r="A1" s="14" t="s">
        <v>67</v>
      </c>
      <c r="B1" s="14"/>
    </row>
    <row r="2" spans="1:7">
      <c r="A2" s="13" t="s">
        <v>68</v>
      </c>
      <c r="B2" s="15">
        <v>16000</v>
      </c>
    </row>
    <row r="3" spans="1:7">
      <c r="A3" s="13" t="s">
        <v>69</v>
      </c>
      <c r="B3" s="15">
        <v>3000</v>
      </c>
    </row>
    <row r="4" spans="1:7">
      <c r="A4" s="13" t="s">
        <v>70</v>
      </c>
      <c r="B4" s="15">
        <f>B2*B3</f>
        <v>48000000</v>
      </c>
    </row>
    <row r="5" spans="1:7">
      <c r="A5" s="13" t="s">
        <v>71</v>
      </c>
      <c r="B5" s="15">
        <f>B2*0.25*B3</f>
        <v>12000000</v>
      </c>
    </row>
    <row r="6" spans="1:7">
      <c r="A6" s="13" t="s">
        <v>72</v>
      </c>
      <c r="B6" s="15">
        <v>6000000</v>
      </c>
    </row>
    <row r="7" spans="1:7">
      <c r="A7" s="13" t="s">
        <v>73</v>
      </c>
      <c r="B7" s="15">
        <v>12000000</v>
      </c>
    </row>
    <row r="8" spans="1:7">
      <c r="A8" s="13" t="s">
        <v>74</v>
      </c>
      <c r="B8" s="15">
        <f>B4-SUM(B5:B7)</f>
        <v>18000000</v>
      </c>
    </row>
    <row r="11" spans="1:7">
      <c r="A11" s="16" t="s">
        <v>75</v>
      </c>
    </row>
    <row r="13" spans="1:7">
      <c r="C13" s="17" t="s">
        <v>69</v>
      </c>
    </row>
    <row r="14" spans="1:7">
      <c r="B14" s="15"/>
      <c r="C14" s="15">
        <v>2000</v>
      </c>
      <c r="D14" s="15">
        <v>2500</v>
      </c>
      <c r="E14" s="15">
        <v>3000</v>
      </c>
      <c r="F14" s="15">
        <v>3500</v>
      </c>
      <c r="G14" s="15">
        <v>4000</v>
      </c>
    </row>
    <row r="15" spans="1:7">
      <c r="A15" s="17" t="s">
        <v>68</v>
      </c>
      <c r="B15" s="15">
        <v>13000</v>
      </c>
      <c r="C15" s="15"/>
      <c r="D15" s="15"/>
      <c r="E15" s="15"/>
      <c r="F15" s="15"/>
      <c r="G15" s="15"/>
    </row>
    <row r="16" spans="1:7">
      <c r="B16" s="15">
        <v>14000</v>
      </c>
      <c r="C16" s="15"/>
      <c r="D16" s="15"/>
      <c r="E16" s="15"/>
      <c r="F16" s="15"/>
      <c r="G16" s="15"/>
    </row>
    <row r="17" spans="2:7">
      <c r="B17" s="15">
        <v>15000</v>
      </c>
      <c r="C17" s="15"/>
      <c r="D17" s="15"/>
      <c r="E17" s="15"/>
      <c r="F17" s="15"/>
      <c r="G17" s="15"/>
    </row>
    <row r="18" spans="2:7">
      <c r="B18" s="15">
        <v>16000</v>
      </c>
      <c r="C18" s="15"/>
      <c r="D18" s="15"/>
      <c r="E18" s="15"/>
      <c r="F18" s="15"/>
      <c r="G18" s="15"/>
    </row>
    <row r="19" spans="2:7">
      <c r="B19" s="15">
        <v>17000</v>
      </c>
      <c r="C19" s="15"/>
      <c r="D19" s="15"/>
      <c r="E19" s="15"/>
      <c r="F19" s="15"/>
      <c r="G19" s="15"/>
    </row>
    <row r="20" spans="2:7">
      <c r="B20" s="15">
        <v>18000</v>
      </c>
      <c r="C20" s="15"/>
      <c r="D20" s="15"/>
      <c r="E20" s="15"/>
      <c r="F20" s="15"/>
      <c r="G20" s="15"/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"/>
    </sheetView>
  </sheetViews>
  <sheetFormatPr defaultRowHeight="17.399999999999999"/>
  <cols>
    <col min="4" max="5" width="11.59765625" bestFit="1" customWidth="1"/>
  </cols>
  <sheetData>
    <row r="1" spans="1:5" ht="21">
      <c r="A1" s="18" t="s">
        <v>76</v>
      </c>
      <c r="B1" s="18"/>
      <c r="C1" s="18"/>
      <c r="D1" s="18"/>
      <c r="E1" s="18"/>
    </row>
    <row r="3" spans="1:5">
      <c r="A3" s="13" t="s">
        <v>77</v>
      </c>
      <c r="B3" s="13" t="s">
        <v>78</v>
      </c>
      <c r="C3" s="13" t="s">
        <v>79</v>
      </c>
      <c r="D3" s="13" t="s">
        <v>80</v>
      </c>
      <c r="E3" s="13" t="s">
        <v>81</v>
      </c>
    </row>
    <row r="4" spans="1:5">
      <c r="A4" s="13" t="s">
        <v>82</v>
      </c>
      <c r="B4" s="15">
        <v>300000</v>
      </c>
      <c r="C4" s="19">
        <v>3.5000000000000003E-2</v>
      </c>
      <c r="D4" s="15">
        <v>36</v>
      </c>
      <c r="E4" s="15">
        <f t="shared" ref="E4:E12" si="0">ROUND(FV(C4/12,D4,-B4),-3)</f>
        <v>11370000</v>
      </c>
    </row>
    <row r="5" spans="1:5">
      <c r="A5" s="13" t="s">
        <v>83</v>
      </c>
      <c r="B5" s="15">
        <v>250000</v>
      </c>
      <c r="C5" s="19">
        <v>3.2000000000000001E-2</v>
      </c>
      <c r="D5" s="15">
        <v>24</v>
      </c>
      <c r="E5" s="15">
        <f t="shared" si="0"/>
        <v>6188000</v>
      </c>
    </row>
    <row r="6" spans="1:5">
      <c r="A6" s="13" t="s">
        <v>84</v>
      </c>
      <c r="B6" s="15">
        <v>280000</v>
      </c>
      <c r="C6" s="19">
        <v>3.2000000000000001E-2</v>
      </c>
      <c r="D6" s="15">
        <v>48</v>
      </c>
      <c r="E6" s="15">
        <f t="shared" si="0"/>
        <v>14318000</v>
      </c>
    </row>
    <row r="7" spans="1:5">
      <c r="A7" s="13" t="s">
        <v>85</v>
      </c>
      <c r="B7" s="15">
        <v>320000</v>
      </c>
      <c r="C7" s="19">
        <v>3.5000000000000003E-2</v>
      </c>
      <c r="D7" s="15">
        <v>36</v>
      </c>
      <c r="E7" s="15">
        <f t="shared" si="0"/>
        <v>12128000</v>
      </c>
    </row>
    <row r="8" spans="1:5">
      <c r="A8" s="13" t="s">
        <v>86</v>
      </c>
      <c r="B8" s="15">
        <v>300000</v>
      </c>
      <c r="C8" s="19">
        <v>3.5000000000000003E-2</v>
      </c>
      <c r="D8" s="15">
        <v>24</v>
      </c>
      <c r="E8" s="15">
        <f t="shared" si="0"/>
        <v>7447000</v>
      </c>
    </row>
    <row r="9" spans="1:5">
      <c r="A9" s="13" t="s">
        <v>87</v>
      </c>
      <c r="B9" s="15">
        <v>250000</v>
      </c>
      <c r="C9" s="19">
        <v>3.2000000000000001E-2</v>
      </c>
      <c r="D9" s="15">
        <v>48</v>
      </c>
      <c r="E9" s="15">
        <f t="shared" si="0"/>
        <v>12784000</v>
      </c>
    </row>
    <row r="10" spans="1:5">
      <c r="A10" s="13" t="s">
        <v>88</v>
      </c>
      <c r="B10" s="15">
        <v>200000</v>
      </c>
      <c r="C10" s="19">
        <v>3.2000000000000001E-2</v>
      </c>
      <c r="D10" s="15">
        <v>24</v>
      </c>
      <c r="E10" s="15">
        <f t="shared" si="0"/>
        <v>4950000</v>
      </c>
    </row>
    <row r="11" spans="1:5">
      <c r="A11" s="13" t="s">
        <v>89</v>
      </c>
      <c r="B11" s="15">
        <v>300000</v>
      </c>
      <c r="C11" s="19">
        <v>3.5000000000000003E-2</v>
      </c>
      <c r="D11" s="15">
        <v>36</v>
      </c>
      <c r="E11" s="15">
        <f t="shared" si="0"/>
        <v>11370000</v>
      </c>
    </row>
    <row r="12" spans="1:5">
      <c r="A12" s="13" t="s">
        <v>90</v>
      </c>
      <c r="B12" s="15">
        <v>350000</v>
      </c>
      <c r="C12" s="19">
        <v>3.5000000000000003E-2</v>
      </c>
      <c r="D12" s="15">
        <v>36</v>
      </c>
      <c r="E12" s="15">
        <f t="shared" si="0"/>
        <v>13265000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"/>
    </sheetView>
  </sheetViews>
  <sheetFormatPr defaultRowHeight="17.399999999999999"/>
  <cols>
    <col min="3" max="4" width="10.69921875" bestFit="1" customWidth="1"/>
    <col min="5" max="6" width="10.59765625" bestFit="1" customWidth="1"/>
  </cols>
  <sheetData>
    <row r="1" spans="1:7" ht="21">
      <c r="A1" s="18" t="s">
        <v>91</v>
      </c>
      <c r="B1" s="18"/>
      <c r="C1" s="18"/>
      <c r="D1" s="18"/>
      <c r="E1" s="18"/>
      <c r="F1" s="18"/>
      <c r="G1" s="18"/>
    </row>
    <row r="3" spans="1:7">
      <c r="A3" s="13" t="s">
        <v>92</v>
      </c>
      <c r="B3" s="13" t="s">
        <v>93</v>
      </c>
      <c r="C3" s="13" t="s">
        <v>94</v>
      </c>
      <c r="D3" s="13" t="s">
        <v>95</v>
      </c>
      <c r="E3" s="13" t="s">
        <v>96</v>
      </c>
      <c r="F3" s="13" t="s">
        <v>97</v>
      </c>
      <c r="G3" s="13" t="s">
        <v>98</v>
      </c>
    </row>
    <row r="4" spans="1:7">
      <c r="A4" s="13" t="s">
        <v>99</v>
      </c>
      <c r="B4" s="13">
        <v>101</v>
      </c>
      <c r="C4" s="20">
        <v>43834</v>
      </c>
      <c r="D4" s="20">
        <v>43837</v>
      </c>
      <c r="E4" s="21">
        <v>400000</v>
      </c>
      <c r="F4" s="21">
        <v>430000</v>
      </c>
      <c r="G4" s="21">
        <f>F4*$B$18</f>
        <v>51600</v>
      </c>
    </row>
    <row r="5" spans="1:7">
      <c r="A5" s="13" t="s">
        <v>100</v>
      </c>
      <c r="B5" s="13">
        <v>102</v>
      </c>
      <c r="C5" s="20">
        <v>43845</v>
      </c>
      <c r="D5" s="20">
        <v>43848</v>
      </c>
      <c r="E5" s="21">
        <v>1000000</v>
      </c>
      <c r="F5" s="21">
        <v>1070000</v>
      </c>
      <c r="G5" s="21">
        <f t="shared" ref="G5:G15" si="0">F5*$B$18</f>
        <v>128400</v>
      </c>
    </row>
    <row r="6" spans="1:7">
      <c r="A6" s="13" t="s">
        <v>101</v>
      </c>
      <c r="B6" s="13">
        <v>103</v>
      </c>
      <c r="C6" s="20">
        <v>43851</v>
      </c>
      <c r="D6" s="20">
        <v>43853</v>
      </c>
      <c r="E6" s="21">
        <v>100000</v>
      </c>
      <c r="F6" s="21">
        <v>120000</v>
      </c>
      <c r="G6" s="21">
        <f t="shared" si="0"/>
        <v>14400</v>
      </c>
    </row>
    <row r="7" spans="1:7">
      <c r="A7" s="22" t="s">
        <v>102</v>
      </c>
      <c r="B7" s="23"/>
      <c r="C7" s="23"/>
      <c r="D7" s="24"/>
      <c r="E7" s="21">
        <f>SUM(E4:E6)</f>
        <v>1500000</v>
      </c>
      <c r="F7" s="21">
        <f t="shared" ref="F7:G7" si="1">SUM(F4:F6)</f>
        <v>1620000</v>
      </c>
      <c r="G7" s="21">
        <f t="shared" si="1"/>
        <v>194400</v>
      </c>
    </row>
    <row r="8" spans="1:7">
      <c r="A8" s="13" t="s">
        <v>103</v>
      </c>
      <c r="B8" s="13">
        <v>102</v>
      </c>
      <c r="C8" s="20">
        <v>43867</v>
      </c>
      <c r="D8" s="20">
        <v>43869</v>
      </c>
      <c r="E8" s="21">
        <v>500000</v>
      </c>
      <c r="F8" s="21">
        <v>550000</v>
      </c>
      <c r="G8" s="21">
        <f t="shared" si="0"/>
        <v>66000</v>
      </c>
    </row>
    <row r="9" spans="1:7">
      <c r="A9" s="13" t="s">
        <v>104</v>
      </c>
      <c r="B9" s="13">
        <v>103</v>
      </c>
      <c r="C9" s="20">
        <v>43871</v>
      </c>
      <c r="D9" s="20">
        <v>43873</v>
      </c>
      <c r="E9" s="21">
        <v>450000</v>
      </c>
      <c r="F9" s="21">
        <v>480000</v>
      </c>
      <c r="G9" s="21">
        <f t="shared" si="0"/>
        <v>57600</v>
      </c>
    </row>
    <row r="10" spans="1:7">
      <c r="A10" s="13" t="s">
        <v>105</v>
      </c>
      <c r="B10" s="13">
        <v>103</v>
      </c>
      <c r="C10" s="20">
        <v>43874</v>
      </c>
      <c r="D10" s="20">
        <v>43877</v>
      </c>
      <c r="E10" s="21">
        <v>450000</v>
      </c>
      <c r="F10" s="21">
        <v>480000</v>
      </c>
      <c r="G10" s="21">
        <f t="shared" si="0"/>
        <v>57600</v>
      </c>
    </row>
    <row r="11" spans="1:7">
      <c r="A11" s="13" t="s">
        <v>104</v>
      </c>
      <c r="B11" s="13">
        <v>104</v>
      </c>
      <c r="C11" s="20">
        <v>43884</v>
      </c>
      <c r="D11" s="20">
        <v>43886</v>
      </c>
      <c r="E11" s="21">
        <v>500000</v>
      </c>
      <c r="F11" s="21">
        <v>540000</v>
      </c>
      <c r="G11" s="21">
        <f t="shared" si="0"/>
        <v>64800</v>
      </c>
    </row>
    <row r="12" spans="1:7">
      <c r="A12" s="22" t="s">
        <v>106</v>
      </c>
      <c r="B12" s="23"/>
      <c r="C12" s="23"/>
      <c r="D12" s="24"/>
      <c r="E12" s="21">
        <f>SUM(E8:E11)</f>
        <v>1900000</v>
      </c>
      <c r="F12" s="21">
        <f t="shared" ref="F12:G12" si="2">SUM(F8:F11)</f>
        <v>2050000</v>
      </c>
      <c r="G12" s="21">
        <f t="shared" si="2"/>
        <v>246000</v>
      </c>
    </row>
    <row r="13" spans="1:7">
      <c r="A13" s="13" t="s">
        <v>107</v>
      </c>
      <c r="B13" s="13">
        <v>101</v>
      </c>
      <c r="C13" s="20">
        <v>43892</v>
      </c>
      <c r="D13" s="20">
        <v>43895</v>
      </c>
      <c r="E13" s="21">
        <v>500000</v>
      </c>
      <c r="F13" s="21">
        <v>550000</v>
      </c>
      <c r="G13" s="21">
        <f t="shared" si="0"/>
        <v>66000</v>
      </c>
    </row>
    <row r="14" spans="1:7">
      <c r="A14" s="13" t="s">
        <v>108</v>
      </c>
      <c r="B14" s="13">
        <v>102</v>
      </c>
      <c r="C14" s="20">
        <v>43899</v>
      </c>
      <c r="D14" s="20">
        <v>43901</v>
      </c>
      <c r="E14" s="21">
        <v>1400000</v>
      </c>
      <c r="F14" s="21">
        <v>1450000</v>
      </c>
      <c r="G14" s="21">
        <f t="shared" si="0"/>
        <v>174000</v>
      </c>
    </row>
    <row r="15" spans="1:7">
      <c r="A15" s="13" t="s">
        <v>107</v>
      </c>
      <c r="B15" s="13">
        <v>104</v>
      </c>
      <c r="C15" s="20">
        <v>43904</v>
      </c>
      <c r="D15" s="20">
        <v>43910</v>
      </c>
      <c r="E15" s="21">
        <v>1500000</v>
      </c>
      <c r="F15" s="21">
        <v>1560000</v>
      </c>
      <c r="G15" s="21">
        <f t="shared" si="0"/>
        <v>187200</v>
      </c>
    </row>
    <row r="16" spans="1:7">
      <c r="A16" s="22" t="s">
        <v>102</v>
      </c>
      <c r="B16" s="23"/>
      <c r="C16" s="23"/>
      <c r="D16" s="24"/>
      <c r="E16" s="21">
        <f>SUM(E13:E15)</f>
        <v>3400000</v>
      </c>
      <c r="F16" s="21">
        <f t="shared" ref="F16:G16" si="3">SUM(F13:F15)</f>
        <v>3560000</v>
      </c>
      <c r="G16" s="21">
        <f t="shared" si="3"/>
        <v>427200</v>
      </c>
    </row>
    <row r="18" spans="1:2">
      <c r="A18" s="25" t="s">
        <v>109</v>
      </c>
      <c r="B18" s="26">
        <v>0.12</v>
      </c>
    </row>
  </sheetData>
  <mergeCells count="4">
    <mergeCell ref="A1:G1"/>
    <mergeCell ref="A7:D7"/>
    <mergeCell ref="A12:D12"/>
    <mergeCell ref="A16:D1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F1"/>
    </sheetView>
  </sheetViews>
  <sheetFormatPr defaultRowHeight="17.399999999999999"/>
  <cols>
    <col min="4" max="4" width="10.59765625" bestFit="1" customWidth="1"/>
    <col min="6" max="6" width="10.59765625" bestFit="1" customWidth="1"/>
  </cols>
  <sheetData>
    <row r="1" spans="1:6" ht="21">
      <c r="A1" s="18" t="s">
        <v>110</v>
      </c>
      <c r="B1" s="18"/>
      <c r="C1" s="18"/>
      <c r="D1" s="18"/>
      <c r="E1" s="18"/>
      <c r="F1" s="18"/>
    </row>
    <row r="3" spans="1:6">
      <c r="A3" s="13" t="s">
        <v>111</v>
      </c>
      <c r="B3" s="13" t="s">
        <v>112</v>
      </c>
      <c r="C3" s="13" t="s">
        <v>113</v>
      </c>
      <c r="D3" s="13" t="s">
        <v>114</v>
      </c>
      <c r="E3" s="13" t="s">
        <v>115</v>
      </c>
      <c r="F3" s="13" t="s">
        <v>116</v>
      </c>
    </row>
    <row r="4" spans="1:6">
      <c r="A4" s="13" t="s">
        <v>117</v>
      </c>
      <c r="B4" s="13" t="s">
        <v>118</v>
      </c>
      <c r="C4" s="13" t="s">
        <v>119</v>
      </c>
      <c r="D4" s="15">
        <v>4000000</v>
      </c>
      <c r="E4" s="15">
        <v>350000</v>
      </c>
      <c r="F4" s="15">
        <v>1600000</v>
      </c>
    </row>
    <row r="5" spans="1:6">
      <c r="A5" s="13" t="s">
        <v>120</v>
      </c>
      <c r="B5" s="13" t="s">
        <v>121</v>
      </c>
      <c r="C5" s="13" t="s">
        <v>122</v>
      </c>
      <c r="D5" s="15">
        <v>3600000</v>
      </c>
      <c r="E5" s="15">
        <v>600000</v>
      </c>
      <c r="F5" s="15">
        <v>1440000</v>
      </c>
    </row>
    <row r="6" spans="1:6">
      <c r="A6" s="13" t="s">
        <v>117</v>
      </c>
      <c r="B6" s="13" t="s">
        <v>123</v>
      </c>
      <c r="C6" s="13" t="s">
        <v>124</v>
      </c>
      <c r="D6" s="15">
        <v>2650000</v>
      </c>
      <c r="E6" s="15">
        <v>250000</v>
      </c>
      <c r="F6" s="15">
        <v>1060000</v>
      </c>
    </row>
    <row r="7" spans="1:6">
      <c r="A7" s="13" t="s">
        <v>120</v>
      </c>
      <c r="B7" s="13" t="s">
        <v>125</v>
      </c>
      <c r="C7" s="13" t="s">
        <v>124</v>
      </c>
      <c r="D7" s="15">
        <v>2600000</v>
      </c>
      <c r="E7" s="15">
        <v>450000</v>
      </c>
      <c r="F7" s="15">
        <v>1040000</v>
      </c>
    </row>
    <row r="8" spans="1:6">
      <c r="A8" s="13" t="s">
        <v>117</v>
      </c>
      <c r="B8" s="13" t="s">
        <v>126</v>
      </c>
      <c r="C8" s="13" t="s">
        <v>127</v>
      </c>
      <c r="D8" s="15">
        <v>2100000</v>
      </c>
      <c r="E8" s="15">
        <v>500000</v>
      </c>
      <c r="F8" s="15">
        <v>840000</v>
      </c>
    </row>
    <row r="9" spans="1:6">
      <c r="A9" s="13" t="s">
        <v>128</v>
      </c>
      <c r="B9" s="13" t="s">
        <v>129</v>
      </c>
      <c r="C9" s="13" t="s">
        <v>119</v>
      </c>
      <c r="D9" s="15">
        <v>3950000</v>
      </c>
      <c r="E9" s="15">
        <v>600000</v>
      </c>
      <c r="F9" s="15">
        <v>1580000</v>
      </c>
    </row>
    <row r="10" spans="1:6">
      <c r="A10" s="13" t="s">
        <v>128</v>
      </c>
      <c r="B10" s="13" t="s">
        <v>130</v>
      </c>
      <c r="C10" s="13" t="s">
        <v>131</v>
      </c>
      <c r="D10" s="15">
        <v>3500000</v>
      </c>
      <c r="E10" s="15">
        <v>650000</v>
      </c>
      <c r="F10" s="15">
        <v>1400000</v>
      </c>
    </row>
    <row r="11" spans="1:6">
      <c r="A11" s="13" t="s">
        <v>128</v>
      </c>
      <c r="B11" s="13" t="s">
        <v>132</v>
      </c>
      <c r="C11" s="13" t="s">
        <v>124</v>
      </c>
      <c r="D11" s="15">
        <v>2800000</v>
      </c>
      <c r="E11" s="15">
        <v>250000</v>
      </c>
      <c r="F11" s="15">
        <v>1120000</v>
      </c>
    </row>
    <row r="12" spans="1:6">
      <c r="A12" s="13" t="s">
        <v>128</v>
      </c>
      <c r="B12" s="13" t="s">
        <v>133</v>
      </c>
      <c r="C12" s="13" t="s">
        <v>127</v>
      </c>
      <c r="D12" s="15">
        <v>2150000</v>
      </c>
      <c r="E12" s="15">
        <v>600000</v>
      </c>
      <c r="F12" s="15">
        <v>860000</v>
      </c>
    </row>
    <row r="13" spans="1:6">
      <c r="A13" s="13" t="s">
        <v>128</v>
      </c>
      <c r="B13" s="13" t="s">
        <v>134</v>
      </c>
      <c r="C13" s="13" t="s">
        <v>127</v>
      </c>
      <c r="D13" s="15">
        <v>2200000</v>
      </c>
      <c r="E13" s="15">
        <v>300000</v>
      </c>
      <c r="F13" s="15">
        <v>880000</v>
      </c>
    </row>
    <row r="14" spans="1:6">
      <c r="A14" s="13" t="s">
        <v>135</v>
      </c>
      <c r="B14" s="13" t="s">
        <v>136</v>
      </c>
      <c r="C14" s="13" t="s">
        <v>119</v>
      </c>
      <c r="D14" s="15">
        <v>3900000</v>
      </c>
      <c r="E14" s="15">
        <v>350000</v>
      </c>
      <c r="F14" s="15">
        <v>1560000</v>
      </c>
    </row>
    <row r="15" spans="1:6">
      <c r="A15" s="13" t="s">
        <v>135</v>
      </c>
      <c r="B15" s="13" t="s">
        <v>137</v>
      </c>
      <c r="C15" s="13" t="s">
        <v>131</v>
      </c>
      <c r="D15" s="15">
        <v>3500000</v>
      </c>
      <c r="E15" s="15">
        <v>400000</v>
      </c>
      <c r="F15" s="15">
        <v>1400000</v>
      </c>
    </row>
    <row r="16" spans="1:6">
      <c r="A16" s="13" t="s">
        <v>138</v>
      </c>
      <c r="B16" s="13" t="s">
        <v>139</v>
      </c>
      <c r="C16" s="13" t="s">
        <v>124</v>
      </c>
      <c r="D16" s="15">
        <v>2700000</v>
      </c>
      <c r="E16" s="15">
        <v>380000</v>
      </c>
      <c r="F16" s="15">
        <v>1080000</v>
      </c>
    </row>
    <row r="17" spans="1:6">
      <c r="A17" s="13" t="s">
        <v>135</v>
      </c>
      <c r="B17" s="13" t="s">
        <v>140</v>
      </c>
      <c r="C17" s="13" t="s">
        <v>127</v>
      </c>
      <c r="D17" s="15">
        <v>2250000</v>
      </c>
      <c r="E17" s="15">
        <v>550000</v>
      </c>
      <c r="F17" s="15">
        <v>900000</v>
      </c>
    </row>
    <row r="18" spans="1:6">
      <c r="A18" s="13" t="s">
        <v>138</v>
      </c>
      <c r="B18" s="13" t="s">
        <v>141</v>
      </c>
      <c r="C18" s="13" t="s">
        <v>127</v>
      </c>
      <c r="D18" s="15">
        <v>2100000</v>
      </c>
      <c r="E18" s="15">
        <v>480000</v>
      </c>
      <c r="F18" s="15">
        <v>840000</v>
      </c>
    </row>
    <row r="19" spans="1:6">
      <c r="A19" s="13" t="s">
        <v>142</v>
      </c>
      <c r="B19" s="13" t="s">
        <v>143</v>
      </c>
      <c r="C19" s="13" t="s">
        <v>119</v>
      </c>
      <c r="D19" s="15">
        <v>3800000</v>
      </c>
      <c r="E19" s="15">
        <v>320000</v>
      </c>
      <c r="F19" s="15">
        <v>1520000</v>
      </c>
    </row>
    <row r="20" spans="1:6">
      <c r="A20" s="13" t="s">
        <v>142</v>
      </c>
      <c r="B20" s="13" t="s">
        <v>144</v>
      </c>
      <c r="C20" s="13" t="s">
        <v>131</v>
      </c>
      <c r="D20" s="15">
        <v>3450000</v>
      </c>
      <c r="E20" s="15">
        <v>550000</v>
      </c>
      <c r="F20" s="15">
        <v>1380000</v>
      </c>
    </row>
    <row r="21" spans="1:6">
      <c r="A21" s="13" t="s">
        <v>145</v>
      </c>
      <c r="B21" s="13" t="s">
        <v>146</v>
      </c>
      <c r="C21" s="13" t="s">
        <v>124</v>
      </c>
      <c r="D21" s="15">
        <v>2800000</v>
      </c>
      <c r="E21" s="15">
        <v>350000</v>
      </c>
      <c r="F21" s="15">
        <v>1120000</v>
      </c>
    </row>
    <row r="22" spans="1:6">
      <c r="A22" s="13" t="s">
        <v>142</v>
      </c>
      <c r="B22" s="13" t="s">
        <v>147</v>
      </c>
      <c r="C22" s="13" t="s">
        <v>124</v>
      </c>
      <c r="D22" s="15">
        <v>2750000</v>
      </c>
      <c r="E22" s="15">
        <v>550000</v>
      </c>
      <c r="F22" s="15">
        <v>1100000</v>
      </c>
    </row>
    <row r="23" spans="1:6">
      <c r="A23" s="13" t="s">
        <v>142</v>
      </c>
      <c r="B23" s="13" t="s">
        <v>148</v>
      </c>
      <c r="C23" s="13" t="s">
        <v>127</v>
      </c>
      <c r="D23" s="15">
        <v>2000000</v>
      </c>
      <c r="E23" s="15">
        <v>480000</v>
      </c>
      <c r="F23" s="15">
        <v>800000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1"/>
    </sheetView>
  </sheetViews>
  <sheetFormatPr defaultRowHeight="17.399999999999999"/>
  <cols>
    <col min="1" max="1" width="17.59765625" bestFit="1" customWidth="1"/>
    <col min="6" max="6" width="17.59765625" bestFit="1" customWidth="1"/>
  </cols>
  <sheetData>
    <row r="1" spans="1:9" ht="25.2">
      <c r="A1" s="27" t="s">
        <v>149</v>
      </c>
      <c r="B1" s="27"/>
      <c r="C1" s="27"/>
      <c r="D1" s="27"/>
      <c r="E1" s="27"/>
      <c r="F1" s="27"/>
      <c r="G1" s="27"/>
      <c r="H1" s="27"/>
      <c r="I1" s="27"/>
    </row>
    <row r="2" spans="1:9">
      <c r="A2" s="28"/>
      <c r="B2" s="28"/>
      <c r="C2" s="28"/>
      <c r="D2" s="28"/>
      <c r="E2" s="28"/>
      <c r="F2" s="29"/>
    </row>
    <row r="3" spans="1:9">
      <c r="A3" t="s">
        <v>150</v>
      </c>
      <c r="F3" t="s">
        <v>151</v>
      </c>
    </row>
    <row r="4" spans="1:9">
      <c r="A4" s="13" t="s">
        <v>152</v>
      </c>
      <c r="B4" s="13" t="s">
        <v>153</v>
      </c>
      <c r="C4" s="13" t="s">
        <v>154</v>
      </c>
      <c r="D4" s="13" t="s">
        <v>155</v>
      </c>
      <c r="F4" s="13" t="s">
        <v>152</v>
      </c>
      <c r="G4" s="13" t="s">
        <v>153</v>
      </c>
      <c r="H4" s="13" t="s">
        <v>154</v>
      </c>
      <c r="I4" s="13" t="s">
        <v>155</v>
      </c>
    </row>
    <row r="5" spans="1:9">
      <c r="A5" s="30" t="s">
        <v>156</v>
      </c>
      <c r="B5" s="15">
        <v>10800</v>
      </c>
      <c r="C5" s="15">
        <v>9000</v>
      </c>
      <c r="D5" s="15">
        <v>9140</v>
      </c>
      <c r="F5" s="30" t="s">
        <v>156</v>
      </c>
      <c r="G5" s="30"/>
      <c r="H5" s="30"/>
      <c r="I5" s="30"/>
    </row>
    <row r="6" spans="1:9">
      <c r="A6" s="30" t="s">
        <v>157</v>
      </c>
      <c r="B6" s="15">
        <v>9200</v>
      </c>
      <c r="C6" s="15">
        <v>13780</v>
      </c>
      <c r="D6" s="15">
        <v>13080</v>
      </c>
      <c r="F6" s="30" t="s">
        <v>158</v>
      </c>
      <c r="G6" s="30"/>
      <c r="H6" s="30"/>
      <c r="I6" s="30"/>
    </row>
    <row r="7" spans="1:9">
      <c r="A7" s="30" t="s">
        <v>158</v>
      </c>
      <c r="B7" s="15">
        <v>9060</v>
      </c>
      <c r="C7" s="15">
        <v>9160</v>
      </c>
      <c r="D7" s="15">
        <v>9140</v>
      </c>
      <c r="F7" s="30" t="s">
        <v>157</v>
      </c>
      <c r="G7" s="30"/>
      <c r="H7" s="30"/>
      <c r="I7" s="30"/>
    </row>
    <row r="8" spans="1:9">
      <c r="A8" s="30" t="s">
        <v>159</v>
      </c>
      <c r="B8" s="15">
        <v>3780</v>
      </c>
      <c r="C8" s="15">
        <v>3680</v>
      </c>
      <c r="D8" s="15">
        <v>2840</v>
      </c>
      <c r="F8" s="30" t="s">
        <v>159</v>
      </c>
      <c r="G8" s="30"/>
      <c r="H8" s="30"/>
      <c r="I8" s="30"/>
    </row>
    <row r="10" spans="1:9">
      <c r="A10" t="s">
        <v>160</v>
      </c>
    </row>
    <row r="11" spans="1:9">
      <c r="A11" s="13" t="s">
        <v>152</v>
      </c>
      <c r="B11" s="13" t="s">
        <v>153</v>
      </c>
      <c r="C11" s="13" t="s">
        <v>154</v>
      </c>
      <c r="D11" s="13" t="s">
        <v>155</v>
      </c>
    </row>
    <row r="12" spans="1:9">
      <c r="A12" s="30" t="s">
        <v>156</v>
      </c>
      <c r="B12" s="15">
        <v>11360</v>
      </c>
      <c r="C12" s="15">
        <v>5780</v>
      </c>
      <c r="D12" s="15">
        <v>17940</v>
      </c>
    </row>
    <row r="13" spans="1:9">
      <c r="A13" s="30" t="s">
        <v>158</v>
      </c>
      <c r="B13" s="15">
        <v>9560</v>
      </c>
      <c r="C13" s="15">
        <v>13960</v>
      </c>
      <c r="D13" s="15">
        <v>11560</v>
      </c>
    </row>
    <row r="14" spans="1:9">
      <c r="A14" s="30" t="s">
        <v>159</v>
      </c>
      <c r="B14" s="15">
        <v>3960</v>
      </c>
      <c r="C14" s="15">
        <v>9140</v>
      </c>
      <c r="D14" s="15">
        <v>19700</v>
      </c>
    </row>
    <row r="15" spans="1:9">
      <c r="A15" s="30" t="s">
        <v>157</v>
      </c>
      <c r="B15" s="15">
        <v>3740</v>
      </c>
      <c r="C15" s="15">
        <v>3300</v>
      </c>
      <c r="D15" s="15">
        <v>2840</v>
      </c>
    </row>
    <row r="17" spans="1:4">
      <c r="A17" t="s">
        <v>161</v>
      </c>
    </row>
    <row r="18" spans="1:4">
      <c r="A18" s="13" t="s">
        <v>152</v>
      </c>
      <c r="B18" s="13" t="s">
        <v>153</v>
      </c>
      <c r="C18" s="13" t="s">
        <v>154</v>
      </c>
      <c r="D18" s="13" t="s">
        <v>155</v>
      </c>
    </row>
    <row r="19" spans="1:4">
      <c r="A19" s="30" t="s">
        <v>156</v>
      </c>
      <c r="B19" s="15">
        <v>9360</v>
      </c>
      <c r="C19" s="15">
        <v>7080</v>
      </c>
      <c r="D19" s="15">
        <v>9120</v>
      </c>
    </row>
    <row r="20" spans="1:4">
      <c r="A20" s="30" t="s">
        <v>159</v>
      </c>
      <c r="B20" s="15">
        <v>5700</v>
      </c>
      <c r="C20" s="15">
        <v>13700</v>
      </c>
      <c r="D20" s="15">
        <v>11560</v>
      </c>
    </row>
    <row r="21" spans="1:4">
      <c r="A21" s="30" t="s">
        <v>158</v>
      </c>
      <c r="B21" s="15">
        <v>6700</v>
      </c>
      <c r="C21" s="15">
        <v>3080</v>
      </c>
      <c r="D21" s="15">
        <v>3300</v>
      </c>
    </row>
    <row r="22" spans="1:4">
      <c r="A22" s="30" t="s">
        <v>157</v>
      </c>
      <c r="B22" s="15">
        <v>9560</v>
      </c>
      <c r="C22" s="15">
        <v>14960</v>
      </c>
      <c r="D22" s="15">
        <v>9680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22" sqref="G22"/>
    </sheetView>
  </sheetViews>
  <sheetFormatPr defaultRowHeight="17.399999999999999"/>
  <cols>
    <col min="1" max="1" width="14.3984375" customWidth="1"/>
    <col min="6" max="6" width="10" customWidth="1"/>
    <col min="7" max="9" width="9.59765625" customWidth="1"/>
  </cols>
  <sheetData>
    <row r="1" spans="1:9">
      <c r="A1" s="31" t="s">
        <v>162</v>
      </c>
      <c r="B1" s="14" t="s">
        <v>163</v>
      </c>
      <c r="C1" s="14"/>
      <c r="D1" s="14"/>
    </row>
    <row r="2" spans="1:9">
      <c r="A2" s="13" t="s">
        <v>164</v>
      </c>
      <c r="B2" s="13" t="s">
        <v>165</v>
      </c>
      <c r="C2" s="13" t="s">
        <v>166</v>
      </c>
      <c r="D2" s="13" t="s">
        <v>167</v>
      </c>
    </row>
    <row r="3" spans="1:9">
      <c r="A3" s="13" t="s">
        <v>168</v>
      </c>
      <c r="B3" s="15">
        <v>200</v>
      </c>
      <c r="C3" s="15">
        <v>186</v>
      </c>
      <c r="D3" s="15">
        <v>14</v>
      </c>
    </row>
    <row r="4" spans="1:9">
      <c r="A4" s="13" t="s">
        <v>169</v>
      </c>
      <c r="B4" s="15">
        <v>150</v>
      </c>
      <c r="C4" s="15">
        <v>120</v>
      </c>
      <c r="D4" s="15">
        <v>30</v>
      </c>
    </row>
    <row r="5" spans="1:9">
      <c r="A5" s="13" t="s">
        <v>170</v>
      </c>
      <c r="B5" s="15">
        <v>300</v>
      </c>
      <c r="C5" s="15">
        <v>255</v>
      </c>
      <c r="D5" s="15">
        <v>45</v>
      </c>
    </row>
    <row r="6" spans="1:9">
      <c r="A6" s="13" t="s">
        <v>171</v>
      </c>
      <c r="B6" s="15">
        <v>100</v>
      </c>
      <c r="C6" s="15">
        <v>67</v>
      </c>
      <c r="D6" s="15">
        <v>33</v>
      </c>
    </row>
    <row r="7" spans="1:9">
      <c r="A7" s="13" t="s">
        <v>172</v>
      </c>
      <c r="B7" s="15">
        <v>250</v>
      </c>
      <c r="C7" s="15">
        <v>241</v>
      </c>
      <c r="D7" s="15">
        <v>9</v>
      </c>
    </row>
    <row r="8" spans="1:9">
      <c r="A8" s="13" t="s">
        <v>173</v>
      </c>
      <c r="B8" s="15">
        <v>150</v>
      </c>
      <c r="C8" s="15">
        <v>111</v>
      </c>
      <c r="D8" s="15">
        <v>39</v>
      </c>
    </row>
    <row r="9" spans="1:9">
      <c r="A9" s="13" t="s">
        <v>174</v>
      </c>
      <c r="B9" s="15">
        <v>100</v>
      </c>
      <c r="C9" s="15">
        <v>68</v>
      </c>
      <c r="D9" s="15">
        <v>32</v>
      </c>
    </row>
    <row r="11" spans="1:9">
      <c r="A11" s="32" t="s">
        <v>175</v>
      </c>
      <c r="B11" s="14" t="s">
        <v>176</v>
      </c>
      <c r="C11" s="14"/>
      <c r="D11" s="14"/>
      <c r="F11" s="32" t="s">
        <v>177</v>
      </c>
      <c r="G11" s="14" t="s">
        <v>178</v>
      </c>
      <c r="H11" s="14"/>
      <c r="I11" s="14"/>
    </row>
    <row r="12" spans="1:9">
      <c r="A12" s="13" t="s">
        <v>164</v>
      </c>
      <c r="B12" s="13" t="s">
        <v>165</v>
      </c>
      <c r="C12" s="13" t="s">
        <v>166</v>
      </c>
      <c r="D12" s="13" t="s">
        <v>167</v>
      </c>
      <c r="F12" s="13" t="s">
        <v>164</v>
      </c>
      <c r="G12" s="13" t="s">
        <v>165</v>
      </c>
      <c r="H12" s="13" t="s">
        <v>166</v>
      </c>
      <c r="I12" s="13" t="s">
        <v>167</v>
      </c>
    </row>
    <row r="13" spans="1:9">
      <c r="A13" s="13" t="s">
        <v>168</v>
      </c>
      <c r="B13" s="15">
        <v>250</v>
      </c>
      <c r="C13" s="15">
        <v>241</v>
      </c>
      <c r="D13" s="15">
        <v>9</v>
      </c>
      <c r="F13" s="13"/>
      <c r="G13" s="15"/>
      <c r="H13" s="15"/>
      <c r="I13" s="15"/>
    </row>
    <row r="14" spans="1:9">
      <c r="A14" s="13" t="s">
        <v>169</v>
      </c>
      <c r="B14" s="15">
        <v>140</v>
      </c>
      <c r="C14" s="15">
        <v>120</v>
      </c>
      <c r="D14" s="15">
        <v>20</v>
      </c>
      <c r="F14" s="13"/>
      <c r="G14" s="15"/>
      <c r="H14" s="15"/>
      <c r="I14" s="15"/>
    </row>
    <row r="15" spans="1:9">
      <c r="A15" s="13" t="s">
        <v>170</v>
      </c>
      <c r="B15" s="15">
        <v>350</v>
      </c>
      <c r="C15" s="15">
        <v>304</v>
      </c>
      <c r="D15" s="15">
        <v>46</v>
      </c>
      <c r="F15" s="13"/>
      <c r="G15" s="15"/>
      <c r="H15" s="15"/>
      <c r="I15" s="15"/>
    </row>
    <row r="16" spans="1:9">
      <c r="A16" s="13" t="s">
        <v>171</v>
      </c>
      <c r="B16" s="15">
        <v>100</v>
      </c>
      <c r="C16" s="15">
        <v>65</v>
      </c>
      <c r="D16" s="15">
        <v>35</v>
      </c>
    </row>
    <row r="17" spans="1:4">
      <c r="A17" s="13" t="s">
        <v>172</v>
      </c>
      <c r="B17" s="15">
        <v>300</v>
      </c>
      <c r="C17" s="15">
        <v>236</v>
      </c>
      <c r="D17" s="15">
        <v>64</v>
      </c>
    </row>
    <row r="18" spans="1:4">
      <c r="A18" s="13" t="s">
        <v>173</v>
      </c>
      <c r="B18" s="15">
        <v>180</v>
      </c>
      <c r="C18" s="15">
        <v>128</v>
      </c>
      <c r="D18" s="15">
        <v>52</v>
      </c>
    </row>
    <row r="19" spans="1:4">
      <c r="A19" s="13" t="s">
        <v>174</v>
      </c>
      <c r="B19" s="15">
        <v>120</v>
      </c>
      <c r="C19" s="15">
        <v>101</v>
      </c>
      <c r="D19" s="15">
        <v>19</v>
      </c>
    </row>
    <row r="21" spans="1:4">
      <c r="A21" s="32" t="s">
        <v>179</v>
      </c>
      <c r="B21" s="14" t="s">
        <v>180</v>
      </c>
      <c r="C21" s="14"/>
      <c r="D21" s="14"/>
    </row>
    <row r="22" spans="1:4">
      <c r="A22" s="13" t="s">
        <v>164</v>
      </c>
      <c r="B22" s="13" t="s">
        <v>165</v>
      </c>
      <c r="C22" s="13" t="s">
        <v>166</v>
      </c>
      <c r="D22" s="13" t="s">
        <v>167</v>
      </c>
    </row>
    <row r="23" spans="1:4">
      <c r="A23" s="13" t="s">
        <v>168</v>
      </c>
      <c r="B23" s="15">
        <v>300</v>
      </c>
      <c r="C23" s="15">
        <v>241</v>
      </c>
      <c r="D23" s="15">
        <v>59</v>
      </c>
    </row>
    <row r="24" spans="1:4">
      <c r="A24" s="13" t="s">
        <v>169</v>
      </c>
      <c r="B24" s="15">
        <v>150</v>
      </c>
      <c r="C24" s="15">
        <v>135</v>
      </c>
      <c r="D24" s="15">
        <v>15</v>
      </c>
    </row>
    <row r="25" spans="1:4">
      <c r="A25" s="13" t="s">
        <v>170</v>
      </c>
      <c r="B25" s="15">
        <v>350</v>
      </c>
      <c r="C25" s="15">
        <v>301</v>
      </c>
      <c r="D25" s="15">
        <v>49</v>
      </c>
    </row>
    <row r="26" spans="1:4">
      <c r="A26" s="13" t="s">
        <v>171</v>
      </c>
      <c r="B26" s="15">
        <v>80</v>
      </c>
      <c r="C26" s="15">
        <v>55</v>
      </c>
      <c r="D26" s="15">
        <v>25</v>
      </c>
    </row>
    <row r="27" spans="1:4">
      <c r="A27" s="13" t="s">
        <v>172</v>
      </c>
      <c r="B27" s="15">
        <v>250</v>
      </c>
      <c r="C27" s="15">
        <v>204</v>
      </c>
      <c r="D27" s="15">
        <v>46</v>
      </c>
    </row>
    <row r="28" spans="1:4">
      <c r="A28" s="13" t="s">
        <v>173</v>
      </c>
      <c r="B28" s="15">
        <v>150</v>
      </c>
      <c r="C28" s="15">
        <v>124</v>
      </c>
      <c r="D28" s="15">
        <v>26</v>
      </c>
    </row>
    <row r="29" spans="1:4">
      <c r="A29" s="13" t="s">
        <v>181</v>
      </c>
      <c r="B29" s="15">
        <v>150</v>
      </c>
      <c r="C29" s="15">
        <v>109</v>
      </c>
      <c r="D29" s="15">
        <v>41</v>
      </c>
    </row>
  </sheetData>
  <mergeCells count="4">
    <mergeCell ref="B1:D1"/>
    <mergeCell ref="B11:D11"/>
    <mergeCell ref="G11:I11"/>
    <mergeCell ref="B21:D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정렬1</vt:lpstr>
      <vt:lpstr>부분합1</vt:lpstr>
      <vt:lpstr>데이터표1</vt:lpstr>
      <vt:lpstr>목표값찾기1</vt:lpstr>
      <vt:lpstr>시나리오1</vt:lpstr>
      <vt:lpstr>피벗테이블1</vt:lpstr>
      <vt:lpstr>통합1</vt:lpstr>
      <vt:lpstr>통합3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2019-11-28T10:18:59Z</dcterms:created>
  <dcterms:modified xsi:type="dcterms:W3CDTF">2019-11-28T10:22:55Z</dcterms:modified>
</cp:coreProperties>
</file>