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J:\Lab_Meeting\Simulation\2D_15-by-15_DQN\"/>
    </mc:Choice>
  </mc:AlternateContent>
  <xr:revisionPtr revIDLastSave="0" documentId="13_ncr:1_{91F8C5E9-6597-4417-A3E4-79DE8E31CB84}" xr6:coauthVersionLast="36" xr6:coauthVersionMax="36" xr10:uidLastSave="{00000000-0000-0000-0000-000000000000}"/>
  <bookViews>
    <workbookView xWindow="0" yWindow="0" windowWidth="28800" windowHeight="11520" activeTab="1" xr2:uid="{6326AD90-3000-457C-9321-B987C39231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2" l="1"/>
  <c r="H9" i="2"/>
  <c r="H8" i="2"/>
  <c r="K8" i="2" s="1"/>
  <c r="H7" i="2"/>
  <c r="H6" i="2"/>
  <c r="K6" i="2" s="1"/>
  <c r="H5" i="2"/>
  <c r="K5" i="2" s="1"/>
  <c r="H4" i="2"/>
  <c r="K4" i="2" s="1"/>
  <c r="M4" i="2" s="1"/>
  <c r="H3" i="2"/>
  <c r="K3" i="2" s="1"/>
  <c r="K7" i="2"/>
  <c r="I3" i="2"/>
  <c r="I4" i="2"/>
  <c r="I5" i="2"/>
  <c r="I6" i="2"/>
  <c r="I7" i="2"/>
  <c r="I8" i="2"/>
  <c r="K9" i="2"/>
  <c r="I9" i="2"/>
  <c r="M2" i="2"/>
  <c r="M7" i="2" l="1"/>
  <c r="M6" i="2"/>
  <c r="M5" i="2"/>
  <c r="M3" i="2"/>
  <c r="M3" i="1"/>
  <c r="M4" i="1"/>
  <c r="M5" i="1"/>
  <c r="M6" i="1"/>
  <c r="M7" i="1"/>
  <c r="M2" i="1"/>
  <c r="I7" i="1"/>
  <c r="H7" i="1"/>
  <c r="I6" i="1"/>
  <c r="K6" i="1" s="1"/>
  <c r="H6" i="1"/>
  <c r="I5" i="1"/>
  <c r="H5" i="1"/>
  <c r="I4" i="1"/>
  <c r="H4" i="1"/>
  <c r="K3" i="1"/>
  <c r="I3" i="1"/>
  <c r="H3" i="1"/>
  <c r="K7" i="1" l="1"/>
  <c r="K5" i="1"/>
  <c r="K4" i="1"/>
</calcChain>
</file>

<file path=xl/sharedStrings.xml><?xml version="1.0" encoding="utf-8"?>
<sst xmlns="http://schemas.openxmlformats.org/spreadsheetml/2006/main" count="30" uniqueCount="15">
  <si>
    <t>FOPT</t>
    <phoneticPr fontId="1" type="noConversion"/>
  </si>
  <si>
    <t>FWPT</t>
    <phoneticPr fontId="1" type="noConversion"/>
  </si>
  <si>
    <t>FWIT</t>
    <phoneticPr fontId="1" type="noConversion"/>
  </si>
  <si>
    <t>Price</t>
    <phoneticPr fontId="1" type="noConversion"/>
  </si>
  <si>
    <t>Oil prod</t>
    <phoneticPr fontId="1" type="noConversion"/>
  </si>
  <si>
    <t>water prod</t>
    <phoneticPr fontId="1" type="noConversion"/>
  </si>
  <si>
    <t>water inj</t>
    <phoneticPr fontId="1" type="noConversion"/>
  </si>
  <si>
    <t>TIME</t>
    <phoneticPr fontId="1" type="noConversion"/>
  </si>
  <si>
    <t>NPV (Cal.)</t>
    <phoneticPr fontId="1" type="noConversion"/>
  </si>
  <si>
    <t>NPV (Code)</t>
    <phoneticPr fontId="1" type="noConversion"/>
  </si>
  <si>
    <t>Diff</t>
    <phoneticPr fontId="1" type="noConversion"/>
  </si>
  <si>
    <t>Val. FOPT</t>
    <phoneticPr fontId="1" type="noConversion"/>
  </si>
  <si>
    <t>Val. FWPT</t>
    <phoneticPr fontId="1" type="noConversion"/>
  </si>
  <si>
    <t>Val. FWIT</t>
    <phoneticPr fontId="1" type="noConversion"/>
  </si>
  <si>
    <t>disc.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</si>
</sst>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E121E-0D62-437C-AD56-76E03A632F35}">
  <dimension ref="A1:M7"/>
  <sheetViews>
    <sheetView workbookViewId="0">
      <selection activeCell="H8" sqref="H8"/>
    </sheetView>
  </sheetViews>
  <sheetFormatPr defaultRowHeight="16.5" x14ac:dyDescent="0.3"/>
  <cols>
    <col min="1" max="1" width="10.875" bestFit="1" customWidth="1"/>
    <col min="8" max="8" width="9.75" bestFit="1" customWidth="1"/>
    <col min="9" max="9" width="10" bestFit="1" customWidth="1"/>
    <col min="10" max="10" width="9.375" bestFit="1" customWidth="1"/>
    <col min="11" max="11" width="10.25" bestFit="1" customWidth="1"/>
    <col min="12" max="12" width="11.75" bestFit="1" customWidth="1"/>
  </cols>
  <sheetData>
    <row r="1" spans="1:13" x14ac:dyDescent="0.3">
      <c r="A1" t="s">
        <v>3</v>
      </c>
      <c r="D1" t="s">
        <v>7</v>
      </c>
      <c r="E1" t="s">
        <v>0</v>
      </c>
      <c r="F1" t="s">
        <v>1</v>
      </c>
      <c r="G1" t="s">
        <v>2</v>
      </c>
      <c r="H1" t="s">
        <v>11</v>
      </c>
      <c r="I1" t="s">
        <v>12</v>
      </c>
      <c r="J1" t="s">
        <v>13</v>
      </c>
      <c r="K1" t="s">
        <v>8</v>
      </c>
      <c r="L1" t="s">
        <v>9</v>
      </c>
      <c r="M1" t="s">
        <v>10</v>
      </c>
    </row>
    <row r="2" spans="1:13" x14ac:dyDescent="0.3">
      <c r="A2" t="s">
        <v>4</v>
      </c>
      <c r="B2">
        <v>60</v>
      </c>
      <c r="D2">
        <v>0</v>
      </c>
      <c r="E2">
        <v>0</v>
      </c>
      <c r="F2">
        <v>0</v>
      </c>
      <c r="G2">
        <v>0</v>
      </c>
      <c r="H2">
        <v>0</v>
      </c>
      <c r="K2">
        <v>0</v>
      </c>
      <c r="L2">
        <v>0</v>
      </c>
      <c r="M2">
        <f>K2-L2</f>
        <v>0</v>
      </c>
    </row>
    <row r="3" spans="1:13" x14ac:dyDescent="0.3">
      <c r="A3" t="s">
        <v>5</v>
      </c>
      <c r="B3">
        <v>-3</v>
      </c>
      <c r="D3">
        <v>120</v>
      </c>
      <c r="E3">
        <v>16878.82</v>
      </c>
      <c r="F3">
        <v>75.389750000000006</v>
      </c>
      <c r="G3">
        <v>0</v>
      </c>
      <c r="H3">
        <f>(E3-E2)*$B$2/((1+$B$6)^(120*1/365))</f>
        <v>981487.51184871781</v>
      </c>
      <c r="I3">
        <f>(F3-F2)*$B$3/((1+$B$6)^(120*1/365))</f>
        <v>-219.19215367661036</v>
      </c>
      <c r="J3">
        <v>0</v>
      </c>
      <c r="K3">
        <f>SUM(H3:I3)</f>
        <v>981268.31969504117</v>
      </c>
      <c r="L3">
        <v>981268.31969504105</v>
      </c>
      <c r="M3">
        <f t="shared" ref="M3:M7" si="0">K3-L3</f>
        <v>0</v>
      </c>
    </row>
    <row r="4" spans="1:13" x14ac:dyDescent="0.3">
      <c r="A4" t="s">
        <v>6</v>
      </c>
      <c r="B4">
        <v>-5</v>
      </c>
      <c r="D4">
        <v>240</v>
      </c>
      <c r="E4">
        <v>68575.59</v>
      </c>
      <c r="F4">
        <v>337.0018</v>
      </c>
      <c r="G4">
        <v>0</v>
      </c>
      <c r="H4">
        <f>(E4-E3)*$B$2/((1+$B$6)^(120*2/365))</f>
        <v>2913382.7984028361</v>
      </c>
      <c r="I4">
        <f>(F4-F3)*$B$3/((1+$B$6)^(120*2/365))</f>
        <v>-737.1602194149682</v>
      </c>
      <c r="J4">
        <v>0</v>
      </c>
      <c r="K4">
        <f t="shared" ref="K4:K7" si="1">SUM(H4:I4)</f>
        <v>2912645.638183421</v>
      </c>
      <c r="L4">
        <v>2912645.6381834201</v>
      </c>
      <c r="M4">
        <f t="shared" si="0"/>
        <v>0</v>
      </c>
    </row>
    <row r="5" spans="1:13" x14ac:dyDescent="0.3">
      <c r="D5">
        <v>360</v>
      </c>
      <c r="E5">
        <v>176260</v>
      </c>
      <c r="F5">
        <v>1340.3910000000001</v>
      </c>
      <c r="G5">
        <v>0</v>
      </c>
      <c r="H5">
        <f>(E5-E4)*$B$2/((1+$B$6)^(120*3/365))</f>
        <v>5881368.9066903871</v>
      </c>
      <c r="I5">
        <f>(F5-F4)*$B$3/((1+$B$6)^(120*3/365))</f>
        <v>-2740.0911804173611</v>
      </c>
      <c r="J5">
        <v>0</v>
      </c>
      <c r="K5">
        <f t="shared" si="1"/>
        <v>5878628.8155099694</v>
      </c>
      <c r="L5">
        <v>5878628.8155099601</v>
      </c>
      <c r="M5">
        <f t="shared" si="0"/>
        <v>9.3132257461547852E-9</v>
      </c>
    </row>
    <row r="6" spans="1:13" x14ac:dyDescent="0.3">
      <c r="A6" t="s">
        <v>14</v>
      </c>
      <c r="B6">
        <v>0.1</v>
      </c>
      <c r="D6">
        <v>480</v>
      </c>
      <c r="E6">
        <v>234102.5</v>
      </c>
      <c r="F6">
        <v>1922.8589999999999</v>
      </c>
      <c r="G6">
        <v>0</v>
      </c>
      <c r="H6">
        <f>(E6-E5)*$B$2/((1+$B$6)^(120*4/365))</f>
        <v>3061710.2599161984</v>
      </c>
      <c r="I6">
        <f>(F6-F5)*$B$3/((1+$B$6)^(120*4/365))</f>
        <v>-1541.5553024790315</v>
      </c>
      <c r="J6">
        <v>0</v>
      </c>
      <c r="K6">
        <f t="shared" si="1"/>
        <v>3060168.7046137196</v>
      </c>
      <c r="L6">
        <v>3060168.7046137098</v>
      </c>
      <c r="M6">
        <f t="shared" si="0"/>
        <v>9.7788870334625244E-9</v>
      </c>
    </row>
    <row r="7" spans="1:13" x14ac:dyDescent="0.3">
      <c r="D7">
        <v>600</v>
      </c>
      <c r="E7">
        <v>260002.5</v>
      </c>
      <c r="F7">
        <v>2201.1909999999998</v>
      </c>
      <c r="G7">
        <v>0</v>
      </c>
      <c r="H7">
        <f>(E7-E6)*$B$2/((1+$B$6)^(120*5/365))</f>
        <v>1328642.8181796186</v>
      </c>
      <c r="I7">
        <f>(F7-F6)*$B$3/((1+$B$6)^(120*5/365))</f>
        <v>-713.90697465167852</v>
      </c>
      <c r="J7">
        <v>0</v>
      </c>
      <c r="K7">
        <f t="shared" si="1"/>
        <v>1327928.9112049669</v>
      </c>
      <c r="L7">
        <v>1327928.91120496</v>
      </c>
      <c r="M7">
        <f t="shared" si="0"/>
        <v>6.9849193096160889E-9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1D86-FE26-4417-A886-8276ABEBC233}">
  <dimension ref="A1:M11"/>
  <sheetViews>
    <sheetView tabSelected="1" workbookViewId="0">
      <selection activeCell="K12" sqref="K12"/>
    </sheetView>
  </sheetViews>
  <sheetFormatPr defaultRowHeight="16.5" x14ac:dyDescent="0.3"/>
  <cols>
    <col min="1" max="1" width="10.875" bestFit="1" customWidth="1"/>
    <col min="5" max="5" width="9.5" bestFit="1" customWidth="1"/>
    <col min="8" max="8" width="9.75" bestFit="1" customWidth="1"/>
    <col min="9" max="9" width="10" bestFit="1" customWidth="1"/>
    <col min="10" max="10" width="9.375" bestFit="1" customWidth="1"/>
    <col min="11" max="11" width="10.25" bestFit="1" customWidth="1"/>
    <col min="12" max="12" width="11.75" bestFit="1" customWidth="1"/>
  </cols>
  <sheetData>
    <row r="1" spans="1:13" x14ac:dyDescent="0.3">
      <c r="A1" t="s">
        <v>3</v>
      </c>
      <c r="D1" t="s">
        <v>7</v>
      </c>
      <c r="E1" t="s">
        <v>0</v>
      </c>
      <c r="F1" t="s">
        <v>1</v>
      </c>
      <c r="G1" t="s">
        <v>2</v>
      </c>
      <c r="H1" t="s">
        <v>11</v>
      </c>
      <c r="I1" t="s">
        <v>12</v>
      </c>
      <c r="J1" t="s">
        <v>13</v>
      </c>
      <c r="K1" t="s">
        <v>8</v>
      </c>
      <c r="L1" t="s">
        <v>9</v>
      </c>
      <c r="M1" t="s">
        <v>10</v>
      </c>
    </row>
    <row r="2" spans="1:13" x14ac:dyDescent="0.3">
      <c r="A2" t="s">
        <v>4</v>
      </c>
      <c r="B2">
        <v>60</v>
      </c>
      <c r="D2">
        <v>0</v>
      </c>
      <c r="E2">
        <v>0</v>
      </c>
      <c r="F2">
        <v>0</v>
      </c>
      <c r="G2">
        <v>0</v>
      </c>
      <c r="H2">
        <v>0</v>
      </c>
      <c r="K2">
        <v>0</v>
      </c>
      <c r="L2">
        <v>0</v>
      </c>
      <c r="M2">
        <f>K2-L2</f>
        <v>0</v>
      </c>
    </row>
    <row r="3" spans="1:13" x14ac:dyDescent="0.3">
      <c r="A3" t="s">
        <v>5</v>
      </c>
      <c r="B3">
        <v>-3</v>
      </c>
      <c r="D3">
        <v>120</v>
      </c>
      <c r="E3">
        <v>82362.17</v>
      </c>
      <c r="F3">
        <v>436.77929999999998</v>
      </c>
      <c r="G3">
        <v>0</v>
      </c>
      <c r="H3">
        <f>(E3-E2)*$B$2/((1+$B$6)^(120*1/365))</f>
        <v>4789282.7403669879</v>
      </c>
      <c r="I3">
        <f t="shared" ref="I3:I8" si="0">(F3-F2)*$B$3/((1+$B$6)^(120*5/365))</f>
        <v>-1120.3159846998476</v>
      </c>
      <c r="J3">
        <v>0</v>
      </c>
      <c r="K3">
        <f t="shared" ref="K3:K9" si="1">SUM(H3:I3)</f>
        <v>4788162.424382288</v>
      </c>
      <c r="L3">
        <v>981268.31969504105</v>
      </c>
      <c r="M3">
        <f t="shared" ref="M3:M7" si="2">K3-L3</f>
        <v>3806894.104687247</v>
      </c>
    </row>
    <row r="4" spans="1:13" x14ac:dyDescent="0.3">
      <c r="A4" t="s">
        <v>6</v>
      </c>
      <c r="B4">
        <v>-5</v>
      </c>
      <c r="D4">
        <v>240</v>
      </c>
      <c r="E4">
        <v>144129.29999999999</v>
      </c>
      <c r="F4">
        <v>879.14869999999996</v>
      </c>
      <c r="G4">
        <v>0</v>
      </c>
      <c r="H4">
        <f>(E4-E3)*$B$2/((1+$B$6)^(120*2/365))</f>
        <v>3480900.1422857125</v>
      </c>
      <c r="I4">
        <f t="shared" si="0"/>
        <v>-1134.6542978618281</v>
      </c>
      <c r="J4">
        <v>0</v>
      </c>
      <c r="K4">
        <f t="shared" si="1"/>
        <v>3479765.4879878508</v>
      </c>
      <c r="L4">
        <v>2912645.6381834201</v>
      </c>
      <c r="M4">
        <f t="shared" si="2"/>
        <v>567119.84980443073</v>
      </c>
    </row>
    <row r="5" spans="1:13" x14ac:dyDescent="0.3">
      <c r="D5">
        <v>360</v>
      </c>
      <c r="E5">
        <v>212768.9</v>
      </c>
      <c r="F5">
        <v>1526.1489999999999</v>
      </c>
      <c r="G5">
        <v>0</v>
      </c>
      <c r="H5">
        <f>(E5-E4)*$B$2/((1+$B$6)^(120*3/365))</f>
        <v>3748869.5829569525</v>
      </c>
      <c r="I5">
        <f t="shared" si="0"/>
        <v>-1659.5218184460591</v>
      </c>
      <c r="J5">
        <v>0</v>
      </c>
      <c r="K5">
        <f t="shared" si="1"/>
        <v>3747210.0611385065</v>
      </c>
      <c r="L5">
        <v>5878628.8155099601</v>
      </c>
      <c r="M5">
        <f t="shared" si="2"/>
        <v>-2131418.7543714535</v>
      </c>
    </row>
    <row r="6" spans="1:13" x14ac:dyDescent="0.3">
      <c r="A6" t="s">
        <v>14</v>
      </c>
      <c r="B6">
        <v>0.1</v>
      </c>
      <c r="D6">
        <v>480</v>
      </c>
      <c r="E6">
        <v>247679.6</v>
      </c>
      <c r="F6">
        <v>1889.626</v>
      </c>
      <c r="G6">
        <v>0</v>
      </c>
      <c r="H6">
        <f>(E6-E5)*$B$2/((1+$B$6)^(120*4/365))</f>
        <v>1847887.7705987198</v>
      </c>
      <c r="I6">
        <f t="shared" si="0"/>
        <v>-932.29943170554702</v>
      </c>
      <c r="J6">
        <v>0</v>
      </c>
      <c r="K6">
        <f t="shared" si="1"/>
        <v>1846955.4711670142</v>
      </c>
      <c r="L6">
        <v>3060168.7046137098</v>
      </c>
      <c r="M6">
        <f t="shared" si="2"/>
        <v>-1213213.2334466956</v>
      </c>
    </row>
    <row r="7" spans="1:13" x14ac:dyDescent="0.3">
      <c r="D7">
        <v>600</v>
      </c>
      <c r="E7">
        <v>269703.09999999998</v>
      </c>
      <c r="F7">
        <v>2139.1419999999998</v>
      </c>
      <c r="G7">
        <v>0</v>
      </c>
      <c r="H7">
        <f>(E7-E6)*$B$2/((1+$B$6)^(120*5/365))</f>
        <v>1129782.4365319996</v>
      </c>
      <c r="I7">
        <f t="shared" si="0"/>
        <v>-639.99544675850484</v>
      </c>
      <c r="J7">
        <v>0</v>
      </c>
      <c r="K7">
        <f t="shared" si="1"/>
        <v>1129142.441085241</v>
      </c>
      <c r="L7">
        <v>1327928.91120496</v>
      </c>
      <c r="M7">
        <f t="shared" si="2"/>
        <v>-198786.47011971893</v>
      </c>
    </row>
    <row r="8" spans="1:13" x14ac:dyDescent="0.3">
      <c r="D8">
        <v>720</v>
      </c>
      <c r="E8">
        <v>278109.5</v>
      </c>
      <c r="F8">
        <v>2235.9349999999999</v>
      </c>
      <c r="G8">
        <v>0</v>
      </c>
      <c r="H8">
        <f>(E8-E7)*$B$2/((1+$B$6)^(120*6/365))</f>
        <v>417936.18814272026</v>
      </c>
      <c r="I8">
        <f t="shared" si="0"/>
        <v>-248.26896583023162</v>
      </c>
      <c r="J8">
        <v>0</v>
      </c>
      <c r="K8">
        <f t="shared" si="1"/>
        <v>417687.91917689005</v>
      </c>
    </row>
    <row r="9" spans="1:13" x14ac:dyDescent="0.3">
      <c r="D9">
        <v>840</v>
      </c>
      <c r="E9">
        <v>281568.90000000002</v>
      </c>
      <c r="F9">
        <v>2276.0140000000001</v>
      </c>
      <c r="G9">
        <v>0</v>
      </c>
      <c r="H9">
        <f>(E9-E8)*$B$2/((1+$B$6)^(120*7/365))</f>
        <v>166683.32427497581</v>
      </c>
      <c r="I9">
        <f t="shared" ref="I8:I9" si="3">(F9-F8)*$B$3/((1+$B$6)^(120*5/365))</f>
        <v>-102.80053187224165</v>
      </c>
      <c r="J9">
        <v>0</v>
      </c>
      <c r="K9">
        <f t="shared" si="1"/>
        <v>166580.52374310358</v>
      </c>
    </row>
    <row r="11" spans="1:13" x14ac:dyDescent="0.3">
      <c r="K11">
        <f>SUM(K3:K7)/(10^6)</f>
        <v>14.991235885760901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KimDoGyun</dc:creator>
  <cp:lastModifiedBy>KimDoGyun</cp:lastModifiedBy>
  <dcterms:created xsi:type="dcterms:W3CDTF">2023-06-21T06:42:25Z</dcterms:created>
  <dcterms:modified xsi:type="dcterms:W3CDTF">2023-07-11T08:48:43Z</dcterms:modified>
</cp:coreProperties>
</file>