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mb\Documents\PCB CAD Projects\like-the-art\lta-power-module\fab runs\lta-power-module-v1_0-2022-05-16\"/>
    </mc:Choice>
  </mc:AlternateContent>
  <xr:revisionPtr revIDLastSave="0" documentId="13_ncr:1_{1CAC191C-7BE1-420E-8E62-E8946E14B365}" xr6:coauthVersionLast="47" xr6:coauthVersionMax="47" xr10:uidLastSave="{00000000-0000-0000-0000-000000000000}"/>
  <bookViews>
    <workbookView xWindow="3720" yWindow="1524" windowWidth="22416" windowHeight="13368" xr2:uid="{26CB0560-64BE-4098-B679-B872FE3FF68C}"/>
  </bookViews>
  <sheets>
    <sheet name="PCB BOM" sheetId="1" r:id="rId1"/>
    <sheet name="Assembly BOM Items" sheetId="2" r:id="rId2"/>
    <sheet name="DigiKey-order-2022-05-1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3" i="3" l="1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F29" i="3"/>
  <c r="G33" i="3"/>
  <c r="G32" i="3"/>
  <c r="G31" i="3"/>
  <c r="G30" i="3"/>
  <c r="E29" i="3"/>
  <c r="G29" i="3" s="1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J2" i="2"/>
</calcChain>
</file>

<file path=xl/sharedStrings.xml><?xml version="1.0" encoding="utf-8"?>
<sst xmlns="http://schemas.openxmlformats.org/spreadsheetml/2006/main" count="396" uniqueCount="232">
  <si>
    <t xml:space="preserve">    C1</t>
  </si>
  <si>
    <t>220u</t>
  </si>
  <si>
    <t>Capacitor_THT:CP_Radial_D8.0mm_P3.50mm</t>
  </si>
  <si>
    <t>https://content.kemet.com/datasheets/KEM_A4010_EST.pdf</t>
  </si>
  <si>
    <t>220u 20% 35V low-ESR (&lt;=160mOhm), I_RMS&gt;250mA aluminum</t>
  </si>
  <si>
    <t>KEMET</t>
  </si>
  <si>
    <t>EST227M035AG4AA</t>
  </si>
  <si>
    <t xml:space="preserve">    C2</t>
  </si>
  <si>
    <t>68u</t>
  </si>
  <si>
    <t>Capacitor_Tantalum_SMD:CP_EIA-7343-30_AVX-N_Pad2.25x2.55mm_HandSolder</t>
  </si>
  <si>
    <t>https://datasheets.kyocera-avx.com/TPS.pdf</t>
  </si>
  <si>
    <t>68u 10% AVX TPS 20V low-ESR (&lt;=150mOhm) solid tantalum; exact MPN</t>
  </si>
  <si>
    <t>KYOCERA AVX</t>
  </si>
  <si>
    <t>TPSD686M020R0150</t>
  </si>
  <si>
    <t>&gt;  C3-C10</t>
  </si>
  <si>
    <t>1u</t>
  </si>
  <si>
    <t>Capacitor_THT:C_Disc_D3.8mm_W2.6mm_P2.50mm</t>
  </si>
  <si>
    <t>https://connect.kemet.com:7667/gateway/IntelliData-ComponentDocumentation/1.0/download/datasheet/C315C105K3R5TA7303</t>
  </si>
  <si>
    <t>1u X7R 25V low-ESR THT</t>
  </si>
  <si>
    <t>C315C105K3R5TA7303</t>
  </si>
  <si>
    <t xml:space="preserve">    D1</t>
  </si>
  <si>
    <t>PWR0</t>
  </si>
  <si>
    <t>https://cree-led.com/media/documents/C5SMF-RJF-RJE-GJF-GJE-BJF-BJE-1240.pdf</t>
  </si>
  <si>
    <t>Vf=2.0V I_test=20mA red LED 5mm THT</t>
  </si>
  <si>
    <t>CreeLED</t>
  </si>
  <si>
    <t>C5SMF-RJF-CT0W0BB1</t>
  </si>
  <si>
    <t xml:space="preserve">    D2</t>
  </si>
  <si>
    <t>PWR1</t>
  </si>
  <si>
    <t xml:space="preserve">    D3</t>
  </si>
  <si>
    <t>SB530</t>
  </si>
  <si>
    <t>Diode_THT:D_DO-201AD_P15.24mm_Horizontal</t>
  </si>
  <si>
    <t>https://www.vishay.com/docs/88721/sb520.pdf</t>
  </si>
  <si>
    <t xml:space="preserve"> 30V 5A Schottky diode, Vf &lt;= 480mV. (Any SB530-xxx diode OK)</t>
  </si>
  <si>
    <t>Vishay</t>
  </si>
  <si>
    <t>SB530-E3/54</t>
  </si>
  <si>
    <t xml:space="preserve">    D4</t>
  </si>
  <si>
    <t>5V0PWR</t>
  </si>
  <si>
    <t>&gt;  J1, J2</t>
  </si>
  <si>
    <t>Molex-MicroLatch-53253-0270</t>
  </si>
  <si>
    <t>Aaron_THT:Molex-MicroLatch-53253-0270</t>
  </si>
  <si>
    <t>https://www.molex.com/webdocs/datasheets/pdf/en-us/0532530270_PCB_HEADERS.pdf</t>
  </si>
  <si>
    <t>&gt;  J3, J4</t>
  </si>
  <si>
    <t>Molex-MicroLatch-53253-1270</t>
  </si>
  <si>
    <t>Aaron_THT:Molex-MicroLatch-53253-1270</t>
  </si>
  <si>
    <t>https://www.molex.com/webdocs/datasheets/pdf/en-us/0532531270_PCB_HEADERS.pdf</t>
  </si>
  <si>
    <t>Molex</t>
  </si>
  <si>
    <t xml:space="preserve">    J5</t>
  </si>
  <si>
    <t>Conn_01x16</t>
  </si>
  <si>
    <t>Connector_PinHeader_2.54mm:PinHeader_1x16_P2.54mm_Vertical</t>
  </si>
  <si>
    <t>~</t>
  </si>
  <si>
    <t>Conn_01x01</t>
  </si>
  <si>
    <t>Aaron_Pads:1mm_PTH_No_Silk</t>
  </si>
  <si>
    <t>Aaron_Pads:1.6mm_PTH_No_Silk</t>
  </si>
  <si>
    <t xml:space="preserve">    L1</t>
  </si>
  <si>
    <t>150u</t>
  </si>
  <si>
    <t>Aaron_THT:L_Radial_D13.5mm_P7.50mm</t>
  </si>
  <si>
    <t>https://abracon.com/Magnetics/radial/AIUR-06.pdf</t>
  </si>
  <si>
    <t>150uH, Exact MFR/MPN required</t>
  </si>
  <si>
    <t>Abracon LLC</t>
  </si>
  <si>
    <t>AIUR-06-151K</t>
  </si>
  <si>
    <t>&gt;  Q1-Q16</t>
  </si>
  <si>
    <t>Dual_MOSFET_Switch_Module</t>
  </si>
  <si>
    <t>https://protosupplies.com/product/high-power-dual-mosfet-switch-module/</t>
  </si>
  <si>
    <t>B07XJSRY6B</t>
  </si>
  <si>
    <t>Amazon</t>
  </si>
  <si>
    <t>&gt;  R1, R2</t>
  </si>
  <si>
    <t>1K, 1/4W</t>
  </si>
  <si>
    <t>Resistor_THT:R_Axial_DIN0207_L6.3mm_D2.5mm_P7.62mm_Horizontal</t>
  </si>
  <si>
    <t xml:space="preserve">1K THT resistor; +/-5%; 1/4W </t>
  </si>
  <si>
    <t>Stackpole</t>
  </si>
  <si>
    <t>CF14JT1K00</t>
  </si>
  <si>
    <t>&gt;  R3, R4</t>
  </si>
  <si>
    <t>10K</t>
  </si>
  <si>
    <t>Resistor_THT:R_Axial_DIN0204_L3.6mm_D1.6mm_P5.08mm_Horizontal</t>
  </si>
  <si>
    <t xml:space="preserve">10K THT resistor; +/-5%; 1/8W </t>
  </si>
  <si>
    <t>CF18JT10K0</t>
  </si>
  <si>
    <t xml:space="preserve">    R5</t>
  </si>
  <si>
    <t>330R</t>
  </si>
  <si>
    <t xml:space="preserve">330R THT resistor; +/-5%; 1/8W </t>
  </si>
  <si>
    <t>&gt;  R6, R7, R28, R29, R34, R38, R48, R55</t>
  </si>
  <si>
    <t>&gt;  R8-R11, R24-R27, R35, R36, R39, R40, R46, R47, R53, R54</t>
  </si>
  <si>
    <t>&gt;  R12-R15, R20-R23, R37, R41-R45, R51, R52</t>
  </si>
  <si>
    <t>33R</t>
  </si>
  <si>
    <t xml:space="preserve">33R THT resistor; +/-5%; 1/8W </t>
  </si>
  <si>
    <t>CF18JT33R0</t>
  </si>
  <si>
    <t xml:space="preserve">    SW1</t>
  </si>
  <si>
    <t>SW_SPST</t>
  </si>
  <si>
    <t>Aaron_THT:CUI-DIP-SW_DS01-254-x-01xx</t>
  </si>
  <si>
    <t>https://www.cuidevices.com/product/resource/ds01-254.pdf</t>
  </si>
  <si>
    <t>Any 1x SPST THT dip switch w/ same footprint OK</t>
  </si>
  <si>
    <t>CUI Devices</t>
  </si>
  <si>
    <t>DS01-254-S-01BE</t>
  </si>
  <si>
    <t>TestPoint_Flag</t>
  </si>
  <si>
    <t>Aaron_THT:TestPoint_THTPad_1.0x1.0mm_Drill0.3mm</t>
  </si>
  <si>
    <t>&gt;  U1, U2</t>
  </si>
  <si>
    <t>DIYMORE_20A_Step_Down</t>
  </si>
  <si>
    <t>https://www.amazon.com/dp/B07Y7YB14L?psc=1&amp;ref=ppx_yo2ov_dt_b_product_details</t>
  </si>
  <si>
    <t>DIYMORE</t>
  </si>
  <si>
    <t>B07Y7YB14L</t>
  </si>
  <si>
    <t>&gt;  U3, U4</t>
  </si>
  <si>
    <t>OONO_16A_12pos_Terminal_Block</t>
  </si>
  <si>
    <t>https://www.amazon.com/dp/B08TBXQ7H6?psc=1&amp;smid=A2OVMUS055KMW5&amp;ref_=chk_typ_imgToDp</t>
  </si>
  <si>
    <t>B08TBXQ7H6</t>
  </si>
  <si>
    <t xml:space="preserve">    U5</t>
  </si>
  <si>
    <t>LM2595T-5</t>
  </si>
  <si>
    <t>Aaron_THT:TO-220-5_P3.4x3.7mm_StaggerOdd_Lead3.8mm_Vertical-SilkFix</t>
  </si>
  <si>
    <t>http://www.ti.com.cn/cn/lit/ds/symlink/lm2595.pdf</t>
  </si>
  <si>
    <t>Exact MFR/MPN required</t>
  </si>
  <si>
    <t>Texas Instruments</t>
  </si>
  <si>
    <t>LM2595T-5.0/NOPB</t>
  </si>
  <si>
    <t>&gt;  U6-U9</t>
  </si>
  <si>
    <t>SN75374N</t>
  </si>
  <si>
    <t>Aaron_TI_Parts:TI_N_R-PDIP-T16</t>
  </si>
  <si>
    <t>https://www.ti.com/lit/ds/symlink/sn75374.pdf</t>
  </si>
  <si>
    <t>Reference</t>
  </si>
  <si>
    <t>Value</t>
  </si>
  <si>
    <t>Footprint</t>
  </si>
  <si>
    <t>Datasheet</t>
  </si>
  <si>
    <t>Comment</t>
  </si>
  <si>
    <t>MANUFACTURER</t>
  </si>
  <si>
    <t>MPN</t>
  </si>
  <si>
    <t>SPN</t>
  </si>
  <si>
    <t>Qty</t>
  </si>
  <si>
    <t>Supplier</t>
  </si>
  <si>
    <t>lta-power-footprints:12-way_power_distribution_bus</t>
  </si>
  <si>
    <t>lta-power-footprints:12V_regulator</t>
  </si>
  <si>
    <t>standard 1mm PTH for prototyping</t>
  </si>
  <si>
    <t>larger 1.6mm holes for DO201 diodes, larger capacitors</t>
  </si>
  <si>
    <t>standard male 2.54mm gold THT header pin row</t>
  </si>
  <si>
    <t>lta-power-footprints:Dual_MOSFET_Driver</t>
  </si>
  <si>
    <t>CF18JT330R</t>
  </si>
  <si>
    <t>220R</t>
  </si>
  <si>
    <t xml:space="preserve">220R THT resistor; +/-5%; 1/8W </t>
  </si>
  <si>
    <t>CF18JT220R</t>
  </si>
  <si>
    <t>2K2</t>
  </si>
  <si>
    <t xml:space="preserve">2K2 THT resistor; +/-5%; 1/8W </t>
  </si>
  <si>
    <t>CF18JT2K20</t>
  </si>
  <si>
    <t>399-6615-ND</t>
  </si>
  <si>
    <t>478-9217-1-ND</t>
  </si>
  <si>
    <t>399-C315C105K3R5TA7303CT-ND</t>
  </si>
  <si>
    <t>C5SMF-RJF-CT0W0BB1-ND</t>
  </si>
  <si>
    <t>SB530-E3/54GICT-ND</t>
  </si>
  <si>
    <t>WM19004-ND</t>
  </si>
  <si>
    <t>WM24308-ND</t>
  </si>
  <si>
    <t>535-13029-ND</t>
  </si>
  <si>
    <t>CF14JT1K00CT-ND</t>
  </si>
  <si>
    <t>CF18JT10K0CT-ND</t>
  </si>
  <si>
    <t>CF18JT330RCT-ND</t>
  </si>
  <si>
    <t>CF18JT220RCT-ND</t>
  </si>
  <si>
    <t>CF18JT33R0CT-ND</t>
  </si>
  <si>
    <t>CF18JT2K20CT-ND</t>
  </si>
  <si>
    <t>2223-DS01-254-S-01BE-ND</t>
  </si>
  <si>
    <t>LM2595T-5.0/NOPB-ND</t>
  </si>
  <si>
    <t>296-34130-5-ND</t>
  </si>
  <si>
    <t>DigiKey</t>
  </si>
  <si>
    <t>Micro-Latch female crimp terminal, 24--30AWG</t>
  </si>
  <si>
    <t>Micro-Latch 2-pin female crimp housing for connector</t>
  </si>
  <si>
    <t>WM4561CT-ND</t>
  </si>
  <si>
    <t>WM19009-ND</t>
  </si>
  <si>
    <t>J1, J2</t>
  </si>
  <si>
    <t>Micro-Latch 12-pin female crimp housing for connector</t>
  </si>
  <si>
    <t>J1, J2, J3, J4</t>
  </si>
  <si>
    <t>Description</t>
  </si>
  <si>
    <t>WM24300-ND</t>
  </si>
  <si>
    <t>2 for power PCB, 3 for logic PCB</t>
  </si>
  <si>
    <t>J3, J4 + 3xLOGIC</t>
  </si>
  <si>
    <t>Get a bunch of overage. Fragile, and great price break. Get like 200.</t>
  </si>
  <si>
    <t>Micro-Fit 3.0 Female-to-Pigtail Cable Assembly, 2 leads, 150.00mm</t>
  </si>
  <si>
    <t>900-2147511021-ND</t>
  </si>
  <si>
    <t>includes 1 power + 1 logic pcb's worth.</t>
  </si>
  <si>
    <t>(for logic board)</t>
  </si>
  <si>
    <t>https://www.molex.com/webdocs/datasheets/pdf/en-us/2147511021_CABLE_ASSEMBLIES.pdf</t>
  </si>
  <si>
    <t>For logic board; 18AWG</t>
  </si>
  <si>
    <t>PT334-6B</t>
  </si>
  <si>
    <t>Spares</t>
  </si>
  <si>
    <t>PT334-6B photo-transistor</t>
  </si>
  <si>
    <t>1080-1158-ND</t>
  </si>
  <si>
    <t>(spares for logic board)</t>
  </si>
  <si>
    <t>Everlight Electronics Co</t>
  </si>
  <si>
    <t>TE Connectivity AMP Connectors</t>
  </si>
  <si>
    <t>5-146858-1</t>
  </si>
  <si>
    <t>A105469CT-ND</t>
  </si>
  <si>
    <t>Part</t>
  </si>
  <si>
    <t>Qty/Board</t>
  </si>
  <si>
    <t>Overage</t>
  </si>
  <si>
    <t>5V buck regulator</t>
  </si>
  <si>
    <t>FET driver</t>
  </si>
  <si>
    <t>Molex 2-pin microlatch</t>
  </si>
  <si>
    <t>Molex 12-pin microlatch</t>
  </si>
  <si>
    <t>1x SPST THT dip switch</t>
  </si>
  <si>
    <t>H-90</t>
  </si>
  <si>
    <t>H90-ND</t>
  </si>
  <si>
    <t>trimpot adjuster tool</t>
  </si>
  <si>
    <t>BC546BTF</t>
  </si>
  <si>
    <t>2N3904 PBFREE</t>
  </si>
  <si>
    <t>PN2907ATF</t>
  </si>
  <si>
    <t>BC557BTF</t>
  </si>
  <si>
    <t>2N3906-G</t>
  </si>
  <si>
    <t xml:space="preserve">3362P-1-253LF </t>
  </si>
  <si>
    <t>LM2675N-12/NOPB</t>
  </si>
  <si>
    <t>BC546BTFCT-ND</t>
  </si>
  <si>
    <t>1514-2N3904PBFREE-ND</t>
  </si>
  <si>
    <t>PN2907ATFCT-ND</t>
  </si>
  <si>
    <t>BC557BTFCT-ND</t>
  </si>
  <si>
    <t>641-1946-ND</t>
  </si>
  <si>
    <t>3362P-253LF-ND</t>
  </si>
  <si>
    <t>LM2675N-12/NOPB-ND</t>
  </si>
  <si>
    <t>Basic NPN transistor</t>
  </si>
  <si>
    <t>Basic PNP transistor</t>
  </si>
  <si>
    <t>25KOhm single-turn trimpot</t>
  </si>
  <si>
    <t>12V 1A fixed buck regulator</t>
  </si>
  <si>
    <t>Purpose</t>
  </si>
  <si>
    <t>Tools</t>
  </si>
  <si>
    <t>general order</t>
  </si>
  <si>
    <t>PCBA BOM</t>
  </si>
  <si>
    <t>Extended PCBA</t>
  </si>
  <si>
    <t>Total Qty</t>
  </si>
  <si>
    <t>Digikey Order Line</t>
  </si>
  <si>
    <t>PN2222TF</t>
  </si>
  <si>
    <t>PN2222TFCT-ND</t>
  </si>
  <si>
    <t xml:space="preserve">Basic NPN transistor </t>
  </si>
  <si>
    <t>&gt;  H1-H12</t>
  </si>
  <si>
    <t>MountingHole_Pad</t>
  </si>
  <si>
    <t>MountingHole:MountingHole_5.3mm_M5_ISO7380_Pad</t>
  </si>
  <si>
    <t>M5 screw mounting hole, ISO 7380 pad</t>
  </si>
  <si>
    <t>2-pin header for power (regulator out)</t>
  </si>
  <si>
    <t>12-pin signal connector</t>
  </si>
  <si>
    <t>Dual MOSFET driver board w/ mounting holes</t>
  </si>
  <si>
    <t>&gt;  J6, J8-J17, J19, J20, J22-J31, J34, J36-J45, J47, J48, J50-J59, J61-J69, J71, J72, J74-J83, J86, J88-J97, J99-J107, J109, J110, J112-J121, J123, J124, J126-J135, J138, J140-J149, J152-J159, J161, J162, J164-J173, J176, J178-J187, J190, J192-J201, J204-J211, J214, J216-J218, J220-J222, J224-J226, J228, J229</t>
  </si>
  <si>
    <t>&gt;  J18, J46, J60, J70, J98, J108, J122, J160</t>
  </si>
  <si>
    <t>Aaron_THT:LED_D5.0mm_SilkFix</t>
  </si>
  <si>
    <t>&gt;  TP1-TP16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</si>
</sst>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F6379-3C3D-4BD8-8FAC-D3DBEFC7FBAA}">
  <dimension ref="A1:J28"/>
  <sheetViews>
    <sheetView tabSelected="1" workbookViewId="0">
      <pane xSplit="1" ySplit="1" topLeftCell="E2" activePane="bottomRight" state="frozenSplit"/>
      <selection pane="topRight" activeCell="B1" sqref="B1"/>
      <selection pane="bottomLeft" activeCell="A5" sqref="A5"/>
      <selection pane="bottomRight" activeCell="F4" sqref="F4"/>
    </sheetView>
  </sheetViews>
  <sheetFormatPr defaultRowHeight="14.4" x14ac:dyDescent="0.3"/>
  <cols>
    <col min="1" max="1" width="26.109375" customWidth="1"/>
    <col min="2" max="2" width="30.44140625" bestFit="1" customWidth="1"/>
    <col min="3" max="3" width="30.44140625" customWidth="1"/>
    <col min="4" max="4" width="45.33203125" customWidth="1"/>
    <col min="5" max="5" width="60.77734375" bestFit="1" customWidth="1"/>
    <col min="6" max="6" width="15.88671875" bestFit="1" customWidth="1"/>
    <col min="7" max="7" width="19.88671875" bestFit="1" customWidth="1"/>
    <col min="8" max="8" width="23" customWidth="1"/>
    <col min="10" max="10" width="4" style="3" bestFit="1" customWidth="1"/>
  </cols>
  <sheetData>
    <row r="1" spans="1:10" s="1" customFormat="1" x14ac:dyDescent="0.3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123</v>
      </c>
      <c r="J1" s="2" t="s">
        <v>122</v>
      </c>
    </row>
    <row r="2" spans="1:10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137</v>
      </c>
      <c r="I2" t="s">
        <v>154</v>
      </c>
      <c r="J2" s="3">
        <v>1</v>
      </c>
    </row>
    <row r="3" spans="1:10" x14ac:dyDescent="0.3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138</v>
      </c>
      <c r="I3" t="s">
        <v>154</v>
      </c>
      <c r="J3" s="3">
        <v>1</v>
      </c>
    </row>
    <row r="4" spans="1:10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5</v>
      </c>
      <c r="G4" t="s">
        <v>19</v>
      </c>
      <c r="H4" t="s">
        <v>139</v>
      </c>
      <c r="I4" t="s">
        <v>154</v>
      </c>
      <c r="J4" s="3">
        <v>8</v>
      </c>
    </row>
    <row r="5" spans="1:10" x14ac:dyDescent="0.3">
      <c r="A5" t="s">
        <v>20</v>
      </c>
      <c r="B5" t="s">
        <v>21</v>
      </c>
      <c r="C5" t="s">
        <v>230</v>
      </c>
      <c r="D5" t="s">
        <v>22</v>
      </c>
      <c r="E5" t="s">
        <v>23</v>
      </c>
      <c r="F5" t="s">
        <v>24</v>
      </c>
      <c r="G5" t="s">
        <v>25</v>
      </c>
      <c r="H5" t="s">
        <v>140</v>
      </c>
      <c r="I5" t="s">
        <v>154</v>
      </c>
      <c r="J5" s="3">
        <v>1</v>
      </c>
    </row>
    <row r="6" spans="1:10" x14ac:dyDescent="0.3">
      <c r="A6" t="s">
        <v>26</v>
      </c>
      <c r="B6" t="s">
        <v>27</v>
      </c>
      <c r="C6" t="s">
        <v>230</v>
      </c>
      <c r="D6" t="s">
        <v>22</v>
      </c>
      <c r="E6" t="s">
        <v>23</v>
      </c>
      <c r="F6" t="s">
        <v>24</v>
      </c>
      <c r="G6" t="s">
        <v>25</v>
      </c>
      <c r="H6" t="s">
        <v>140</v>
      </c>
      <c r="I6" t="s">
        <v>154</v>
      </c>
      <c r="J6" s="3">
        <v>1</v>
      </c>
    </row>
    <row r="7" spans="1:10" x14ac:dyDescent="0.3">
      <c r="A7" t="s">
        <v>28</v>
      </c>
      <c r="B7" t="s">
        <v>29</v>
      </c>
      <c r="C7" t="s">
        <v>30</v>
      </c>
      <c r="D7" t="s">
        <v>31</v>
      </c>
      <c r="E7" t="s">
        <v>32</v>
      </c>
      <c r="F7" t="s">
        <v>33</v>
      </c>
      <c r="G7" t="s">
        <v>34</v>
      </c>
      <c r="H7" t="s">
        <v>141</v>
      </c>
      <c r="I7" t="s">
        <v>154</v>
      </c>
      <c r="J7" s="3">
        <v>1</v>
      </c>
    </row>
    <row r="8" spans="1:10" x14ac:dyDescent="0.3">
      <c r="A8" t="s">
        <v>35</v>
      </c>
      <c r="B8" t="s">
        <v>36</v>
      </c>
      <c r="C8" t="s">
        <v>230</v>
      </c>
      <c r="D8" t="s">
        <v>22</v>
      </c>
      <c r="E8" t="s">
        <v>23</v>
      </c>
      <c r="F8" t="s">
        <v>24</v>
      </c>
      <c r="G8" t="s">
        <v>25</v>
      </c>
      <c r="H8" t="s">
        <v>140</v>
      </c>
      <c r="I8" t="s">
        <v>154</v>
      </c>
      <c r="J8" s="3">
        <v>1</v>
      </c>
    </row>
    <row r="9" spans="1:10" x14ac:dyDescent="0.3">
      <c r="A9" t="s">
        <v>221</v>
      </c>
      <c r="B9" t="s">
        <v>222</v>
      </c>
      <c r="C9" t="s">
        <v>223</v>
      </c>
      <c r="D9" t="s">
        <v>49</v>
      </c>
      <c r="E9" t="s">
        <v>224</v>
      </c>
      <c r="J9" s="3">
        <v>12</v>
      </c>
    </row>
    <row r="10" spans="1:10" x14ac:dyDescent="0.3">
      <c r="A10" t="s">
        <v>37</v>
      </c>
      <c r="B10" t="s">
        <v>38</v>
      </c>
      <c r="C10" t="s">
        <v>39</v>
      </c>
      <c r="D10" t="s">
        <v>40</v>
      </c>
      <c r="E10" t="s">
        <v>225</v>
      </c>
      <c r="F10" t="s">
        <v>45</v>
      </c>
      <c r="G10" s="5">
        <v>532530270</v>
      </c>
      <c r="H10" t="s">
        <v>142</v>
      </c>
      <c r="I10" t="s">
        <v>154</v>
      </c>
      <c r="J10" s="3">
        <v>2</v>
      </c>
    </row>
    <row r="11" spans="1:10" x14ac:dyDescent="0.3">
      <c r="A11" t="s">
        <v>41</v>
      </c>
      <c r="B11" t="s">
        <v>42</v>
      </c>
      <c r="C11" t="s">
        <v>43</v>
      </c>
      <c r="D11" t="s">
        <v>44</v>
      </c>
      <c r="E11" t="s">
        <v>226</v>
      </c>
      <c r="F11" t="s">
        <v>45</v>
      </c>
      <c r="G11" s="5">
        <v>532531270</v>
      </c>
      <c r="H11" s="6" t="s">
        <v>143</v>
      </c>
      <c r="I11" t="s">
        <v>154</v>
      </c>
      <c r="J11" s="3">
        <v>2</v>
      </c>
    </row>
    <row r="12" spans="1:10" x14ac:dyDescent="0.3">
      <c r="A12" t="s">
        <v>46</v>
      </c>
      <c r="B12" t="s">
        <v>47</v>
      </c>
      <c r="C12" t="s">
        <v>48</v>
      </c>
      <c r="D12" t="s">
        <v>49</v>
      </c>
      <c r="E12" t="s">
        <v>128</v>
      </c>
      <c r="F12" t="s">
        <v>179</v>
      </c>
      <c r="G12" t="s">
        <v>180</v>
      </c>
      <c r="H12" t="s">
        <v>181</v>
      </c>
      <c r="I12" t="s">
        <v>154</v>
      </c>
      <c r="J12" s="3">
        <v>1</v>
      </c>
    </row>
    <row r="13" spans="1:10" x14ac:dyDescent="0.3">
      <c r="A13" t="s">
        <v>228</v>
      </c>
      <c r="B13" t="s">
        <v>50</v>
      </c>
      <c r="C13" t="s">
        <v>51</v>
      </c>
      <c r="D13" t="s">
        <v>49</v>
      </c>
      <c r="E13" t="s">
        <v>126</v>
      </c>
      <c r="J13" s="3">
        <v>184</v>
      </c>
    </row>
    <row r="14" spans="1:10" x14ac:dyDescent="0.3">
      <c r="A14" t="s">
        <v>229</v>
      </c>
      <c r="B14" t="s">
        <v>50</v>
      </c>
      <c r="C14" t="s">
        <v>52</v>
      </c>
      <c r="D14" t="s">
        <v>49</v>
      </c>
      <c r="E14" t="s">
        <v>127</v>
      </c>
      <c r="J14" s="3">
        <v>8</v>
      </c>
    </row>
    <row r="15" spans="1:10" x14ac:dyDescent="0.3">
      <c r="A15" t="s">
        <v>53</v>
      </c>
      <c r="B15" t="s">
        <v>54</v>
      </c>
      <c r="C15" t="s">
        <v>55</v>
      </c>
      <c r="D15" t="s">
        <v>56</v>
      </c>
      <c r="E15" t="s">
        <v>57</v>
      </c>
      <c r="F15" t="s">
        <v>58</v>
      </c>
      <c r="G15" t="s">
        <v>59</v>
      </c>
      <c r="H15" t="s">
        <v>144</v>
      </c>
      <c r="I15" t="s">
        <v>154</v>
      </c>
      <c r="J15" s="3">
        <v>1</v>
      </c>
    </row>
    <row r="16" spans="1:10" x14ac:dyDescent="0.3">
      <c r="A16" t="s">
        <v>60</v>
      </c>
      <c r="B16" t="s">
        <v>61</v>
      </c>
      <c r="C16" t="s">
        <v>129</v>
      </c>
      <c r="D16" t="s">
        <v>62</v>
      </c>
      <c r="E16" t="s">
        <v>227</v>
      </c>
      <c r="H16" t="s">
        <v>63</v>
      </c>
      <c r="I16" t="s">
        <v>64</v>
      </c>
      <c r="J16" s="3">
        <v>16</v>
      </c>
    </row>
    <row r="17" spans="1:10" x14ac:dyDescent="0.3">
      <c r="A17" t="s">
        <v>65</v>
      </c>
      <c r="B17" t="s">
        <v>66</v>
      </c>
      <c r="C17" t="s">
        <v>67</v>
      </c>
      <c r="E17" t="s">
        <v>68</v>
      </c>
      <c r="F17" t="s">
        <v>69</v>
      </c>
      <c r="G17" t="s">
        <v>70</v>
      </c>
      <c r="H17" t="s">
        <v>145</v>
      </c>
      <c r="I17" t="s">
        <v>154</v>
      </c>
      <c r="J17" s="3">
        <v>2</v>
      </c>
    </row>
    <row r="18" spans="1:10" x14ac:dyDescent="0.3">
      <c r="A18" t="s">
        <v>71</v>
      </c>
      <c r="B18" t="s">
        <v>72</v>
      </c>
      <c r="C18" t="s">
        <v>73</v>
      </c>
      <c r="D18" t="s">
        <v>49</v>
      </c>
      <c r="E18" t="s">
        <v>74</v>
      </c>
      <c r="F18" t="s">
        <v>69</v>
      </c>
      <c r="G18" t="s">
        <v>75</v>
      </c>
      <c r="H18" t="s">
        <v>146</v>
      </c>
      <c r="I18" t="s">
        <v>154</v>
      </c>
      <c r="J18" s="3">
        <v>2</v>
      </c>
    </row>
    <row r="19" spans="1:10" x14ac:dyDescent="0.3">
      <c r="A19" t="s">
        <v>76</v>
      </c>
      <c r="B19" t="s">
        <v>77</v>
      </c>
      <c r="C19" t="s">
        <v>73</v>
      </c>
      <c r="E19" t="s">
        <v>78</v>
      </c>
      <c r="F19" t="s">
        <v>69</v>
      </c>
      <c r="G19" t="s">
        <v>130</v>
      </c>
      <c r="H19" t="s">
        <v>147</v>
      </c>
      <c r="I19" t="s">
        <v>154</v>
      </c>
      <c r="J19" s="3">
        <v>1</v>
      </c>
    </row>
    <row r="20" spans="1:10" x14ac:dyDescent="0.3">
      <c r="A20" t="s">
        <v>81</v>
      </c>
      <c r="B20" t="s">
        <v>82</v>
      </c>
      <c r="C20" t="s">
        <v>73</v>
      </c>
      <c r="D20" t="s">
        <v>49</v>
      </c>
      <c r="E20" t="s">
        <v>83</v>
      </c>
      <c r="F20" t="s">
        <v>69</v>
      </c>
      <c r="G20" t="s">
        <v>84</v>
      </c>
      <c r="H20" t="s">
        <v>149</v>
      </c>
      <c r="I20" t="s">
        <v>154</v>
      </c>
      <c r="J20" s="3">
        <v>16</v>
      </c>
    </row>
    <row r="21" spans="1:10" x14ac:dyDescent="0.3">
      <c r="A21" t="s">
        <v>79</v>
      </c>
      <c r="B21" t="s">
        <v>131</v>
      </c>
      <c r="C21" t="s">
        <v>73</v>
      </c>
      <c r="D21" t="s">
        <v>49</v>
      </c>
      <c r="E21" t="s">
        <v>132</v>
      </c>
      <c r="F21" t="s">
        <v>69</v>
      </c>
      <c r="G21" t="s">
        <v>133</v>
      </c>
      <c r="H21" t="s">
        <v>148</v>
      </c>
      <c r="I21" t="s">
        <v>154</v>
      </c>
      <c r="J21" s="3">
        <v>8</v>
      </c>
    </row>
    <row r="22" spans="1:10" x14ac:dyDescent="0.3">
      <c r="A22" t="s">
        <v>80</v>
      </c>
      <c r="B22" t="s">
        <v>134</v>
      </c>
      <c r="C22" t="s">
        <v>73</v>
      </c>
      <c r="D22" t="s">
        <v>49</v>
      </c>
      <c r="E22" t="s">
        <v>135</v>
      </c>
      <c r="F22" t="s">
        <v>69</v>
      </c>
      <c r="G22" t="s">
        <v>136</v>
      </c>
      <c r="H22" t="s">
        <v>150</v>
      </c>
      <c r="I22" t="s">
        <v>154</v>
      </c>
      <c r="J22" s="3">
        <v>16</v>
      </c>
    </row>
    <row r="23" spans="1:10" x14ac:dyDescent="0.3">
      <c r="A23" t="s">
        <v>85</v>
      </c>
      <c r="B23" t="s">
        <v>86</v>
      </c>
      <c r="C23" t="s">
        <v>87</v>
      </c>
      <c r="D23" t="s">
        <v>88</v>
      </c>
      <c r="E23" t="s">
        <v>89</v>
      </c>
      <c r="F23" t="s">
        <v>90</v>
      </c>
      <c r="G23" t="s">
        <v>91</v>
      </c>
      <c r="H23" t="s">
        <v>151</v>
      </c>
      <c r="I23" t="s">
        <v>154</v>
      </c>
      <c r="J23" s="3">
        <v>1</v>
      </c>
    </row>
    <row r="24" spans="1:10" x14ac:dyDescent="0.3">
      <c r="A24" t="s">
        <v>231</v>
      </c>
      <c r="B24" t="s">
        <v>92</v>
      </c>
      <c r="C24" t="s">
        <v>93</v>
      </c>
      <c r="D24" t="s">
        <v>49</v>
      </c>
      <c r="J24" s="3">
        <v>16</v>
      </c>
    </row>
    <row r="25" spans="1:10" x14ac:dyDescent="0.3">
      <c r="A25" t="s">
        <v>94</v>
      </c>
      <c r="B25" t="s">
        <v>95</v>
      </c>
      <c r="C25" t="s">
        <v>125</v>
      </c>
      <c r="D25" t="s">
        <v>96</v>
      </c>
      <c r="F25" t="s">
        <v>97</v>
      </c>
      <c r="H25" t="s">
        <v>98</v>
      </c>
      <c r="I25" t="s">
        <v>64</v>
      </c>
      <c r="J25" s="3">
        <v>2</v>
      </c>
    </row>
    <row r="26" spans="1:10" x14ac:dyDescent="0.3">
      <c r="A26" t="s">
        <v>99</v>
      </c>
      <c r="B26" t="s">
        <v>100</v>
      </c>
      <c r="C26" t="s">
        <v>124</v>
      </c>
      <c r="D26" t="s">
        <v>101</v>
      </c>
      <c r="H26" t="s">
        <v>102</v>
      </c>
      <c r="I26" t="s">
        <v>64</v>
      </c>
      <c r="J26" s="3">
        <v>2</v>
      </c>
    </row>
    <row r="27" spans="1:10" x14ac:dyDescent="0.3">
      <c r="A27" t="s">
        <v>103</v>
      </c>
      <c r="B27" t="s">
        <v>104</v>
      </c>
      <c r="C27" t="s">
        <v>105</v>
      </c>
      <c r="D27" t="s">
        <v>106</v>
      </c>
      <c r="E27" t="s">
        <v>107</v>
      </c>
      <c r="F27" t="s">
        <v>108</v>
      </c>
      <c r="G27" t="s">
        <v>109</v>
      </c>
      <c r="H27" t="s">
        <v>152</v>
      </c>
      <c r="I27" t="s">
        <v>154</v>
      </c>
      <c r="J27" s="3">
        <v>1</v>
      </c>
    </row>
    <row r="28" spans="1:10" x14ac:dyDescent="0.3">
      <c r="A28" t="s">
        <v>110</v>
      </c>
      <c r="B28" t="s">
        <v>111</v>
      </c>
      <c r="C28" t="s">
        <v>112</v>
      </c>
      <c r="D28" t="s">
        <v>113</v>
      </c>
      <c r="F28" t="s">
        <v>108</v>
      </c>
      <c r="G28" t="s">
        <v>111</v>
      </c>
      <c r="H28" t="s">
        <v>153</v>
      </c>
      <c r="I28" t="s">
        <v>154</v>
      </c>
      <c r="J28" s="3">
        <v>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6427F-A616-4621-9A72-A0627BAEF7AD}">
  <dimension ref="A1:K6"/>
  <sheetViews>
    <sheetView workbookViewId="0">
      <pane xSplit="1" ySplit="1" topLeftCell="B2" activePane="bottomRight" state="frozenSplit"/>
      <selection pane="topRight" activeCell="B1" sqref="B1"/>
      <selection pane="bottomLeft" activeCell="A5" sqref="A5"/>
      <selection pane="bottomRight" activeCell="J2" sqref="J2"/>
    </sheetView>
  </sheetViews>
  <sheetFormatPr defaultRowHeight="14.4" x14ac:dyDescent="0.3"/>
  <cols>
    <col min="1" max="1" width="19.6640625" customWidth="1"/>
    <col min="2" max="2" width="5.77734375" bestFit="1" customWidth="1"/>
    <col min="3" max="3" width="60.77734375" bestFit="1" customWidth="1"/>
    <col min="4" max="4" width="60.77734375" customWidth="1"/>
    <col min="5" max="5" width="25.21875" customWidth="1"/>
    <col min="6" max="6" width="15.88671875" bestFit="1" customWidth="1"/>
    <col min="7" max="7" width="19.88671875" bestFit="1" customWidth="1"/>
    <col min="8" max="8" width="23" customWidth="1"/>
    <col min="10" max="10" width="8.88671875" style="3"/>
  </cols>
  <sheetData>
    <row r="1" spans="1:11" s="1" customFormat="1" x14ac:dyDescent="0.3">
      <c r="A1" s="1" t="s">
        <v>114</v>
      </c>
      <c r="B1" s="1" t="s">
        <v>115</v>
      </c>
      <c r="C1" s="1" t="s">
        <v>162</v>
      </c>
      <c r="D1" s="1" t="s">
        <v>118</v>
      </c>
      <c r="E1" s="1" t="s">
        <v>117</v>
      </c>
      <c r="F1" s="1" t="s">
        <v>119</v>
      </c>
      <c r="G1" s="1" t="s">
        <v>120</v>
      </c>
      <c r="H1" s="1" t="s">
        <v>121</v>
      </c>
      <c r="I1" s="1" t="s">
        <v>123</v>
      </c>
      <c r="J1" s="2" t="s">
        <v>122</v>
      </c>
    </row>
    <row r="2" spans="1:11" x14ac:dyDescent="0.3">
      <c r="A2" t="s">
        <v>161</v>
      </c>
      <c r="C2" t="s">
        <v>155</v>
      </c>
      <c r="D2" t="s">
        <v>166</v>
      </c>
      <c r="F2" t="s">
        <v>45</v>
      </c>
      <c r="G2">
        <v>502128000</v>
      </c>
      <c r="H2" t="s">
        <v>157</v>
      </c>
      <c r="I2" t="s">
        <v>154</v>
      </c>
      <c r="J2" s="3">
        <f>2*2+5*12</f>
        <v>64</v>
      </c>
      <c r="K2" t="s">
        <v>169</v>
      </c>
    </row>
    <row r="3" spans="1:11" x14ac:dyDescent="0.3">
      <c r="A3" t="s">
        <v>159</v>
      </c>
      <c r="C3" t="s">
        <v>156</v>
      </c>
      <c r="F3" t="s">
        <v>45</v>
      </c>
      <c r="G3">
        <v>510650200</v>
      </c>
      <c r="H3" t="s">
        <v>158</v>
      </c>
      <c r="I3" t="s">
        <v>154</v>
      </c>
      <c r="J3" s="3">
        <v>2</v>
      </c>
    </row>
    <row r="4" spans="1:11" x14ac:dyDescent="0.3">
      <c r="A4" t="s">
        <v>165</v>
      </c>
      <c r="C4" t="s">
        <v>160</v>
      </c>
      <c r="F4" t="s">
        <v>45</v>
      </c>
      <c r="G4">
        <v>510651200</v>
      </c>
      <c r="H4" t="s">
        <v>163</v>
      </c>
      <c r="I4" t="s">
        <v>154</v>
      </c>
      <c r="J4" s="3">
        <v>5</v>
      </c>
      <c r="K4" t="s">
        <v>164</v>
      </c>
    </row>
    <row r="5" spans="1:11" x14ac:dyDescent="0.3">
      <c r="A5" t="s">
        <v>170</v>
      </c>
      <c r="C5" t="s">
        <v>167</v>
      </c>
      <c r="D5" t="s">
        <v>172</v>
      </c>
      <c r="E5" t="s">
        <v>171</v>
      </c>
      <c r="F5" t="s">
        <v>45</v>
      </c>
      <c r="G5">
        <v>2147511021</v>
      </c>
      <c r="H5" t="s">
        <v>168</v>
      </c>
      <c r="I5" t="s">
        <v>154</v>
      </c>
      <c r="J5" s="3">
        <v>2</v>
      </c>
    </row>
    <row r="6" spans="1:11" x14ac:dyDescent="0.3">
      <c r="A6" t="s">
        <v>177</v>
      </c>
      <c r="C6" t="s">
        <v>175</v>
      </c>
      <c r="D6" t="s">
        <v>174</v>
      </c>
      <c r="F6" s="4" t="s">
        <v>178</v>
      </c>
      <c r="G6" t="s">
        <v>173</v>
      </c>
      <c r="H6" t="s">
        <v>176</v>
      </c>
      <c r="I6" t="s">
        <v>154</v>
      </c>
      <c r="J6" s="3">
        <v>4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59E51-87BB-4A75-BABD-8CDF7F0E200C}">
  <dimension ref="A1:I33"/>
  <sheetViews>
    <sheetView workbookViewId="0">
      <pane ySplit="1" topLeftCell="A2" activePane="bottomLeft" state="frozen"/>
      <selection pane="bottomLeft" activeCell="D23" sqref="D23"/>
    </sheetView>
  </sheetViews>
  <sheetFormatPr defaultRowHeight="14.4" x14ac:dyDescent="0.3"/>
  <cols>
    <col min="1" max="1" width="16.88671875" bestFit="1" customWidth="1"/>
    <col min="2" max="2" width="43.44140625" customWidth="1"/>
    <col min="3" max="3" width="19.88671875" bestFit="1" customWidth="1"/>
    <col min="4" max="4" width="28.88671875" bestFit="1" customWidth="1"/>
    <col min="5" max="5" width="9.5546875" style="3" bestFit="1" customWidth="1"/>
    <col min="6" max="6" width="7.77734375" style="3" bestFit="1" customWidth="1"/>
    <col min="7" max="7" width="8.6640625" style="3" bestFit="1" customWidth="1"/>
    <col min="9" max="9" width="31.88671875" bestFit="1" customWidth="1"/>
  </cols>
  <sheetData>
    <row r="1" spans="1:9" s="1" customFormat="1" x14ac:dyDescent="0.3">
      <c r="A1" s="1" t="s">
        <v>211</v>
      </c>
      <c r="B1" s="1" t="s">
        <v>182</v>
      </c>
      <c r="C1" s="1" t="s">
        <v>120</v>
      </c>
      <c r="D1" s="1" t="s">
        <v>121</v>
      </c>
      <c r="E1" s="2" t="s">
        <v>183</v>
      </c>
      <c r="F1" s="2" t="s">
        <v>184</v>
      </c>
      <c r="G1" s="2" t="s">
        <v>216</v>
      </c>
      <c r="I1" s="1" t="s">
        <v>217</v>
      </c>
    </row>
    <row r="2" spans="1:9" x14ac:dyDescent="0.3">
      <c r="A2" t="s">
        <v>214</v>
      </c>
      <c r="B2" t="s">
        <v>4</v>
      </c>
      <c r="C2" t="s">
        <v>6</v>
      </c>
      <c r="D2" t="s">
        <v>137</v>
      </c>
      <c r="E2" s="3">
        <v>1</v>
      </c>
      <c r="F2" s="3">
        <v>2</v>
      </c>
      <c r="G2" s="3">
        <f>2*E2+F2</f>
        <v>4</v>
      </c>
      <c r="I2" t="str">
        <f>_xlfn.CONCAT(G2,",",D2,",")</f>
        <v>4,399-6615-ND,</v>
      </c>
    </row>
    <row r="3" spans="1:9" x14ac:dyDescent="0.3">
      <c r="A3" t="s">
        <v>214</v>
      </c>
      <c r="B3" t="s">
        <v>11</v>
      </c>
      <c r="C3" t="s">
        <v>13</v>
      </c>
      <c r="D3" t="s">
        <v>138</v>
      </c>
      <c r="E3" s="3">
        <v>1</v>
      </c>
      <c r="F3" s="3">
        <v>2</v>
      </c>
      <c r="G3" s="3">
        <f t="shared" ref="G3:G33" si="0">2*E3+F3</f>
        <v>4</v>
      </c>
      <c r="I3" t="str">
        <f t="shared" ref="I3:I33" si="1">_xlfn.CONCAT(G3,",",D3,",")</f>
        <v>4,478-9217-1-ND,</v>
      </c>
    </row>
    <row r="4" spans="1:9" x14ac:dyDescent="0.3">
      <c r="A4" t="s">
        <v>214</v>
      </c>
      <c r="B4" t="s">
        <v>18</v>
      </c>
      <c r="C4" t="s">
        <v>19</v>
      </c>
      <c r="D4" t="s">
        <v>139</v>
      </c>
      <c r="E4" s="3">
        <v>8</v>
      </c>
      <c r="F4" s="3">
        <v>4</v>
      </c>
      <c r="G4" s="3">
        <f t="shared" si="0"/>
        <v>20</v>
      </c>
      <c r="I4" t="str">
        <f t="shared" si="1"/>
        <v>20,399-C315C105K3R5TA7303CT-ND,</v>
      </c>
    </row>
    <row r="5" spans="1:9" x14ac:dyDescent="0.3">
      <c r="A5" t="s">
        <v>214</v>
      </c>
      <c r="B5" t="s">
        <v>23</v>
      </c>
      <c r="C5" t="s">
        <v>25</v>
      </c>
      <c r="D5" t="s">
        <v>140</v>
      </c>
      <c r="E5" s="3">
        <v>3</v>
      </c>
      <c r="F5" s="3">
        <v>4</v>
      </c>
      <c r="G5" s="3">
        <f t="shared" si="0"/>
        <v>10</v>
      </c>
      <c r="I5" t="str">
        <f t="shared" si="1"/>
        <v>10,C5SMF-RJF-CT0W0BB1-ND,</v>
      </c>
    </row>
    <row r="6" spans="1:9" x14ac:dyDescent="0.3">
      <c r="A6" t="s">
        <v>214</v>
      </c>
      <c r="B6" t="s">
        <v>32</v>
      </c>
      <c r="C6" t="s">
        <v>34</v>
      </c>
      <c r="D6" t="s">
        <v>141</v>
      </c>
      <c r="E6" s="3">
        <v>1</v>
      </c>
      <c r="F6" s="3">
        <v>1</v>
      </c>
      <c r="G6" s="3">
        <f t="shared" si="0"/>
        <v>3</v>
      </c>
      <c r="I6" t="str">
        <f t="shared" si="1"/>
        <v>3,SB530-E3/54GICT-ND,</v>
      </c>
    </row>
    <row r="7" spans="1:9" x14ac:dyDescent="0.3">
      <c r="A7" t="s">
        <v>214</v>
      </c>
      <c r="B7" t="s">
        <v>187</v>
      </c>
      <c r="C7">
        <v>532530270</v>
      </c>
      <c r="D7" t="s">
        <v>142</v>
      </c>
      <c r="E7" s="3">
        <v>2</v>
      </c>
      <c r="F7" s="3">
        <v>1</v>
      </c>
      <c r="G7" s="3">
        <f t="shared" si="0"/>
        <v>5</v>
      </c>
      <c r="I7" t="str">
        <f t="shared" si="1"/>
        <v>5,WM19004-ND,</v>
      </c>
    </row>
    <row r="8" spans="1:9" x14ac:dyDescent="0.3">
      <c r="A8" t="s">
        <v>214</v>
      </c>
      <c r="B8" t="s">
        <v>188</v>
      </c>
      <c r="C8">
        <v>532531270</v>
      </c>
      <c r="D8" t="s">
        <v>143</v>
      </c>
      <c r="E8" s="3">
        <v>2</v>
      </c>
      <c r="F8" s="3">
        <v>1</v>
      </c>
      <c r="G8" s="3">
        <f t="shared" si="0"/>
        <v>5</v>
      </c>
      <c r="I8" t="str">
        <f t="shared" si="1"/>
        <v>5,WM24308-ND,</v>
      </c>
    </row>
    <row r="9" spans="1:9" x14ac:dyDescent="0.3">
      <c r="A9" t="s">
        <v>214</v>
      </c>
      <c r="B9" t="s">
        <v>128</v>
      </c>
      <c r="C9" s="5" t="s">
        <v>180</v>
      </c>
      <c r="D9" s="6" t="s">
        <v>181</v>
      </c>
      <c r="E9" s="3">
        <v>16</v>
      </c>
      <c r="F9" s="3">
        <v>68</v>
      </c>
      <c r="G9" s="3">
        <f t="shared" si="0"/>
        <v>100</v>
      </c>
      <c r="I9" t="str">
        <f t="shared" si="1"/>
        <v>100,A105469CT-ND,</v>
      </c>
    </row>
    <row r="10" spans="1:9" x14ac:dyDescent="0.3">
      <c r="A10" t="s">
        <v>214</v>
      </c>
      <c r="B10" t="s">
        <v>57</v>
      </c>
      <c r="C10" t="s">
        <v>59</v>
      </c>
      <c r="D10" t="s">
        <v>144</v>
      </c>
      <c r="E10" s="3">
        <v>1</v>
      </c>
      <c r="F10" s="3">
        <v>1</v>
      </c>
      <c r="G10" s="3">
        <f t="shared" si="0"/>
        <v>3</v>
      </c>
      <c r="I10" t="str">
        <f t="shared" si="1"/>
        <v>3,535-13029-ND,</v>
      </c>
    </row>
    <row r="11" spans="1:9" x14ac:dyDescent="0.3">
      <c r="A11" t="s">
        <v>214</v>
      </c>
      <c r="B11" t="s">
        <v>68</v>
      </c>
      <c r="C11" t="s">
        <v>70</v>
      </c>
      <c r="D11" t="s">
        <v>145</v>
      </c>
      <c r="E11" s="3">
        <v>2</v>
      </c>
      <c r="F11" s="3">
        <v>6</v>
      </c>
      <c r="G11" s="3">
        <f t="shared" si="0"/>
        <v>10</v>
      </c>
      <c r="I11" t="str">
        <f t="shared" si="1"/>
        <v>10,CF14JT1K00CT-ND,</v>
      </c>
    </row>
    <row r="12" spans="1:9" x14ac:dyDescent="0.3">
      <c r="A12" t="s">
        <v>214</v>
      </c>
      <c r="B12" t="s">
        <v>74</v>
      </c>
      <c r="C12" t="s">
        <v>75</v>
      </c>
      <c r="D12" t="s">
        <v>146</v>
      </c>
      <c r="E12" s="3">
        <v>2</v>
      </c>
      <c r="F12" s="3">
        <v>6</v>
      </c>
      <c r="G12" s="3">
        <f t="shared" si="0"/>
        <v>10</v>
      </c>
      <c r="I12" t="str">
        <f t="shared" si="1"/>
        <v>10,CF18JT10K0CT-ND,</v>
      </c>
    </row>
    <row r="13" spans="1:9" x14ac:dyDescent="0.3">
      <c r="A13" t="s">
        <v>214</v>
      </c>
      <c r="B13" t="s">
        <v>78</v>
      </c>
      <c r="C13" t="s">
        <v>130</v>
      </c>
      <c r="D13" t="s">
        <v>147</v>
      </c>
      <c r="E13" s="3">
        <v>1</v>
      </c>
      <c r="F13" s="3">
        <v>8</v>
      </c>
      <c r="G13" s="3">
        <f t="shared" si="0"/>
        <v>10</v>
      </c>
      <c r="I13" t="str">
        <f t="shared" si="1"/>
        <v>10,CF18JT330RCT-ND,</v>
      </c>
    </row>
    <row r="14" spans="1:9" x14ac:dyDescent="0.3">
      <c r="A14" t="s">
        <v>214</v>
      </c>
      <c r="B14" t="s">
        <v>132</v>
      </c>
      <c r="C14" t="s">
        <v>133</v>
      </c>
      <c r="D14" t="s">
        <v>148</v>
      </c>
      <c r="E14" s="3">
        <v>8</v>
      </c>
      <c r="F14" s="3">
        <v>9</v>
      </c>
      <c r="G14" s="3">
        <f t="shared" si="0"/>
        <v>25</v>
      </c>
      <c r="I14" t="str">
        <f t="shared" si="1"/>
        <v>25,CF18JT220RCT-ND,</v>
      </c>
    </row>
    <row r="15" spans="1:9" x14ac:dyDescent="0.3">
      <c r="A15" t="s">
        <v>214</v>
      </c>
      <c r="B15" t="s">
        <v>83</v>
      </c>
      <c r="C15" t="s">
        <v>84</v>
      </c>
      <c r="D15" t="s">
        <v>149</v>
      </c>
      <c r="E15" s="3">
        <v>16</v>
      </c>
      <c r="F15" s="3">
        <v>18</v>
      </c>
      <c r="G15" s="3">
        <f t="shared" si="0"/>
        <v>50</v>
      </c>
      <c r="I15" t="str">
        <f t="shared" si="1"/>
        <v>50,CF18JT33R0CT-ND,</v>
      </c>
    </row>
    <row r="16" spans="1:9" x14ac:dyDescent="0.3">
      <c r="A16" t="s">
        <v>214</v>
      </c>
      <c r="B16" t="s">
        <v>135</v>
      </c>
      <c r="C16" t="s">
        <v>136</v>
      </c>
      <c r="D16" t="s">
        <v>150</v>
      </c>
      <c r="E16" s="3">
        <v>16</v>
      </c>
      <c r="F16" s="3">
        <v>18</v>
      </c>
      <c r="G16" s="3">
        <f t="shared" si="0"/>
        <v>50</v>
      </c>
      <c r="I16" t="str">
        <f t="shared" si="1"/>
        <v>50,CF18JT2K20CT-ND,</v>
      </c>
    </row>
    <row r="17" spans="1:9" x14ac:dyDescent="0.3">
      <c r="A17" t="s">
        <v>214</v>
      </c>
      <c r="B17" t="s">
        <v>189</v>
      </c>
      <c r="C17" t="s">
        <v>91</v>
      </c>
      <c r="D17" t="s">
        <v>151</v>
      </c>
      <c r="E17" s="3">
        <v>1</v>
      </c>
      <c r="F17" s="3">
        <v>1</v>
      </c>
      <c r="G17" s="3">
        <f t="shared" si="0"/>
        <v>3</v>
      </c>
      <c r="I17" t="str">
        <f t="shared" si="1"/>
        <v>3,2223-DS01-254-S-01BE-ND,</v>
      </c>
    </row>
    <row r="18" spans="1:9" x14ac:dyDescent="0.3">
      <c r="A18" t="s">
        <v>214</v>
      </c>
      <c r="B18" t="s">
        <v>185</v>
      </c>
      <c r="C18" t="s">
        <v>109</v>
      </c>
      <c r="D18" t="s">
        <v>152</v>
      </c>
      <c r="E18" s="3">
        <v>1</v>
      </c>
      <c r="F18" s="3">
        <v>1</v>
      </c>
      <c r="G18" s="3">
        <f t="shared" si="0"/>
        <v>3</v>
      </c>
      <c r="I18" t="str">
        <f t="shared" si="1"/>
        <v>3,LM2595T-5.0/NOPB-ND,</v>
      </c>
    </row>
    <row r="19" spans="1:9" x14ac:dyDescent="0.3">
      <c r="A19" t="s">
        <v>214</v>
      </c>
      <c r="B19" t="s">
        <v>186</v>
      </c>
      <c r="C19" t="s">
        <v>111</v>
      </c>
      <c r="D19" t="s">
        <v>153</v>
      </c>
      <c r="E19" s="3">
        <v>4</v>
      </c>
      <c r="F19" s="3">
        <v>2</v>
      </c>
      <c r="G19" s="3">
        <f t="shared" si="0"/>
        <v>10</v>
      </c>
      <c r="I19" t="str">
        <f t="shared" si="1"/>
        <v>10,296-34130-5-ND,</v>
      </c>
    </row>
    <row r="20" spans="1:9" x14ac:dyDescent="0.3">
      <c r="A20" t="s">
        <v>212</v>
      </c>
      <c r="B20" t="s">
        <v>192</v>
      </c>
      <c r="C20" s="6" t="s">
        <v>190</v>
      </c>
      <c r="D20" s="6" t="s">
        <v>191</v>
      </c>
      <c r="E20" s="3">
        <v>0</v>
      </c>
      <c r="F20" s="3">
        <v>1</v>
      </c>
      <c r="G20" s="3">
        <f t="shared" si="0"/>
        <v>1</v>
      </c>
      <c r="I20" t="str">
        <f t="shared" si="1"/>
        <v>1,H90-ND,</v>
      </c>
    </row>
    <row r="21" spans="1:9" x14ac:dyDescent="0.3">
      <c r="A21" t="s">
        <v>213</v>
      </c>
      <c r="B21" s="4" t="s">
        <v>207</v>
      </c>
      <c r="C21" t="s">
        <v>193</v>
      </c>
      <c r="D21" s="6" t="s">
        <v>200</v>
      </c>
      <c r="E21" s="3">
        <v>0</v>
      </c>
      <c r="F21" s="7">
        <v>4</v>
      </c>
      <c r="G21" s="3">
        <f t="shared" si="0"/>
        <v>4</v>
      </c>
      <c r="I21" t="str">
        <f t="shared" si="1"/>
        <v>4,BC546BTFCT-ND,</v>
      </c>
    </row>
    <row r="22" spans="1:9" x14ac:dyDescent="0.3">
      <c r="A22" t="s">
        <v>213</v>
      </c>
      <c r="B22" s="4" t="s">
        <v>207</v>
      </c>
      <c r="C22" s="6" t="s">
        <v>194</v>
      </c>
      <c r="D22" s="6" t="s">
        <v>201</v>
      </c>
      <c r="E22" s="3">
        <v>0</v>
      </c>
      <c r="F22" s="7">
        <v>4</v>
      </c>
      <c r="G22" s="3">
        <f t="shared" si="0"/>
        <v>4</v>
      </c>
      <c r="I22" t="str">
        <f t="shared" si="1"/>
        <v>4,1514-2N3904PBFREE-ND,</v>
      </c>
    </row>
    <row r="23" spans="1:9" x14ac:dyDescent="0.3">
      <c r="A23" t="s">
        <v>213</v>
      </c>
      <c r="B23" s="4" t="s">
        <v>220</v>
      </c>
      <c r="C23" s="6" t="s">
        <v>218</v>
      </c>
      <c r="D23" s="6" t="s">
        <v>219</v>
      </c>
      <c r="E23" s="3">
        <v>0</v>
      </c>
      <c r="F23" s="7">
        <v>4</v>
      </c>
      <c r="G23" s="3">
        <f t="shared" si="0"/>
        <v>4</v>
      </c>
      <c r="I23" t="str">
        <f t="shared" si="1"/>
        <v>4,PN2222TFCT-ND,</v>
      </c>
    </row>
    <row r="24" spans="1:9" x14ac:dyDescent="0.3">
      <c r="A24" t="s">
        <v>213</v>
      </c>
      <c r="B24" s="4" t="s">
        <v>208</v>
      </c>
      <c r="C24" s="6" t="s">
        <v>195</v>
      </c>
      <c r="D24" s="6" t="s">
        <v>202</v>
      </c>
      <c r="E24" s="3">
        <v>0</v>
      </c>
      <c r="F24" s="7">
        <v>4</v>
      </c>
      <c r="G24" s="3">
        <f t="shared" si="0"/>
        <v>4</v>
      </c>
      <c r="I24" t="str">
        <f t="shared" si="1"/>
        <v>4,PN2907ATFCT-ND,</v>
      </c>
    </row>
    <row r="25" spans="1:9" x14ac:dyDescent="0.3">
      <c r="A25" t="s">
        <v>213</v>
      </c>
      <c r="B25" s="4" t="s">
        <v>208</v>
      </c>
      <c r="C25" s="6" t="s">
        <v>196</v>
      </c>
      <c r="D25" s="6" t="s">
        <v>203</v>
      </c>
      <c r="E25" s="3">
        <v>0</v>
      </c>
      <c r="F25" s="7">
        <v>4</v>
      </c>
      <c r="G25" s="3">
        <f t="shared" si="0"/>
        <v>4</v>
      </c>
      <c r="I25" t="str">
        <f t="shared" si="1"/>
        <v>4,BC557BTFCT-ND,</v>
      </c>
    </row>
    <row r="26" spans="1:9" x14ac:dyDescent="0.3">
      <c r="A26" t="s">
        <v>213</v>
      </c>
      <c r="B26" s="4" t="s">
        <v>208</v>
      </c>
      <c r="C26" s="6" t="s">
        <v>197</v>
      </c>
      <c r="D26" s="6" t="s">
        <v>204</v>
      </c>
      <c r="E26" s="3">
        <v>0</v>
      </c>
      <c r="F26" s="7">
        <v>4</v>
      </c>
      <c r="G26" s="3">
        <f t="shared" si="0"/>
        <v>4</v>
      </c>
      <c r="I26" t="str">
        <f t="shared" si="1"/>
        <v>4,641-1946-ND,</v>
      </c>
    </row>
    <row r="27" spans="1:9" x14ac:dyDescent="0.3">
      <c r="A27" t="s">
        <v>213</v>
      </c>
      <c r="B27" s="4" t="s">
        <v>209</v>
      </c>
      <c r="C27" s="6" t="s">
        <v>198</v>
      </c>
      <c r="D27" s="6" t="s">
        <v>205</v>
      </c>
      <c r="E27" s="3">
        <v>0</v>
      </c>
      <c r="F27" s="7">
        <v>2</v>
      </c>
      <c r="G27" s="3">
        <f t="shared" si="0"/>
        <v>2</v>
      </c>
      <c r="I27" t="str">
        <f t="shared" si="1"/>
        <v>2,3362P-253LF-ND,</v>
      </c>
    </row>
    <row r="28" spans="1:9" x14ac:dyDescent="0.3">
      <c r="A28" t="s">
        <v>213</v>
      </c>
      <c r="B28" s="8" t="s">
        <v>210</v>
      </c>
      <c r="C28" s="6" t="s">
        <v>199</v>
      </c>
      <c r="D28" s="6" t="s">
        <v>206</v>
      </c>
      <c r="E28" s="3">
        <v>0</v>
      </c>
      <c r="F28" s="7">
        <v>1</v>
      </c>
      <c r="G28" s="3">
        <f t="shared" si="0"/>
        <v>1</v>
      </c>
      <c r="I28" t="str">
        <f t="shared" si="1"/>
        <v>1,LM2675N-12/NOPB-ND,</v>
      </c>
    </row>
    <row r="29" spans="1:9" x14ac:dyDescent="0.3">
      <c r="A29" t="s">
        <v>215</v>
      </c>
      <c r="B29" t="s">
        <v>155</v>
      </c>
      <c r="C29">
        <v>502128000</v>
      </c>
      <c r="D29" t="s">
        <v>157</v>
      </c>
      <c r="E29" s="3">
        <f>2*2+2*12</f>
        <v>28</v>
      </c>
      <c r="F29" s="7">
        <f>200-2*E29</f>
        <v>144</v>
      </c>
      <c r="G29" s="3">
        <f t="shared" si="0"/>
        <v>200</v>
      </c>
      <c r="H29" s="3"/>
      <c r="I29" t="str">
        <f t="shared" si="1"/>
        <v>200,WM4561CT-ND,</v>
      </c>
    </row>
    <row r="30" spans="1:9" x14ac:dyDescent="0.3">
      <c r="A30" t="s">
        <v>215</v>
      </c>
      <c r="B30" t="s">
        <v>156</v>
      </c>
      <c r="C30">
        <v>510650200</v>
      </c>
      <c r="D30" t="s">
        <v>158</v>
      </c>
      <c r="E30" s="3">
        <v>2</v>
      </c>
      <c r="F30" s="7">
        <v>1</v>
      </c>
      <c r="G30" s="3">
        <f t="shared" si="0"/>
        <v>5</v>
      </c>
      <c r="H30" s="3"/>
      <c r="I30" t="str">
        <f t="shared" si="1"/>
        <v>5,WM19009-ND,</v>
      </c>
    </row>
    <row r="31" spans="1:9" x14ac:dyDescent="0.3">
      <c r="A31" t="s">
        <v>215</v>
      </c>
      <c r="B31" t="s">
        <v>160</v>
      </c>
      <c r="C31">
        <v>510651200</v>
      </c>
      <c r="D31" t="s">
        <v>163</v>
      </c>
      <c r="E31" s="3">
        <v>2</v>
      </c>
      <c r="F31" s="7">
        <v>3</v>
      </c>
      <c r="G31" s="3">
        <f t="shared" si="0"/>
        <v>7</v>
      </c>
      <c r="H31" s="3"/>
      <c r="I31" t="str">
        <f t="shared" si="1"/>
        <v>7,WM24300-ND,</v>
      </c>
    </row>
    <row r="32" spans="1:9" x14ac:dyDescent="0.3">
      <c r="A32" t="s">
        <v>213</v>
      </c>
      <c r="B32" t="s">
        <v>167</v>
      </c>
      <c r="C32">
        <v>2147511021</v>
      </c>
      <c r="D32" t="s">
        <v>168</v>
      </c>
      <c r="E32" s="3">
        <v>0</v>
      </c>
      <c r="F32" s="3">
        <v>2</v>
      </c>
      <c r="G32" s="3">
        <f t="shared" si="0"/>
        <v>2</v>
      </c>
      <c r="H32" s="3"/>
      <c r="I32" t="str">
        <f t="shared" si="1"/>
        <v>2,900-2147511021-ND,</v>
      </c>
    </row>
    <row r="33" spans="1:9" x14ac:dyDescent="0.3">
      <c r="A33" t="s">
        <v>213</v>
      </c>
      <c r="B33" t="s">
        <v>175</v>
      </c>
      <c r="C33" t="s">
        <v>173</v>
      </c>
      <c r="D33" t="s">
        <v>176</v>
      </c>
      <c r="E33" s="3">
        <v>0</v>
      </c>
      <c r="F33" s="3">
        <v>4</v>
      </c>
      <c r="G33" s="3">
        <f t="shared" si="0"/>
        <v>4</v>
      </c>
      <c r="H33" s="3"/>
      <c r="I33" t="str">
        <f t="shared" si="1"/>
        <v>4,1080-1158-ND,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PCB BOM</vt:lpstr>
      <vt:lpstr>Assembly BOM Items</vt:lpstr>
      <vt:lpstr>DigiKey-order-2022-05-10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Kimball</dc:creator>
  <cp:lastModifiedBy>Aaron Kimball</cp:lastModifiedBy>
  <dcterms:created xsi:type="dcterms:W3CDTF">2022-05-10T00:19:48Z</dcterms:created>
  <dcterms:modified xsi:type="dcterms:W3CDTF">2022-06-21T19:53:21Z</dcterms:modified>
</cp:coreProperties>
</file>