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labmac2/Desktop/untitled folder/"/>
    </mc:Choice>
  </mc:AlternateContent>
  <xr:revisionPtr revIDLastSave="0" documentId="13_ncr:1_{1A7CFB4C-FABE-C94D-8A27-3EE84D6C3663}" xr6:coauthVersionLast="47" xr6:coauthVersionMax="47" xr10:uidLastSave="{00000000-0000-0000-0000-000000000000}"/>
  <bookViews>
    <workbookView xWindow="8040" yWindow="4880" windowWidth="36760" windowHeight="18600" xr2:uid="{00000000-000D-0000-FFFF-FFFF00000000}"/>
  </bookViews>
  <sheets>
    <sheet name="Sheet" sheetId="5" r:id="rId1"/>
  </sheets>
  <definedNames>
    <definedName name="_xlnm.Print_Area" localSheetId="0">Sheet!$A$1:$P$2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M8" i="5" s="1"/>
  <c r="H8" i="5"/>
  <c r="L8" i="5" s="1"/>
  <c r="I7" i="5"/>
  <c r="K7" i="5" s="1"/>
  <c r="H7" i="5"/>
  <c r="L7" i="5" s="1"/>
  <c r="I6" i="5"/>
  <c r="K6" i="5" s="1"/>
  <c r="H6" i="5"/>
  <c r="L6" i="5" s="1"/>
  <c r="I5" i="5"/>
  <c r="M5" i="5" s="1"/>
  <c r="H5" i="5"/>
  <c r="L5" i="5" s="1"/>
  <c r="I4" i="5"/>
  <c r="M4" i="5" s="1"/>
  <c r="H4" i="5"/>
  <c r="L4" i="5" s="1"/>
  <c r="I3" i="5"/>
  <c r="J3" i="5" s="1"/>
  <c r="H3" i="5"/>
  <c r="L3" i="5" l="1"/>
  <c r="M6" i="5"/>
  <c r="K4" i="5"/>
  <c r="J6" i="5"/>
  <c r="N6" i="5"/>
  <c r="M3" i="5"/>
  <c r="N3" i="5" s="1"/>
  <c r="M7" i="5"/>
  <c r="K5" i="5"/>
  <c r="K3" i="5"/>
  <c r="K8" i="5"/>
</calcChain>
</file>

<file path=xl/sharedStrings.xml><?xml version="1.0" encoding="utf-8"?>
<sst xmlns="http://schemas.openxmlformats.org/spreadsheetml/2006/main" count="38" uniqueCount="35">
  <si>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</si>
  <si>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</si>
  <si>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</si>
  <si>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</si>
  <si>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</si>
  <si>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</si>
  <si>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</si>
  <si>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</si>
  <si>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</si>
  <si>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</si>
  <si>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</si>
  <si>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</si>
  <si>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</si>
  <si>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</si>
  <si>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</si>
  <si>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</si>
  <si>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</si>
  <si>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</si>
  <si>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</si>
  <si>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RP09_Lib</t>
  </si>
  <si>
    <t>RP09-1</t>
    <phoneticPr fontId="6" type="noConversion"/>
  </si>
  <si>
    <r>
      <rPr>
        <sz val="10"/>
        <color theme="1"/>
        <rFont val="Malgun Gothic"/>
        <family val="2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경기 화성시 매송면 어천리 산3 국립산림과학원 어천시험림</t>
    </r>
    <phoneticPr fontId="2" type="noConversion"/>
  </si>
  <si>
    <t>RP09-2</t>
  </si>
  <si>
    <t>RP09-3</t>
  </si>
  <si>
    <t>RP12_Lib</t>
  </si>
  <si>
    <t>RP12-1</t>
    <phoneticPr fontId="6" type="noConversion"/>
  </si>
  <si>
    <t>RP12-2</t>
  </si>
  <si>
    <t>RP12-3</t>
  </si>
  <si>
    <t>20250627 Library Prep preparation</t>
    <phoneticPr fontId="2" type="noConversion"/>
  </si>
  <si>
    <t>A5</t>
  </si>
  <si>
    <t>B5</t>
  </si>
  <si>
    <t>33.0</t>
  </si>
  <si>
    <t>29.0</t>
  </si>
  <si>
    <t>Remarks</t>
  </si>
  <si>
    <t>PCR 8 cycles, Tapestation: 503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</si>
</sst>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129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3"/>
      <charset val="129"/>
      <scheme val="minor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rgb="FFBDD7E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64" fontId="7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164" fontId="7" fillId="0" borderId="10" xfId="0" applyNumberFormat="1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1" xfId="0" applyFont="1" applyBorder="1">
      <alignment vertical="center"/>
    </xf>
    <xf numFmtId="164" fontId="7" fillId="0" borderId="6" xfId="0" applyNumberFormat="1" applyFont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2">
    <cellStyle name="Normal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BDD7EF"/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"/>
  <sheetViews>
    <sheetView tabSelected="1" zoomScale="110" zoomScaleNormal="110" workbookViewId="0">
      <selection activeCell="Q12" sqref="Q12"/>
    </sheetView>
  </sheetViews>
  <sheetFormatPr baseColWidth="10" defaultColWidth="11.5" defaultRowHeight="16" x14ac:dyDescent="0.2"/>
  <cols>
    <col min="1" max="1" width="5.6640625" customWidth="1"/>
    <col min="2" max="2" width="12.6640625" customWidth="1"/>
    <col min="4" max="4" width="33" customWidth="1"/>
    <col min="5" max="5" width="18.5" style="10" customWidth="1"/>
    <col min="11" max="11" width="11.6640625" customWidth="1"/>
    <col min="13" max="15" width="11.5" style="1"/>
    <col min="16" max="16" width="18.1640625" style="1" bestFit="1" customWidth="1"/>
    <col min="17" max="17" width="28.5" bestFit="1" customWidth="1"/>
  </cols>
  <sheetData>
    <row r="1" spans="1:17" x14ac:dyDescent="0.2">
      <c r="A1" s="9" t="s">
        <v>28</v>
      </c>
      <c r="B1" s="9"/>
      <c r="F1" s="1" t="s">
        <v>16</v>
      </c>
      <c r="K1" s="1" t="s">
        <v>18</v>
      </c>
    </row>
    <row r="2" spans="1:17" ht="17" thickBot="1" x14ac:dyDescent="0.25">
      <c r="A2" s="2" t="s">
        <v>8</v>
      </c>
      <c r="B2" s="2" t="s">
        <v>15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17</v>
      </c>
      <c r="Q2" s="11" t="s">
        <v>33</v>
      </c>
    </row>
    <row r="3" spans="1:17" ht="17" thickTop="1" x14ac:dyDescent="0.2">
      <c r="A3" s="33">
        <v>1</v>
      </c>
      <c r="B3" s="35" t="s">
        <v>19</v>
      </c>
      <c r="C3" s="24" t="s">
        <v>20</v>
      </c>
      <c r="D3" s="38" t="s">
        <v>21</v>
      </c>
      <c r="E3" s="41" t="s">
        <v>12</v>
      </c>
      <c r="F3" s="21">
        <v>18</v>
      </c>
      <c r="G3" s="23">
        <v>8.4600000000000009</v>
      </c>
      <c r="H3" s="18">
        <f t="shared" ref="H3:H8" si="0">F3*G3</f>
        <v>152.28000000000003</v>
      </c>
      <c r="I3" s="8">
        <f t="shared" ref="I3:I8" si="1">ROUNDUP(50/G3,1)</f>
        <v>6</v>
      </c>
      <c r="J3" s="30">
        <f t="shared" ref="J3" si="2">50-(I3+I4+I5)</f>
        <v>32.9</v>
      </c>
      <c r="K3" s="8">
        <f t="shared" ref="K3:K8" si="3">F3-I3</f>
        <v>12</v>
      </c>
      <c r="L3" s="8">
        <f t="shared" ref="L3:L8" si="4">H3-I3*G3</f>
        <v>101.52000000000002</v>
      </c>
      <c r="M3" s="18">
        <f t="shared" ref="M3:M8" si="5">G3*I3</f>
        <v>50.760000000000005</v>
      </c>
      <c r="N3" s="31">
        <f t="shared" ref="N3" si="6">SUM(M3,M4,M5)</f>
        <v>152.20600000000002</v>
      </c>
      <c r="O3" s="30" t="s">
        <v>29</v>
      </c>
      <c r="P3" s="27" t="s">
        <v>32</v>
      </c>
      <c r="Q3" s="27" t="s">
        <v>34</v>
      </c>
    </row>
    <row r="4" spans="1:17" x14ac:dyDescent="0.2">
      <c r="A4" s="33"/>
      <c r="B4" s="36"/>
      <c r="C4" s="25" t="s">
        <v>22</v>
      </c>
      <c r="D4" s="39"/>
      <c r="E4" s="42"/>
      <c r="F4" s="7">
        <v>18</v>
      </c>
      <c r="G4" s="16">
        <v>9.06</v>
      </c>
      <c r="H4" s="7">
        <f t="shared" si="0"/>
        <v>163.08000000000001</v>
      </c>
      <c r="I4" s="8">
        <f t="shared" si="1"/>
        <v>5.6</v>
      </c>
      <c r="J4" s="31"/>
      <c r="K4" s="7">
        <f t="shared" si="3"/>
        <v>12.4</v>
      </c>
      <c r="L4" s="7">
        <f t="shared" si="4"/>
        <v>112.34400000000002</v>
      </c>
      <c r="M4" s="7">
        <f t="shared" si="5"/>
        <v>50.735999999999997</v>
      </c>
      <c r="N4" s="31"/>
      <c r="O4" s="31"/>
      <c r="P4" s="28"/>
      <c r="Q4" s="28"/>
    </row>
    <row r="5" spans="1:17" ht="17" thickBot="1" x14ac:dyDescent="0.25">
      <c r="A5" s="34"/>
      <c r="B5" s="37"/>
      <c r="C5" s="26" t="s">
        <v>23</v>
      </c>
      <c r="D5" s="40"/>
      <c r="E5" s="43"/>
      <c r="F5" s="17">
        <v>18</v>
      </c>
      <c r="G5" s="20">
        <v>9.2200000000000006</v>
      </c>
      <c r="H5" s="7">
        <f t="shared" si="0"/>
        <v>165.96</v>
      </c>
      <c r="I5" s="19">
        <f t="shared" si="1"/>
        <v>5.5</v>
      </c>
      <c r="J5" s="31"/>
      <c r="K5" s="19">
        <f t="shared" si="3"/>
        <v>12.5</v>
      </c>
      <c r="L5" s="19">
        <f t="shared" si="4"/>
        <v>115.25</v>
      </c>
      <c r="M5" s="7">
        <f t="shared" si="5"/>
        <v>50.71</v>
      </c>
      <c r="N5" s="32"/>
      <c r="O5" s="32"/>
      <c r="P5" s="29"/>
      <c r="Q5" s="29"/>
    </row>
    <row r="6" spans="1:17" ht="17" thickTop="1" x14ac:dyDescent="0.2">
      <c r="A6" s="45">
        <v>2</v>
      </c>
      <c r="B6" s="35" t="s">
        <v>24</v>
      </c>
      <c r="C6" s="24" t="s">
        <v>25</v>
      </c>
      <c r="D6" s="38" t="s">
        <v>21</v>
      </c>
      <c r="E6" s="41" t="s">
        <v>12</v>
      </c>
      <c r="F6" s="21">
        <v>18</v>
      </c>
      <c r="G6" s="23">
        <v>4.1399999999999997</v>
      </c>
      <c r="H6" s="18">
        <f t="shared" si="0"/>
        <v>74.52</v>
      </c>
      <c r="I6" s="21">
        <f t="shared" si="1"/>
        <v>12.1</v>
      </c>
      <c r="J6" s="30">
        <f t="shared" ref="J6" si="7">50-(I6+I7+I8)</f>
        <v>17.899999999999999</v>
      </c>
      <c r="K6" s="8">
        <f t="shared" si="3"/>
        <v>5.9</v>
      </c>
      <c r="L6" s="8">
        <f t="shared" si="4"/>
        <v>24.426000000000002</v>
      </c>
      <c r="M6" s="18">
        <f t="shared" si="5"/>
        <v>50.093999999999994</v>
      </c>
      <c r="N6" s="31">
        <f t="shared" ref="N6" si="8">SUM(M6,M7,M8)</f>
        <v>150.54199999999997</v>
      </c>
      <c r="O6" s="31" t="s">
        <v>30</v>
      </c>
      <c r="P6" s="28" t="s">
        <v>31</v>
      </c>
      <c r="Q6" s="28" t="s">
        <v>34</v>
      </c>
    </row>
    <row r="7" spans="1:17" x14ac:dyDescent="0.2">
      <c r="A7" s="31"/>
      <c r="B7" s="36"/>
      <c r="C7" s="25" t="s">
        <v>26</v>
      </c>
      <c r="D7" s="39"/>
      <c r="E7" s="42"/>
      <c r="F7" s="7">
        <v>18</v>
      </c>
      <c r="G7" s="16">
        <v>4.84</v>
      </c>
      <c r="H7" s="7">
        <f t="shared" si="0"/>
        <v>87.12</v>
      </c>
      <c r="I7" s="8">
        <f t="shared" si="1"/>
        <v>10.4</v>
      </c>
      <c r="J7" s="31"/>
      <c r="K7" s="7">
        <f t="shared" si="3"/>
        <v>7.6</v>
      </c>
      <c r="L7" s="7">
        <f t="shared" si="4"/>
        <v>36.784000000000006</v>
      </c>
      <c r="M7" s="7">
        <f t="shared" si="5"/>
        <v>50.335999999999999</v>
      </c>
      <c r="N7" s="31"/>
      <c r="O7" s="31"/>
      <c r="P7" s="28"/>
      <c r="Q7" s="28"/>
    </row>
    <row r="8" spans="1:17" ht="17" thickBot="1" x14ac:dyDescent="0.25">
      <c r="A8" s="44"/>
      <c r="B8" s="37"/>
      <c r="C8" s="26" t="s">
        <v>27</v>
      </c>
      <c r="D8" s="40"/>
      <c r="E8" s="46"/>
      <c r="F8" s="19">
        <v>18</v>
      </c>
      <c r="G8" s="20">
        <v>5.22</v>
      </c>
      <c r="H8" s="19">
        <f t="shared" si="0"/>
        <v>93.96</v>
      </c>
      <c r="I8" s="22">
        <f t="shared" si="1"/>
        <v>9.6</v>
      </c>
      <c r="J8" s="44"/>
      <c r="K8" s="19">
        <f t="shared" si="3"/>
        <v>8.4</v>
      </c>
      <c r="L8" s="19">
        <f t="shared" si="4"/>
        <v>43.847999999999999</v>
      </c>
      <c r="M8" s="19">
        <f t="shared" si="5"/>
        <v>50.111999999999995</v>
      </c>
      <c r="N8" s="44"/>
      <c r="O8" s="44"/>
      <c r="P8" s="29"/>
      <c r="Q8" s="29"/>
    </row>
    <row r="9" spans="1:17" ht="17" thickTop="1" x14ac:dyDescent="0.2"/>
  </sheetData>
  <mergeCells count="18">
    <mergeCell ref="J6:J8"/>
    <mergeCell ref="N6:N8"/>
    <mergeCell ref="Q3:Q5"/>
    <mergeCell ref="Q6:Q8"/>
    <mergeCell ref="O3:O5"/>
    <mergeCell ref="P3:P5"/>
    <mergeCell ref="A3:A5"/>
    <mergeCell ref="B3:B5"/>
    <mergeCell ref="D3:D5"/>
    <mergeCell ref="E3:E5"/>
    <mergeCell ref="J3:J5"/>
    <mergeCell ref="N3:N5"/>
    <mergeCell ref="O6:O8"/>
    <mergeCell ref="P6:P8"/>
    <mergeCell ref="A6:A8"/>
    <mergeCell ref="B6:B8"/>
    <mergeCell ref="D6:D8"/>
    <mergeCell ref="E6:E8"/>
  </mergeCells>
  <phoneticPr fontId="2" type="noConversion"/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진수 김</cp:lastModifiedBy>
  <cp:lastPrinted>2025-02-28T09:44:24Z</cp:lastPrinted>
  <dcterms:created xsi:type="dcterms:W3CDTF">2023-01-18T08:53:57Z</dcterms:created>
  <dcterms:modified xsi:type="dcterms:W3CDTF">2025-08-28T08:49:30Z</dcterms:modified>
</cp:coreProperties>
</file>